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joao.junior\Downloads\Anuario Estatistico de Turismo 2020 vol47 2ªed - Plan Excel\14. Dados gerais do turismo mundial\"/>
    </mc:Choice>
  </mc:AlternateContent>
  <xr:revisionPtr revIDLastSave="0" documentId="13_ncr:1_{0340EBB5-5A6E-45EE-9CED-230243264CCC}" xr6:coauthVersionLast="45" xr6:coauthVersionMax="46" xr10:uidLastSave="{00000000-0000-0000-0000-000000000000}"/>
  <bookViews>
    <workbookView xWindow="28680" yWindow="-1785" windowWidth="29040" windowHeight="15840" xr2:uid="{6448EF24-F4CC-4EDD-9D7C-754A736D639D}"/>
  </bookViews>
  <sheets>
    <sheet name="III - Turismo Mundial" sheetId="1" r:id="rId1"/>
    <sheet name="14 - Dados Ger. Turismo Mundial" sheetId="2" r:id="rId2"/>
    <sheet name="Chegadas Mundo_14.1-14.2" sheetId="3" r:id="rId3"/>
    <sheet name="Chegadas Mundo_14.3-14.4" sheetId="4" r:id="rId4"/>
    <sheet name="Chegadas-Receita Mund 14.5-14.6" sheetId="5" r:id="rId5"/>
    <sheet name="Receita Mundo_14.7-14.8" sheetId="6" r:id="rId6"/>
    <sheet name="Receita Mundo_14.9-14.10" sheetId="7" r:id="rId7"/>
    <sheet name="Ev Inter. 14.11_14.12" sheetId="8" r:id="rId8"/>
  </sheets>
  <definedNames>
    <definedName name="_xlnm.Print_Area" localSheetId="1">'14 - Dados Ger. Turismo Mundial'!$A$1:$J$12</definedName>
    <definedName name="_xlnm.Print_Area" localSheetId="2">'Chegadas Mundo_14.1-14.2'!$B$1:$N$90</definedName>
    <definedName name="_xlnm.Print_Area" localSheetId="3">'Chegadas Mundo_14.3-14.4'!$B$1:$X$97</definedName>
    <definedName name="_xlnm.Print_Area" localSheetId="4">'Chegadas-Receita Mund 14.5-14.6'!$B$1:$N$87</definedName>
    <definedName name="_xlnm.Print_Area" localSheetId="7">'Ev Inter. 14.11_14.12'!$B$1:$F$133</definedName>
    <definedName name="_xlnm.Print_Area" localSheetId="0">'III - Turismo Mundial'!$A$1:$J$12</definedName>
    <definedName name="_xlnm.Print_Area" localSheetId="5">'Receita Mundo_14.7-14.8'!$B$1:$V$96</definedName>
    <definedName name="_xlnm.Print_Area" localSheetId="6">'Receita Mundo_14.9-14.10'!$B$1:$N$87</definedName>
    <definedName name="e" localSheetId="1">#REF!</definedName>
    <definedName name="e" localSheetId="7">#REF!</definedName>
    <definedName name="e" localSheetId="0">#REF!</definedName>
    <definedName name="e">#REF!</definedName>
    <definedName name="OLE_LINK6___0" localSheetId="1">#REF!</definedName>
    <definedName name="OLE_LINK6___0" localSheetId="7">#REF!</definedName>
    <definedName name="OLE_LINK6___0" localSheetId="0">#REF!</definedName>
    <definedName name="OLE_LINK6___0">#REF!</definedName>
    <definedName name="Z_302E4080_D845_499B_8A25_9C92291C35B2_.wvu.PrintArea" localSheetId="1" hidden="1">'14 - Dados Ger. Turismo Mundial'!#REF!</definedName>
    <definedName name="Z_302E4080_D845_499B_8A25_9C92291C35B2_.wvu.PrintArea" localSheetId="2" hidden="1">'Chegadas Mundo_14.1-14.2'!$B$1:$N$90</definedName>
    <definedName name="Z_302E4080_D845_499B_8A25_9C92291C35B2_.wvu.PrintArea" localSheetId="3" hidden="1">'Chegadas Mundo_14.3-14.4'!$F$1:$R$31</definedName>
    <definedName name="Z_E27DC168_9278_468B_B029_0D5DC3BB77E4_.wvu.PrintArea" localSheetId="1" hidden="1">'14 - Dados Ger. Turismo Mundial'!#REF!</definedName>
    <definedName name="Z_E27DC168_9278_468B_B029_0D5DC3BB77E4_.wvu.PrintArea" localSheetId="2" hidden="1">'Chegadas Mundo_14.1-14.2'!$B$1:$N$90</definedName>
    <definedName name="Z_E27DC168_9278_468B_B029_0D5DC3BB77E4_.wvu.PrintArea" localSheetId="3" hidden="1">'Chegadas Mundo_14.3-14.4'!$F$1:$R$31</definedName>
    <definedName name="Z_FA16630B_A80E_4D0C_B369_A8A0CF56CD8B_.wvu.PrintArea" localSheetId="1" hidden="1">'14 - Dados Ger. Turismo Mundial'!#REF!</definedName>
    <definedName name="Z_FA16630B_A80E_4D0C_B369_A8A0CF56CD8B_.wvu.PrintArea" localSheetId="2" hidden="1">'Chegadas Mundo_14.1-14.2'!$B$1:$N$90</definedName>
    <definedName name="Z_FA16630B_A80E_4D0C_B369_A8A0CF56CD8B_.wvu.PrintArea" localSheetId="3" hidden="1">'Chegadas Mundo_14.3-14.4'!$F$1:$R$31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8" i="8" l="1"/>
  <c r="F47" i="7" l="1"/>
  <c r="L47" i="7" s="1"/>
  <c r="D49" i="7"/>
  <c r="F49" i="7"/>
  <c r="H49" i="7"/>
  <c r="F66" i="7"/>
  <c r="H66" i="7" a="1"/>
  <c r="H66" i="7" s="1"/>
  <c r="F68" i="7"/>
  <c r="H68" i="7" a="1"/>
  <c r="H68" i="7" s="1"/>
  <c r="F70" i="7"/>
  <c r="H70" i="7" a="1"/>
  <c r="H70" i="7" s="1"/>
  <c r="F72" i="7"/>
  <c r="H72" i="7" a="1"/>
  <c r="H72" i="7" s="1"/>
  <c r="F74" i="7"/>
  <c r="H74" i="7" a="1"/>
  <c r="H74" i="7" s="1"/>
  <c r="F76" i="7"/>
  <c r="H76" i="7" a="1"/>
  <c r="H76" i="7" s="1"/>
  <c r="F78" i="7"/>
  <c r="H78" i="7" a="1"/>
  <c r="H78" i="7" s="1"/>
  <c r="D47" i="7" s="1"/>
  <c r="F80" i="7"/>
  <c r="N32" i="6"/>
  <c r="P32" i="6"/>
  <c r="H52" i="6"/>
  <c r="N52" i="6"/>
  <c r="T52" i="6"/>
  <c r="H54" i="6"/>
  <c r="N54" i="6"/>
  <c r="T54" i="6"/>
  <c r="H56" i="6"/>
  <c r="N56" i="6"/>
  <c r="T56" i="6"/>
  <c r="H58" i="6"/>
  <c r="N58" i="6"/>
  <c r="T58" i="6"/>
  <c r="H60" i="6"/>
  <c r="N60" i="6"/>
  <c r="T60" i="6"/>
  <c r="H62" i="6"/>
  <c r="N62" i="6"/>
  <c r="T62" i="6"/>
  <c r="H64" i="6"/>
  <c r="N64" i="6"/>
  <c r="T64" i="6"/>
  <c r="H66" i="6"/>
  <c r="N66" i="6"/>
  <c r="T66" i="6"/>
  <c r="H68" i="6"/>
  <c r="J68" i="6"/>
  <c r="N68" i="6"/>
  <c r="P68" i="6"/>
  <c r="T68" i="6"/>
  <c r="V68" i="6"/>
  <c r="H70" i="6"/>
  <c r="J70" i="6"/>
  <c r="N70" i="6"/>
  <c r="P70" i="6"/>
  <c r="T70" i="6"/>
  <c r="V70" i="6"/>
  <c r="H72" i="6"/>
  <c r="J72" i="6"/>
  <c r="N72" i="6"/>
  <c r="P72" i="6"/>
  <c r="T72" i="6"/>
  <c r="V72" i="6"/>
  <c r="H74" i="6"/>
  <c r="J74" i="6"/>
  <c r="N74" i="6"/>
  <c r="P74" i="6"/>
  <c r="T74" i="6"/>
  <c r="V74" i="6"/>
  <c r="H76" i="6"/>
  <c r="J76" i="6"/>
  <c r="N76" i="6"/>
  <c r="P76" i="6"/>
  <c r="T76" i="6"/>
  <c r="V76" i="6"/>
  <c r="H78" i="6"/>
  <c r="J78" i="6"/>
  <c r="N78" i="6"/>
  <c r="P78" i="6"/>
  <c r="T78" i="6"/>
  <c r="V78" i="6"/>
  <c r="H80" i="6"/>
  <c r="J80" i="6"/>
  <c r="N80" i="6"/>
  <c r="P80" i="6"/>
  <c r="T80" i="6"/>
  <c r="V80" i="6"/>
  <c r="H82" i="6"/>
  <c r="J82" i="6"/>
  <c r="N82" i="6"/>
  <c r="P82" i="6"/>
  <c r="T82" i="6"/>
  <c r="V82" i="6"/>
  <c r="H84" i="6"/>
  <c r="J84" i="6"/>
  <c r="N84" i="6"/>
  <c r="P84" i="6"/>
  <c r="T84" i="6"/>
  <c r="V84" i="6"/>
  <c r="H86" i="6"/>
  <c r="J86" i="6"/>
  <c r="N86" i="6"/>
  <c r="P86" i="6"/>
  <c r="T86" i="6"/>
  <c r="V86" i="6"/>
  <c r="H88" i="6"/>
  <c r="J88" i="6"/>
  <c r="N88" i="6"/>
  <c r="P88" i="6"/>
  <c r="T88" i="6"/>
  <c r="V88" i="6"/>
  <c r="N90" i="6"/>
  <c r="P90" i="6"/>
  <c r="T90" i="6"/>
  <c r="V90" i="6"/>
  <c r="N32" i="4"/>
  <c r="P32" i="4"/>
  <c r="J53" i="4"/>
  <c r="P53" i="4"/>
  <c r="V53" i="4"/>
  <c r="J55" i="4"/>
  <c r="P55" i="4"/>
  <c r="V55" i="4"/>
  <c r="J57" i="4"/>
  <c r="P57" i="4"/>
  <c r="V57" i="4"/>
  <c r="J59" i="4"/>
  <c r="P59" i="4"/>
  <c r="V59" i="4"/>
  <c r="J61" i="4"/>
  <c r="P61" i="4"/>
  <c r="V61" i="4"/>
  <c r="J63" i="4"/>
  <c r="P63" i="4"/>
  <c r="V63" i="4"/>
  <c r="J65" i="4"/>
  <c r="P65" i="4"/>
  <c r="V65" i="4"/>
  <c r="J67" i="4"/>
  <c r="P67" i="4"/>
  <c r="V67" i="4"/>
  <c r="J69" i="4"/>
  <c r="L69" i="4"/>
  <c r="P69" i="4"/>
  <c r="R69" i="4"/>
  <c r="V69" i="4"/>
  <c r="X69" i="4"/>
  <c r="J71" i="4"/>
  <c r="L71" i="4"/>
  <c r="P71" i="4"/>
  <c r="R71" i="4"/>
  <c r="V71" i="4"/>
  <c r="X71" i="4"/>
  <c r="J73" i="4"/>
  <c r="L73" i="4"/>
  <c r="P73" i="4"/>
  <c r="R73" i="4"/>
  <c r="V73" i="4"/>
  <c r="X73" i="4"/>
  <c r="J75" i="4"/>
  <c r="L75" i="4"/>
  <c r="P75" i="4"/>
  <c r="R75" i="4"/>
  <c r="V75" i="4"/>
  <c r="X75" i="4"/>
  <c r="J77" i="4"/>
  <c r="L77" i="4"/>
  <c r="P77" i="4"/>
  <c r="R77" i="4"/>
  <c r="V77" i="4"/>
  <c r="X77" i="4"/>
  <c r="J79" i="4"/>
  <c r="L79" i="4"/>
  <c r="P79" i="4"/>
  <c r="R79" i="4"/>
  <c r="V79" i="4"/>
  <c r="X79" i="4"/>
  <c r="J81" i="4"/>
  <c r="L81" i="4"/>
  <c r="P81" i="4"/>
  <c r="R81" i="4"/>
  <c r="V81" i="4"/>
  <c r="X81" i="4"/>
  <c r="J83" i="4"/>
  <c r="L83" i="4"/>
  <c r="P83" i="4"/>
  <c r="R83" i="4"/>
  <c r="V83" i="4"/>
  <c r="X83" i="4"/>
  <c r="J85" i="4"/>
  <c r="L85" i="4"/>
  <c r="P85" i="4"/>
  <c r="R85" i="4"/>
  <c r="V85" i="4"/>
  <c r="X85" i="4"/>
  <c r="J87" i="4"/>
  <c r="L87" i="4"/>
  <c r="P87" i="4"/>
  <c r="R87" i="4"/>
  <c r="V87" i="4"/>
  <c r="X87" i="4"/>
  <c r="P89" i="4"/>
  <c r="R89" i="4"/>
  <c r="V89" i="4"/>
  <c r="X89" i="4"/>
  <c r="L91" i="4"/>
  <c r="N91" i="4"/>
  <c r="V91" i="4"/>
  <c r="X91" i="4"/>
  <c r="N49" i="7" l="1"/>
  <c r="J49" i="7"/>
  <c r="J72" i="7"/>
  <c r="L49" i="7"/>
  <c r="P91" i="4"/>
  <c r="F90" i="6"/>
  <c r="H90" i="6" s="1"/>
  <c r="H89" i="4"/>
  <c r="J89" i="4" s="1"/>
  <c r="L76" i="7"/>
  <c r="J78" i="7"/>
  <c r="J76" i="7"/>
  <c r="N47" i="7"/>
  <c r="J47" i="7"/>
  <c r="L68" i="7"/>
  <c r="J68" i="7"/>
  <c r="J74" i="7"/>
  <c r="L74" i="7"/>
  <c r="J70" i="7"/>
  <c r="L70" i="7"/>
  <c r="J66" i="7"/>
  <c r="L66" i="7"/>
  <c r="L72" i="7"/>
  <c r="R91" i="4"/>
  <c r="L78" i="7"/>
  <c r="H80" i="7" l="1" a="1"/>
  <c r="H80" i="7" s="1"/>
  <c r="J80" i="7" s="1"/>
  <c r="J91" i="4"/>
  <c r="L89" i="4"/>
  <c r="J90" i="6"/>
  <c r="L80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<sst xmlns="http://schemas.openxmlformats.org/spreadsheetml/2006/main" count="347" uniqueCount="221">
  <si>
    <t>III - Turismo Mundial</t>
  </si>
  <si>
    <t>14. Dados gerais do turismo mundial</t>
  </si>
  <si>
    <t>14 - Dados gerais do turismo mundial</t>
  </si>
  <si>
    <t>14.1 - Chegadas de turistas e receita cambial do turismo internacional no mundo, segundo os anos - 1999-2019</t>
  </si>
  <si>
    <t>Ano</t>
  </si>
  <si>
    <r>
      <t>Turistas (milhões de chegadas)</t>
    </r>
    <r>
      <rPr>
        <vertAlign val="superscript"/>
        <sz val="12"/>
        <color theme="0"/>
        <rFont val="Work Sans"/>
      </rPr>
      <t xml:space="preserve"> (1) (2)</t>
    </r>
  </si>
  <si>
    <r>
      <t>Receita cambial (bilhões de US$)</t>
    </r>
    <r>
      <rPr>
        <vertAlign val="superscript"/>
        <sz val="12"/>
        <color theme="0"/>
        <rFont val="Work Sans"/>
      </rPr>
      <t xml:space="preserve"> (1) (2)</t>
    </r>
  </si>
  <si>
    <t>Total</t>
  </si>
  <si>
    <t>Índice base fixa (base:2008=100)</t>
  </si>
  <si>
    <t>Variação anual (%)</t>
  </si>
  <si>
    <r>
      <t xml:space="preserve">Fonte: Organização Mundial do Turismo - </t>
    </r>
    <r>
      <rPr>
        <i/>
        <sz val="9"/>
        <color theme="1"/>
        <rFont val="Work Sans"/>
      </rPr>
      <t>UNWTO World Tourism Barometer - Volume 19, Issue 1, January 2021</t>
    </r>
    <r>
      <rPr>
        <sz val="9"/>
        <color theme="1"/>
        <rFont val="Work Sans"/>
      </rPr>
      <t>.</t>
    </r>
  </si>
  <si>
    <t>Notas: (1) Dados de 1999 a 2018 foram revisados.</t>
  </si>
  <si>
    <t>(2) Dados de 2019 são preliminares.</t>
  </si>
  <si>
    <t>14.2 - Chegadas de turistas internacionais no mundo, por ano, segundo regiões e sub-regiões - 2010, 2017-2019</t>
  </si>
  <si>
    <t>Regiões e sub-regiões</t>
  </si>
  <si>
    <r>
      <t xml:space="preserve">Turistas (milhões de chegadas) </t>
    </r>
    <r>
      <rPr>
        <vertAlign val="superscript"/>
        <sz val="12"/>
        <color theme="0"/>
        <rFont val="Work Sans"/>
      </rPr>
      <t>(1) (2)</t>
    </r>
  </si>
  <si>
    <t>Mundo</t>
  </si>
  <si>
    <t>Europa</t>
  </si>
  <si>
    <t>Europa do Norte</t>
  </si>
  <si>
    <t>Europa Ocidental</t>
  </si>
  <si>
    <t>Europa Central/Oriental</t>
  </si>
  <si>
    <t xml:space="preserve">Europa Meridional/Mediterrâneo </t>
  </si>
  <si>
    <t>Ásia e Pacífico</t>
  </si>
  <si>
    <t>Ásia Nordeste</t>
  </si>
  <si>
    <t>Ásia Sudeste</t>
  </si>
  <si>
    <t>Oceania</t>
  </si>
  <si>
    <t>Ásia Meridional</t>
  </si>
  <si>
    <t>Américas</t>
  </si>
  <si>
    <t>América do Norte</t>
  </si>
  <si>
    <t>Caribe</t>
  </si>
  <si>
    <t>América Central</t>
  </si>
  <si>
    <t>América do Sul</t>
  </si>
  <si>
    <t>África</t>
  </si>
  <si>
    <t>África do Norte</t>
  </si>
  <si>
    <t>África Subsaariana</t>
  </si>
  <si>
    <t>Oriente Médio</t>
  </si>
  <si>
    <t>Notas: (1) Dados de  2010, 2017 e 2018 foram revisados.</t>
  </si>
  <si>
    <t>Ranking</t>
  </si>
  <si>
    <r>
      <t>Países de residência 
permanente</t>
    </r>
    <r>
      <rPr>
        <vertAlign val="superscript"/>
        <sz val="12"/>
        <color theme="0"/>
        <rFont val="Work Sans"/>
      </rPr>
      <t xml:space="preserve"> (1)</t>
    </r>
  </si>
  <si>
    <r>
      <t xml:space="preserve">Turistas (milhões de chegadas) </t>
    </r>
    <r>
      <rPr>
        <vertAlign val="superscript"/>
        <sz val="12"/>
        <color theme="0"/>
        <rFont val="Work Sans"/>
      </rPr>
      <t>(2) (3)</t>
    </r>
  </si>
  <si>
    <t>-</t>
  </si>
  <si>
    <t>França</t>
  </si>
  <si>
    <t>..</t>
  </si>
  <si>
    <t>Espanha</t>
  </si>
  <si>
    <t>Estados Unidos</t>
  </si>
  <si>
    <t>China</t>
  </si>
  <si>
    <t>Itália</t>
  </si>
  <si>
    <t>Turquia</t>
  </si>
  <si>
    <t>México</t>
  </si>
  <si>
    <t>Tailândia</t>
  </si>
  <si>
    <t>Alemanha</t>
  </si>
  <si>
    <t>Reino Unido</t>
  </si>
  <si>
    <t>Áustria</t>
  </si>
  <si>
    <t>Japão</t>
  </si>
  <si>
    <t>Grécia</t>
  </si>
  <si>
    <t>Malásia</t>
  </si>
  <si>
    <t>Portugal</t>
  </si>
  <si>
    <t>Rússia</t>
  </si>
  <si>
    <t>Hong Kong (China)</t>
  </si>
  <si>
    <t>Canadá</t>
  </si>
  <si>
    <t>Polônia</t>
  </si>
  <si>
    <t>Holanda</t>
  </si>
  <si>
    <t>...</t>
  </si>
  <si>
    <t>(*)</t>
  </si>
  <si>
    <t>Brasil</t>
  </si>
  <si>
    <t>Outros</t>
  </si>
  <si>
    <t>Notas: (1) Ordem definida conforme dados de 2019.</t>
  </si>
  <si>
    <t>(2) Dados de 2010, 2017 e de 2018 foram revisados.</t>
  </si>
  <si>
    <t>(3) Dados de 2019 são preliminares.</t>
  </si>
  <si>
    <t>(*) No ano de 2019 o Brasil ficou fora da lista de 50 maiores receptores de turistas no mundo, divulgada pela Organização Mundial do Turismo.</t>
  </si>
  <si>
    <t>14.4 - Chegadas de turistas internacionais no Mundo, na América do Sul e no Brasil, segundo os anos  - 1999-2019</t>
  </si>
  <si>
    <t>Turistas (milhões de chegadas)</t>
  </si>
  <si>
    <r>
      <t xml:space="preserve">Mundo </t>
    </r>
    <r>
      <rPr>
        <vertAlign val="superscript"/>
        <sz val="12"/>
        <color theme="0"/>
        <rFont val="Work Sans"/>
      </rPr>
      <t>(1)</t>
    </r>
  </si>
  <si>
    <r>
      <t xml:space="preserve">América do Sul </t>
    </r>
    <r>
      <rPr>
        <vertAlign val="superscript"/>
        <sz val="12"/>
        <color theme="0"/>
        <rFont val="Work Sans"/>
      </rPr>
      <t>(2)</t>
    </r>
  </si>
  <si>
    <r>
      <t xml:space="preserve">Brasil </t>
    </r>
    <r>
      <rPr>
        <vertAlign val="superscript"/>
        <sz val="12"/>
        <color theme="0"/>
        <rFont val="Work Sans"/>
      </rPr>
      <t>(1)</t>
    </r>
  </si>
  <si>
    <t xml:space="preserve">Total                     </t>
  </si>
  <si>
    <t>Variação 
anual  (%)</t>
  </si>
  <si>
    <t xml:space="preserve">Total                        </t>
  </si>
  <si>
    <r>
      <t xml:space="preserve">Fonte: Organização Mundial do Turismo - </t>
    </r>
    <r>
      <rPr>
        <i/>
        <sz val="12"/>
        <color theme="1"/>
        <rFont val="Work Sans"/>
      </rPr>
      <t>UNWTO World Tourism Barometer - Volume 19, Issue 1, January 2021</t>
    </r>
    <r>
      <rPr>
        <sz val="12"/>
        <color theme="1"/>
        <rFont val="Work Sans"/>
      </rPr>
      <t>.</t>
    </r>
  </si>
  <si>
    <t>Notas: (1) Dados de 1999 a 2018 revisados.</t>
  </si>
  <si>
    <t xml:space="preserve"> (2) Dados de 2019 são preliminares.</t>
  </si>
  <si>
    <t>14.5 - Comparativo de chegadas de turistas internacionais no Mundo, na América do Sul e no Brasil, segundo os anos - 2000-2019</t>
  </si>
  <si>
    <t>Participação (%)</t>
  </si>
  <si>
    <t xml:space="preserve"> </t>
  </si>
  <si>
    <r>
      <t>Mundo</t>
    </r>
    <r>
      <rPr>
        <vertAlign val="superscript"/>
        <sz val="12"/>
        <color theme="0"/>
        <rFont val="Work Sans"/>
      </rPr>
      <t xml:space="preserve"> (1)</t>
    </r>
  </si>
  <si>
    <r>
      <t>América do Sul</t>
    </r>
    <r>
      <rPr>
        <vertAlign val="superscript"/>
        <sz val="12"/>
        <color theme="0"/>
        <rFont val="Work Sans"/>
      </rPr>
      <t xml:space="preserve"> (2)</t>
    </r>
  </si>
  <si>
    <r>
      <t>Brasil</t>
    </r>
    <r>
      <rPr>
        <vertAlign val="superscript"/>
        <sz val="12"/>
        <color theme="0"/>
        <rFont val="Work Sans"/>
      </rPr>
      <t xml:space="preserve"> (1)</t>
    </r>
  </si>
  <si>
    <t>América do Sul no Mundo</t>
  </si>
  <si>
    <t>Brasil na América do Sul</t>
  </si>
  <si>
    <t>Brasil no Mundo</t>
  </si>
  <si>
    <r>
      <t xml:space="preserve">2019 </t>
    </r>
    <r>
      <rPr>
        <vertAlign val="superscript"/>
        <sz val="12"/>
        <color theme="1"/>
        <rFont val="Work Sans"/>
      </rPr>
      <t>(2)</t>
    </r>
  </si>
  <si>
    <t>Notas: (1) Dados de 2000 a 2016 foram revisados.</t>
  </si>
  <si>
    <t>(2) Dados de 2018 são preliminares.</t>
  </si>
  <si>
    <r>
      <t xml:space="preserve">Receita cambial (bilhões de US$)  </t>
    </r>
    <r>
      <rPr>
        <vertAlign val="superscript"/>
        <sz val="12"/>
        <color theme="0"/>
        <rFont val="Work Sans"/>
      </rPr>
      <t>(1) (2)</t>
    </r>
  </si>
  <si>
    <t>Notas: (1) Dados de 2010, 2017 e 2018 foram revisados.</t>
  </si>
  <si>
    <t>(2) Dados de 20189 são preliminares.</t>
  </si>
  <si>
    <r>
      <t xml:space="preserve">Países de residência permanente </t>
    </r>
    <r>
      <rPr>
        <vertAlign val="superscript"/>
        <sz val="12"/>
        <color theme="0"/>
        <rFont val="Work Sans"/>
      </rPr>
      <t>(1)</t>
    </r>
  </si>
  <si>
    <r>
      <t>Receita cambial (bilhões de US$)</t>
    </r>
    <r>
      <rPr>
        <vertAlign val="superscript"/>
        <sz val="12"/>
        <color theme="0"/>
        <rFont val="Work Sans"/>
      </rPr>
      <t xml:space="preserve"> (2) (3)</t>
    </r>
  </si>
  <si>
    <t>Austrália</t>
  </si>
  <si>
    <t>Macao (China)</t>
  </si>
  <si>
    <t>Emirados Árabes Unidos</t>
  </si>
  <si>
    <t>Índia</t>
  </si>
  <si>
    <t>Coréia do Sul</t>
  </si>
  <si>
    <t>Notas: (1) Ordem definida conforme dados de 2018.</t>
  </si>
  <si>
    <t>(2) Dados de 2010, 2016 e de 2017 foram revisados.</t>
  </si>
  <si>
    <t>(3) Dados de 2018 são preliminares.</t>
  </si>
  <si>
    <t>Receita Cambial (bilhões de US$)</t>
  </si>
  <si>
    <t>Variação anual  (%)</t>
  </si>
  <si>
    <t>Notas: (1) Dados de1999 a 2018 foram revisados.</t>
  </si>
  <si>
    <t>Receita cambial (bilhões de US$)</t>
  </si>
  <si>
    <t>América do Sul 
no Mundo</t>
  </si>
  <si>
    <t>Brasil 
na América do Sul</t>
  </si>
  <si>
    <t>Brasil 
no Mundo</t>
  </si>
  <si>
    <t>Receita cambial mundial (em US$ bilhões)</t>
  </si>
  <si>
    <r>
      <t>Exportações</t>
    </r>
    <r>
      <rPr>
        <vertAlign val="superscript"/>
        <sz val="12"/>
        <color theme="0"/>
        <rFont val="Work Sans"/>
      </rPr>
      <t xml:space="preserve"> (1) (2)</t>
    </r>
  </si>
  <si>
    <r>
      <t xml:space="preserve">Turismo </t>
    </r>
    <r>
      <rPr>
        <vertAlign val="superscript"/>
        <sz val="12"/>
        <color theme="0"/>
        <rFont val="Work Sans"/>
      </rPr>
      <t>(1)</t>
    </r>
  </si>
  <si>
    <t>Participação (%)
(B/A)</t>
  </si>
  <si>
    <t>Total (A)</t>
  </si>
  <si>
    <t>Total (B)</t>
  </si>
  <si>
    <r>
      <t>2019</t>
    </r>
    <r>
      <rPr>
        <vertAlign val="superscript"/>
        <sz val="12"/>
        <color theme="1"/>
        <rFont val="Work Sans"/>
      </rPr>
      <t>(3)</t>
    </r>
  </si>
  <si>
    <t>Fonte: Organização Mundial do Turismo - UNWTO World Tourism Barometer - Volume 19, Issue 1, January 2021; e Fundo Monetário Internacional - FMI.</t>
  </si>
  <si>
    <t>Notas: (1) Dados de 2012 a 2018 foram revisados.</t>
  </si>
  <si>
    <t xml:space="preserve">(2) Exportações à preço F.O.B. - FMI - Publicação: World Economic Outlook, October 2020 - Cyclical Upswing, Structural Change, Table A9. Summary of World Trade Volumes and Prices - World Exports in Billions of U.S. Dollars - Goods and Services. </t>
  </si>
  <si>
    <t>Países</t>
  </si>
  <si>
    <r>
      <t xml:space="preserve">Eventos internacionais </t>
    </r>
    <r>
      <rPr>
        <vertAlign val="superscript"/>
        <sz val="12"/>
        <color theme="0"/>
        <rFont val="Work Sans"/>
      </rPr>
      <t>(1)</t>
    </r>
  </si>
  <si>
    <t>República da Coréia</t>
  </si>
  <si>
    <t>Suécia</t>
  </si>
  <si>
    <t>Suíça</t>
  </si>
  <si>
    <t>Bélgica</t>
  </si>
  <si>
    <t>Dinamarca</t>
  </si>
  <si>
    <t>Argentina</t>
  </si>
  <si>
    <t>República Tcheca</t>
  </si>
  <si>
    <t xml:space="preserve">Índia </t>
  </si>
  <si>
    <t>Cingapura</t>
  </si>
  <si>
    <t>Hungria</t>
  </si>
  <si>
    <t>Irlanda</t>
  </si>
  <si>
    <t>Finlândia</t>
  </si>
  <si>
    <t>Noruega</t>
  </si>
  <si>
    <t>Colômbia</t>
  </si>
  <si>
    <t>Taiwan</t>
  </si>
  <si>
    <t>África do Sul</t>
  </si>
  <si>
    <t>Chile</t>
  </si>
  <si>
    <t>Hong Kong - China</t>
  </si>
  <si>
    <t>Croácia</t>
  </si>
  <si>
    <t>Peru</t>
  </si>
  <si>
    <t>Indonésia</t>
  </si>
  <si>
    <t>Sérvia</t>
  </si>
  <si>
    <t>Emirados Árabes</t>
  </si>
  <si>
    <t>Romênia</t>
  </si>
  <si>
    <t>Eslovênia</t>
  </si>
  <si>
    <t>Estônia</t>
  </si>
  <si>
    <t>Vietnã</t>
  </si>
  <si>
    <t>Uruguai</t>
  </si>
  <si>
    <t>Filipinas</t>
  </si>
  <si>
    <t xml:space="preserve">Fonte: International Congress &amp; Convention Association - ICCA      </t>
  </si>
  <si>
    <t>Nota: (1) São considerados internacionais os eventos itinerantes, com periodicidade fixa, mínimo de 50 participantes e que estejam, pelo menos, em sua terceira edição.</t>
  </si>
  <si>
    <t>Cidade - Países</t>
  </si>
  <si>
    <r>
      <t xml:space="preserve">Mundo </t>
    </r>
    <r>
      <rPr>
        <vertAlign val="superscript"/>
        <sz val="12"/>
        <rFont val="Work Sans"/>
      </rPr>
      <t>(2)</t>
    </r>
  </si>
  <si>
    <t>Barcelona - Espanha</t>
  </si>
  <si>
    <t>Paris - França</t>
  </si>
  <si>
    <t>Viena - Áustria</t>
  </si>
  <si>
    <t>Berlim - Alemanha</t>
  </si>
  <si>
    <t>Londres - Inglaterra</t>
  </si>
  <si>
    <t>Cingapura - Cingapura</t>
  </si>
  <si>
    <t>Madri - Espanha</t>
  </si>
  <si>
    <t>Praga - República Tcheca</t>
  </si>
  <si>
    <t>Lisboa - Portugal</t>
  </si>
  <si>
    <t>Seul - República da Coréia</t>
  </si>
  <si>
    <t>Buenos Aires - Argentina</t>
  </si>
  <si>
    <t>Budapeste - Hungria</t>
  </si>
  <si>
    <t>Dublin - Irlanda</t>
  </si>
  <si>
    <t>Copenhague - Dinamarca</t>
  </si>
  <si>
    <t>Amsterdã - Holanda</t>
  </si>
  <si>
    <t>Bangcoc - Tailândia</t>
  </si>
  <si>
    <t>Tóquio - Japão</t>
  </si>
  <si>
    <t>Estocolmo - Suécia</t>
  </si>
  <si>
    <t>Roma - Itália</t>
  </si>
  <si>
    <t>Montreal - Canadá</t>
  </si>
  <si>
    <t>Bruxelas - Bélgica</t>
  </si>
  <si>
    <t>Varsóvia - Polônia</t>
  </si>
  <si>
    <t>Helsinque - Finlândia</t>
  </si>
  <si>
    <t>Pequim - China</t>
  </si>
  <si>
    <t>Taipei (Taiwan) - China</t>
  </si>
  <si>
    <t>Atenas - Grécia</t>
  </si>
  <si>
    <t>Sidney - Austrália</t>
  </si>
  <si>
    <t>Lima - Peru</t>
  </si>
  <si>
    <t>Oslo - Noruega</t>
  </si>
  <si>
    <t>Toronto - Canadá</t>
  </si>
  <si>
    <t>Edimburgo - Escócia</t>
  </si>
  <si>
    <t>Milão - Itália</t>
  </si>
  <si>
    <t>Porto - Portugal</t>
  </si>
  <si>
    <t>Cidade do México - México</t>
  </si>
  <si>
    <t>Melbourne - Austrália</t>
  </si>
  <si>
    <t>Santiago do Chile - Chile</t>
  </si>
  <si>
    <t>Kuala Lampur - Malásia</t>
  </si>
  <si>
    <t>Xangai - China</t>
  </si>
  <si>
    <t>Vancouver - Canadá</t>
  </si>
  <si>
    <t>Nova Deli - Índia</t>
  </si>
  <si>
    <t>Zurique - Suíça</t>
  </si>
  <si>
    <t>São Paulo - Brasil</t>
  </si>
  <si>
    <t>Cidade do Cabo - África do Sul</t>
  </si>
  <si>
    <t>Bogotá - Colômbia</t>
  </si>
  <si>
    <t>Washington - Estados Unidos</t>
  </si>
  <si>
    <t>Belgrado - Sérvia</t>
  </si>
  <si>
    <t>Rio de Janeiro - Brasil</t>
  </si>
  <si>
    <t>Nova Iorque - Estados Unidos</t>
  </si>
  <si>
    <t>Munique - Alemanha</t>
  </si>
  <si>
    <t>Chicago - Estados Unidos</t>
  </si>
  <si>
    <t>Kyoto -  Japão</t>
  </si>
  <si>
    <t>Fonte: International Congress &amp; Convention Association - ICCA.</t>
  </si>
  <si>
    <t>Notas: (1) São considerados internacionais os eventos itinerantes, com periodicidade fixa, mínimo de 50 participantes e que estejam, pelo menos, em sua terceira edição.</t>
  </si>
  <si>
    <t xml:space="preserve">          (2) O número total de eventos por cidades é maior que o número total de eventos por países, porque alguns eventos podem acontecer em mais de uma cidade por país.</t>
  </si>
  <si>
    <t>Anuário Estatístico de Turismo 2020 - Volume 47 - Ano Base 2019 - 2ª Edição</t>
  </si>
  <si>
    <t>14.3 - Principais países receptores de turistas internacionais, por ano - 2010, 2017-2019</t>
  </si>
  <si>
    <t>14.6 - Receita cambial turística, por ano, segundo regiões e sub-regiões - 2010, 2017-2019</t>
  </si>
  <si>
    <t>14.7 - Receita cambial turística dos principais países receptores de turistas, por ano - 2010, 2017-2019</t>
  </si>
  <si>
    <t>14.8 - Receita cambial turística no Mundo, na América do Sul e no Brasil, segundo os anos - 1999-2019</t>
  </si>
  <si>
    <t>14.9 - Comparativo da receita cambial turística no Mundo, na América do Sul e no Brasil, segundo os anos - 1999-2019</t>
  </si>
  <si>
    <t>14.10 -  Receita cambial de exportação e do turismo internacional no mundo, segundo os anos - 2012-2019</t>
  </si>
  <si>
    <t>14.11 - Eventos internacionais realizados no mundo, segundo países - 2015-2019</t>
  </si>
  <si>
    <t>14.12 - Eventos internacionais realizados no mundo, segundo cidades - 2015-2019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</si>
</sst>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3" formatCode="_-* #,##0.00_-;\-* #,##0.00_-;_-* &quot;-&quot;??_-;_-@_-"/>
    <numFmt numFmtId="164" formatCode="_(* #,##0.00_);_(* \(#,##0.00\);_(* &quot;-&quot;??_);_(@_)"/>
    <numFmt numFmtId="165" formatCode="_(* #,##0.0_);_(* \(#,##0.0\);_(* &quot;-&quot;?_);_(@_)"/>
    <numFmt numFmtId="166" formatCode="_(* #,##0.0_);_(* \(#,##0.0\);_(* &quot;-&quot;??_);_(@_)"/>
    <numFmt numFmtId="167" formatCode="0.0"/>
    <numFmt numFmtId="168" formatCode="_(* #,##0.0_);_(* \(#,##0.0\);_(* \-??_);_(@_)"/>
    <numFmt numFmtId="169" formatCode="_-* #,##0_-;\-* #,##0_-;_-* &quot;-&quot;??_-;_-@_-"/>
    <numFmt numFmtId="170" formatCode="0.0%"/>
    <numFmt numFmtId="171" formatCode="_-* #,##0.0_-;\-* #,##0.0_-;_-* &quot;-&quot;??_-;_-@_-"/>
    <numFmt numFmtId="172" formatCode="_(* #,##0.00_);_(* \(#,##0.00\);_(* &quot;-&quot;?_);_(@_)"/>
    <numFmt numFmtId="173" formatCode="_(* #,##0.00_);_(* \(#,##0.00\);_(* \-??_);_(@_)"/>
    <numFmt numFmtId="174" formatCode="#,##0.0_);\(#,##0.0\)"/>
    <numFmt numFmtId="175" formatCode="_(* #,##0_);_(* \(#,##0\);_(* \-??_);_(@_)"/>
    <numFmt numFmtId="176" formatCode="_-* #,##0.0_-;\-* #,##0.0_-;_-* &quot;-&quot;?_-;_-@_-"/>
    <numFmt numFmtId="177" formatCode="0\º"/>
    <numFmt numFmtId="178" formatCode="#,##0.0"/>
    <numFmt numFmtId="179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Work Sans"/>
    </font>
    <font>
      <sz val="9"/>
      <color theme="1"/>
      <name val="Work Sans"/>
    </font>
    <font>
      <i/>
      <sz val="9"/>
      <color theme="1"/>
      <name val="Work Sans"/>
    </font>
    <font>
      <vertAlign val="superscript"/>
      <sz val="12"/>
      <color theme="1"/>
      <name val="Work Sans"/>
    </font>
    <font>
      <i/>
      <sz val="12"/>
      <color theme="1"/>
      <name val="Work Sans"/>
    </font>
    <font>
      <sz val="12"/>
      <color theme="0"/>
      <name val="Work Sans"/>
    </font>
    <font>
      <vertAlign val="superscript"/>
      <sz val="12"/>
      <color theme="0"/>
      <name val="Work Sans"/>
    </font>
    <font>
      <sz val="12"/>
      <name val="Work Sans"/>
    </font>
    <font>
      <vertAlign val="superscript"/>
      <sz val="12"/>
      <name val="Work Sans"/>
    </font>
    <font>
      <sz val="10"/>
      <color theme="1"/>
      <name val="Work Sans"/>
    </font>
    <font>
      <sz val="20"/>
      <color theme="1"/>
      <name val="Work Sans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</cellStyleXfs>
  <cellXfs count="164">
    <xf numFmtId="0" fontId="0" fillId="0" borderId="0" xfId="0"/>
    <xf numFmtId="165" fontId="4" fillId="0" borderId="0" xfId="4" applyNumberFormat="1" applyFont="1" applyFill="1" applyBorder="1" applyAlignment="1">
      <alignment horizontal="left" vertical="center"/>
    </xf>
    <xf numFmtId="165" fontId="4" fillId="0" borderId="0" xfId="4" applyNumberFormat="1" applyFont="1" applyFill="1" applyBorder="1" applyAlignment="1">
      <alignment horizontal="center" vertical="center"/>
    </xf>
    <xf numFmtId="164" fontId="4" fillId="0" borderId="0" xfId="4" applyFont="1" applyFill="1" applyBorder="1" applyAlignment="1">
      <alignment horizontal="center" vertical="center"/>
    </xf>
    <xf numFmtId="166" fontId="3" fillId="0" borderId="0" xfId="4" applyNumberFormat="1" applyFont="1" applyFill="1" applyBorder="1" applyAlignment="1">
      <alignment vertical="center"/>
    </xf>
    <xf numFmtId="165" fontId="4" fillId="0" borderId="0" xfId="4" applyNumberFormat="1" applyFont="1" applyFill="1" applyBorder="1" applyAlignment="1">
      <alignment horizontal="left" vertical="center" wrapText="1"/>
    </xf>
    <xf numFmtId="164" fontId="4" fillId="0" borderId="0" xfId="4" applyFont="1" applyFill="1" applyBorder="1" applyAlignment="1">
      <alignment horizontal="left" vertical="center" wrapText="1"/>
    </xf>
    <xf numFmtId="164" fontId="4" fillId="0" borderId="0" xfId="4" applyFont="1" applyFill="1" applyBorder="1" applyAlignment="1">
      <alignment horizontal="left" vertical="center"/>
    </xf>
    <xf numFmtId="0" fontId="3" fillId="0" borderId="0" xfId="3" applyFont="1" applyFill="1" applyBorder="1" applyAlignment="1">
      <alignment vertical="center"/>
    </xf>
    <xf numFmtId="0" fontId="3" fillId="0" borderId="0" xfId="3" applyFont="1" applyFill="1" applyBorder="1"/>
    <xf numFmtId="0" fontId="3" fillId="0" borderId="0" xfId="3" applyFont="1" applyFill="1" applyBorder="1" applyAlignment="1">
      <alignment horizontal="center"/>
    </xf>
    <xf numFmtId="0" fontId="4" fillId="0" borderId="0" xfId="3" applyFont="1" applyFill="1" applyBorder="1" applyAlignment="1">
      <alignment horizontal="left" vertical="top"/>
    </xf>
    <xf numFmtId="0" fontId="4" fillId="0" borderId="0" xfId="3" applyFont="1" applyFill="1" applyBorder="1" applyAlignment="1">
      <alignment horizontal="right" vertical="center"/>
    </xf>
    <xf numFmtId="0" fontId="4" fillId="0" borderId="0" xfId="3" applyFont="1" applyFill="1" applyBorder="1" applyAlignment="1">
      <alignment horizontal="left" vertical="center"/>
    </xf>
    <xf numFmtId="0" fontId="4" fillId="0" borderId="0" xfId="3" applyFont="1" applyFill="1" applyBorder="1" applyAlignment="1">
      <alignment horizontal="center" vertical="center"/>
    </xf>
    <xf numFmtId="0" fontId="4" fillId="0" borderId="0" xfId="3" quotePrefix="1" applyFont="1" applyFill="1" applyBorder="1" applyAlignment="1">
      <alignment horizontal="left" vertical="center"/>
    </xf>
    <xf numFmtId="1" fontId="4" fillId="0" borderId="0" xfId="3" applyNumberFormat="1" applyFont="1" applyFill="1" applyBorder="1" applyAlignment="1">
      <alignment horizontal="left" vertical="center"/>
    </xf>
    <xf numFmtId="167" fontId="4" fillId="0" borderId="0" xfId="3" applyNumberFormat="1" applyFont="1" applyFill="1" applyBorder="1" applyAlignment="1">
      <alignment horizontal="left" vertical="center"/>
    </xf>
    <xf numFmtId="0" fontId="4" fillId="0" borderId="0" xfId="3" applyFont="1" applyFill="1" applyBorder="1" applyAlignment="1">
      <alignment vertical="center"/>
    </xf>
    <xf numFmtId="0" fontId="3" fillId="0" borderId="0" xfId="3" applyFont="1" applyFill="1" applyBorder="1" applyAlignment="1">
      <alignment horizontal="left" vertical="center"/>
    </xf>
    <xf numFmtId="0" fontId="4" fillId="0" borderId="0" xfId="3" applyFont="1" applyFill="1" applyBorder="1" applyAlignment="1">
      <alignment horizontal="center" vertical="top"/>
    </xf>
    <xf numFmtId="0" fontId="4" fillId="0" borderId="0" xfId="3" applyFont="1" applyFill="1" applyBorder="1" applyAlignment="1">
      <alignment horizontal="left" vertical="center" wrapText="1"/>
    </xf>
    <xf numFmtId="0" fontId="3" fillId="0" borderId="0" xfId="3" applyFont="1" applyFill="1" applyBorder="1" applyAlignment="1">
      <alignment horizontal="center" vertical="center"/>
    </xf>
    <xf numFmtId="0" fontId="3" fillId="0" borderId="0" xfId="0" applyFont="1" applyFill="1" applyBorder="1"/>
    <xf numFmtId="3" fontId="3" fillId="0" borderId="0" xfId="4" applyNumberFormat="1" applyFont="1" applyFill="1" applyBorder="1" applyAlignment="1">
      <alignment horizontal="right" vertical="center"/>
    </xf>
    <xf numFmtId="166" fontId="3" fillId="0" borderId="0" xfId="4" applyNumberFormat="1" applyFont="1" applyFill="1" applyBorder="1" applyAlignment="1" applyProtection="1">
      <alignment horizontal="right" vertical="center"/>
      <protection locked="0"/>
    </xf>
    <xf numFmtId="168" fontId="3" fillId="0" borderId="0" xfId="1" applyNumberFormat="1" applyFont="1" applyFill="1" applyBorder="1" applyAlignment="1" applyProtection="1">
      <alignment horizontal="right" vertical="center"/>
      <protection locked="0"/>
    </xf>
    <xf numFmtId="3" fontId="3" fillId="0" borderId="0" xfId="4" applyNumberFormat="1" applyFont="1" applyFill="1" applyBorder="1" applyAlignment="1">
      <alignment horizontal="right" vertical="center" wrapText="1"/>
    </xf>
    <xf numFmtId="164" fontId="3" fillId="0" borderId="0" xfId="4" applyFont="1" applyFill="1" applyBorder="1" applyAlignment="1">
      <alignment horizontal="right" vertical="center" wrapText="1"/>
    </xf>
    <xf numFmtId="165" fontId="3" fillId="0" borderId="0" xfId="4" applyNumberFormat="1" applyFont="1" applyFill="1" applyBorder="1" applyAlignment="1">
      <alignment horizontal="right" vertical="center"/>
    </xf>
    <xf numFmtId="165" fontId="3" fillId="0" borderId="0" xfId="4" applyNumberFormat="1" applyFont="1" applyFill="1" applyBorder="1" applyAlignment="1">
      <alignment vertical="center"/>
    </xf>
    <xf numFmtId="1" fontId="3" fillId="0" borderId="0" xfId="3" applyNumberFormat="1" applyFont="1" applyFill="1" applyBorder="1" applyAlignment="1">
      <alignment horizontal="center"/>
    </xf>
    <xf numFmtId="0" fontId="3" fillId="0" borderId="0" xfId="3" applyFont="1" applyFill="1" applyBorder="1" applyAlignment="1">
      <alignment horizontal="left" vertical="top"/>
    </xf>
    <xf numFmtId="0" fontId="3" fillId="0" borderId="0" xfId="3" applyFont="1" applyFill="1" applyBorder="1" applyAlignment="1">
      <alignment horizontal="right" vertical="center"/>
    </xf>
    <xf numFmtId="0" fontId="3" fillId="0" borderId="0" xfId="3" quotePrefix="1" applyFont="1" applyFill="1" applyBorder="1" applyAlignment="1">
      <alignment horizontal="left" vertical="center"/>
    </xf>
    <xf numFmtId="1" fontId="3" fillId="0" borderId="0" xfId="3" applyNumberFormat="1" applyFont="1" applyFill="1" applyBorder="1" applyAlignment="1">
      <alignment horizontal="left" vertical="center"/>
    </xf>
    <xf numFmtId="167" fontId="3" fillId="0" borderId="0" xfId="3" applyNumberFormat="1" applyFont="1" applyFill="1" applyBorder="1" applyAlignment="1">
      <alignment horizontal="left" vertical="center"/>
    </xf>
    <xf numFmtId="166" fontId="3" fillId="0" borderId="0" xfId="4" applyNumberFormat="1" applyFont="1" applyFill="1" applyBorder="1" applyAlignment="1">
      <alignment horizontal="center" vertical="center" wrapText="1"/>
    </xf>
    <xf numFmtId="166" fontId="3" fillId="0" borderId="0" xfId="1" applyNumberFormat="1" applyFont="1" applyFill="1" applyBorder="1" applyAlignment="1">
      <alignment horizontal="center" vertical="center"/>
    </xf>
    <xf numFmtId="176" fontId="3" fillId="0" borderId="0" xfId="3" applyNumberFormat="1" applyFont="1" applyFill="1" applyBorder="1" applyAlignment="1">
      <alignment horizontal="center"/>
    </xf>
    <xf numFmtId="49" fontId="3" fillId="0" borderId="0" xfId="4" applyNumberFormat="1" applyFont="1" applyFill="1" applyBorder="1" applyAlignment="1">
      <alignment horizontal="left" vertical="center" indent="4"/>
    </xf>
    <xf numFmtId="169" fontId="3" fillId="0" borderId="0" xfId="1" applyNumberFormat="1" applyFont="1" applyFill="1" applyBorder="1" applyAlignment="1" applyProtection="1">
      <alignment horizontal="left" vertical="center"/>
    </xf>
    <xf numFmtId="171" fontId="3" fillId="0" borderId="0" xfId="1" applyNumberFormat="1" applyFont="1" applyFill="1" applyBorder="1" applyAlignment="1" applyProtection="1">
      <alignment horizontal="left" vertical="center"/>
    </xf>
    <xf numFmtId="171" fontId="3" fillId="0" borderId="0" xfId="1" applyNumberFormat="1" applyFont="1" applyFill="1" applyBorder="1" applyAlignment="1">
      <alignment vertical="center"/>
    </xf>
    <xf numFmtId="43" fontId="3" fillId="0" borderId="0" xfId="1" applyFont="1" applyFill="1" applyBorder="1" applyAlignment="1">
      <alignment vertical="center"/>
    </xf>
    <xf numFmtId="174" fontId="3" fillId="0" borderId="0" xfId="4" applyNumberFormat="1" applyFont="1" applyFill="1" applyBorder="1" applyAlignment="1">
      <alignment vertical="center"/>
    </xf>
    <xf numFmtId="0" fontId="3" fillId="0" borderId="0" xfId="3" applyFont="1" applyFill="1" applyBorder="1" applyAlignment="1">
      <alignment vertical="top"/>
    </xf>
    <xf numFmtId="43" fontId="3" fillId="0" borderId="0" xfId="1" applyFont="1" applyFill="1" applyBorder="1" applyAlignment="1">
      <alignment horizontal="right" vertical="center" wrapText="1"/>
    </xf>
    <xf numFmtId="165" fontId="3" fillId="0" borderId="0" xfId="4" applyNumberFormat="1" applyFont="1" applyFill="1" applyBorder="1" applyAlignment="1">
      <alignment horizontal="center" vertical="center"/>
    </xf>
    <xf numFmtId="165" fontId="3" fillId="0" borderId="0" xfId="4" applyNumberFormat="1" applyFont="1" applyFill="1" applyBorder="1" applyAlignment="1">
      <alignment horizontal="center" vertical="center" wrapText="1"/>
    </xf>
    <xf numFmtId="164" fontId="3" fillId="0" borderId="0" xfId="4" applyFont="1" applyFill="1" applyBorder="1" applyAlignment="1">
      <alignment horizontal="center" vertical="center" wrapText="1"/>
    </xf>
    <xf numFmtId="0" fontId="3" fillId="0" borderId="0" xfId="3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center"/>
    </xf>
    <xf numFmtId="0" fontId="3" fillId="0" borderId="0" xfId="3" quotePrefix="1" applyFont="1" applyFill="1" applyBorder="1" applyAlignment="1">
      <alignment horizontal="center" vertical="center"/>
    </xf>
    <xf numFmtId="175" fontId="3" fillId="0" borderId="0" xfId="1" applyNumberFormat="1" applyFont="1" applyFill="1" applyBorder="1" applyAlignment="1" applyProtection="1">
      <alignment vertical="center"/>
    </xf>
    <xf numFmtId="173" fontId="3" fillId="0" borderId="0" xfId="1" applyNumberFormat="1" applyFont="1" applyFill="1" applyBorder="1" applyAlignment="1">
      <alignment horizontal="right" vertical="center"/>
    </xf>
    <xf numFmtId="175" fontId="3" fillId="0" borderId="0" xfId="1" applyNumberFormat="1" applyFont="1" applyFill="1" applyBorder="1" applyAlignment="1" applyProtection="1">
      <alignment horizontal="left" vertical="center"/>
    </xf>
    <xf numFmtId="173" fontId="3" fillId="0" borderId="0" xfId="1" applyNumberFormat="1" applyFont="1" applyFill="1" applyBorder="1" applyAlignment="1" applyProtection="1">
      <alignment horizontal="right" vertical="center"/>
    </xf>
    <xf numFmtId="171" fontId="3" fillId="0" borderId="0" xfId="1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171" fontId="3" fillId="0" borderId="0" xfId="3" applyNumberFormat="1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center" vertical="center" textRotation="90" wrapText="1"/>
    </xf>
    <xf numFmtId="0" fontId="3" fillId="0" borderId="0" xfId="3" applyFont="1" applyFill="1" applyBorder="1" applyAlignment="1">
      <alignment horizontal="right" vertical="center" textRotation="90" wrapText="1"/>
    </xf>
    <xf numFmtId="2" fontId="3" fillId="0" borderId="0" xfId="3" applyNumberFormat="1" applyFont="1" applyFill="1" applyBorder="1" applyAlignment="1">
      <alignment horizontal="center" vertical="center"/>
    </xf>
    <xf numFmtId="167" fontId="3" fillId="0" borderId="0" xfId="3" applyNumberFormat="1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72" fontId="3" fillId="0" borderId="0" xfId="4" applyNumberFormat="1" applyFont="1" applyFill="1" applyBorder="1" applyAlignment="1">
      <alignment horizontal="right" vertical="center"/>
    </xf>
    <xf numFmtId="165" fontId="3" fillId="0" borderId="0" xfId="4" applyNumberFormat="1" applyFont="1" applyFill="1" applyBorder="1" applyAlignment="1">
      <alignment horizontal="right" vertical="center" wrapText="1"/>
    </xf>
    <xf numFmtId="164" fontId="3" fillId="0" borderId="0" xfId="4" applyFont="1" applyFill="1" applyBorder="1" applyAlignment="1">
      <alignment vertical="center"/>
    </xf>
    <xf numFmtId="49" fontId="3" fillId="0" borderId="0" xfId="4" applyNumberFormat="1" applyFont="1" applyFill="1" applyBorder="1" applyAlignment="1">
      <alignment horizontal="left" vertical="center"/>
    </xf>
    <xf numFmtId="171" fontId="3" fillId="0" borderId="0" xfId="1" applyNumberFormat="1" applyFont="1" applyFill="1" applyBorder="1" applyAlignment="1">
      <alignment horizontal="center" vertical="center"/>
    </xf>
    <xf numFmtId="170" fontId="3" fillId="0" borderId="0" xfId="2" applyNumberFormat="1" applyFont="1" applyFill="1" applyBorder="1" applyAlignment="1">
      <alignment vertical="center"/>
    </xf>
    <xf numFmtId="166" fontId="3" fillId="0" borderId="0" xfId="4" applyNumberFormat="1" applyFont="1" applyFill="1" applyBorder="1" applyAlignment="1">
      <alignment horizontal="left" vertical="center"/>
    </xf>
    <xf numFmtId="0" fontId="3" fillId="0" borderId="0" xfId="3" applyFont="1" applyFill="1" applyBorder="1" applyAlignment="1">
      <alignment vertical="center" wrapText="1"/>
    </xf>
    <xf numFmtId="165" fontId="3" fillId="0" borderId="0" xfId="3" applyNumberFormat="1" applyFont="1" applyFill="1" applyBorder="1" applyAlignment="1">
      <alignment horizontal="center" vertical="center"/>
    </xf>
    <xf numFmtId="167" fontId="3" fillId="0" borderId="0" xfId="3" applyNumberFormat="1" applyFont="1" applyFill="1" applyBorder="1" applyAlignment="1">
      <alignment horizontal="right" vertical="center"/>
    </xf>
    <xf numFmtId="3" fontId="3" fillId="0" borderId="0" xfId="3" applyNumberFormat="1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center" vertical="center"/>
    </xf>
    <xf numFmtId="1" fontId="4" fillId="0" borderId="0" xfId="3" applyNumberFormat="1" applyFont="1" applyFill="1" applyBorder="1" applyAlignment="1">
      <alignment horizontal="center" vertical="center"/>
    </xf>
    <xf numFmtId="166" fontId="3" fillId="4" borderId="0" xfId="4" applyNumberFormat="1" applyFont="1" applyFill="1" applyBorder="1" applyAlignment="1">
      <alignment horizontal="center" vertical="center" wrapText="1"/>
    </xf>
    <xf numFmtId="166" fontId="3" fillId="4" borderId="0" xfId="1" applyNumberFormat="1" applyFont="1" applyFill="1" applyBorder="1" applyAlignment="1">
      <alignment horizontal="center" vertical="center"/>
    </xf>
    <xf numFmtId="49" fontId="3" fillId="3" borderId="0" xfId="4" applyNumberFormat="1" applyFont="1" applyFill="1" applyBorder="1" applyAlignment="1">
      <alignment horizontal="left" vertical="center" indent="4"/>
    </xf>
    <xf numFmtId="166" fontId="3" fillId="3" borderId="0" xfId="1" applyNumberFormat="1" applyFont="1" applyFill="1" applyBorder="1" applyAlignment="1">
      <alignment horizontal="center" vertical="center"/>
    </xf>
    <xf numFmtId="165" fontId="3" fillId="3" borderId="0" xfId="3" applyNumberFormat="1" applyFont="1" applyFill="1" applyBorder="1" applyAlignment="1">
      <alignment horizontal="center" vertical="center"/>
    </xf>
    <xf numFmtId="177" fontId="3" fillId="0" borderId="0" xfId="3" applyNumberFormat="1" applyFont="1" applyFill="1" applyBorder="1" applyAlignment="1">
      <alignment horizontal="center" vertical="center"/>
    </xf>
    <xf numFmtId="2" fontId="3" fillId="0" borderId="0" xfId="3" applyNumberFormat="1" applyFont="1" applyFill="1" applyBorder="1" applyAlignment="1">
      <alignment vertical="center"/>
    </xf>
    <xf numFmtId="167" fontId="8" fillId="0" borderId="0" xfId="3" applyNumberFormat="1" applyFont="1" applyFill="1" applyBorder="1" applyAlignment="1">
      <alignment horizontal="center" vertical="center" wrapText="1"/>
    </xf>
    <xf numFmtId="166" fontId="8" fillId="0" borderId="0" xfId="3" applyNumberFormat="1" applyFont="1" applyFill="1" applyBorder="1" applyAlignment="1">
      <alignment horizontal="center" vertical="center" wrapText="1"/>
    </xf>
    <xf numFmtId="178" fontId="3" fillId="0" borderId="0" xfId="4" applyNumberFormat="1" applyFont="1" applyFill="1" applyBorder="1" applyAlignment="1">
      <alignment horizontal="right" vertical="center" wrapText="1"/>
    </xf>
    <xf numFmtId="178" fontId="8" fillId="0" borderId="0" xfId="3" applyNumberFormat="1" applyFont="1" applyFill="1" applyBorder="1" applyAlignment="1">
      <alignment horizontal="right" vertical="center" wrapText="1"/>
    </xf>
    <xf numFmtId="171" fontId="3" fillId="3" borderId="0" xfId="1" applyNumberFormat="1" applyFont="1" applyFill="1" applyBorder="1" applyAlignment="1">
      <alignment horizontal="center" vertical="center"/>
    </xf>
    <xf numFmtId="49" fontId="3" fillId="3" borderId="0" xfId="4" applyNumberFormat="1" applyFont="1" applyFill="1" applyBorder="1" applyAlignment="1">
      <alignment horizontal="left" vertical="center" indent="2"/>
    </xf>
    <xf numFmtId="171" fontId="3" fillId="3" borderId="0" xfId="1" applyNumberFormat="1" applyFont="1" applyFill="1" applyBorder="1" applyAlignment="1">
      <alignment horizontal="right" vertical="center"/>
    </xf>
    <xf numFmtId="3" fontId="8" fillId="0" borderId="0" xfId="3" applyNumberFormat="1" applyFont="1" applyFill="1" applyBorder="1" applyAlignment="1">
      <alignment horizontal="center" vertical="center" wrapText="1"/>
    </xf>
    <xf numFmtId="0" fontId="8" fillId="0" borderId="0" xfId="3" applyFont="1" applyFill="1" applyBorder="1" applyAlignment="1">
      <alignment vertical="center" wrapText="1"/>
    </xf>
    <xf numFmtId="0" fontId="3" fillId="3" borderId="0" xfId="3" quotePrefix="1" applyFont="1" applyFill="1" applyBorder="1" applyAlignment="1">
      <alignment horizontal="center" vertical="center"/>
    </xf>
    <xf numFmtId="171" fontId="3" fillId="0" borderId="0" xfId="3" applyNumberFormat="1" applyFont="1" applyFill="1" applyBorder="1" applyAlignment="1">
      <alignment horizontal="center" vertical="center" wrapText="1"/>
    </xf>
    <xf numFmtId="168" fontId="3" fillId="0" borderId="0" xfId="3" applyNumberFormat="1" applyFont="1" applyFill="1" applyBorder="1" applyAlignment="1">
      <alignment horizontal="center" vertical="center"/>
    </xf>
    <xf numFmtId="168" fontId="3" fillId="0" borderId="0" xfId="1" applyNumberFormat="1" applyFont="1" applyFill="1" applyBorder="1" applyAlignment="1">
      <alignment horizontal="right" vertical="center"/>
    </xf>
    <xf numFmtId="168" fontId="3" fillId="0" borderId="0" xfId="1" applyNumberFormat="1" applyFont="1" applyFill="1" applyBorder="1" applyAlignment="1" applyProtection="1">
      <alignment horizontal="right" vertical="center"/>
    </xf>
    <xf numFmtId="0" fontId="8" fillId="2" borderId="0" xfId="3" applyFont="1" applyFill="1" applyBorder="1" applyAlignment="1">
      <alignment horizontal="center" vertical="center" wrapText="1"/>
    </xf>
    <xf numFmtId="0" fontId="8" fillId="2" borderId="0" xfId="3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left" vertical="center"/>
    </xf>
    <xf numFmtId="0" fontId="3" fillId="3" borderId="0" xfId="3" applyFont="1" applyFill="1" applyBorder="1" applyAlignment="1">
      <alignment horizontal="center" vertical="center" wrapText="1"/>
    </xf>
    <xf numFmtId="0" fontId="3" fillId="0" borderId="0" xfId="3" applyFont="1" applyFill="1" applyBorder="1" applyAlignment="1">
      <alignment horizontal="left" vertical="center" textRotation="90"/>
    </xf>
    <xf numFmtId="0" fontId="3" fillId="3" borderId="0" xfId="3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left" vertical="center" wrapText="1"/>
    </xf>
    <xf numFmtId="0" fontId="3" fillId="0" borderId="0" xfId="3" applyFont="1" applyFill="1" applyBorder="1" applyAlignment="1">
      <alignment horizontal="center" vertical="center" wrapText="1"/>
    </xf>
    <xf numFmtId="0" fontId="3" fillId="0" borderId="0" xfId="3" applyFont="1" applyFill="1" applyBorder="1" applyAlignment="1">
      <alignment vertical="center"/>
    </xf>
    <xf numFmtId="0" fontId="4" fillId="0" borderId="0" xfId="3" applyFont="1" applyFill="1" applyBorder="1" applyAlignment="1">
      <alignment horizontal="left" vertical="center"/>
    </xf>
    <xf numFmtId="0" fontId="4" fillId="0" borderId="0" xfId="3" applyFont="1" applyFill="1" applyBorder="1" applyAlignment="1">
      <alignment horizontal="left" vertical="center" wrapText="1"/>
    </xf>
    <xf numFmtId="0" fontId="8" fillId="0" borderId="0" xfId="3" applyFont="1" applyFill="1" applyBorder="1" applyAlignment="1">
      <alignment horizontal="center" vertical="center" wrapText="1"/>
    </xf>
    <xf numFmtId="49" fontId="10" fillId="0" borderId="0" xfId="3" applyNumberFormat="1" applyFont="1" applyAlignment="1">
      <alignment vertical="center"/>
    </xf>
    <xf numFmtId="0" fontId="10" fillId="0" borderId="0" xfId="3" applyFont="1"/>
    <xf numFmtId="0" fontId="10" fillId="0" borderId="0" xfId="3" applyFont="1" applyAlignment="1">
      <alignment vertical="center"/>
    </xf>
    <xf numFmtId="49" fontId="10" fillId="0" borderId="0" xfId="3" applyNumberFormat="1" applyFont="1" applyAlignment="1">
      <alignment horizontal="left" vertical="center"/>
    </xf>
    <xf numFmtId="49" fontId="8" fillId="0" borderId="0" xfId="5" applyNumberFormat="1" applyFont="1" applyAlignment="1">
      <alignment horizontal="center" vertical="center"/>
    </xf>
    <xf numFmtId="0" fontId="8" fillId="0" borderId="0" xfId="5" applyFont="1" applyAlignment="1">
      <alignment horizontal="center" vertical="center" wrapText="1"/>
    </xf>
    <xf numFmtId="0" fontId="8" fillId="2" borderId="0" xfId="5" applyFont="1" applyFill="1" applyAlignment="1">
      <alignment horizontal="center" vertical="center"/>
    </xf>
    <xf numFmtId="0" fontId="8" fillId="0" borderId="0" xfId="5" applyFont="1" applyAlignment="1">
      <alignment horizontal="center" vertical="center"/>
    </xf>
    <xf numFmtId="49" fontId="3" fillId="0" borderId="0" xfId="5" applyNumberFormat="1" applyFont="1" applyAlignment="1">
      <alignment horizontal="center" vertical="center"/>
    </xf>
    <xf numFmtId="0" fontId="3" fillId="0" borderId="0" xfId="5" applyFont="1" applyAlignment="1">
      <alignment horizontal="center" vertical="center"/>
    </xf>
    <xf numFmtId="0" fontId="3" fillId="4" borderId="0" xfId="6" applyNumberFormat="1" applyFont="1" applyFill="1" applyBorder="1" applyAlignment="1">
      <alignment horizontal="center" vertical="center"/>
    </xf>
    <xf numFmtId="0" fontId="3" fillId="0" borderId="0" xfId="6" applyNumberFormat="1" applyFont="1" applyFill="1" applyBorder="1" applyAlignment="1">
      <alignment horizontal="center" vertical="center"/>
    </xf>
    <xf numFmtId="179" fontId="3" fillId="4" borderId="0" xfId="6" applyNumberFormat="1" applyFont="1" applyFill="1" applyBorder="1" applyAlignment="1">
      <alignment vertical="center"/>
    </xf>
    <xf numFmtId="179" fontId="3" fillId="0" borderId="0" xfId="6" applyNumberFormat="1" applyFont="1" applyFill="1" applyBorder="1" applyAlignment="1">
      <alignment vertical="center"/>
    </xf>
    <xf numFmtId="179" fontId="10" fillId="0" borderId="0" xfId="3" applyNumberFormat="1" applyFont="1"/>
    <xf numFmtId="49" fontId="10" fillId="0" borderId="0" xfId="1" applyNumberFormat="1" applyFont="1" applyBorder="1" applyAlignment="1">
      <alignment horizontal="left" vertical="center" indent="1"/>
    </xf>
    <xf numFmtId="49" fontId="10" fillId="0" borderId="0" xfId="1" applyNumberFormat="1" applyFont="1" applyBorder="1" applyAlignment="1">
      <alignment horizontal="left" vertical="center"/>
    </xf>
    <xf numFmtId="169" fontId="10" fillId="0" borderId="0" xfId="1" applyNumberFormat="1" applyFont="1" applyBorder="1" applyAlignment="1">
      <alignment vertical="center"/>
    </xf>
    <xf numFmtId="49" fontId="10" fillId="0" borderId="0" xfId="1" applyNumberFormat="1" applyFont="1" applyBorder="1" applyAlignment="1">
      <alignment vertical="center"/>
    </xf>
    <xf numFmtId="49" fontId="10" fillId="0" borderId="0" xfId="1" applyNumberFormat="1" applyFont="1" applyFill="1" applyBorder="1" applyAlignment="1">
      <alignment horizontal="left" vertical="center" indent="1"/>
    </xf>
    <xf numFmtId="49" fontId="10" fillId="0" borderId="0" xfId="1" applyNumberFormat="1" applyFont="1" applyFill="1" applyBorder="1" applyAlignment="1">
      <alignment vertical="center"/>
    </xf>
    <xf numFmtId="169" fontId="10" fillId="0" borderId="0" xfId="1" applyNumberFormat="1" applyFont="1" applyFill="1" applyBorder="1" applyAlignment="1">
      <alignment vertical="center"/>
    </xf>
    <xf numFmtId="169" fontId="10" fillId="0" borderId="0" xfId="1" applyNumberFormat="1" applyFont="1" applyFill="1" applyBorder="1" applyAlignment="1">
      <alignment horizontal="right" vertical="center"/>
    </xf>
    <xf numFmtId="0" fontId="4" fillId="0" borderId="0" xfId="7" applyFont="1" applyAlignment="1">
      <alignment vertical="center"/>
    </xf>
    <xf numFmtId="0" fontId="4" fillId="0" borderId="0" xfId="7" applyFont="1" applyAlignment="1">
      <alignment horizontal="left" vertical="center"/>
    </xf>
    <xf numFmtId="0" fontId="4" fillId="0" borderId="0" xfId="7" applyFont="1" applyAlignment="1">
      <alignment horizontal="left" vertical="center" wrapText="1"/>
    </xf>
    <xf numFmtId="49" fontId="10" fillId="0" borderId="0" xfId="3" applyNumberFormat="1" applyFont="1" applyAlignment="1">
      <alignment horizontal="left" vertical="center" indent="1"/>
    </xf>
    <xf numFmtId="49" fontId="10" fillId="0" borderId="0" xfId="3" applyNumberFormat="1" applyFont="1"/>
    <xf numFmtId="0" fontId="12" fillId="0" borderId="0" xfId="8" applyFont="1" applyAlignment="1">
      <alignment vertical="center" wrapText="1"/>
    </xf>
    <xf numFmtId="0" fontId="12" fillId="0" borderId="0" xfId="8" applyFont="1" applyAlignment="1">
      <alignment wrapText="1"/>
    </xf>
    <xf numFmtId="0" fontId="13" fillId="0" borderId="0" xfId="8" applyFont="1" applyAlignment="1">
      <alignment horizontal="left" vertical="center" wrapText="1"/>
    </xf>
    <xf numFmtId="0" fontId="12" fillId="0" borderId="0" xfId="8" applyFont="1" applyAlignment="1">
      <alignment horizontal="left" vertical="center" wrapText="1"/>
    </xf>
    <xf numFmtId="0" fontId="3" fillId="0" borderId="2" xfId="3" applyFont="1" applyFill="1" applyBorder="1" applyAlignment="1">
      <alignment horizontal="center" vertical="center"/>
    </xf>
    <xf numFmtId="49" fontId="3" fillId="0" borderId="1" xfId="4" applyNumberFormat="1" applyFont="1" applyFill="1" applyBorder="1" applyAlignment="1">
      <alignment horizontal="center" vertical="center"/>
    </xf>
    <xf numFmtId="0" fontId="8" fillId="2" borderId="0" xfId="3" applyFont="1" applyFill="1" applyBorder="1" applyAlignment="1">
      <alignment horizontal="center" vertical="center" wrapText="1"/>
    </xf>
    <xf numFmtId="0" fontId="8" fillId="2" borderId="0" xfId="3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 wrapText="1"/>
    </xf>
    <xf numFmtId="0" fontId="3" fillId="0" borderId="1" xfId="3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left" vertical="center"/>
    </xf>
    <xf numFmtId="0" fontId="3" fillId="3" borderId="0" xfId="3" applyFont="1" applyFill="1" applyBorder="1" applyAlignment="1">
      <alignment horizontal="center" vertical="center" wrapText="1"/>
    </xf>
    <xf numFmtId="0" fontId="3" fillId="0" borderId="0" xfId="3" applyFont="1" applyFill="1" applyBorder="1" applyAlignment="1">
      <alignment horizontal="left" vertical="center" textRotation="90"/>
    </xf>
    <xf numFmtId="0" fontId="3" fillId="3" borderId="0" xfId="3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left" vertical="center" wrapText="1"/>
    </xf>
    <xf numFmtId="0" fontId="3" fillId="0" borderId="0" xfId="3" applyFont="1" applyFill="1" applyBorder="1" applyAlignment="1">
      <alignment horizontal="center" vertical="center" wrapText="1"/>
    </xf>
    <xf numFmtId="0" fontId="3" fillId="0" borderId="0" xfId="3" applyFont="1" applyFill="1" applyBorder="1" applyAlignment="1">
      <alignment vertical="center"/>
    </xf>
    <xf numFmtId="0" fontId="4" fillId="0" borderId="0" xfId="3" applyFont="1" applyFill="1" applyBorder="1" applyAlignment="1">
      <alignment horizontal="left" vertical="center"/>
    </xf>
    <xf numFmtId="0" fontId="4" fillId="0" borderId="0" xfId="3" applyFont="1" applyFill="1" applyBorder="1" applyAlignment="1">
      <alignment horizontal="left" vertical="center" wrapText="1"/>
    </xf>
    <xf numFmtId="0" fontId="8" fillId="0" borderId="0" xfId="3" applyFont="1" applyFill="1" applyBorder="1" applyAlignment="1">
      <alignment horizontal="center" vertical="center" wrapText="1"/>
    </xf>
    <xf numFmtId="49" fontId="10" fillId="0" borderId="1" xfId="1" applyNumberFormat="1" applyFont="1" applyBorder="1" applyAlignment="1">
      <alignment horizontal="center" vertical="center"/>
    </xf>
    <xf numFmtId="49" fontId="10" fillId="0" borderId="2" xfId="3" applyNumberFormat="1" applyFont="1" applyBorder="1" applyAlignment="1">
      <alignment horizontal="center" vertical="center"/>
    </xf>
    <xf numFmtId="49" fontId="8" fillId="2" borderId="0" xfId="5" applyNumberFormat="1" applyFont="1" applyFill="1" applyAlignment="1">
      <alignment horizontal="center" vertical="center"/>
    </xf>
    <xf numFmtId="0" fontId="8" fillId="2" borderId="0" xfId="5" applyFont="1" applyFill="1" applyAlignment="1">
      <alignment horizontal="center" vertical="center" wrapText="1"/>
    </xf>
  </cellXfs>
  <cellStyles count="9">
    <cellStyle name="Normal" xfId="0" builtinId="0"/>
    <cellStyle name="Normal 12" xfId="7" xr:uid="{C2508CBF-4391-4827-B9CD-D2F9404B4883}"/>
    <cellStyle name="Normal 2 2 3 2" xfId="3" xr:uid="{B0348E98-8970-4E3D-A44C-6A36DA8BA079}"/>
    <cellStyle name="Normal 2 2 4" xfId="8" xr:uid="{21426AFD-BDC8-4560-8285-20366A84C14E}"/>
    <cellStyle name="Normal 8 2" xfId="5" xr:uid="{2004A310-9FD6-4547-AF6D-F302EFA65187}"/>
    <cellStyle name="Porcentagem" xfId="2" builtinId="5"/>
    <cellStyle name="Separador de milhares 2 2 2 3" xfId="4" xr:uid="{15BBA7A0-70BC-420C-833E-C5C331465A19}"/>
    <cellStyle name="Separador de milhares 4 2 2" xfId="6" xr:uid="{6E659E6B-5E42-44DD-992F-38A69C5A1B5F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Colorido SGE">
      <a:dk1>
        <a:srgbClr val="3F3F3F"/>
      </a:dk1>
      <a:lt1>
        <a:srgbClr val="FFFFFF"/>
      </a:lt1>
      <a:dk2>
        <a:srgbClr val="30524E"/>
      </a:dk2>
      <a:lt2>
        <a:srgbClr val="EAF6F4"/>
      </a:lt2>
      <a:accent1>
        <a:srgbClr val="4299E1"/>
      </a:accent1>
      <a:accent2>
        <a:srgbClr val="5BB0AC"/>
      </a:accent2>
      <a:accent3>
        <a:srgbClr val="48BB78"/>
      </a:accent3>
      <a:accent4>
        <a:srgbClr val="759F4A"/>
      </a:accent4>
      <a:accent5>
        <a:srgbClr val="ECC94B"/>
      </a:accent5>
      <a:accent6>
        <a:srgbClr val="F56565"/>
      </a:accent6>
      <a:hlink>
        <a:srgbClr val="00B0F0"/>
      </a:hlink>
      <a:folHlink>
        <a:srgbClr val="C490AA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A4D3-FEB2-4F6F-AF1B-64ABE6CDA33A}">
  <sheetPr>
    <tabColor rgb="FF00B0F0"/>
  </sheetPr>
  <dimension ref="A1:J20"/>
  <sheetViews>
    <sheetView showGridLines="0" tabSelected="1" zoomScaleNormal="100" workbookViewId="0">
      <selection sqref="A1:J3"/>
    </sheetView>
  </sheetViews>
  <sheetFormatPr defaultColWidth="9.7109375" defaultRowHeight="15" x14ac:dyDescent="0.3"/>
  <cols>
    <col min="1" max="10" width="11.42578125" style="141" customWidth="1"/>
    <col min="11" max="16384" width="9.7109375" style="141"/>
  </cols>
  <sheetData>
    <row r="1" spans="1:10" ht="39.950000000000003" customHeight="1" x14ac:dyDescent="0.3">
      <c r="A1" s="142" t="s">
        <v>0</v>
      </c>
      <c r="B1" s="142"/>
      <c r="C1" s="142"/>
      <c r="D1" s="142"/>
      <c r="E1" s="142"/>
      <c r="F1" s="142"/>
      <c r="G1" s="142"/>
      <c r="H1" s="142"/>
      <c r="I1" s="142"/>
      <c r="J1" s="142"/>
    </row>
    <row r="2" spans="1:10" ht="39.950000000000003" customHeight="1" x14ac:dyDescent="0.3">
      <c r="A2" s="142"/>
      <c r="B2" s="142"/>
      <c r="C2" s="142"/>
      <c r="D2" s="142"/>
      <c r="E2" s="142"/>
      <c r="F2" s="142"/>
      <c r="G2" s="142"/>
      <c r="H2" s="142"/>
      <c r="I2" s="142"/>
      <c r="J2" s="142"/>
    </row>
    <row r="3" spans="1:10" ht="39.950000000000003" customHeight="1" x14ac:dyDescent="0.3">
      <c r="A3" s="142"/>
      <c r="B3" s="142"/>
      <c r="C3" s="142"/>
      <c r="D3" s="142"/>
      <c r="E3" s="142"/>
      <c r="F3" s="142"/>
      <c r="G3" s="142"/>
      <c r="H3" s="142"/>
      <c r="I3" s="142"/>
      <c r="J3" s="142"/>
    </row>
    <row r="4" spans="1:10" s="140" customFormat="1" ht="30" customHeight="1" x14ac:dyDescent="0.25">
      <c r="A4" s="143" t="s">
        <v>212</v>
      </c>
      <c r="B4" s="143"/>
      <c r="C4" s="143"/>
      <c r="D4" s="143"/>
      <c r="E4" s="143"/>
      <c r="F4" s="143"/>
      <c r="G4" s="143"/>
      <c r="H4" s="143"/>
      <c r="I4" s="143"/>
      <c r="J4" s="143"/>
    </row>
    <row r="17" s="141" customFormat="1" x14ac:dyDescent="0.3"/>
    <row r="18" s="141" customFormat="1" x14ac:dyDescent="0.3"/>
    <row r="19" s="141" customFormat="1" x14ac:dyDescent="0.3"/>
    <row r="20" s="141" customFormat="1" x14ac:dyDescent="0.3"/>
  </sheetData>
  <mergeCells count="2">
    <mergeCell ref="A1:J3"/>
    <mergeCell ref="A4:J4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8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327F-3F23-4478-BDD2-5793B8C355EF}">
  <sheetPr>
    <tabColor rgb="FF00B0F0"/>
  </sheetPr>
  <dimension ref="A1:J20"/>
  <sheetViews>
    <sheetView showGridLines="0" zoomScaleNormal="100" workbookViewId="0">
      <selection sqref="A1:J3"/>
    </sheetView>
  </sheetViews>
  <sheetFormatPr defaultColWidth="9.7109375" defaultRowHeight="15" x14ac:dyDescent="0.3"/>
  <cols>
    <col min="1" max="10" width="11.42578125" style="141" customWidth="1"/>
    <col min="11" max="16384" width="9.7109375" style="141"/>
  </cols>
  <sheetData>
    <row r="1" spans="1:10" ht="39.950000000000003" customHeight="1" x14ac:dyDescent="0.3">
      <c r="A1" s="142" t="s">
        <v>1</v>
      </c>
      <c r="B1" s="142"/>
      <c r="C1" s="142"/>
      <c r="D1" s="142"/>
      <c r="E1" s="142"/>
      <c r="F1" s="142"/>
      <c r="G1" s="142"/>
      <c r="H1" s="142"/>
      <c r="I1" s="142"/>
      <c r="J1" s="142"/>
    </row>
    <row r="2" spans="1:10" ht="39.950000000000003" customHeight="1" x14ac:dyDescent="0.3">
      <c r="A2" s="142"/>
      <c r="B2" s="142"/>
      <c r="C2" s="142"/>
      <c r="D2" s="142"/>
      <c r="E2" s="142"/>
      <c r="F2" s="142"/>
      <c r="G2" s="142"/>
      <c r="H2" s="142"/>
      <c r="I2" s="142"/>
      <c r="J2" s="142"/>
    </row>
    <row r="3" spans="1:10" ht="39.950000000000003" customHeight="1" x14ac:dyDescent="0.3">
      <c r="A3" s="142"/>
      <c r="B3" s="142"/>
      <c r="C3" s="142"/>
      <c r="D3" s="142"/>
      <c r="E3" s="142"/>
      <c r="F3" s="142"/>
      <c r="G3" s="142"/>
      <c r="H3" s="142"/>
      <c r="I3" s="142"/>
      <c r="J3" s="142"/>
    </row>
    <row r="4" spans="1:10" s="140" customFormat="1" ht="30" customHeight="1" x14ac:dyDescent="0.25">
      <c r="A4" s="143" t="s">
        <v>212</v>
      </c>
      <c r="B4" s="143"/>
      <c r="C4" s="143"/>
      <c r="D4" s="143"/>
      <c r="E4" s="143"/>
      <c r="F4" s="143"/>
      <c r="G4" s="143"/>
      <c r="H4" s="143"/>
      <c r="I4" s="143"/>
      <c r="J4" s="143"/>
    </row>
    <row r="17" s="141" customFormat="1" x14ac:dyDescent="0.3"/>
    <row r="18" s="141" customFormat="1" x14ac:dyDescent="0.3"/>
    <row r="19" s="141" customFormat="1" x14ac:dyDescent="0.3"/>
    <row r="20" s="141" customFormat="1" x14ac:dyDescent="0.3"/>
  </sheetData>
  <mergeCells count="2">
    <mergeCell ref="A1:J3"/>
    <mergeCell ref="A4:J4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8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6BF0-32F4-490E-819B-2740DE80CEF0}">
  <sheetPr>
    <tabColor rgb="FF92D050"/>
  </sheetPr>
  <dimension ref="B1:T91"/>
  <sheetViews>
    <sheetView showGridLines="0" zoomScaleNormal="100" workbookViewId="0"/>
  </sheetViews>
  <sheetFormatPr defaultColWidth="11.42578125" defaultRowHeight="21.95" customHeight="1" x14ac:dyDescent="0.4"/>
  <cols>
    <col min="1" max="1" width="2.7109375" style="9" customWidth="1"/>
    <col min="2" max="2" width="40.7109375" style="9" customWidth="1"/>
    <col min="3" max="3" width="0.28515625" style="9" customWidth="1"/>
    <col min="4" max="4" width="25.7109375" style="9" customWidth="1"/>
    <col min="5" max="5" width="0.28515625" style="9" customWidth="1"/>
    <col min="6" max="6" width="25.7109375" style="9" customWidth="1"/>
    <col min="7" max="7" width="0.28515625" style="9" customWidth="1"/>
    <col min="8" max="8" width="25.7109375" style="9" customWidth="1"/>
    <col min="9" max="9" width="0.28515625" style="9" customWidth="1"/>
    <col min="10" max="10" width="25.7109375" style="9" customWidth="1"/>
    <col min="11" max="11" width="0.28515625" style="9" customWidth="1"/>
    <col min="12" max="12" width="25.7109375" style="9" customWidth="1"/>
    <col min="13" max="13" width="0.28515625" style="9" customWidth="1"/>
    <col min="14" max="14" width="25.7109375" style="9" customWidth="1"/>
    <col min="15" max="15" width="2.7109375" style="9" customWidth="1"/>
    <col min="16" max="16" width="11.42578125" style="10"/>
    <col min="17" max="17" width="12.7109375" style="10" bestFit="1" customWidth="1"/>
    <col min="18" max="18" width="11.42578125" style="9"/>
    <col min="19" max="19" width="12.85546875" style="9" bestFit="1" customWidth="1"/>
    <col min="20" max="254" width="11.42578125" style="9"/>
    <col min="255" max="255" width="40.7109375" style="9" customWidth="1"/>
    <col min="256" max="261" width="20.7109375" style="9" customWidth="1"/>
    <col min="262" max="510" width="11.42578125" style="9"/>
    <col min="511" max="511" width="40.7109375" style="9" customWidth="1"/>
    <col min="512" max="517" width="20.7109375" style="9" customWidth="1"/>
    <col min="518" max="766" width="11.42578125" style="9"/>
    <col min="767" max="767" width="40.7109375" style="9" customWidth="1"/>
    <col min="768" max="773" width="20.7109375" style="9" customWidth="1"/>
    <col min="774" max="1022" width="11.42578125" style="9"/>
    <col min="1023" max="1023" width="40.7109375" style="9" customWidth="1"/>
    <col min="1024" max="1029" width="20.7109375" style="9" customWidth="1"/>
    <col min="1030" max="1278" width="11.42578125" style="9"/>
    <col min="1279" max="1279" width="40.7109375" style="9" customWidth="1"/>
    <col min="1280" max="1285" width="20.7109375" style="9" customWidth="1"/>
    <col min="1286" max="1534" width="11.42578125" style="9"/>
    <col min="1535" max="1535" width="40.7109375" style="9" customWidth="1"/>
    <col min="1536" max="1541" width="20.7109375" style="9" customWidth="1"/>
    <col min="1542" max="1790" width="11.42578125" style="9"/>
    <col min="1791" max="1791" width="40.7109375" style="9" customWidth="1"/>
    <col min="1792" max="1797" width="20.7109375" style="9" customWidth="1"/>
    <col min="1798" max="2046" width="11.42578125" style="9"/>
    <col min="2047" max="2047" width="40.7109375" style="9" customWidth="1"/>
    <col min="2048" max="2053" width="20.7109375" style="9" customWidth="1"/>
    <col min="2054" max="2302" width="11.42578125" style="9"/>
    <col min="2303" max="2303" width="40.7109375" style="9" customWidth="1"/>
    <col min="2304" max="2309" width="20.7109375" style="9" customWidth="1"/>
    <col min="2310" max="2558" width="11.42578125" style="9"/>
    <col min="2559" max="2559" width="40.7109375" style="9" customWidth="1"/>
    <col min="2560" max="2565" width="20.7109375" style="9" customWidth="1"/>
    <col min="2566" max="2814" width="11.42578125" style="9"/>
    <col min="2815" max="2815" width="40.7109375" style="9" customWidth="1"/>
    <col min="2816" max="2821" width="20.7109375" style="9" customWidth="1"/>
    <col min="2822" max="3070" width="11.42578125" style="9"/>
    <col min="3071" max="3071" width="40.7109375" style="9" customWidth="1"/>
    <col min="3072" max="3077" width="20.7109375" style="9" customWidth="1"/>
    <col min="3078" max="3326" width="11.42578125" style="9"/>
    <col min="3327" max="3327" width="40.7109375" style="9" customWidth="1"/>
    <col min="3328" max="3333" width="20.7109375" style="9" customWidth="1"/>
    <col min="3334" max="3582" width="11.42578125" style="9"/>
    <col min="3583" max="3583" width="40.7109375" style="9" customWidth="1"/>
    <col min="3584" max="3589" width="20.7109375" style="9" customWidth="1"/>
    <col min="3590" max="3838" width="11.42578125" style="9"/>
    <col min="3839" max="3839" width="40.7109375" style="9" customWidth="1"/>
    <col min="3840" max="3845" width="20.7109375" style="9" customWidth="1"/>
    <col min="3846" max="4094" width="11.42578125" style="9"/>
    <col min="4095" max="4095" width="40.7109375" style="9" customWidth="1"/>
    <col min="4096" max="4101" width="20.7109375" style="9" customWidth="1"/>
    <col min="4102" max="4350" width="11.42578125" style="9"/>
    <col min="4351" max="4351" width="40.7109375" style="9" customWidth="1"/>
    <col min="4352" max="4357" width="20.7109375" style="9" customWidth="1"/>
    <col min="4358" max="4606" width="11.42578125" style="9"/>
    <col min="4607" max="4607" width="40.7109375" style="9" customWidth="1"/>
    <col min="4608" max="4613" width="20.7109375" style="9" customWidth="1"/>
    <col min="4614" max="4862" width="11.42578125" style="9"/>
    <col min="4863" max="4863" width="40.7109375" style="9" customWidth="1"/>
    <col min="4864" max="4869" width="20.7109375" style="9" customWidth="1"/>
    <col min="4870" max="5118" width="11.42578125" style="9"/>
    <col min="5119" max="5119" width="40.7109375" style="9" customWidth="1"/>
    <col min="5120" max="5125" width="20.7109375" style="9" customWidth="1"/>
    <col min="5126" max="5374" width="11.42578125" style="9"/>
    <col min="5375" max="5375" width="40.7109375" style="9" customWidth="1"/>
    <col min="5376" max="5381" width="20.7109375" style="9" customWidth="1"/>
    <col min="5382" max="5630" width="11.42578125" style="9"/>
    <col min="5631" max="5631" width="40.7109375" style="9" customWidth="1"/>
    <col min="5632" max="5637" width="20.7109375" style="9" customWidth="1"/>
    <col min="5638" max="5886" width="11.42578125" style="9"/>
    <col min="5887" max="5887" width="40.7109375" style="9" customWidth="1"/>
    <col min="5888" max="5893" width="20.7109375" style="9" customWidth="1"/>
    <col min="5894" max="6142" width="11.42578125" style="9"/>
    <col min="6143" max="6143" width="40.7109375" style="9" customWidth="1"/>
    <col min="6144" max="6149" width="20.7109375" style="9" customWidth="1"/>
    <col min="6150" max="6398" width="11.42578125" style="9"/>
    <col min="6399" max="6399" width="40.7109375" style="9" customWidth="1"/>
    <col min="6400" max="6405" width="20.7109375" style="9" customWidth="1"/>
    <col min="6406" max="6654" width="11.42578125" style="9"/>
    <col min="6655" max="6655" width="40.7109375" style="9" customWidth="1"/>
    <col min="6656" max="6661" width="20.7109375" style="9" customWidth="1"/>
    <col min="6662" max="6910" width="11.42578125" style="9"/>
    <col min="6911" max="6911" width="40.7109375" style="9" customWidth="1"/>
    <col min="6912" max="6917" width="20.7109375" style="9" customWidth="1"/>
    <col min="6918" max="7166" width="11.42578125" style="9"/>
    <col min="7167" max="7167" width="40.7109375" style="9" customWidth="1"/>
    <col min="7168" max="7173" width="20.7109375" style="9" customWidth="1"/>
    <col min="7174" max="7422" width="11.42578125" style="9"/>
    <col min="7423" max="7423" width="40.7109375" style="9" customWidth="1"/>
    <col min="7424" max="7429" width="20.7109375" style="9" customWidth="1"/>
    <col min="7430" max="7678" width="11.42578125" style="9"/>
    <col min="7679" max="7679" width="40.7109375" style="9" customWidth="1"/>
    <col min="7680" max="7685" width="20.7109375" style="9" customWidth="1"/>
    <col min="7686" max="7934" width="11.42578125" style="9"/>
    <col min="7935" max="7935" width="40.7109375" style="9" customWidth="1"/>
    <col min="7936" max="7941" width="20.7109375" style="9" customWidth="1"/>
    <col min="7942" max="8190" width="11.42578125" style="9"/>
    <col min="8191" max="8191" width="40.7109375" style="9" customWidth="1"/>
    <col min="8192" max="8197" width="20.7109375" style="9" customWidth="1"/>
    <col min="8198" max="8446" width="11.42578125" style="9"/>
    <col min="8447" max="8447" width="40.7109375" style="9" customWidth="1"/>
    <col min="8448" max="8453" width="20.7109375" style="9" customWidth="1"/>
    <col min="8454" max="8702" width="11.42578125" style="9"/>
    <col min="8703" max="8703" width="40.7109375" style="9" customWidth="1"/>
    <col min="8704" max="8709" width="20.7109375" style="9" customWidth="1"/>
    <col min="8710" max="8958" width="11.42578125" style="9"/>
    <col min="8959" max="8959" width="40.7109375" style="9" customWidth="1"/>
    <col min="8960" max="8965" width="20.7109375" style="9" customWidth="1"/>
    <col min="8966" max="9214" width="11.42578125" style="9"/>
    <col min="9215" max="9215" width="40.7109375" style="9" customWidth="1"/>
    <col min="9216" max="9221" width="20.7109375" style="9" customWidth="1"/>
    <col min="9222" max="9470" width="11.42578125" style="9"/>
    <col min="9471" max="9471" width="40.7109375" style="9" customWidth="1"/>
    <col min="9472" max="9477" width="20.7109375" style="9" customWidth="1"/>
    <col min="9478" max="9726" width="11.42578125" style="9"/>
    <col min="9727" max="9727" width="40.7109375" style="9" customWidth="1"/>
    <col min="9728" max="9733" width="20.7109375" style="9" customWidth="1"/>
    <col min="9734" max="9982" width="11.42578125" style="9"/>
    <col min="9983" max="9983" width="40.7109375" style="9" customWidth="1"/>
    <col min="9984" max="9989" width="20.7109375" style="9" customWidth="1"/>
    <col min="9990" max="10238" width="11.42578125" style="9"/>
    <col min="10239" max="10239" width="40.7109375" style="9" customWidth="1"/>
    <col min="10240" max="10245" width="20.7109375" style="9" customWidth="1"/>
    <col min="10246" max="10494" width="11.42578125" style="9"/>
    <col min="10495" max="10495" width="40.7109375" style="9" customWidth="1"/>
    <col min="10496" max="10501" width="20.7109375" style="9" customWidth="1"/>
    <col min="10502" max="10750" width="11.42578125" style="9"/>
    <col min="10751" max="10751" width="40.7109375" style="9" customWidth="1"/>
    <col min="10752" max="10757" width="20.7109375" style="9" customWidth="1"/>
    <col min="10758" max="11006" width="11.42578125" style="9"/>
    <col min="11007" max="11007" width="40.7109375" style="9" customWidth="1"/>
    <col min="11008" max="11013" width="20.7109375" style="9" customWidth="1"/>
    <col min="11014" max="11262" width="11.42578125" style="9"/>
    <col min="11263" max="11263" width="40.7109375" style="9" customWidth="1"/>
    <col min="11264" max="11269" width="20.7109375" style="9" customWidth="1"/>
    <col min="11270" max="11518" width="11.42578125" style="9"/>
    <col min="11519" max="11519" width="40.7109375" style="9" customWidth="1"/>
    <col min="11520" max="11525" width="20.7109375" style="9" customWidth="1"/>
    <col min="11526" max="11774" width="11.42578125" style="9"/>
    <col min="11775" max="11775" width="40.7109375" style="9" customWidth="1"/>
    <col min="11776" max="11781" width="20.7109375" style="9" customWidth="1"/>
    <col min="11782" max="12030" width="11.42578125" style="9"/>
    <col min="12031" max="12031" width="40.7109375" style="9" customWidth="1"/>
    <col min="12032" max="12037" width="20.7109375" style="9" customWidth="1"/>
    <col min="12038" max="12286" width="11.42578125" style="9"/>
    <col min="12287" max="12287" width="40.7109375" style="9" customWidth="1"/>
    <col min="12288" max="12293" width="20.7109375" style="9" customWidth="1"/>
    <col min="12294" max="12542" width="11.42578125" style="9"/>
    <col min="12543" max="12543" width="40.7109375" style="9" customWidth="1"/>
    <col min="12544" max="12549" width="20.7109375" style="9" customWidth="1"/>
    <col min="12550" max="12798" width="11.42578125" style="9"/>
    <col min="12799" max="12799" width="40.7109375" style="9" customWidth="1"/>
    <col min="12800" max="12805" width="20.7109375" style="9" customWidth="1"/>
    <col min="12806" max="13054" width="11.42578125" style="9"/>
    <col min="13055" max="13055" width="40.7109375" style="9" customWidth="1"/>
    <col min="13056" max="13061" width="20.7109375" style="9" customWidth="1"/>
    <col min="13062" max="13310" width="11.42578125" style="9"/>
    <col min="13311" max="13311" width="40.7109375" style="9" customWidth="1"/>
    <col min="13312" max="13317" width="20.7109375" style="9" customWidth="1"/>
    <col min="13318" max="13566" width="11.42578125" style="9"/>
    <col min="13567" max="13567" width="40.7109375" style="9" customWidth="1"/>
    <col min="13568" max="13573" width="20.7109375" style="9" customWidth="1"/>
    <col min="13574" max="13822" width="11.42578125" style="9"/>
    <col min="13823" max="13823" width="40.7109375" style="9" customWidth="1"/>
    <col min="13824" max="13829" width="20.7109375" style="9" customWidth="1"/>
    <col min="13830" max="14078" width="11.42578125" style="9"/>
    <col min="14079" max="14079" width="40.7109375" style="9" customWidth="1"/>
    <col min="14080" max="14085" width="20.7109375" style="9" customWidth="1"/>
    <col min="14086" max="14334" width="11.42578125" style="9"/>
    <col min="14335" max="14335" width="40.7109375" style="9" customWidth="1"/>
    <col min="14336" max="14341" width="20.7109375" style="9" customWidth="1"/>
    <col min="14342" max="14590" width="11.42578125" style="9"/>
    <col min="14591" max="14591" width="40.7109375" style="9" customWidth="1"/>
    <col min="14592" max="14597" width="20.7109375" style="9" customWidth="1"/>
    <col min="14598" max="14846" width="11.42578125" style="9"/>
    <col min="14847" max="14847" width="40.7109375" style="9" customWidth="1"/>
    <col min="14848" max="14853" width="20.7109375" style="9" customWidth="1"/>
    <col min="14854" max="15102" width="11.42578125" style="9"/>
    <col min="15103" max="15103" width="40.7109375" style="9" customWidth="1"/>
    <col min="15104" max="15109" width="20.7109375" style="9" customWidth="1"/>
    <col min="15110" max="15358" width="11.42578125" style="9"/>
    <col min="15359" max="15359" width="40.7109375" style="9" customWidth="1"/>
    <col min="15360" max="15365" width="20.7109375" style="9" customWidth="1"/>
    <col min="15366" max="15614" width="11.42578125" style="9"/>
    <col min="15615" max="15615" width="40.7109375" style="9" customWidth="1"/>
    <col min="15616" max="15621" width="20.7109375" style="9" customWidth="1"/>
    <col min="15622" max="15870" width="11.42578125" style="9"/>
    <col min="15871" max="15871" width="40.7109375" style="9" customWidth="1"/>
    <col min="15872" max="15877" width="20.7109375" style="9" customWidth="1"/>
    <col min="15878" max="16126" width="11.42578125" style="9"/>
    <col min="16127" max="16127" width="40.7109375" style="9" customWidth="1"/>
    <col min="16128" max="16133" width="20.7109375" style="9" customWidth="1"/>
    <col min="16134" max="16384" width="11.42578125" style="9"/>
  </cols>
  <sheetData>
    <row r="1" spans="2:16" ht="21.95" customHeight="1" x14ac:dyDescent="0.4">
      <c r="B1" s="108" t="s">
        <v>2</v>
      </c>
      <c r="C1" s="108"/>
    </row>
    <row r="2" spans="2:16" ht="21.95" customHeight="1" x14ac:dyDescent="0.4">
      <c r="B2" s="108" t="s">
        <v>3</v>
      </c>
      <c r="C2" s="108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</row>
    <row r="3" spans="2:16" ht="3.95" customHeight="1" x14ac:dyDescent="0.4">
      <c r="B3" s="108"/>
      <c r="C3" s="108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</row>
    <row r="4" spans="2:16" ht="3.95" customHeight="1" x14ac:dyDescent="0.4"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</row>
    <row r="5" spans="2:16" ht="44.1" customHeight="1" x14ac:dyDescent="0.4">
      <c r="B5" s="147" t="s">
        <v>4</v>
      </c>
      <c r="C5" s="77"/>
      <c r="D5" s="147" t="s">
        <v>5</v>
      </c>
      <c r="E5" s="147"/>
      <c r="F5" s="147"/>
      <c r="G5" s="147"/>
      <c r="H5" s="147"/>
      <c r="I5" s="77"/>
      <c r="J5" s="147" t="s">
        <v>6</v>
      </c>
      <c r="K5" s="147"/>
      <c r="L5" s="147"/>
      <c r="M5" s="147"/>
      <c r="N5" s="147"/>
      <c r="P5" s="23"/>
    </row>
    <row r="6" spans="2:16" ht="2.1" customHeight="1" x14ac:dyDescent="0.4">
      <c r="B6" s="14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P6" s="23"/>
    </row>
    <row r="7" spans="2:16" ht="21.95" customHeight="1" x14ac:dyDescent="0.4">
      <c r="B7" s="147"/>
      <c r="C7" s="77"/>
      <c r="D7" s="146" t="s">
        <v>7</v>
      </c>
      <c r="E7" s="111"/>
      <c r="F7" s="146" t="s">
        <v>8</v>
      </c>
      <c r="G7" s="111"/>
      <c r="H7" s="146" t="s">
        <v>9</v>
      </c>
      <c r="I7" s="111"/>
      <c r="J7" s="146" t="s">
        <v>7</v>
      </c>
      <c r="K7" s="111"/>
      <c r="L7" s="146" t="s">
        <v>8</v>
      </c>
      <c r="M7" s="111"/>
      <c r="N7" s="146" t="s">
        <v>9</v>
      </c>
    </row>
    <row r="8" spans="2:16" ht="21.95" customHeight="1" x14ac:dyDescent="0.4">
      <c r="B8" s="147"/>
      <c r="C8" s="77"/>
      <c r="D8" s="146"/>
      <c r="E8" s="111"/>
      <c r="F8" s="146"/>
      <c r="G8" s="111"/>
      <c r="H8" s="146"/>
      <c r="I8" s="111"/>
      <c r="J8" s="146"/>
      <c r="K8" s="111"/>
      <c r="L8" s="146"/>
      <c r="M8" s="111"/>
      <c r="N8" s="146"/>
    </row>
    <row r="9" spans="2:16" ht="2.1" customHeight="1" x14ac:dyDescent="0.4">
      <c r="B9" s="77"/>
      <c r="C9" s="77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</row>
    <row r="10" spans="2:16" ht="21.95" customHeight="1" x14ac:dyDescent="0.4">
      <c r="B10" s="103">
        <v>1999</v>
      </c>
      <c r="C10" s="107"/>
      <c r="D10" s="24">
        <v>633</v>
      </c>
      <c r="E10" s="24"/>
      <c r="F10" s="25"/>
      <c r="G10" s="25"/>
      <c r="H10" s="26">
        <v>0</v>
      </c>
      <c r="I10" s="26"/>
      <c r="J10" s="27">
        <v>477</v>
      </c>
      <c r="K10" s="27"/>
      <c r="L10" s="25"/>
      <c r="M10" s="25"/>
      <c r="N10" s="26">
        <v>0</v>
      </c>
      <c r="O10" s="28"/>
    </row>
    <row r="11" spans="2:16" ht="2.1" customHeight="1" x14ac:dyDescent="0.4">
      <c r="B11" s="77"/>
      <c r="C11" s="77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</row>
    <row r="12" spans="2:16" ht="21.95" customHeight="1" x14ac:dyDescent="0.4">
      <c r="B12" s="103">
        <v>2000</v>
      </c>
      <c r="C12" s="107"/>
      <c r="D12" s="24">
        <v>680</v>
      </c>
      <c r="E12" s="24"/>
      <c r="F12" s="25"/>
      <c r="G12" s="25"/>
      <c r="H12" s="26">
        <v>7.4249605055292323</v>
      </c>
      <c r="I12" s="26"/>
      <c r="J12" s="27">
        <v>495</v>
      </c>
      <c r="K12" s="27"/>
      <c r="L12" s="25"/>
      <c r="M12" s="25"/>
      <c r="N12" s="26">
        <v>3.7735849056603765</v>
      </c>
      <c r="O12" s="28"/>
    </row>
    <row r="13" spans="2:16" ht="2.1" customHeight="1" x14ac:dyDescent="0.4">
      <c r="B13" s="77"/>
      <c r="C13" s="77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</row>
    <row r="14" spans="2:16" ht="21.95" customHeight="1" x14ac:dyDescent="0.4">
      <c r="B14" s="103">
        <v>2001</v>
      </c>
      <c r="C14" s="107"/>
      <c r="D14" s="24">
        <v>682</v>
      </c>
      <c r="E14" s="24"/>
      <c r="F14" s="25"/>
      <c r="G14" s="25"/>
      <c r="H14" s="26">
        <v>0.29411764705882248</v>
      </c>
      <c r="I14" s="26"/>
      <c r="J14" s="27">
        <v>482</v>
      </c>
      <c r="K14" s="27"/>
      <c r="L14" s="25"/>
      <c r="M14" s="25"/>
      <c r="N14" s="26">
        <v>-2.626262626262621</v>
      </c>
      <c r="O14" s="28"/>
    </row>
    <row r="15" spans="2:16" ht="2.1" customHeight="1" x14ac:dyDescent="0.4">
      <c r="B15" s="77"/>
      <c r="C15" s="77"/>
      <c r="D15" s="111"/>
      <c r="E15" s="111"/>
      <c r="F15" s="111"/>
      <c r="G15" s="111"/>
      <c r="H15" s="111"/>
      <c r="I15" s="111"/>
      <c r="J15" s="111"/>
      <c r="K15" s="111"/>
      <c r="L15" s="111"/>
      <c r="M15" s="111"/>
      <c r="N15" s="111"/>
    </row>
    <row r="16" spans="2:16" ht="21.95" customHeight="1" x14ac:dyDescent="0.4">
      <c r="B16" s="103">
        <v>2002</v>
      </c>
      <c r="C16" s="107"/>
      <c r="D16" s="24">
        <v>702</v>
      </c>
      <c r="E16" s="24"/>
      <c r="F16" s="25"/>
      <c r="G16" s="25"/>
      <c r="H16" s="26">
        <v>2.9325513196480912</v>
      </c>
      <c r="I16" s="26"/>
      <c r="J16" s="27">
        <v>502</v>
      </c>
      <c r="K16" s="27"/>
      <c r="L16" s="25"/>
      <c r="M16" s="25"/>
      <c r="N16" s="26">
        <v>4.1493775933610033</v>
      </c>
      <c r="O16" s="28"/>
    </row>
    <row r="17" spans="2:15" ht="2.1" customHeight="1" x14ac:dyDescent="0.4">
      <c r="B17" s="77"/>
      <c r="C17" s="77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</row>
    <row r="18" spans="2:15" ht="21.95" customHeight="1" x14ac:dyDescent="0.4">
      <c r="B18" s="103">
        <v>2003</v>
      </c>
      <c r="C18" s="107"/>
      <c r="D18" s="24">
        <v>698</v>
      </c>
      <c r="E18" s="24"/>
      <c r="F18" s="25"/>
      <c r="G18" s="25"/>
      <c r="H18" s="26">
        <v>-0.56980056980057148</v>
      </c>
      <c r="I18" s="26"/>
      <c r="J18" s="27">
        <v>551</v>
      </c>
      <c r="K18" s="27"/>
      <c r="L18" s="25"/>
      <c r="M18" s="25"/>
      <c r="N18" s="26">
        <v>9.7609561752987961</v>
      </c>
      <c r="O18" s="28"/>
    </row>
    <row r="19" spans="2:15" ht="2.1" customHeight="1" x14ac:dyDescent="0.4">
      <c r="B19" s="77"/>
      <c r="C19" s="77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</row>
    <row r="20" spans="2:15" ht="21.95" customHeight="1" x14ac:dyDescent="0.4">
      <c r="B20" s="103">
        <v>2004</v>
      </c>
      <c r="C20" s="107"/>
      <c r="D20" s="24">
        <v>764</v>
      </c>
      <c r="E20" s="24"/>
      <c r="F20" s="25"/>
      <c r="G20" s="25"/>
      <c r="H20" s="26">
        <v>9.4555873925501466</v>
      </c>
      <c r="I20" s="26"/>
      <c r="J20" s="27">
        <v>654</v>
      </c>
      <c r="K20" s="27"/>
      <c r="L20" s="25"/>
      <c r="M20" s="25"/>
      <c r="N20" s="26">
        <v>18.693284936479127</v>
      </c>
      <c r="O20" s="28"/>
    </row>
    <row r="21" spans="2:15" ht="2.1" customHeight="1" x14ac:dyDescent="0.4">
      <c r="B21" s="77"/>
      <c r="C21" s="77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</row>
    <row r="22" spans="2:15" ht="21.95" customHeight="1" x14ac:dyDescent="0.4">
      <c r="B22" s="103">
        <v>2005</v>
      </c>
      <c r="C22" s="107"/>
      <c r="D22" s="24">
        <v>808.57299999999998</v>
      </c>
      <c r="E22" s="24"/>
      <c r="F22" s="25"/>
      <c r="G22" s="25"/>
      <c r="H22" s="26">
        <v>5.8341623036649137</v>
      </c>
      <c r="I22" s="26"/>
      <c r="J22" s="27">
        <v>704</v>
      </c>
      <c r="K22" s="27"/>
      <c r="L22" s="25"/>
      <c r="M22" s="25"/>
      <c r="N22" s="26">
        <v>7.6452599388379117</v>
      </c>
      <c r="O22" s="28"/>
    </row>
    <row r="23" spans="2:15" ht="2.1" customHeight="1" x14ac:dyDescent="0.4">
      <c r="B23" s="77"/>
      <c r="C23" s="77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</row>
    <row r="24" spans="2:15" ht="21.95" customHeight="1" x14ac:dyDescent="0.4">
      <c r="B24" s="103">
        <v>2006</v>
      </c>
      <c r="C24" s="107"/>
      <c r="D24" s="24">
        <v>855</v>
      </c>
      <c r="E24" s="24"/>
      <c r="F24" s="25"/>
      <c r="G24" s="25"/>
      <c r="H24" s="26">
        <v>5.7418439646142128</v>
      </c>
      <c r="I24" s="26"/>
      <c r="J24" s="27">
        <v>774</v>
      </c>
      <c r="K24" s="27"/>
      <c r="L24" s="25"/>
      <c r="M24" s="25"/>
      <c r="N24" s="26">
        <v>9.943181818181813</v>
      </c>
      <c r="O24" s="28"/>
    </row>
    <row r="25" spans="2:15" ht="2.1" customHeight="1" x14ac:dyDescent="0.4">
      <c r="B25" s="77"/>
      <c r="C25" s="77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</row>
    <row r="26" spans="2:15" ht="21.95" customHeight="1" x14ac:dyDescent="0.4">
      <c r="B26" s="103">
        <v>2007</v>
      </c>
      <c r="C26" s="107"/>
      <c r="D26" s="24">
        <v>911</v>
      </c>
      <c r="E26" s="24"/>
      <c r="F26" s="25"/>
      <c r="G26" s="25"/>
      <c r="H26" s="26">
        <v>6.549707602339172</v>
      </c>
      <c r="I26" s="26"/>
      <c r="J26" s="27">
        <v>896</v>
      </c>
      <c r="K26" s="27"/>
      <c r="L26" s="25"/>
      <c r="M26" s="25"/>
      <c r="N26" s="26">
        <v>15.762273901808776</v>
      </c>
      <c r="O26" s="28"/>
    </row>
    <row r="27" spans="2:15" ht="2.1" customHeight="1" x14ac:dyDescent="0.4">
      <c r="B27" s="77"/>
      <c r="C27" s="77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</row>
    <row r="28" spans="2:15" ht="21.95" customHeight="1" x14ac:dyDescent="0.4">
      <c r="B28" s="103">
        <v>2008</v>
      </c>
      <c r="C28" s="107"/>
      <c r="D28" s="24">
        <v>930</v>
      </c>
      <c r="E28" s="24"/>
      <c r="F28" s="25">
        <v>100</v>
      </c>
      <c r="G28" s="25"/>
      <c r="H28" s="26">
        <v>2.0856201975850697</v>
      </c>
      <c r="I28" s="26"/>
      <c r="J28" s="27">
        <v>973</v>
      </c>
      <c r="K28" s="27"/>
      <c r="L28" s="25">
        <v>100</v>
      </c>
      <c r="M28" s="25"/>
      <c r="N28" s="26">
        <v>8.59375</v>
      </c>
      <c r="O28" s="28"/>
    </row>
    <row r="29" spans="2:15" ht="2.1" customHeight="1" x14ac:dyDescent="0.4">
      <c r="B29" s="77"/>
      <c r="C29" s="77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</row>
    <row r="30" spans="2:15" ht="21.95" customHeight="1" x14ac:dyDescent="0.4">
      <c r="B30" s="103">
        <v>2009</v>
      </c>
      <c r="C30" s="107"/>
      <c r="D30" s="24">
        <v>892</v>
      </c>
      <c r="E30" s="24"/>
      <c r="F30" s="25">
        <v>95.913978494623649</v>
      </c>
      <c r="G30" s="25"/>
      <c r="H30" s="26">
        <v>-4.0860215053763476</v>
      </c>
      <c r="I30" s="26"/>
      <c r="J30" s="27">
        <v>886</v>
      </c>
      <c r="K30" s="27"/>
      <c r="L30" s="25">
        <v>91.05858170606372</v>
      </c>
      <c r="M30" s="25"/>
      <c r="N30" s="26">
        <v>-8.9414182939362767</v>
      </c>
      <c r="O30" s="28"/>
    </row>
    <row r="31" spans="2:15" ht="2.1" customHeight="1" x14ac:dyDescent="0.4">
      <c r="B31" s="77"/>
      <c r="C31" s="77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</row>
    <row r="32" spans="2:15" ht="21.95" customHeight="1" x14ac:dyDescent="0.4">
      <c r="B32" s="103">
        <v>2010</v>
      </c>
      <c r="C32" s="107"/>
      <c r="D32" s="24">
        <v>952.15499999999997</v>
      </c>
      <c r="E32" s="24"/>
      <c r="F32" s="25">
        <v>102.38225806451612</v>
      </c>
      <c r="G32" s="25"/>
      <c r="H32" s="26">
        <v>6.7438340807174812</v>
      </c>
      <c r="I32" s="26"/>
      <c r="J32" s="27">
        <v>977</v>
      </c>
      <c r="K32" s="27"/>
      <c r="L32" s="25">
        <v>100.41109969167523</v>
      </c>
      <c r="M32" s="25"/>
      <c r="N32" s="26">
        <v>10.270880361173806</v>
      </c>
      <c r="O32" s="28"/>
    </row>
    <row r="33" spans="2:15" ht="2.1" customHeight="1" x14ac:dyDescent="0.4">
      <c r="B33" s="77"/>
      <c r="C33" s="77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</row>
    <row r="34" spans="2:15" ht="21.95" customHeight="1" x14ac:dyDescent="0.4">
      <c r="B34" s="103">
        <v>2011</v>
      </c>
      <c r="C34" s="107"/>
      <c r="D34" s="24">
        <v>997</v>
      </c>
      <c r="E34" s="24"/>
      <c r="F34" s="25">
        <v>107.20430107526882</v>
      </c>
      <c r="G34" s="25"/>
      <c r="H34" s="26">
        <v>4.7098424101118086</v>
      </c>
      <c r="I34" s="26"/>
      <c r="J34" s="27">
        <v>1080</v>
      </c>
      <c r="K34" s="27"/>
      <c r="L34" s="25">
        <v>110.99691675231244</v>
      </c>
      <c r="M34" s="25"/>
      <c r="N34" s="26">
        <v>10.542476970317294</v>
      </c>
      <c r="O34" s="28"/>
    </row>
    <row r="35" spans="2:15" ht="2.1" customHeight="1" x14ac:dyDescent="0.4">
      <c r="B35" s="77"/>
      <c r="C35" s="77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</row>
    <row r="36" spans="2:15" ht="21.95" customHeight="1" x14ac:dyDescent="0.4">
      <c r="B36" s="103">
        <v>2012</v>
      </c>
      <c r="C36" s="107"/>
      <c r="D36" s="24">
        <v>1043</v>
      </c>
      <c r="E36" s="24"/>
      <c r="F36" s="25">
        <v>112.15053763440861</v>
      </c>
      <c r="G36" s="25"/>
      <c r="H36" s="26">
        <v>4.6138415245737141</v>
      </c>
      <c r="I36" s="26"/>
      <c r="J36" s="27">
        <v>1117</v>
      </c>
      <c r="K36" s="27"/>
      <c r="L36" s="25">
        <v>114.79958890030832</v>
      </c>
      <c r="M36" s="25"/>
      <c r="N36" s="26">
        <v>3.4259259259259212</v>
      </c>
      <c r="O36" s="28"/>
    </row>
    <row r="37" spans="2:15" ht="2.1" customHeight="1" x14ac:dyDescent="0.4">
      <c r="B37" s="77"/>
      <c r="C37" s="77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</row>
    <row r="38" spans="2:15" ht="21.95" customHeight="1" x14ac:dyDescent="0.4">
      <c r="B38" s="103">
        <v>2013</v>
      </c>
      <c r="C38" s="107"/>
      <c r="D38" s="24">
        <v>1095</v>
      </c>
      <c r="E38" s="24"/>
      <c r="F38" s="25">
        <v>117.74193548387098</v>
      </c>
      <c r="G38" s="25"/>
      <c r="H38" s="26">
        <v>4.985618408437209</v>
      </c>
      <c r="I38" s="26"/>
      <c r="J38" s="27">
        <v>1204</v>
      </c>
      <c r="K38" s="27"/>
      <c r="L38" s="25">
        <v>123.74100719424462</v>
      </c>
      <c r="M38" s="25"/>
      <c r="N38" s="26">
        <v>7.7887197851387535</v>
      </c>
      <c r="O38" s="28"/>
    </row>
    <row r="39" spans="2:15" ht="2.1" customHeight="1" x14ac:dyDescent="0.4">
      <c r="B39" s="77"/>
      <c r="C39" s="77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1"/>
    </row>
    <row r="40" spans="2:15" ht="21.95" customHeight="1" x14ac:dyDescent="0.4">
      <c r="B40" s="103">
        <v>2014</v>
      </c>
      <c r="C40" s="107"/>
      <c r="D40" s="24">
        <v>1141</v>
      </c>
      <c r="E40" s="24"/>
      <c r="F40" s="25">
        <v>122.68817204301075</v>
      </c>
      <c r="G40" s="25"/>
      <c r="H40" s="26">
        <v>4.20091324200913</v>
      </c>
      <c r="I40" s="26"/>
      <c r="J40" s="27">
        <v>1260</v>
      </c>
      <c r="K40" s="27"/>
      <c r="L40" s="25">
        <v>129.49640287769785</v>
      </c>
      <c r="M40" s="25"/>
      <c r="N40" s="26">
        <v>4.6511627906976827</v>
      </c>
      <c r="O40" s="28"/>
    </row>
    <row r="41" spans="2:15" ht="2.1" customHeight="1" x14ac:dyDescent="0.4">
      <c r="B41" s="77"/>
      <c r="C41" s="77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</row>
    <row r="42" spans="2:15" ht="21.95" customHeight="1" x14ac:dyDescent="0.4">
      <c r="B42" s="103">
        <v>2015</v>
      </c>
      <c r="C42" s="107"/>
      <c r="D42" s="24">
        <v>1194.58</v>
      </c>
      <c r="E42" s="24"/>
      <c r="F42" s="25">
        <v>128.44946236559139</v>
      </c>
      <c r="G42" s="25"/>
      <c r="H42" s="26">
        <v>4.6958808063102486</v>
      </c>
      <c r="I42" s="26"/>
      <c r="J42" s="27">
        <v>1217</v>
      </c>
      <c r="K42" s="27"/>
      <c r="L42" s="25">
        <v>125.0770811921891</v>
      </c>
      <c r="M42" s="25"/>
      <c r="N42" s="26">
        <v>-3.4126984126984117</v>
      </c>
      <c r="O42" s="28"/>
    </row>
    <row r="43" spans="2:15" ht="2.1" customHeight="1" x14ac:dyDescent="0.4">
      <c r="B43" s="77"/>
      <c r="C43" s="77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</row>
    <row r="44" spans="2:15" ht="21.95" customHeight="1" x14ac:dyDescent="0.4">
      <c r="B44" s="103">
        <v>2016</v>
      </c>
      <c r="C44" s="107"/>
      <c r="D44" s="24">
        <v>1241.155</v>
      </c>
      <c r="E44" s="24"/>
      <c r="F44" s="25">
        <v>133.45752688172044</v>
      </c>
      <c r="G44" s="25"/>
      <c r="H44" s="26">
        <v>3.8988598503239658</v>
      </c>
      <c r="I44" s="26"/>
      <c r="J44" s="27">
        <v>1239</v>
      </c>
      <c r="K44" s="27"/>
      <c r="L44" s="25">
        <v>127.33812949640289</v>
      </c>
      <c r="M44" s="25"/>
      <c r="N44" s="26">
        <v>1.8077239112571863</v>
      </c>
      <c r="O44" s="28"/>
    </row>
    <row r="45" spans="2:15" ht="2.1" customHeight="1" x14ac:dyDescent="0.4">
      <c r="B45" s="77"/>
      <c r="C45" s="77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</row>
    <row r="46" spans="2:15" ht="21.95" customHeight="1" x14ac:dyDescent="0.4">
      <c r="B46" s="103">
        <v>2017</v>
      </c>
      <c r="C46" s="107"/>
      <c r="D46" s="24">
        <v>1328.7549999999999</v>
      </c>
      <c r="E46" s="24"/>
      <c r="F46" s="25">
        <v>142.87688172043011</v>
      </c>
      <c r="G46" s="25"/>
      <c r="H46" s="26">
        <v>7.0579419975748348</v>
      </c>
      <c r="I46" s="26"/>
      <c r="J46" s="27">
        <v>1344</v>
      </c>
      <c r="K46" s="27"/>
      <c r="L46" s="25">
        <v>138.12949640287769</v>
      </c>
      <c r="M46" s="25"/>
      <c r="N46" s="26">
        <v>8.4745762711864394</v>
      </c>
      <c r="O46" s="28"/>
    </row>
    <row r="47" spans="2:15" ht="2.1" customHeight="1" x14ac:dyDescent="0.4">
      <c r="B47" s="77"/>
      <c r="C47" s="77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</row>
    <row r="48" spans="2:15" ht="21.95" customHeight="1" x14ac:dyDescent="0.4">
      <c r="B48" s="103">
        <v>2018</v>
      </c>
      <c r="C48" s="107"/>
      <c r="D48" s="24">
        <v>1407</v>
      </c>
      <c r="E48" s="24"/>
      <c r="F48" s="25">
        <v>151.29032258064515</v>
      </c>
      <c r="G48" s="25"/>
      <c r="H48" s="26">
        <v>5.8885949629540635</v>
      </c>
      <c r="I48" s="26"/>
      <c r="J48" s="27">
        <v>1462</v>
      </c>
      <c r="K48" s="27"/>
      <c r="L48" s="25">
        <v>150.25693730729702</v>
      </c>
      <c r="M48" s="25"/>
      <c r="N48" s="26">
        <v>8.7797619047619069</v>
      </c>
      <c r="O48" s="28"/>
    </row>
    <row r="49" spans="2:20" ht="2.1" customHeight="1" x14ac:dyDescent="0.4">
      <c r="B49" s="77"/>
      <c r="C49" s="77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</row>
    <row r="50" spans="2:20" ht="21.95" customHeight="1" x14ac:dyDescent="0.4">
      <c r="B50" s="103">
        <v>2019</v>
      </c>
      <c r="C50" s="107"/>
      <c r="D50" s="24">
        <v>1461.1999999999998</v>
      </c>
      <c r="E50" s="24"/>
      <c r="F50" s="25">
        <v>157.11827956989245</v>
      </c>
      <c r="G50" s="25"/>
      <c r="H50" s="26">
        <v>3.852167732764733</v>
      </c>
      <c r="I50" s="26"/>
      <c r="J50" s="27">
        <v>1494</v>
      </c>
      <c r="K50" s="27"/>
      <c r="L50" s="25">
        <v>153.54573484069886</v>
      </c>
      <c r="M50" s="25"/>
      <c r="N50" s="26">
        <v>2.188782489740082</v>
      </c>
      <c r="O50" s="28"/>
    </row>
    <row r="51" spans="2:20" ht="3.95" customHeight="1" x14ac:dyDescent="0.4">
      <c r="B51" s="148"/>
      <c r="C51" s="148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30"/>
      <c r="T51" s="31"/>
    </row>
    <row r="52" spans="2:20" ht="3.95" customHeight="1" x14ac:dyDescent="0.4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30"/>
      <c r="T52" s="31"/>
    </row>
    <row r="53" spans="2:20" s="13" customFormat="1" ht="15.95" customHeight="1" x14ac:dyDescent="0.25">
      <c r="B53" s="109" t="s">
        <v>10</v>
      </c>
      <c r="C53" s="109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09"/>
      <c r="O53" s="109"/>
      <c r="P53" s="78"/>
      <c r="Q53" s="14"/>
      <c r="R53" s="109"/>
      <c r="S53" s="109"/>
      <c r="T53" s="109"/>
    </row>
    <row r="54" spans="2:20" s="13" customFormat="1" ht="15.95" customHeight="1" x14ac:dyDescent="0.25">
      <c r="B54" s="109" t="s">
        <v>11</v>
      </c>
      <c r="C54" s="109"/>
      <c r="D54" s="15"/>
      <c r="E54" s="15"/>
      <c r="F54" s="16"/>
      <c r="G54" s="16"/>
      <c r="H54" s="17"/>
      <c r="I54" s="17"/>
      <c r="J54" s="15"/>
      <c r="K54" s="15"/>
      <c r="L54" s="16"/>
      <c r="M54" s="16"/>
      <c r="N54" s="17"/>
      <c r="O54" s="109"/>
      <c r="P54" s="14"/>
      <c r="Q54" s="14"/>
      <c r="R54" s="109"/>
      <c r="S54" s="109"/>
      <c r="T54" s="109"/>
    </row>
    <row r="55" spans="2:20" s="13" customFormat="1" ht="15.95" customHeight="1" x14ac:dyDescent="0.25">
      <c r="B55" s="109" t="s">
        <v>12</v>
      </c>
      <c r="C55" s="109"/>
      <c r="D55" s="15"/>
      <c r="E55" s="15"/>
      <c r="F55" s="16"/>
      <c r="G55" s="16"/>
      <c r="H55" s="17"/>
      <c r="I55" s="17"/>
      <c r="J55" s="109"/>
      <c r="K55" s="109"/>
      <c r="L55" s="15"/>
      <c r="M55" s="15"/>
      <c r="N55" s="17"/>
      <c r="O55" s="109"/>
      <c r="P55" s="14"/>
      <c r="Q55" s="14"/>
      <c r="R55" s="109"/>
      <c r="S55" s="109"/>
      <c r="T55" s="109"/>
    </row>
    <row r="56" spans="2:20" s="19" customFormat="1" ht="21.95" customHeight="1" x14ac:dyDescent="0.25">
      <c r="B56" s="102"/>
      <c r="C56" s="102"/>
      <c r="D56" s="34"/>
      <c r="E56" s="34"/>
      <c r="F56" s="35"/>
      <c r="G56" s="35"/>
      <c r="H56" s="36"/>
      <c r="I56" s="36"/>
      <c r="J56" s="102"/>
      <c r="K56" s="102"/>
      <c r="L56" s="102"/>
      <c r="M56" s="102"/>
      <c r="N56" s="36"/>
      <c r="O56" s="102"/>
      <c r="P56" s="22"/>
      <c r="Q56" s="22"/>
      <c r="R56" s="102"/>
      <c r="S56" s="102"/>
      <c r="T56" s="102"/>
    </row>
    <row r="57" spans="2:20" s="19" customFormat="1" ht="21.95" customHeight="1" x14ac:dyDescent="0.25">
      <c r="B57" s="102"/>
      <c r="C57" s="102"/>
      <c r="D57" s="34"/>
      <c r="E57" s="34"/>
      <c r="F57" s="35"/>
      <c r="G57" s="35"/>
      <c r="H57" s="36"/>
      <c r="I57" s="36"/>
      <c r="J57" s="102"/>
      <c r="K57" s="102"/>
      <c r="L57" s="102"/>
      <c r="M57" s="102"/>
      <c r="N57" s="36"/>
      <c r="O57" s="102"/>
      <c r="P57" s="22"/>
      <c r="Q57" s="22"/>
      <c r="R57" s="102"/>
      <c r="S57" s="102"/>
      <c r="T57" s="102"/>
    </row>
    <row r="58" spans="2:20" ht="21.95" customHeight="1" x14ac:dyDescent="0.4">
      <c r="B58" s="102" t="s">
        <v>13</v>
      </c>
      <c r="C58" s="102"/>
      <c r="D58" s="102"/>
      <c r="E58" s="102"/>
      <c r="F58" s="102"/>
      <c r="G58" s="102"/>
      <c r="H58" s="102"/>
      <c r="I58" s="102"/>
      <c r="J58" s="102"/>
      <c r="K58" s="102"/>
      <c r="O58" s="10"/>
      <c r="Q58" s="9"/>
    </row>
    <row r="59" spans="2:20" ht="3.95" customHeight="1" x14ac:dyDescent="0.4"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O59" s="10"/>
      <c r="Q59" s="9"/>
    </row>
    <row r="60" spans="2:20" ht="3.95" customHeight="1" x14ac:dyDescent="0.4">
      <c r="B60" s="144"/>
      <c r="C60" s="144"/>
      <c r="D60" s="144"/>
      <c r="E60" s="144"/>
      <c r="F60" s="144"/>
      <c r="G60" s="144"/>
      <c r="H60" s="144"/>
      <c r="I60" s="144"/>
      <c r="J60" s="144"/>
      <c r="K60" s="102"/>
      <c r="O60" s="10"/>
      <c r="Q60" s="9"/>
    </row>
    <row r="61" spans="2:20" ht="44.1" customHeight="1" x14ac:dyDescent="0.4">
      <c r="B61" s="146" t="s">
        <v>14</v>
      </c>
      <c r="C61" s="107"/>
      <c r="D61" s="147" t="s">
        <v>15</v>
      </c>
      <c r="E61" s="147"/>
      <c r="F61" s="147"/>
      <c r="G61" s="147"/>
      <c r="H61" s="147"/>
      <c r="I61" s="147"/>
      <c r="J61" s="147"/>
      <c r="K61" s="22"/>
      <c r="N61" s="10"/>
      <c r="O61" s="10"/>
      <c r="P61" s="9"/>
      <c r="Q61" s="9"/>
    </row>
    <row r="62" spans="2:20" ht="2.1" customHeight="1" x14ac:dyDescent="0.4">
      <c r="B62" s="146"/>
      <c r="C62" s="107"/>
      <c r="D62" s="77"/>
      <c r="E62" s="77"/>
      <c r="F62" s="77"/>
      <c r="G62" s="77"/>
      <c r="H62" s="77"/>
      <c r="I62" s="77"/>
      <c r="J62" s="77"/>
      <c r="K62" s="22"/>
      <c r="N62" s="10"/>
      <c r="O62" s="10"/>
      <c r="P62" s="9"/>
      <c r="Q62" s="9"/>
    </row>
    <row r="63" spans="2:20" ht="44.1" customHeight="1" x14ac:dyDescent="0.4">
      <c r="B63" s="146"/>
      <c r="C63" s="107"/>
      <c r="D63" s="101">
        <v>2010</v>
      </c>
      <c r="E63" s="22"/>
      <c r="F63" s="101">
        <v>2017</v>
      </c>
      <c r="G63" s="22"/>
      <c r="H63" s="101">
        <v>2018</v>
      </c>
      <c r="I63" s="22"/>
      <c r="J63" s="101">
        <v>2019</v>
      </c>
      <c r="K63" s="22"/>
      <c r="L63" s="10"/>
      <c r="M63" s="10"/>
      <c r="N63" s="10"/>
      <c r="P63" s="9"/>
      <c r="Q63" s="9"/>
    </row>
    <row r="64" spans="2:20" ht="2.1" customHeight="1" x14ac:dyDescent="0.4">
      <c r="B64" s="111"/>
      <c r="C64" s="107"/>
      <c r="D64" s="77"/>
      <c r="E64" s="22"/>
      <c r="F64" s="77"/>
      <c r="G64" s="22"/>
      <c r="H64" s="77"/>
      <c r="I64" s="22"/>
      <c r="J64" s="77"/>
      <c r="K64" s="22"/>
      <c r="L64" s="10"/>
      <c r="M64" s="10"/>
      <c r="N64" s="10"/>
      <c r="P64" s="9"/>
      <c r="Q64" s="9"/>
    </row>
    <row r="65" spans="2:17" ht="21.95" customHeight="1" x14ac:dyDescent="0.4">
      <c r="B65" s="79" t="s">
        <v>16</v>
      </c>
      <c r="C65" s="37"/>
      <c r="D65" s="80">
        <v>951.52099999999984</v>
      </c>
      <c r="E65" s="38"/>
      <c r="F65" s="80">
        <v>1328.7549999999999</v>
      </c>
      <c r="G65" s="38"/>
      <c r="H65" s="80">
        <v>1407.4810000000002</v>
      </c>
      <c r="I65" s="38"/>
      <c r="J65" s="80">
        <v>1461.1999999999998</v>
      </c>
      <c r="K65" s="38"/>
      <c r="L65" s="39"/>
      <c r="M65" s="39"/>
      <c r="N65" s="10"/>
      <c r="P65" s="9"/>
      <c r="Q65" s="9"/>
    </row>
    <row r="66" spans="2:17" ht="2.1" customHeight="1" x14ac:dyDescent="0.4">
      <c r="B66" s="37"/>
      <c r="C66" s="37"/>
      <c r="D66" s="38"/>
      <c r="E66" s="38"/>
      <c r="F66" s="38"/>
      <c r="G66" s="38"/>
      <c r="H66" s="38"/>
      <c r="I66" s="38"/>
      <c r="J66" s="38"/>
      <c r="K66" s="38"/>
      <c r="L66" s="39"/>
      <c r="M66" s="39"/>
      <c r="N66" s="10"/>
      <c r="P66" s="9"/>
      <c r="Q66" s="9"/>
    </row>
    <row r="67" spans="2:17" ht="21.95" customHeight="1" x14ac:dyDescent="0.4">
      <c r="B67" s="81" t="s">
        <v>17</v>
      </c>
      <c r="C67" s="40"/>
      <c r="D67" s="82">
        <v>486.36699999999996</v>
      </c>
      <c r="E67" s="38"/>
      <c r="F67" s="82">
        <v>673.37900000000002</v>
      </c>
      <c r="G67" s="38"/>
      <c r="H67" s="82">
        <v>715.99399999999991</v>
      </c>
      <c r="I67" s="38"/>
      <c r="J67" s="82">
        <v>746.31</v>
      </c>
      <c r="K67" s="38"/>
      <c r="L67" s="10"/>
      <c r="M67" s="10"/>
      <c r="N67" s="10"/>
      <c r="P67" s="9"/>
      <c r="Q67" s="9"/>
    </row>
    <row r="68" spans="2:17" ht="21.95" customHeight="1" x14ac:dyDescent="0.4">
      <c r="B68" s="102" t="s">
        <v>18</v>
      </c>
      <c r="C68" s="102"/>
      <c r="D68" s="38">
        <v>56.991999999999997</v>
      </c>
      <c r="E68" s="38"/>
      <c r="F68" s="38">
        <v>78.442999999999998</v>
      </c>
      <c r="G68" s="38"/>
      <c r="H68" s="38">
        <v>81.034999999999997</v>
      </c>
      <c r="I68" s="38"/>
      <c r="J68" s="38">
        <v>83.74</v>
      </c>
      <c r="K68" s="38"/>
      <c r="L68" s="10"/>
      <c r="M68" s="10"/>
      <c r="N68" s="10"/>
      <c r="P68" s="9"/>
      <c r="Q68" s="9"/>
    </row>
    <row r="69" spans="2:17" ht="21.95" customHeight="1" x14ac:dyDescent="0.4">
      <c r="B69" s="102" t="s">
        <v>19</v>
      </c>
      <c r="C69" s="102"/>
      <c r="D69" s="38">
        <v>154.36199999999999</v>
      </c>
      <c r="E69" s="38"/>
      <c r="F69" s="38">
        <v>192.72499999999999</v>
      </c>
      <c r="G69" s="38"/>
      <c r="H69" s="38">
        <v>200.16399999999999</v>
      </c>
      <c r="I69" s="38"/>
      <c r="J69" s="38">
        <v>205.36699999999999</v>
      </c>
      <c r="K69" s="38"/>
      <c r="N69" s="10"/>
      <c r="P69" s="9"/>
      <c r="Q69" s="9"/>
    </row>
    <row r="70" spans="2:17" ht="21.95" customHeight="1" x14ac:dyDescent="0.4">
      <c r="B70" s="102" t="s">
        <v>20</v>
      </c>
      <c r="C70" s="102"/>
      <c r="D70" s="38">
        <v>98.132000000000005</v>
      </c>
      <c r="E70" s="38"/>
      <c r="F70" s="38">
        <v>134.72399999999999</v>
      </c>
      <c r="G70" s="38"/>
      <c r="H70" s="38">
        <v>146.185</v>
      </c>
      <c r="I70" s="38"/>
      <c r="J70" s="38">
        <v>153.27099999999999</v>
      </c>
      <c r="K70" s="38"/>
      <c r="L70" s="10"/>
      <c r="M70" s="10"/>
      <c r="N70" s="10"/>
      <c r="P70" s="9"/>
      <c r="Q70" s="9"/>
    </row>
    <row r="71" spans="2:17" ht="21.95" customHeight="1" x14ac:dyDescent="0.4">
      <c r="B71" s="106" t="s">
        <v>21</v>
      </c>
      <c r="C71" s="106"/>
      <c r="D71" s="38">
        <v>176.881</v>
      </c>
      <c r="E71" s="38"/>
      <c r="F71" s="38">
        <v>267.48700000000002</v>
      </c>
      <c r="G71" s="38"/>
      <c r="H71" s="38">
        <v>288.61</v>
      </c>
      <c r="I71" s="38"/>
      <c r="J71" s="38">
        <v>303.93200000000002</v>
      </c>
      <c r="K71" s="38"/>
      <c r="L71" s="10"/>
      <c r="M71" s="10"/>
      <c r="N71" s="10"/>
      <c r="P71" s="9"/>
      <c r="Q71" s="9"/>
    </row>
    <row r="72" spans="2:17" ht="21.95" customHeight="1" x14ac:dyDescent="0.4">
      <c r="B72" s="81" t="s">
        <v>22</v>
      </c>
      <c r="C72" s="40"/>
      <c r="D72" s="82">
        <v>208.17499999999998</v>
      </c>
      <c r="E72" s="38"/>
      <c r="F72" s="82">
        <v>324.14999999999998</v>
      </c>
      <c r="G72" s="38"/>
      <c r="H72" s="82">
        <v>346.51800000000003</v>
      </c>
      <c r="I72" s="38"/>
      <c r="J72" s="82">
        <v>360.38499999999999</v>
      </c>
      <c r="K72" s="38"/>
      <c r="L72" s="10"/>
      <c r="M72" s="10"/>
      <c r="N72" s="10"/>
      <c r="P72" s="9"/>
      <c r="Q72" s="9"/>
    </row>
    <row r="73" spans="2:17" ht="21.95" customHeight="1" x14ac:dyDescent="0.4">
      <c r="B73" s="102" t="s">
        <v>23</v>
      </c>
      <c r="C73" s="102"/>
      <c r="D73" s="38">
        <v>111.508</v>
      </c>
      <c r="E73" s="38"/>
      <c r="F73" s="38">
        <v>159.51499999999999</v>
      </c>
      <c r="G73" s="38"/>
      <c r="H73" s="38">
        <v>169.19</v>
      </c>
      <c r="I73" s="38"/>
      <c r="J73" s="38">
        <v>170.31100000000001</v>
      </c>
      <c r="K73" s="38"/>
      <c r="L73" s="10"/>
      <c r="M73" s="10"/>
      <c r="N73" s="10"/>
      <c r="P73" s="9"/>
      <c r="Q73" s="9"/>
    </row>
    <row r="74" spans="2:17" ht="21.95" customHeight="1" x14ac:dyDescent="0.4">
      <c r="B74" s="102" t="s">
        <v>24</v>
      </c>
      <c r="C74" s="102"/>
      <c r="D74" s="38">
        <v>70.472999999999999</v>
      </c>
      <c r="E74" s="38"/>
      <c r="F74" s="38">
        <v>120.575</v>
      </c>
      <c r="G74" s="38"/>
      <c r="H74" s="38">
        <v>128.62</v>
      </c>
      <c r="I74" s="38"/>
      <c r="J74" s="38">
        <v>138.59</v>
      </c>
      <c r="K74" s="38"/>
      <c r="L74" s="10"/>
      <c r="M74" s="10"/>
      <c r="N74" s="10"/>
      <c r="P74" s="9"/>
      <c r="Q74" s="9"/>
    </row>
    <row r="75" spans="2:17" ht="21.95" customHeight="1" x14ac:dyDescent="0.4">
      <c r="B75" s="102" t="s">
        <v>25</v>
      </c>
      <c r="C75" s="102"/>
      <c r="D75" s="38">
        <v>11.468</v>
      </c>
      <c r="E75" s="38"/>
      <c r="F75" s="38">
        <v>16.579999999999998</v>
      </c>
      <c r="G75" s="38"/>
      <c r="H75" s="38">
        <v>17.05</v>
      </c>
      <c r="I75" s="38"/>
      <c r="J75" s="38">
        <v>17.452000000000002</v>
      </c>
      <c r="K75" s="38"/>
      <c r="L75" s="10"/>
      <c r="M75" s="10"/>
      <c r="N75" s="10"/>
      <c r="O75" s="23"/>
      <c r="P75" s="9"/>
      <c r="Q75" s="9"/>
    </row>
    <row r="76" spans="2:17" ht="21.95" customHeight="1" x14ac:dyDescent="0.4">
      <c r="B76" s="102" t="s">
        <v>26</v>
      </c>
      <c r="C76" s="102"/>
      <c r="D76" s="38">
        <v>14.726000000000001</v>
      </c>
      <c r="E76" s="38"/>
      <c r="F76" s="38">
        <v>27.48</v>
      </c>
      <c r="G76" s="38"/>
      <c r="H76" s="38">
        <v>31.658000000000001</v>
      </c>
      <c r="I76" s="38"/>
      <c r="J76" s="38">
        <v>34.031999999999996</v>
      </c>
      <c r="K76" s="38"/>
      <c r="L76" s="10"/>
      <c r="M76" s="10"/>
      <c r="N76" s="10"/>
      <c r="P76" s="9"/>
      <c r="Q76" s="9"/>
    </row>
    <row r="77" spans="2:17" ht="21.95" customHeight="1" x14ac:dyDescent="0.4">
      <c r="B77" s="81" t="s">
        <v>27</v>
      </c>
      <c r="C77" s="40"/>
      <c r="D77" s="82">
        <v>150.43199999999999</v>
      </c>
      <c r="E77" s="38"/>
      <c r="F77" s="82">
        <v>210.81400000000002</v>
      </c>
      <c r="G77" s="38"/>
      <c r="H77" s="82">
        <v>215.93900000000002</v>
      </c>
      <c r="I77" s="38"/>
      <c r="J77" s="82">
        <v>219.14799999999997</v>
      </c>
      <c r="K77" s="38"/>
      <c r="L77" s="10"/>
      <c r="M77" s="10"/>
      <c r="N77" s="10"/>
      <c r="P77" s="9"/>
      <c r="Q77" s="9"/>
    </row>
    <row r="78" spans="2:17" ht="21.95" customHeight="1" x14ac:dyDescent="0.4">
      <c r="B78" s="102" t="s">
        <v>28</v>
      </c>
      <c r="C78" s="102"/>
      <c r="D78" s="38">
        <v>99.52</v>
      </c>
      <c r="E78" s="38"/>
      <c r="F78" s="38">
        <v>137.11500000000001</v>
      </c>
      <c r="G78" s="38"/>
      <c r="H78" s="38">
        <v>142.19200000000001</v>
      </c>
      <c r="I78" s="38"/>
      <c r="J78" s="38">
        <v>146.42599999999999</v>
      </c>
      <c r="K78" s="38"/>
      <c r="L78" s="10"/>
      <c r="M78" s="10"/>
      <c r="N78" s="10"/>
      <c r="P78" s="9"/>
      <c r="Q78" s="9"/>
    </row>
    <row r="79" spans="2:17" ht="21.95" customHeight="1" x14ac:dyDescent="0.4">
      <c r="B79" s="102" t="s">
        <v>29</v>
      </c>
      <c r="C79" s="102"/>
      <c r="D79" s="38">
        <v>19.521000000000001</v>
      </c>
      <c r="E79" s="38"/>
      <c r="F79" s="38">
        <v>26.048999999999999</v>
      </c>
      <c r="G79" s="38"/>
      <c r="H79" s="38">
        <v>25.8</v>
      </c>
      <c r="I79" s="38"/>
      <c r="J79" s="38">
        <v>26.331</v>
      </c>
      <c r="K79" s="38"/>
      <c r="L79" s="10"/>
      <c r="M79" s="10"/>
      <c r="N79" s="10"/>
      <c r="P79" s="9"/>
      <c r="Q79" s="9"/>
    </row>
    <row r="80" spans="2:17" ht="21.95" customHeight="1" x14ac:dyDescent="0.4">
      <c r="B80" s="102" t="s">
        <v>30</v>
      </c>
      <c r="C80" s="102"/>
      <c r="D80" s="38">
        <v>7.8079999999999998</v>
      </c>
      <c r="E80" s="38"/>
      <c r="F80" s="38">
        <v>11.084</v>
      </c>
      <c r="G80" s="38"/>
      <c r="H80" s="38">
        <v>10.845000000000001</v>
      </c>
      <c r="I80" s="38"/>
      <c r="J80" s="38">
        <v>10.932</v>
      </c>
      <c r="K80" s="38"/>
      <c r="L80" s="10"/>
      <c r="M80" s="10"/>
      <c r="N80" s="10"/>
      <c r="P80" s="9"/>
      <c r="Q80" s="9"/>
    </row>
    <row r="81" spans="2:17" ht="21.95" customHeight="1" x14ac:dyDescent="0.4">
      <c r="B81" s="102" t="s">
        <v>31</v>
      </c>
      <c r="C81" s="102"/>
      <c r="D81" s="38">
        <v>23.582999999999998</v>
      </c>
      <c r="E81" s="38"/>
      <c r="F81" s="38">
        <v>36.566000000000003</v>
      </c>
      <c r="G81" s="38"/>
      <c r="H81" s="38">
        <v>37.101999999999997</v>
      </c>
      <c r="I81" s="38"/>
      <c r="J81" s="38">
        <v>35.459000000000003</v>
      </c>
      <c r="K81" s="38"/>
      <c r="L81" s="10"/>
      <c r="M81" s="10"/>
      <c r="N81" s="10"/>
      <c r="P81" s="9"/>
      <c r="Q81" s="9"/>
    </row>
    <row r="82" spans="2:17" ht="21.95" customHeight="1" x14ac:dyDescent="0.4">
      <c r="B82" s="81" t="s">
        <v>32</v>
      </c>
      <c r="C82" s="40"/>
      <c r="D82" s="82">
        <v>50.424999999999997</v>
      </c>
      <c r="E82" s="38"/>
      <c r="F82" s="82">
        <v>62.725999999999999</v>
      </c>
      <c r="G82" s="38"/>
      <c r="H82" s="82">
        <v>68.738</v>
      </c>
      <c r="I82" s="38"/>
      <c r="J82" s="82">
        <v>70.204999999999998</v>
      </c>
      <c r="K82" s="38"/>
      <c r="L82" s="10"/>
      <c r="M82" s="10"/>
      <c r="N82" s="10"/>
      <c r="P82" s="9"/>
      <c r="Q82" s="9"/>
    </row>
    <row r="83" spans="2:17" ht="21.95" customHeight="1" x14ac:dyDescent="0.4">
      <c r="B83" s="102" t="s">
        <v>33</v>
      </c>
      <c r="C83" s="102"/>
      <c r="D83" s="38">
        <v>19.681999999999999</v>
      </c>
      <c r="E83" s="38"/>
      <c r="F83" s="38">
        <v>21.664999999999999</v>
      </c>
      <c r="G83" s="38"/>
      <c r="H83" s="38">
        <v>24.081</v>
      </c>
      <c r="I83" s="38"/>
      <c r="J83" s="38">
        <v>25.622</v>
      </c>
      <c r="K83" s="38"/>
      <c r="L83" s="10"/>
      <c r="M83" s="10"/>
      <c r="N83" s="10"/>
      <c r="P83" s="9"/>
      <c r="Q83" s="9"/>
    </row>
    <row r="84" spans="2:17" ht="21.95" customHeight="1" x14ac:dyDescent="0.4">
      <c r="B84" s="102" t="s">
        <v>34</v>
      </c>
      <c r="C84" s="102"/>
      <c r="D84" s="38">
        <v>30.742999999999999</v>
      </c>
      <c r="E84" s="38"/>
      <c r="F84" s="38">
        <v>41.061</v>
      </c>
      <c r="G84" s="38"/>
      <c r="H84" s="38">
        <v>44.656999999999996</v>
      </c>
      <c r="I84" s="38"/>
      <c r="J84" s="38">
        <v>44.582999999999998</v>
      </c>
      <c r="K84" s="38"/>
      <c r="L84" s="10"/>
      <c r="M84" s="10"/>
      <c r="N84" s="10"/>
      <c r="P84" s="9"/>
      <c r="Q84" s="9"/>
    </row>
    <row r="85" spans="2:17" ht="21.95" customHeight="1" x14ac:dyDescent="0.4">
      <c r="B85" s="81" t="s">
        <v>35</v>
      </c>
      <c r="C85" s="40"/>
      <c r="D85" s="82">
        <v>56.122</v>
      </c>
      <c r="E85" s="38"/>
      <c r="F85" s="82">
        <v>57.686</v>
      </c>
      <c r="G85" s="38"/>
      <c r="H85" s="82">
        <v>60.292000000000002</v>
      </c>
      <c r="I85" s="38"/>
      <c r="J85" s="82">
        <v>65.152000000000001</v>
      </c>
      <c r="K85" s="38"/>
      <c r="L85" s="10"/>
      <c r="M85" s="10"/>
      <c r="N85" s="10"/>
      <c r="P85" s="9"/>
      <c r="Q85" s="9"/>
    </row>
    <row r="86" spans="2:17" ht="3.95" customHeight="1" x14ac:dyDescent="0.4">
      <c r="B86" s="145"/>
      <c r="C86" s="145"/>
      <c r="D86" s="145"/>
      <c r="E86" s="145"/>
      <c r="F86" s="145"/>
      <c r="G86" s="145"/>
      <c r="H86" s="145"/>
      <c r="I86" s="145"/>
      <c r="J86" s="145"/>
      <c r="K86" s="38"/>
      <c r="L86" s="10"/>
      <c r="M86" s="10"/>
      <c r="N86" s="10"/>
      <c r="P86" s="9"/>
      <c r="Q86" s="9"/>
    </row>
    <row r="87" spans="2:17" ht="3.95" customHeight="1" x14ac:dyDescent="0.4">
      <c r="B87" s="40"/>
      <c r="C87" s="40"/>
      <c r="D87" s="38"/>
      <c r="E87" s="38"/>
      <c r="F87" s="38"/>
      <c r="G87" s="38"/>
      <c r="H87" s="38"/>
      <c r="I87" s="38"/>
      <c r="J87" s="38"/>
      <c r="K87" s="38"/>
      <c r="L87" s="10"/>
      <c r="M87" s="10"/>
      <c r="N87" s="10"/>
      <c r="P87" s="9"/>
      <c r="Q87" s="9"/>
    </row>
    <row r="88" spans="2:17" s="13" customFormat="1" ht="15.95" customHeight="1" x14ac:dyDescent="0.25">
      <c r="B88" s="109" t="s">
        <v>10</v>
      </c>
      <c r="C88" s="109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09"/>
      <c r="O88" s="14"/>
      <c r="P88" s="14"/>
      <c r="Q88" s="109"/>
    </row>
    <row r="89" spans="2:17" s="13" customFormat="1" ht="15.95" customHeight="1" x14ac:dyDescent="0.25">
      <c r="B89" s="109" t="s">
        <v>36</v>
      </c>
      <c r="C89" s="109"/>
      <c r="D89" s="1"/>
      <c r="E89" s="1"/>
      <c r="F89" s="1"/>
      <c r="G89" s="1"/>
      <c r="H89" s="1"/>
      <c r="I89" s="1"/>
      <c r="J89" s="109"/>
      <c r="K89" s="109"/>
      <c r="L89" s="1"/>
      <c r="M89" s="1"/>
      <c r="N89" s="18"/>
      <c r="O89" s="109"/>
      <c r="P89" s="14"/>
      <c r="Q89" s="14"/>
    </row>
    <row r="90" spans="2:17" s="13" customFormat="1" ht="15.95" customHeight="1" x14ac:dyDescent="0.25">
      <c r="B90" s="109" t="s">
        <v>12</v>
      </c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8"/>
      <c r="P90" s="14"/>
      <c r="Q90" s="14"/>
    </row>
    <row r="91" spans="2:17" s="19" customFormat="1" ht="21.95" customHeight="1" x14ac:dyDescent="0.25"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8"/>
      <c r="P91" s="22"/>
      <c r="Q91" s="22"/>
    </row>
  </sheetData>
  <mergeCells count="15">
    <mergeCell ref="B4:N4"/>
    <mergeCell ref="B86:J86"/>
    <mergeCell ref="B60:J60"/>
    <mergeCell ref="N7:N8"/>
    <mergeCell ref="B61:B63"/>
    <mergeCell ref="D61:J61"/>
    <mergeCell ref="B5:B8"/>
    <mergeCell ref="D5:H5"/>
    <mergeCell ref="J5:N5"/>
    <mergeCell ref="D7:D8"/>
    <mergeCell ref="F7:F8"/>
    <mergeCell ref="H7:H8"/>
    <mergeCell ref="J7:J8"/>
    <mergeCell ref="L7:L8"/>
    <mergeCell ref="B51:N51"/>
  </mergeCells>
  <pageMargins left="0.78740157480314965" right="0.39370078740157483" top="0.78740157480314965" bottom="0.59055118110236227" header="0.47244094488188981" footer="0.47244094488188981"/>
  <pageSetup paperSize="9" scale="51" orientation="portrait" horizontalDpi="300" verticalDpi="300" r:id="rId1"/>
  <headerFooter alignWithMargins="0">
    <oddHeader>&amp;C&amp;"Arial,Negrito"&amp;14Turismo mundial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61E9-3B0A-47A5-A561-A663E497002B}">
  <sheetPr>
    <tabColor rgb="FF92D050"/>
  </sheetPr>
  <dimension ref="B1:AD99"/>
  <sheetViews>
    <sheetView showGridLines="0" zoomScaleNormal="100" workbookViewId="0"/>
  </sheetViews>
  <sheetFormatPr defaultColWidth="11.42578125" defaultRowHeight="21.95" customHeight="1" x14ac:dyDescent="0.25"/>
  <cols>
    <col min="1" max="1" width="2.7109375" style="8" customWidth="1"/>
    <col min="2" max="2" width="7.7109375" style="8" customWidth="1"/>
    <col min="3" max="3" width="0.28515625" style="8" customWidth="1"/>
    <col min="4" max="4" width="7.7109375" style="8" customWidth="1"/>
    <col min="5" max="5" width="0.28515625" style="8" customWidth="1"/>
    <col min="6" max="6" width="4.5703125" style="8" customWidth="1"/>
    <col min="7" max="7" width="0.28515625" style="8" customWidth="1"/>
    <col min="8" max="8" width="20.7109375" style="8" customWidth="1"/>
    <col min="9" max="9" width="0.28515625" style="8" customWidth="1"/>
    <col min="10" max="10" width="20.7109375" style="8" customWidth="1"/>
    <col min="11" max="11" width="0.28515625" style="8" customWidth="1"/>
    <col min="12" max="12" width="20.7109375" style="8" customWidth="1"/>
    <col min="13" max="13" width="0.28515625" style="8" customWidth="1"/>
    <col min="14" max="14" width="20.7109375" style="8" customWidth="1"/>
    <col min="15" max="15" width="0.28515625" style="8" customWidth="1"/>
    <col min="16" max="16" width="20.7109375" style="8" customWidth="1"/>
    <col min="17" max="17" width="0.28515625" style="8" customWidth="1"/>
    <col min="18" max="18" width="20.7109375" style="8" customWidth="1"/>
    <col min="19" max="19" width="0.28515625" style="8" customWidth="1"/>
    <col min="20" max="20" width="20.7109375" style="8" customWidth="1"/>
    <col min="21" max="21" width="0.28515625" style="8" customWidth="1"/>
    <col min="22" max="22" width="20.7109375" style="22" customWidth="1"/>
    <col min="23" max="23" width="0.28515625" style="22" customWidth="1"/>
    <col min="24" max="24" width="20.7109375" style="22" customWidth="1"/>
    <col min="25" max="26" width="17.28515625" style="22" bestFit="1" customWidth="1"/>
    <col min="27" max="29" width="11.42578125" style="22"/>
    <col min="30" max="30" width="13.28515625" style="8" bestFit="1" customWidth="1"/>
    <col min="31" max="250" width="11.42578125" style="8"/>
    <col min="251" max="251" width="27.28515625" style="8" customWidth="1"/>
    <col min="252" max="257" width="16.85546875" style="8" customWidth="1"/>
    <col min="258" max="506" width="11.42578125" style="8"/>
    <col min="507" max="507" width="27.28515625" style="8" customWidth="1"/>
    <col min="508" max="513" width="16.85546875" style="8" customWidth="1"/>
    <col min="514" max="762" width="11.42578125" style="8"/>
    <col min="763" max="763" width="27.28515625" style="8" customWidth="1"/>
    <col min="764" max="769" width="16.85546875" style="8" customWidth="1"/>
    <col min="770" max="1018" width="11.42578125" style="8"/>
    <col min="1019" max="1019" width="27.28515625" style="8" customWidth="1"/>
    <col min="1020" max="1025" width="16.85546875" style="8" customWidth="1"/>
    <col min="1026" max="1274" width="11.42578125" style="8"/>
    <col min="1275" max="1275" width="27.28515625" style="8" customWidth="1"/>
    <col min="1276" max="1281" width="16.85546875" style="8" customWidth="1"/>
    <col min="1282" max="1530" width="11.42578125" style="8"/>
    <col min="1531" max="1531" width="27.28515625" style="8" customWidth="1"/>
    <col min="1532" max="1537" width="16.85546875" style="8" customWidth="1"/>
    <col min="1538" max="1786" width="11.42578125" style="8"/>
    <col min="1787" max="1787" width="27.28515625" style="8" customWidth="1"/>
    <col min="1788" max="1793" width="16.85546875" style="8" customWidth="1"/>
    <col min="1794" max="2042" width="11.42578125" style="8"/>
    <col min="2043" max="2043" width="27.28515625" style="8" customWidth="1"/>
    <col min="2044" max="2049" width="16.85546875" style="8" customWidth="1"/>
    <col min="2050" max="2298" width="11.42578125" style="8"/>
    <col min="2299" max="2299" width="27.28515625" style="8" customWidth="1"/>
    <col min="2300" max="2305" width="16.85546875" style="8" customWidth="1"/>
    <col min="2306" max="2554" width="11.42578125" style="8"/>
    <col min="2555" max="2555" width="27.28515625" style="8" customWidth="1"/>
    <col min="2556" max="2561" width="16.85546875" style="8" customWidth="1"/>
    <col min="2562" max="2810" width="11.42578125" style="8"/>
    <col min="2811" max="2811" width="27.28515625" style="8" customWidth="1"/>
    <col min="2812" max="2817" width="16.85546875" style="8" customWidth="1"/>
    <col min="2818" max="3066" width="11.42578125" style="8"/>
    <col min="3067" max="3067" width="27.28515625" style="8" customWidth="1"/>
    <col min="3068" max="3073" width="16.85546875" style="8" customWidth="1"/>
    <col min="3074" max="3322" width="11.42578125" style="8"/>
    <col min="3323" max="3323" width="27.28515625" style="8" customWidth="1"/>
    <col min="3324" max="3329" width="16.85546875" style="8" customWidth="1"/>
    <col min="3330" max="3578" width="11.42578125" style="8"/>
    <col min="3579" max="3579" width="27.28515625" style="8" customWidth="1"/>
    <col min="3580" max="3585" width="16.85546875" style="8" customWidth="1"/>
    <col min="3586" max="3834" width="11.42578125" style="8"/>
    <col min="3835" max="3835" width="27.28515625" style="8" customWidth="1"/>
    <col min="3836" max="3841" width="16.85546875" style="8" customWidth="1"/>
    <col min="3842" max="4090" width="11.42578125" style="8"/>
    <col min="4091" max="4091" width="27.28515625" style="8" customWidth="1"/>
    <col min="4092" max="4097" width="16.85546875" style="8" customWidth="1"/>
    <col min="4098" max="4346" width="11.42578125" style="8"/>
    <col min="4347" max="4347" width="27.28515625" style="8" customWidth="1"/>
    <col min="4348" max="4353" width="16.85546875" style="8" customWidth="1"/>
    <col min="4354" max="4602" width="11.42578125" style="8"/>
    <col min="4603" max="4603" width="27.28515625" style="8" customWidth="1"/>
    <col min="4604" max="4609" width="16.85546875" style="8" customWidth="1"/>
    <col min="4610" max="4858" width="11.42578125" style="8"/>
    <col min="4859" max="4859" width="27.28515625" style="8" customWidth="1"/>
    <col min="4860" max="4865" width="16.85546875" style="8" customWidth="1"/>
    <col min="4866" max="5114" width="11.42578125" style="8"/>
    <col min="5115" max="5115" width="27.28515625" style="8" customWidth="1"/>
    <col min="5116" max="5121" width="16.85546875" style="8" customWidth="1"/>
    <col min="5122" max="5370" width="11.42578125" style="8"/>
    <col min="5371" max="5371" width="27.28515625" style="8" customWidth="1"/>
    <col min="5372" max="5377" width="16.85546875" style="8" customWidth="1"/>
    <col min="5378" max="5626" width="11.42578125" style="8"/>
    <col min="5627" max="5627" width="27.28515625" style="8" customWidth="1"/>
    <col min="5628" max="5633" width="16.85546875" style="8" customWidth="1"/>
    <col min="5634" max="5882" width="11.42578125" style="8"/>
    <col min="5883" max="5883" width="27.28515625" style="8" customWidth="1"/>
    <col min="5884" max="5889" width="16.85546875" style="8" customWidth="1"/>
    <col min="5890" max="6138" width="11.42578125" style="8"/>
    <col min="6139" max="6139" width="27.28515625" style="8" customWidth="1"/>
    <col min="6140" max="6145" width="16.85546875" style="8" customWidth="1"/>
    <col min="6146" max="6394" width="11.42578125" style="8"/>
    <col min="6395" max="6395" width="27.28515625" style="8" customWidth="1"/>
    <col min="6396" max="6401" width="16.85546875" style="8" customWidth="1"/>
    <col min="6402" max="6650" width="11.42578125" style="8"/>
    <col min="6651" max="6651" width="27.28515625" style="8" customWidth="1"/>
    <col min="6652" max="6657" width="16.85546875" style="8" customWidth="1"/>
    <col min="6658" max="6906" width="11.42578125" style="8"/>
    <col min="6907" max="6907" width="27.28515625" style="8" customWidth="1"/>
    <col min="6908" max="6913" width="16.85546875" style="8" customWidth="1"/>
    <col min="6914" max="7162" width="11.42578125" style="8"/>
    <col min="7163" max="7163" width="27.28515625" style="8" customWidth="1"/>
    <col min="7164" max="7169" width="16.85546875" style="8" customWidth="1"/>
    <col min="7170" max="7418" width="11.42578125" style="8"/>
    <col min="7419" max="7419" width="27.28515625" style="8" customWidth="1"/>
    <col min="7420" max="7425" width="16.85546875" style="8" customWidth="1"/>
    <col min="7426" max="7674" width="11.42578125" style="8"/>
    <col min="7675" max="7675" width="27.28515625" style="8" customWidth="1"/>
    <col min="7676" max="7681" width="16.85546875" style="8" customWidth="1"/>
    <col min="7682" max="7930" width="11.42578125" style="8"/>
    <col min="7931" max="7931" width="27.28515625" style="8" customWidth="1"/>
    <col min="7932" max="7937" width="16.85546875" style="8" customWidth="1"/>
    <col min="7938" max="8186" width="11.42578125" style="8"/>
    <col min="8187" max="8187" width="27.28515625" style="8" customWidth="1"/>
    <col min="8188" max="8193" width="16.85546875" style="8" customWidth="1"/>
    <col min="8194" max="8442" width="11.42578125" style="8"/>
    <col min="8443" max="8443" width="27.28515625" style="8" customWidth="1"/>
    <col min="8444" max="8449" width="16.85546875" style="8" customWidth="1"/>
    <col min="8450" max="8698" width="11.42578125" style="8"/>
    <col min="8699" max="8699" width="27.28515625" style="8" customWidth="1"/>
    <col min="8700" max="8705" width="16.85546875" style="8" customWidth="1"/>
    <col min="8706" max="8954" width="11.42578125" style="8"/>
    <col min="8955" max="8955" width="27.28515625" style="8" customWidth="1"/>
    <col min="8956" max="8961" width="16.85546875" style="8" customWidth="1"/>
    <col min="8962" max="9210" width="11.42578125" style="8"/>
    <col min="9211" max="9211" width="27.28515625" style="8" customWidth="1"/>
    <col min="9212" max="9217" width="16.85546875" style="8" customWidth="1"/>
    <col min="9218" max="9466" width="11.42578125" style="8"/>
    <col min="9467" max="9467" width="27.28515625" style="8" customWidth="1"/>
    <col min="9468" max="9473" width="16.85546875" style="8" customWidth="1"/>
    <col min="9474" max="9722" width="11.42578125" style="8"/>
    <col min="9723" max="9723" width="27.28515625" style="8" customWidth="1"/>
    <col min="9724" max="9729" width="16.85546875" style="8" customWidth="1"/>
    <col min="9730" max="9978" width="11.42578125" style="8"/>
    <col min="9979" max="9979" width="27.28515625" style="8" customWidth="1"/>
    <col min="9980" max="9985" width="16.85546875" style="8" customWidth="1"/>
    <col min="9986" max="10234" width="11.42578125" style="8"/>
    <col min="10235" max="10235" width="27.28515625" style="8" customWidth="1"/>
    <col min="10236" max="10241" width="16.85546875" style="8" customWidth="1"/>
    <col min="10242" max="10490" width="11.42578125" style="8"/>
    <col min="10491" max="10491" width="27.28515625" style="8" customWidth="1"/>
    <col min="10492" max="10497" width="16.85546875" style="8" customWidth="1"/>
    <col min="10498" max="10746" width="11.42578125" style="8"/>
    <col min="10747" max="10747" width="27.28515625" style="8" customWidth="1"/>
    <col min="10748" max="10753" width="16.85546875" style="8" customWidth="1"/>
    <col min="10754" max="11002" width="11.42578125" style="8"/>
    <col min="11003" max="11003" width="27.28515625" style="8" customWidth="1"/>
    <col min="11004" max="11009" width="16.85546875" style="8" customWidth="1"/>
    <col min="11010" max="11258" width="11.42578125" style="8"/>
    <col min="11259" max="11259" width="27.28515625" style="8" customWidth="1"/>
    <col min="11260" max="11265" width="16.85546875" style="8" customWidth="1"/>
    <col min="11266" max="11514" width="11.42578125" style="8"/>
    <col min="11515" max="11515" width="27.28515625" style="8" customWidth="1"/>
    <col min="11516" max="11521" width="16.85546875" style="8" customWidth="1"/>
    <col min="11522" max="11770" width="11.42578125" style="8"/>
    <col min="11771" max="11771" width="27.28515625" style="8" customWidth="1"/>
    <col min="11772" max="11777" width="16.85546875" style="8" customWidth="1"/>
    <col min="11778" max="12026" width="11.42578125" style="8"/>
    <col min="12027" max="12027" width="27.28515625" style="8" customWidth="1"/>
    <col min="12028" max="12033" width="16.85546875" style="8" customWidth="1"/>
    <col min="12034" max="12282" width="11.42578125" style="8"/>
    <col min="12283" max="12283" width="27.28515625" style="8" customWidth="1"/>
    <col min="12284" max="12289" width="16.85546875" style="8" customWidth="1"/>
    <col min="12290" max="12538" width="11.42578125" style="8"/>
    <col min="12539" max="12539" width="27.28515625" style="8" customWidth="1"/>
    <col min="12540" max="12545" width="16.85546875" style="8" customWidth="1"/>
    <col min="12546" max="12794" width="11.42578125" style="8"/>
    <col min="12795" max="12795" width="27.28515625" style="8" customWidth="1"/>
    <col min="12796" max="12801" width="16.85546875" style="8" customWidth="1"/>
    <col min="12802" max="13050" width="11.42578125" style="8"/>
    <col min="13051" max="13051" width="27.28515625" style="8" customWidth="1"/>
    <col min="13052" max="13057" width="16.85546875" style="8" customWidth="1"/>
    <col min="13058" max="13306" width="11.42578125" style="8"/>
    <col min="13307" max="13307" width="27.28515625" style="8" customWidth="1"/>
    <col min="13308" max="13313" width="16.85546875" style="8" customWidth="1"/>
    <col min="13314" max="13562" width="11.42578125" style="8"/>
    <col min="13563" max="13563" width="27.28515625" style="8" customWidth="1"/>
    <col min="13564" max="13569" width="16.85546875" style="8" customWidth="1"/>
    <col min="13570" max="13818" width="11.42578125" style="8"/>
    <col min="13819" max="13819" width="27.28515625" style="8" customWidth="1"/>
    <col min="13820" max="13825" width="16.85546875" style="8" customWidth="1"/>
    <col min="13826" max="14074" width="11.42578125" style="8"/>
    <col min="14075" max="14075" width="27.28515625" style="8" customWidth="1"/>
    <col min="14076" max="14081" width="16.85546875" style="8" customWidth="1"/>
    <col min="14082" max="14330" width="11.42578125" style="8"/>
    <col min="14331" max="14331" width="27.28515625" style="8" customWidth="1"/>
    <col min="14332" max="14337" width="16.85546875" style="8" customWidth="1"/>
    <col min="14338" max="14586" width="11.42578125" style="8"/>
    <col min="14587" max="14587" width="27.28515625" style="8" customWidth="1"/>
    <col min="14588" max="14593" width="16.85546875" style="8" customWidth="1"/>
    <col min="14594" max="14842" width="11.42578125" style="8"/>
    <col min="14843" max="14843" width="27.28515625" style="8" customWidth="1"/>
    <col min="14844" max="14849" width="16.85546875" style="8" customWidth="1"/>
    <col min="14850" max="15098" width="11.42578125" style="8"/>
    <col min="15099" max="15099" width="27.28515625" style="8" customWidth="1"/>
    <col min="15100" max="15105" width="16.85546875" style="8" customWidth="1"/>
    <col min="15106" max="15354" width="11.42578125" style="8"/>
    <col min="15355" max="15355" width="27.28515625" style="8" customWidth="1"/>
    <col min="15356" max="15361" width="16.85546875" style="8" customWidth="1"/>
    <col min="15362" max="15610" width="11.42578125" style="8"/>
    <col min="15611" max="15611" width="27.28515625" style="8" customWidth="1"/>
    <col min="15612" max="15617" width="16.85546875" style="8" customWidth="1"/>
    <col min="15618" max="15866" width="11.42578125" style="8"/>
    <col min="15867" max="15867" width="27.28515625" style="8" customWidth="1"/>
    <col min="15868" max="15873" width="16.85546875" style="8" customWidth="1"/>
    <col min="15874" max="16122" width="11.42578125" style="8"/>
    <col min="16123" max="16123" width="27.28515625" style="8" customWidth="1"/>
    <col min="16124" max="16129" width="16.85546875" style="8" customWidth="1"/>
    <col min="16130" max="16384" width="11.42578125" style="8"/>
  </cols>
  <sheetData>
    <row r="1" spans="2:29" ht="21.95" customHeight="1" x14ac:dyDescent="0.25">
      <c r="B1" s="108" t="s">
        <v>2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</row>
    <row r="2" spans="2:29" ht="21.95" customHeight="1" x14ac:dyDescent="0.25">
      <c r="B2" s="108" t="s">
        <v>213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</row>
    <row r="3" spans="2:29" ht="3.95" customHeight="1" x14ac:dyDescent="0.25"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</row>
    <row r="4" spans="2:29" ht="3.95" customHeight="1" x14ac:dyDescent="0.25"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08"/>
      <c r="R4" s="108"/>
      <c r="S4" s="108"/>
      <c r="T4" s="108"/>
      <c r="U4" s="108"/>
    </row>
    <row r="5" spans="2:29" ht="44.1" customHeight="1" x14ac:dyDescent="0.25">
      <c r="B5" s="146" t="s">
        <v>37</v>
      </c>
      <c r="C5" s="146"/>
      <c r="D5" s="146"/>
      <c r="E5" s="111"/>
      <c r="F5" s="146" t="s">
        <v>38</v>
      </c>
      <c r="G5" s="146"/>
      <c r="H5" s="146"/>
      <c r="I5" s="111"/>
      <c r="J5" s="146" t="s">
        <v>39</v>
      </c>
      <c r="K5" s="146"/>
      <c r="L5" s="146"/>
      <c r="M5" s="146"/>
      <c r="N5" s="146"/>
      <c r="O5" s="146"/>
      <c r="P5" s="146"/>
      <c r="Q5" s="107"/>
      <c r="R5" s="108"/>
      <c r="S5" s="108"/>
      <c r="T5" s="108"/>
      <c r="U5" s="108"/>
    </row>
    <row r="6" spans="2:29" ht="2.1" customHeight="1" x14ac:dyDescent="0.25">
      <c r="B6" s="111"/>
      <c r="C6" s="111"/>
      <c r="D6" s="111"/>
      <c r="E6" s="111"/>
      <c r="F6" s="146"/>
      <c r="G6" s="146"/>
      <c r="H6" s="146"/>
      <c r="I6" s="111"/>
      <c r="J6" s="111"/>
      <c r="K6" s="111"/>
      <c r="L6" s="111"/>
      <c r="M6" s="111"/>
      <c r="N6" s="111"/>
      <c r="O6" s="111"/>
      <c r="P6" s="111"/>
      <c r="Q6" s="107"/>
      <c r="R6" s="108"/>
      <c r="S6" s="108"/>
      <c r="T6" s="108"/>
      <c r="U6" s="108"/>
    </row>
    <row r="7" spans="2:29" ht="21.95" customHeight="1" x14ac:dyDescent="0.25">
      <c r="B7" s="101">
        <v>2019</v>
      </c>
      <c r="C7" s="77"/>
      <c r="D7" s="101">
        <v>2018</v>
      </c>
      <c r="E7" s="77"/>
      <c r="F7" s="146"/>
      <c r="G7" s="146"/>
      <c r="H7" s="146"/>
      <c r="I7" s="111"/>
      <c r="J7" s="101">
        <v>2010</v>
      </c>
      <c r="K7" s="77"/>
      <c r="L7" s="101">
        <v>2017</v>
      </c>
      <c r="M7" s="77"/>
      <c r="N7" s="101">
        <v>2018</v>
      </c>
      <c r="O7" s="77"/>
      <c r="P7" s="101">
        <v>2019</v>
      </c>
      <c r="Q7" s="22"/>
      <c r="R7" s="22"/>
      <c r="S7" s="22"/>
      <c r="T7" s="22"/>
      <c r="U7" s="22"/>
      <c r="AC7" s="108"/>
    </row>
    <row r="8" spans="2:29" ht="2.1" customHeight="1" x14ac:dyDescent="0.25">
      <c r="B8" s="77"/>
      <c r="C8" s="77"/>
      <c r="D8" s="77"/>
      <c r="E8" s="77"/>
      <c r="F8" s="111"/>
      <c r="G8" s="111"/>
      <c r="H8" s="111"/>
      <c r="I8" s="111"/>
      <c r="J8" s="77"/>
      <c r="K8" s="77"/>
      <c r="L8" s="77"/>
      <c r="M8" s="77"/>
      <c r="N8" s="77"/>
      <c r="O8" s="77"/>
      <c r="P8" s="77"/>
      <c r="Q8" s="22"/>
      <c r="R8" s="22"/>
      <c r="S8" s="22"/>
      <c r="T8" s="22"/>
      <c r="U8" s="22"/>
      <c r="AC8" s="108"/>
    </row>
    <row r="9" spans="2:29" ht="21.95" customHeight="1" x14ac:dyDescent="0.25">
      <c r="B9" s="105" t="s">
        <v>40</v>
      </c>
      <c r="C9" s="22"/>
      <c r="D9" s="105" t="s">
        <v>40</v>
      </c>
      <c r="E9" s="22"/>
      <c r="F9" s="153" t="s">
        <v>16</v>
      </c>
      <c r="G9" s="153"/>
      <c r="H9" s="153"/>
      <c r="I9" s="22"/>
      <c r="J9" s="83">
        <v>952.15499999999997</v>
      </c>
      <c r="K9" s="74"/>
      <c r="L9" s="83">
        <v>1328.7549999999999</v>
      </c>
      <c r="M9" s="74"/>
      <c r="N9" s="83">
        <v>1407.4810000000002</v>
      </c>
      <c r="O9" s="74"/>
      <c r="P9" s="83">
        <v>1461.1999999999998</v>
      </c>
      <c r="Q9" s="74"/>
      <c r="R9" s="22"/>
      <c r="S9" s="22"/>
      <c r="T9" s="22"/>
      <c r="U9" s="22"/>
      <c r="AC9" s="108"/>
    </row>
    <row r="10" spans="2:29" ht="21.95" customHeight="1" x14ac:dyDescent="0.25">
      <c r="B10" s="84">
        <v>1</v>
      </c>
      <c r="C10" s="22"/>
      <c r="D10" s="84">
        <v>1</v>
      </c>
      <c r="E10" s="22"/>
      <c r="F10" s="150" t="s">
        <v>41</v>
      </c>
      <c r="G10" s="150"/>
      <c r="H10" s="150"/>
      <c r="I10" s="102"/>
      <c r="J10" s="48">
        <v>77.599999999999994</v>
      </c>
      <c r="K10" s="48"/>
      <c r="L10" s="48">
        <v>86.9</v>
      </c>
      <c r="M10" s="48"/>
      <c r="N10" s="48">
        <v>89.4</v>
      </c>
      <c r="O10" s="48"/>
      <c r="P10" s="48" t="s">
        <v>42</v>
      </c>
      <c r="Q10" s="48"/>
      <c r="R10" s="108"/>
      <c r="S10" s="108"/>
      <c r="T10" s="22"/>
      <c r="U10" s="22"/>
      <c r="Y10" s="102"/>
      <c r="Z10" s="75"/>
      <c r="AA10" s="75"/>
      <c r="AB10" s="75"/>
      <c r="AC10" s="64"/>
    </row>
    <row r="11" spans="2:29" ht="21.95" customHeight="1" x14ac:dyDescent="0.25">
      <c r="B11" s="84">
        <v>2</v>
      </c>
      <c r="C11" s="22"/>
      <c r="D11" s="84">
        <v>2</v>
      </c>
      <c r="E11" s="22"/>
      <c r="F11" s="150" t="s">
        <v>43</v>
      </c>
      <c r="G11" s="150"/>
      <c r="H11" s="150"/>
      <c r="I11" s="102"/>
      <c r="J11" s="48">
        <v>52.7</v>
      </c>
      <c r="K11" s="48"/>
      <c r="L11" s="48">
        <v>81.900000000000006</v>
      </c>
      <c r="M11" s="48"/>
      <c r="N11" s="48">
        <v>82.8</v>
      </c>
      <c r="O11" s="48"/>
      <c r="P11" s="48">
        <v>83.5</v>
      </c>
      <c r="Q11" s="48"/>
      <c r="R11" s="108"/>
      <c r="S11" s="108"/>
      <c r="T11" s="22"/>
      <c r="U11" s="22"/>
      <c r="Y11" s="102"/>
      <c r="Z11" s="75"/>
      <c r="AA11" s="75"/>
      <c r="AB11" s="75"/>
      <c r="AC11" s="64"/>
    </row>
    <row r="12" spans="2:29" ht="21.95" customHeight="1" x14ac:dyDescent="0.25">
      <c r="B12" s="84">
        <v>3</v>
      </c>
      <c r="C12" s="22"/>
      <c r="D12" s="84">
        <v>3</v>
      </c>
      <c r="E12" s="22"/>
      <c r="F12" s="150" t="s">
        <v>44</v>
      </c>
      <c r="G12" s="150"/>
      <c r="H12" s="150"/>
      <c r="I12" s="102"/>
      <c r="J12" s="48">
        <v>60</v>
      </c>
      <c r="K12" s="48"/>
      <c r="L12" s="48">
        <v>76.900000000000006</v>
      </c>
      <c r="M12" s="48"/>
      <c r="N12" s="48">
        <v>79.7</v>
      </c>
      <c r="O12" s="48"/>
      <c r="P12" s="48">
        <v>79.3</v>
      </c>
      <c r="Q12" s="48"/>
      <c r="R12" s="108"/>
      <c r="S12" s="108"/>
      <c r="T12" s="22"/>
      <c r="U12" s="22"/>
      <c r="Y12" s="102"/>
      <c r="Z12" s="75"/>
      <c r="AA12" s="75"/>
      <c r="AB12" s="75"/>
      <c r="AC12" s="64"/>
    </row>
    <row r="13" spans="2:29" ht="21.95" customHeight="1" x14ac:dyDescent="0.25">
      <c r="B13" s="84">
        <v>4</v>
      </c>
      <c r="C13" s="22"/>
      <c r="D13" s="84">
        <v>4</v>
      </c>
      <c r="E13" s="22"/>
      <c r="F13" s="150" t="s">
        <v>45</v>
      </c>
      <c r="G13" s="150"/>
      <c r="H13" s="150"/>
      <c r="I13" s="102"/>
      <c r="J13" s="48">
        <v>55.7</v>
      </c>
      <c r="K13" s="48"/>
      <c r="L13" s="48">
        <v>60.7</v>
      </c>
      <c r="M13" s="48"/>
      <c r="N13" s="48">
        <v>62.9</v>
      </c>
      <c r="O13" s="48"/>
      <c r="P13" s="48">
        <v>65.7</v>
      </c>
      <c r="Q13" s="48"/>
      <c r="R13" s="108"/>
      <c r="S13" s="108"/>
      <c r="T13" s="22"/>
      <c r="U13" s="22"/>
      <c r="Y13" s="102"/>
      <c r="Z13" s="75"/>
      <c r="AA13" s="75"/>
      <c r="AB13" s="75"/>
      <c r="AC13" s="64"/>
    </row>
    <row r="14" spans="2:29" ht="21.95" customHeight="1" x14ac:dyDescent="0.25">
      <c r="B14" s="84">
        <v>5</v>
      </c>
      <c r="C14" s="22"/>
      <c r="D14" s="84">
        <v>5</v>
      </c>
      <c r="E14" s="22"/>
      <c r="F14" s="150" t="s">
        <v>46</v>
      </c>
      <c r="G14" s="150"/>
      <c r="H14" s="150"/>
      <c r="I14" s="102"/>
      <c r="J14" s="48">
        <v>43.6</v>
      </c>
      <c r="K14" s="48"/>
      <c r="L14" s="48">
        <v>58.3</v>
      </c>
      <c r="M14" s="48"/>
      <c r="N14" s="48">
        <v>61.6</v>
      </c>
      <c r="O14" s="48"/>
      <c r="P14" s="48">
        <v>64.5</v>
      </c>
      <c r="Q14" s="48"/>
      <c r="R14" s="108"/>
      <c r="S14" s="108"/>
      <c r="T14" s="22"/>
      <c r="U14" s="22"/>
      <c r="Y14" s="102"/>
      <c r="Z14" s="75"/>
      <c r="AA14" s="75"/>
      <c r="AB14" s="75"/>
      <c r="AC14" s="64"/>
    </row>
    <row r="15" spans="2:29" ht="21.95" customHeight="1" x14ac:dyDescent="0.25">
      <c r="B15" s="84">
        <v>6</v>
      </c>
      <c r="C15" s="22"/>
      <c r="D15" s="84">
        <v>6</v>
      </c>
      <c r="E15" s="22"/>
      <c r="F15" s="150" t="s">
        <v>47</v>
      </c>
      <c r="G15" s="150"/>
      <c r="H15" s="150"/>
      <c r="I15" s="102"/>
      <c r="J15" s="48">
        <v>31.4</v>
      </c>
      <c r="K15" s="48"/>
      <c r="L15" s="48">
        <v>37.6</v>
      </c>
      <c r="M15" s="48"/>
      <c r="N15" s="48">
        <v>45.8</v>
      </c>
      <c r="O15" s="48"/>
      <c r="P15" s="48">
        <v>51.2</v>
      </c>
      <c r="Q15" s="48"/>
      <c r="R15" s="108"/>
      <c r="S15" s="108"/>
      <c r="T15" s="22"/>
      <c r="U15" s="22"/>
      <c r="Y15" s="102"/>
      <c r="Z15" s="75"/>
      <c r="AA15" s="75"/>
      <c r="AB15" s="75"/>
      <c r="AC15" s="64"/>
    </row>
    <row r="16" spans="2:29" ht="21.95" customHeight="1" x14ac:dyDescent="0.25">
      <c r="B16" s="84">
        <v>7</v>
      </c>
      <c r="C16" s="22"/>
      <c r="D16" s="84">
        <v>7</v>
      </c>
      <c r="E16" s="22"/>
      <c r="F16" s="150" t="s">
        <v>48</v>
      </c>
      <c r="G16" s="150"/>
      <c r="H16" s="150"/>
      <c r="I16" s="102"/>
      <c r="J16" s="48">
        <v>23.3</v>
      </c>
      <c r="K16" s="48"/>
      <c r="L16" s="48">
        <v>39.299999999999997</v>
      </c>
      <c r="M16" s="48"/>
      <c r="N16" s="48">
        <v>41.3</v>
      </c>
      <c r="O16" s="48"/>
      <c r="P16" s="48">
        <v>45</v>
      </c>
      <c r="Q16" s="48"/>
      <c r="R16" s="108"/>
      <c r="S16" s="108"/>
      <c r="T16" s="22"/>
      <c r="U16" s="22"/>
      <c r="Y16" s="102"/>
      <c r="Z16" s="75"/>
      <c r="AA16" s="75"/>
      <c r="AB16" s="75"/>
      <c r="AC16" s="64"/>
    </row>
    <row r="17" spans="2:29" ht="21.95" customHeight="1" x14ac:dyDescent="0.25">
      <c r="B17" s="84">
        <v>8</v>
      </c>
      <c r="C17" s="22"/>
      <c r="D17" s="84">
        <v>10</v>
      </c>
      <c r="E17" s="22"/>
      <c r="F17" s="150" t="s">
        <v>49</v>
      </c>
      <c r="G17" s="150"/>
      <c r="H17" s="150"/>
      <c r="I17" s="102"/>
      <c r="J17" s="48">
        <v>26.9</v>
      </c>
      <c r="K17" s="48"/>
      <c r="L17" s="48">
        <v>37.5</v>
      </c>
      <c r="M17" s="48"/>
      <c r="N17" s="48">
        <v>38.200000000000003</v>
      </c>
      <c r="O17" s="48"/>
      <c r="P17" s="48">
        <v>39.9</v>
      </c>
      <c r="Q17" s="48"/>
      <c r="R17" s="108"/>
      <c r="S17" s="108"/>
      <c r="T17" s="22"/>
      <c r="U17" s="22"/>
      <c r="Y17" s="102"/>
      <c r="Z17" s="75"/>
      <c r="AA17" s="75"/>
      <c r="AB17" s="75"/>
      <c r="AC17" s="64"/>
    </row>
    <row r="18" spans="2:29" ht="21.95" customHeight="1" x14ac:dyDescent="0.25">
      <c r="B18" s="84">
        <v>9</v>
      </c>
      <c r="C18" s="22"/>
      <c r="D18" s="84">
        <v>8</v>
      </c>
      <c r="E18" s="22"/>
      <c r="F18" s="150" t="s">
        <v>50</v>
      </c>
      <c r="G18" s="150"/>
      <c r="H18" s="150"/>
      <c r="I18" s="102"/>
      <c r="J18" s="48">
        <v>15.9</v>
      </c>
      <c r="K18" s="48"/>
      <c r="L18" s="48">
        <v>35.6</v>
      </c>
      <c r="M18" s="48"/>
      <c r="N18" s="48">
        <v>38.9</v>
      </c>
      <c r="O18" s="48"/>
      <c r="P18" s="48">
        <v>39.6</v>
      </c>
      <c r="Q18" s="48"/>
      <c r="R18" s="108"/>
      <c r="S18" s="108"/>
      <c r="T18" s="108"/>
      <c r="U18" s="108"/>
      <c r="Y18" s="102"/>
      <c r="Z18" s="75"/>
      <c r="AA18" s="75"/>
      <c r="AB18" s="75"/>
      <c r="AC18" s="64"/>
    </row>
    <row r="19" spans="2:29" ht="21.95" customHeight="1" x14ac:dyDescent="0.25">
      <c r="B19" s="84">
        <v>10</v>
      </c>
      <c r="C19" s="22"/>
      <c r="D19" s="84">
        <v>9</v>
      </c>
      <c r="E19" s="22"/>
      <c r="F19" s="150" t="s">
        <v>51</v>
      </c>
      <c r="G19" s="150"/>
      <c r="H19" s="150"/>
      <c r="I19" s="102"/>
      <c r="J19" s="48">
        <v>28.3</v>
      </c>
      <c r="K19" s="48"/>
      <c r="L19" s="48">
        <v>37.700000000000003</v>
      </c>
      <c r="M19" s="48"/>
      <c r="N19" s="48">
        <v>38.700000000000003</v>
      </c>
      <c r="O19" s="48"/>
      <c r="P19" s="48">
        <v>39.4</v>
      </c>
      <c r="Q19" s="48"/>
      <c r="R19" s="108"/>
      <c r="S19" s="108"/>
      <c r="T19" s="22"/>
      <c r="U19" s="22"/>
      <c r="Y19" s="102"/>
      <c r="Z19" s="75"/>
      <c r="AA19" s="75"/>
      <c r="AB19" s="75"/>
      <c r="AC19" s="64"/>
    </row>
    <row r="20" spans="2:29" ht="21.95" customHeight="1" x14ac:dyDescent="0.25">
      <c r="B20" s="84">
        <v>11</v>
      </c>
      <c r="C20" s="22"/>
      <c r="D20" s="84">
        <v>12</v>
      </c>
      <c r="E20" s="22"/>
      <c r="F20" s="150" t="s">
        <v>52</v>
      </c>
      <c r="G20" s="150"/>
      <c r="H20" s="150"/>
      <c r="I20" s="102"/>
      <c r="J20" s="48">
        <v>8.6</v>
      </c>
      <c r="K20" s="48"/>
      <c r="L20" s="48">
        <v>28.7</v>
      </c>
      <c r="M20" s="48"/>
      <c r="N20" s="48">
        <v>30.8</v>
      </c>
      <c r="O20" s="48"/>
      <c r="P20" s="48">
        <v>31.9</v>
      </c>
      <c r="Q20" s="48"/>
      <c r="R20" s="108"/>
      <c r="S20" s="108"/>
      <c r="T20" s="108"/>
      <c r="U20" s="108"/>
      <c r="Y20" s="102"/>
      <c r="Z20" s="75"/>
      <c r="AA20" s="75"/>
      <c r="AB20" s="75"/>
      <c r="AC20" s="64"/>
    </row>
    <row r="21" spans="2:29" ht="21.95" customHeight="1" x14ac:dyDescent="0.25">
      <c r="B21" s="84">
        <v>12</v>
      </c>
      <c r="C21" s="22"/>
      <c r="D21" s="84">
        <v>11</v>
      </c>
      <c r="E21" s="22"/>
      <c r="F21" s="150" t="s">
        <v>53</v>
      </c>
      <c r="G21" s="150"/>
      <c r="H21" s="150"/>
      <c r="I21" s="102"/>
      <c r="J21" s="48">
        <v>22</v>
      </c>
      <c r="K21" s="48"/>
      <c r="L21" s="48">
        <v>29.5</v>
      </c>
      <c r="M21" s="48"/>
      <c r="N21" s="48">
        <v>31.2</v>
      </c>
      <c r="O21" s="48"/>
      <c r="P21" s="48">
        <v>31.9</v>
      </c>
      <c r="Q21" s="48"/>
      <c r="R21" s="108"/>
      <c r="S21" s="108"/>
      <c r="T21" s="22"/>
      <c r="U21" s="22"/>
      <c r="Y21" s="102"/>
      <c r="Z21" s="75"/>
      <c r="AA21" s="75"/>
      <c r="AB21" s="75"/>
      <c r="AC21" s="64"/>
    </row>
    <row r="22" spans="2:29" ht="21.95" customHeight="1" x14ac:dyDescent="0.25">
      <c r="B22" s="84">
        <v>13</v>
      </c>
      <c r="C22" s="22"/>
      <c r="D22" s="84">
        <v>13</v>
      </c>
      <c r="E22" s="22"/>
      <c r="F22" s="150" t="s">
        <v>54</v>
      </c>
      <c r="G22" s="150"/>
      <c r="H22" s="150"/>
      <c r="I22" s="102"/>
      <c r="J22" s="48">
        <v>15</v>
      </c>
      <c r="K22" s="48"/>
      <c r="L22" s="48">
        <v>27.2</v>
      </c>
      <c r="M22" s="48"/>
      <c r="N22" s="48">
        <v>30.1</v>
      </c>
      <c r="O22" s="48"/>
      <c r="P22" s="48">
        <v>31.3</v>
      </c>
      <c r="Q22" s="48"/>
      <c r="R22" s="108"/>
      <c r="S22" s="108"/>
      <c r="T22" s="22"/>
      <c r="U22" s="22"/>
      <c r="Y22" s="102"/>
      <c r="Z22" s="75"/>
      <c r="AA22" s="75"/>
      <c r="AB22" s="75"/>
      <c r="AC22" s="64"/>
    </row>
    <row r="23" spans="2:29" ht="21.95" customHeight="1" x14ac:dyDescent="0.25">
      <c r="B23" s="84">
        <v>14</v>
      </c>
      <c r="C23" s="22"/>
      <c r="D23" s="84">
        <v>15</v>
      </c>
      <c r="E23" s="22"/>
      <c r="F23" s="150" t="s">
        <v>55</v>
      </c>
      <c r="G23" s="150"/>
      <c r="H23" s="150"/>
      <c r="I23" s="102"/>
      <c r="J23" s="48">
        <v>20.100000000000001</v>
      </c>
      <c r="K23" s="48"/>
      <c r="L23" s="48">
        <v>27.9</v>
      </c>
      <c r="M23" s="48"/>
      <c r="N23" s="48">
        <v>25.8</v>
      </c>
      <c r="O23" s="48"/>
      <c r="P23" s="48">
        <v>26.1</v>
      </c>
      <c r="Q23" s="48"/>
      <c r="R23" s="108"/>
      <c r="S23" s="108"/>
      <c r="T23" s="22"/>
      <c r="U23" s="22"/>
      <c r="Y23" s="102"/>
      <c r="Z23" s="75"/>
      <c r="AA23" s="75"/>
      <c r="AB23" s="75"/>
      <c r="AC23" s="64"/>
    </row>
    <row r="24" spans="2:29" ht="21.95" customHeight="1" x14ac:dyDescent="0.25">
      <c r="B24" s="84">
        <v>15</v>
      </c>
      <c r="C24" s="22"/>
      <c r="D24" s="84">
        <v>17</v>
      </c>
      <c r="E24" s="22"/>
      <c r="F24" s="150" t="s">
        <v>56</v>
      </c>
      <c r="G24" s="150"/>
      <c r="H24" s="150"/>
      <c r="I24" s="102"/>
      <c r="J24" s="48">
        <v>24.6</v>
      </c>
      <c r="K24" s="48"/>
      <c r="L24" s="48">
        <v>25.9</v>
      </c>
      <c r="M24" s="48"/>
      <c r="N24" s="48">
        <v>22.8</v>
      </c>
      <c r="O24" s="48"/>
      <c r="P24" s="48">
        <v>24.6</v>
      </c>
      <c r="Q24" s="48"/>
      <c r="R24" s="108"/>
      <c r="S24" s="108"/>
      <c r="T24" s="22"/>
      <c r="U24" s="22"/>
      <c r="Z24" s="75"/>
      <c r="AA24" s="75"/>
      <c r="AB24" s="75"/>
      <c r="AC24" s="64"/>
    </row>
    <row r="25" spans="2:29" ht="21.95" customHeight="1" x14ac:dyDescent="0.25">
      <c r="B25" s="84">
        <v>16</v>
      </c>
      <c r="C25" s="22"/>
      <c r="D25" s="84">
        <v>16</v>
      </c>
      <c r="E25" s="22"/>
      <c r="F25" s="150" t="s">
        <v>57</v>
      </c>
      <c r="G25" s="150"/>
      <c r="H25" s="150"/>
      <c r="I25" s="102"/>
      <c r="J25" s="48">
        <v>22.3</v>
      </c>
      <c r="K25" s="48"/>
      <c r="L25" s="48">
        <v>24.4</v>
      </c>
      <c r="M25" s="48"/>
      <c r="N25" s="48">
        <v>24.6</v>
      </c>
      <c r="O25" s="48"/>
      <c r="P25" s="48">
        <v>24.6</v>
      </c>
      <c r="Q25" s="48"/>
      <c r="R25" s="108"/>
      <c r="S25" s="108"/>
      <c r="T25" s="22"/>
      <c r="U25" s="22"/>
      <c r="Z25" s="75"/>
      <c r="AA25" s="75"/>
      <c r="AB25" s="75"/>
      <c r="AC25" s="64"/>
    </row>
    <row r="26" spans="2:29" ht="21.95" customHeight="1" x14ac:dyDescent="0.25">
      <c r="B26" s="84">
        <v>17</v>
      </c>
      <c r="C26" s="22"/>
      <c r="D26" s="84">
        <v>14</v>
      </c>
      <c r="E26" s="22"/>
      <c r="F26" s="150" t="s">
        <v>58</v>
      </c>
      <c r="G26" s="150"/>
      <c r="H26" s="150"/>
      <c r="I26" s="102"/>
      <c r="J26" s="48">
        <v>6.8</v>
      </c>
      <c r="K26" s="48"/>
      <c r="L26" s="48">
        <v>21.2</v>
      </c>
      <c r="M26" s="48"/>
      <c r="N26" s="48">
        <v>29.3</v>
      </c>
      <c r="O26" s="48"/>
      <c r="P26" s="48">
        <v>23.8</v>
      </c>
      <c r="Q26" s="48"/>
      <c r="R26" s="108"/>
      <c r="S26" s="108"/>
      <c r="T26" s="22"/>
      <c r="U26" s="22"/>
      <c r="Z26" s="75"/>
      <c r="AA26" s="75"/>
      <c r="AB26" s="75"/>
      <c r="AC26" s="64"/>
    </row>
    <row r="27" spans="2:29" ht="21.95" customHeight="1" x14ac:dyDescent="0.25">
      <c r="B27" s="84">
        <v>18</v>
      </c>
      <c r="C27" s="22"/>
      <c r="D27" s="84">
        <v>18</v>
      </c>
      <c r="E27" s="22"/>
      <c r="F27" s="150" t="s">
        <v>59</v>
      </c>
      <c r="G27" s="150"/>
      <c r="H27" s="150"/>
      <c r="I27" s="102"/>
      <c r="J27" s="48">
        <v>16.2</v>
      </c>
      <c r="K27" s="48"/>
      <c r="L27" s="48">
        <v>20.9</v>
      </c>
      <c r="M27" s="48"/>
      <c r="N27" s="48">
        <v>21.1</v>
      </c>
      <c r="O27" s="48"/>
      <c r="P27" s="48">
        <v>22.1</v>
      </c>
      <c r="Q27" s="48"/>
      <c r="R27" s="108"/>
      <c r="S27" s="108"/>
      <c r="T27" s="22"/>
      <c r="U27" s="22"/>
      <c r="Y27" s="102"/>
      <c r="Z27" s="75"/>
      <c r="AA27" s="75"/>
      <c r="AB27" s="75"/>
      <c r="AC27" s="64"/>
    </row>
    <row r="28" spans="2:29" ht="21.95" customHeight="1" x14ac:dyDescent="0.25">
      <c r="B28" s="84">
        <v>19</v>
      </c>
      <c r="C28" s="22"/>
      <c r="D28" s="84">
        <v>19</v>
      </c>
      <c r="E28" s="22"/>
      <c r="F28" s="150" t="s">
        <v>60</v>
      </c>
      <c r="G28" s="150"/>
      <c r="H28" s="150"/>
      <c r="I28" s="102"/>
      <c r="J28" s="48">
        <v>12.5</v>
      </c>
      <c r="K28" s="48"/>
      <c r="L28" s="48">
        <v>18.399999999999999</v>
      </c>
      <c r="M28" s="48"/>
      <c r="N28" s="48">
        <v>19.600000000000001</v>
      </c>
      <c r="O28" s="48"/>
      <c r="P28" s="48">
        <v>21.2</v>
      </c>
      <c r="Q28" s="48"/>
      <c r="R28" s="108"/>
      <c r="S28" s="108"/>
      <c r="T28" s="22"/>
      <c r="U28" s="22"/>
      <c r="Y28" s="102"/>
      <c r="Z28" s="75"/>
      <c r="AA28" s="75"/>
      <c r="AB28" s="75"/>
      <c r="AC28" s="64"/>
    </row>
    <row r="29" spans="2:29" ht="21.95" customHeight="1" x14ac:dyDescent="0.25">
      <c r="B29" s="84">
        <v>20</v>
      </c>
      <c r="C29" s="22"/>
      <c r="D29" s="84">
        <v>20</v>
      </c>
      <c r="E29" s="22"/>
      <c r="F29" s="150" t="s">
        <v>61</v>
      </c>
      <c r="G29" s="150"/>
      <c r="H29" s="150"/>
      <c r="I29" s="102"/>
      <c r="J29" s="48">
        <v>10.9</v>
      </c>
      <c r="K29" s="48"/>
      <c r="L29" s="48">
        <v>17.899999999999999</v>
      </c>
      <c r="M29" s="48"/>
      <c r="N29" s="48">
        <v>18.8</v>
      </c>
      <c r="O29" s="48"/>
      <c r="P29" s="48">
        <v>20.100000000000001</v>
      </c>
      <c r="Q29" s="48"/>
      <c r="R29" s="108"/>
      <c r="S29" s="108"/>
      <c r="T29" s="22"/>
      <c r="U29" s="22"/>
      <c r="Y29" s="102"/>
      <c r="Z29" s="75"/>
      <c r="AA29" s="75"/>
      <c r="AB29" s="75"/>
      <c r="AC29" s="64"/>
    </row>
    <row r="30" spans="2:29" ht="21.95" customHeight="1" x14ac:dyDescent="0.25">
      <c r="B30" s="108"/>
      <c r="C30" s="108"/>
      <c r="D30" s="108"/>
      <c r="E30" s="108"/>
      <c r="F30" s="152" t="s">
        <v>62</v>
      </c>
      <c r="G30" s="152"/>
      <c r="H30" s="152"/>
      <c r="I30" s="104"/>
      <c r="J30" s="48"/>
      <c r="K30" s="48"/>
      <c r="L30" s="48"/>
      <c r="M30" s="48"/>
      <c r="N30" s="48"/>
      <c r="O30" s="48"/>
      <c r="P30" s="48"/>
      <c r="Q30" s="48"/>
      <c r="R30" s="108"/>
      <c r="S30" s="108"/>
      <c r="T30" s="22"/>
      <c r="U30" s="22"/>
      <c r="AC30" s="108"/>
    </row>
    <row r="31" spans="2:29" ht="21.95" customHeight="1" x14ac:dyDescent="0.25">
      <c r="B31" s="22" t="s">
        <v>63</v>
      </c>
      <c r="C31" s="22"/>
      <c r="D31" s="84">
        <v>49</v>
      </c>
      <c r="E31" s="22"/>
      <c r="F31" s="150" t="s">
        <v>64</v>
      </c>
      <c r="G31" s="150"/>
      <c r="H31" s="150"/>
      <c r="I31" s="102"/>
      <c r="J31" s="48">
        <v>5.2</v>
      </c>
      <c r="K31" s="48"/>
      <c r="L31" s="48">
        <v>6.6</v>
      </c>
      <c r="M31" s="48"/>
      <c r="N31" s="48">
        <v>6.6</v>
      </c>
      <c r="O31" s="48"/>
      <c r="P31" s="48">
        <v>6.4</v>
      </c>
      <c r="Q31" s="48"/>
      <c r="R31" s="108"/>
      <c r="S31" s="108"/>
      <c r="T31" s="22"/>
      <c r="U31" s="22"/>
      <c r="AC31" s="108"/>
    </row>
    <row r="32" spans="2:29" ht="21.95" customHeight="1" x14ac:dyDescent="0.25">
      <c r="B32" s="108"/>
      <c r="C32" s="108"/>
      <c r="D32" s="108"/>
      <c r="E32" s="108"/>
      <c r="F32" s="150" t="s">
        <v>65</v>
      </c>
      <c r="G32" s="150"/>
      <c r="H32" s="150"/>
      <c r="I32" s="102"/>
      <c r="J32" s="4">
        <v>372.55499999999995</v>
      </c>
      <c r="K32" s="4"/>
      <c r="L32" s="4">
        <v>527.75499999999977</v>
      </c>
      <c r="M32" s="4"/>
      <c r="N32" s="4">
        <f>N9-SUM(N10:N31)</f>
        <v>567.48100000000022</v>
      </c>
      <c r="O32" s="4"/>
      <c r="P32" s="4">
        <f>P9-SUM(P10:P31)</f>
        <v>689.0999999999998</v>
      </c>
      <c r="Q32" s="4"/>
      <c r="R32" s="108"/>
      <c r="S32" s="108"/>
      <c r="T32" s="22"/>
      <c r="U32" s="22"/>
      <c r="AC32" s="108"/>
    </row>
    <row r="33" spans="2:29" ht="3.95" customHeight="1" x14ac:dyDescent="0.25"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4"/>
      <c r="R33" s="108"/>
      <c r="S33" s="108"/>
      <c r="T33" s="22"/>
      <c r="U33" s="22"/>
      <c r="AC33" s="108"/>
    </row>
    <row r="34" spans="2:29" ht="3.95" customHeight="1" x14ac:dyDescent="0.25">
      <c r="B34" s="108"/>
      <c r="C34" s="108"/>
      <c r="D34" s="108"/>
      <c r="E34" s="108"/>
      <c r="F34" s="102"/>
      <c r="G34" s="102"/>
      <c r="H34" s="102"/>
      <c r="I34" s="102"/>
      <c r="J34" s="4"/>
      <c r="K34" s="4"/>
      <c r="L34" s="4"/>
      <c r="M34" s="4"/>
      <c r="N34" s="4"/>
      <c r="O34" s="4"/>
      <c r="P34" s="4"/>
      <c r="Q34" s="4"/>
      <c r="R34" s="108"/>
      <c r="S34" s="108"/>
      <c r="T34" s="22"/>
      <c r="U34" s="22"/>
      <c r="AC34" s="108"/>
    </row>
    <row r="35" spans="2:29" s="13" customFormat="1" ht="15.95" customHeight="1" x14ac:dyDescent="0.25">
      <c r="B35" s="11" t="s">
        <v>10</v>
      </c>
      <c r="C35" s="11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09"/>
      <c r="O35" s="109"/>
      <c r="P35" s="109"/>
      <c r="Q35" s="109"/>
      <c r="R35" s="109"/>
      <c r="S35" s="109"/>
      <c r="T35" s="109"/>
      <c r="U35" s="109"/>
      <c r="V35" s="14"/>
      <c r="W35" s="14"/>
      <c r="X35" s="14"/>
      <c r="Y35" s="14"/>
      <c r="Z35" s="14"/>
      <c r="AA35" s="14"/>
      <c r="AB35" s="14"/>
      <c r="AC35" s="14"/>
    </row>
    <row r="36" spans="2:29" s="11" customFormat="1" ht="15.95" customHeight="1" x14ac:dyDescent="0.25">
      <c r="B36" s="109" t="s">
        <v>66</v>
      </c>
      <c r="C36" s="109"/>
      <c r="D36" s="109"/>
      <c r="E36" s="109"/>
      <c r="V36" s="20"/>
      <c r="W36" s="20"/>
      <c r="X36" s="14"/>
      <c r="Y36" s="14"/>
      <c r="Z36" s="14"/>
      <c r="AA36" s="14"/>
      <c r="AB36" s="14"/>
      <c r="AC36" s="14"/>
    </row>
    <row r="37" spans="2:29" s="13" customFormat="1" ht="15.95" customHeight="1" x14ac:dyDescent="0.25">
      <c r="B37" s="109" t="s">
        <v>67</v>
      </c>
      <c r="C37" s="109"/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4"/>
      <c r="W37" s="14"/>
      <c r="X37" s="14"/>
      <c r="Y37" s="14"/>
      <c r="Z37" s="14"/>
      <c r="AA37" s="14"/>
      <c r="AB37" s="14"/>
      <c r="AC37" s="14"/>
    </row>
    <row r="38" spans="2:29" s="13" customFormat="1" ht="15.95" customHeight="1" x14ac:dyDescent="0.25">
      <c r="B38" s="109" t="s">
        <v>68</v>
      </c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4"/>
      <c r="W38" s="14"/>
      <c r="X38" s="14"/>
      <c r="Y38" s="14"/>
      <c r="Z38" s="14"/>
      <c r="AA38" s="14"/>
      <c r="AB38" s="14"/>
      <c r="AC38" s="14"/>
    </row>
    <row r="39" spans="2:29" s="13" customFormat="1" ht="15.95" customHeight="1" x14ac:dyDescent="0.25">
      <c r="B39" s="109" t="s">
        <v>69</v>
      </c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4"/>
      <c r="W39" s="14"/>
      <c r="X39" s="14"/>
      <c r="Y39" s="14"/>
      <c r="Z39" s="14"/>
      <c r="AA39" s="14"/>
      <c r="AB39" s="14"/>
      <c r="AC39" s="14"/>
    </row>
    <row r="40" spans="2:29" s="19" customFormat="1" ht="21.95" customHeight="1" x14ac:dyDescent="0.25"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22"/>
      <c r="W40" s="22"/>
      <c r="X40" s="22"/>
      <c r="Y40" s="22"/>
      <c r="Z40" s="22"/>
      <c r="AA40" s="22"/>
      <c r="AB40" s="22"/>
      <c r="AC40" s="22"/>
    </row>
    <row r="41" spans="2:29" s="19" customFormat="1" ht="21.95" customHeight="1" x14ac:dyDescent="0.25"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22"/>
      <c r="W41" s="22"/>
      <c r="X41" s="22"/>
      <c r="Y41" s="22"/>
      <c r="Z41" s="22"/>
      <c r="AA41" s="22"/>
      <c r="AB41" s="22"/>
      <c r="AC41" s="22"/>
    </row>
    <row r="42" spans="2:29" ht="21.95" customHeight="1" x14ac:dyDescent="0.25">
      <c r="B42" s="102" t="s">
        <v>70</v>
      </c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8"/>
      <c r="U42" s="108"/>
    </row>
    <row r="43" spans="2:29" ht="3.95" customHeight="1" x14ac:dyDescent="0.25"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8"/>
      <c r="U43" s="108"/>
    </row>
    <row r="44" spans="2:29" ht="3.95" customHeight="1" x14ac:dyDescent="0.25">
      <c r="B44" s="144"/>
      <c r="C44" s="144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  <c r="W44" s="144"/>
      <c r="X44" s="144"/>
    </row>
    <row r="45" spans="2:29" ht="21.95" customHeight="1" x14ac:dyDescent="0.25">
      <c r="B45" s="147" t="s">
        <v>4</v>
      </c>
      <c r="C45" s="147"/>
      <c r="D45" s="147"/>
      <c r="E45" s="147"/>
      <c r="F45" s="147"/>
      <c r="G45" s="77"/>
      <c r="H45" s="146" t="s">
        <v>71</v>
      </c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</row>
    <row r="46" spans="2:29" ht="2.1" customHeight="1" x14ac:dyDescent="0.25">
      <c r="B46" s="147"/>
      <c r="C46" s="147"/>
      <c r="D46" s="147"/>
      <c r="E46" s="147"/>
      <c r="F46" s="147"/>
      <c r="G46" s="77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</row>
    <row r="47" spans="2:29" ht="21.95" customHeight="1" x14ac:dyDescent="0.25">
      <c r="B47" s="147"/>
      <c r="C47" s="147"/>
      <c r="D47" s="147"/>
      <c r="E47" s="147"/>
      <c r="F47" s="147"/>
      <c r="G47" s="77"/>
      <c r="H47" s="146" t="s">
        <v>72</v>
      </c>
      <c r="I47" s="146"/>
      <c r="J47" s="146"/>
      <c r="K47" s="146"/>
      <c r="L47" s="146"/>
      <c r="M47" s="111"/>
      <c r="N47" s="146" t="s">
        <v>73</v>
      </c>
      <c r="O47" s="146"/>
      <c r="P47" s="146"/>
      <c r="Q47" s="146"/>
      <c r="R47" s="146"/>
      <c r="S47" s="111"/>
      <c r="T47" s="146" t="s">
        <v>74</v>
      </c>
      <c r="U47" s="146"/>
      <c r="V47" s="146"/>
      <c r="W47" s="146"/>
      <c r="X47" s="146"/>
    </row>
    <row r="48" spans="2:29" ht="2.1" customHeight="1" x14ac:dyDescent="0.25">
      <c r="B48" s="147"/>
      <c r="C48" s="147"/>
      <c r="D48" s="147"/>
      <c r="E48" s="147"/>
      <c r="F48" s="147"/>
      <c r="G48" s="77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</row>
    <row r="49" spans="2:25" ht="44.1" customHeight="1" x14ac:dyDescent="0.25">
      <c r="B49" s="147"/>
      <c r="C49" s="147"/>
      <c r="D49" s="147"/>
      <c r="E49" s="147"/>
      <c r="F49" s="147"/>
      <c r="G49" s="77"/>
      <c r="H49" s="100" t="s">
        <v>75</v>
      </c>
      <c r="I49" s="111"/>
      <c r="J49" s="100" t="s">
        <v>76</v>
      </c>
      <c r="K49" s="111"/>
      <c r="L49" s="100" t="s">
        <v>8</v>
      </c>
      <c r="M49" s="111"/>
      <c r="N49" s="100" t="s">
        <v>77</v>
      </c>
      <c r="O49" s="111"/>
      <c r="P49" s="100" t="s">
        <v>76</v>
      </c>
      <c r="Q49" s="111"/>
      <c r="R49" s="100" t="s">
        <v>8</v>
      </c>
      <c r="S49" s="111"/>
      <c r="T49" s="100" t="s">
        <v>77</v>
      </c>
      <c r="U49" s="111"/>
      <c r="V49" s="100" t="s">
        <v>76</v>
      </c>
      <c r="W49" s="111"/>
      <c r="X49" s="100" t="s">
        <v>8</v>
      </c>
    </row>
    <row r="50" spans="2:25" ht="2.1" customHeight="1" x14ac:dyDescent="0.25">
      <c r="B50" s="77"/>
      <c r="C50" s="77"/>
      <c r="D50" s="77"/>
      <c r="E50" s="77"/>
      <c r="F50" s="77"/>
      <c r="G50" s="77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</row>
    <row r="51" spans="2:25" ht="21.95" customHeight="1" x14ac:dyDescent="0.25">
      <c r="B51" s="151">
        <v>1999</v>
      </c>
      <c r="C51" s="151"/>
      <c r="D51" s="151"/>
      <c r="E51" s="151"/>
      <c r="F51" s="151"/>
      <c r="G51" s="107"/>
      <c r="H51" s="88">
        <v>633</v>
      </c>
      <c r="I51" s="48"/>
      <c r="J51" s="37">
        <v>0</v>
      </c>
      <c r="K51" s="50"/>
      <c r="L51" s="108"/>
      <c r="M51" s="108"/>
      <c r="N51" s="88">
        <v>15.1</v>
      </c>
      <c r="O51" s="49"/>
      <c r="P51" s="37">
        <v>0</v>
      </c>
      <c r="Q51" s="50"/>
      <c r="R51" s="108"/>
      <c r="S51" s="108"/>
      <c r="T51" s="88">
        <v>5.1071689999999998</v>
      </c>
      <c r="U51" s="49"/>
      <c r="V51" s="37">
        <v>0</v>
      </c>
      <c r="W51" s="50"/>
      <c r="Y51" s="76"/>
    </row>
    <row r="52" spans="2:25" ht="2.1" customHeight="1" x14ac:dyDescent="0.25">
      <c r="B52" s="77"/>
      <c r="C52" s="77"/>
      <c r="D52" s="77"/>
      <c r="E52" s="77"/>
      <c r="F52" s="77"/>
      <c r="G52" s="77"/>
      <c r="H52" s="89"/>
      <c r="I52" s="111"/>
      <c r="J52" s="87"/>
      <c r="K52" s="111"/>
      <c r="L52" s="111"/>
      <c r="M52" s="111"/>
      <c r="N52" s="89"/>
      <c r="O52" s="111"/>
      <c r="P52" s="87"/>
      <c r="Q52" s="111"/>
      <c r="R52" s="111"/>
      <c r="S52" s="111"/>
      <c r="T52" s="89"/>
      <c r="U52" s="111"/>
      <c r="V52" s="87"/>
      <c r="W52" s="111"/>
      <c r="X52" s="111"/>
    </row>
    <row r="53" spans="2:25" ht="21.95" customHeight="1" x14ac:dyDescent="0.25">
      <c r="B53" s="151">
        <v>2000</v>
      </c>
      <c r="C53" s="151"/>
      <c r="D53" s="151"/>
      <c r="E53" s="151"/>
      <c r="F53" s="151"/>
      <c r="G53" s="107"/>
      <c r="H53" s="88">
        <v>680</v>
      </c>
      <c r="I53" s="48"/>
      <c r="J53" s="37">
        <f>((H53/H51)-1)*100</f>
        <v>7.4249605055292323</v>
      </c>
      <c r="K53" s="50"/>
      <c r="L53" s="108"/>
      <c r="M53" s="108"/>
      <c r="N53" s="88">
        <v>15.3</v>
      </c>
      <c r="O53" s="49"/>
      <c r="P53" s="37">
        <f>((N53/N51)-1)*100</f>
        <v>1.3245033112582849</v>
      </c>
      <c r="Q53" s="50"/>
      <c r="R53" s="108"/>
      <c r="S53" s="108"/>
      <c r="T53" s="88">
        <v>5.3134629999999996</v>
      </c>
      <c r="U53" s="49"/>
      <c r="V53" s="37">
        <f>((T53/T51)-1)*100</f>
        <v>4.0393024002142841</v>
      </c>
      <c r="W53" s="50"/>
      <c r="Y53" s="76"/>
    </row>
    <row r="54" spans="2:25" ht="2.1" customHeight="1" x14ac:dyDescent="0.25">
      <c r="B54" s="77"/>
      <c r="C54" s="77"/>
      <c r="D54" s="77"/>
      <c r="E54" s="77"/>
      <c r="F54" s="77"/>
      <c r="G54" s="77"/>
      <c r="H54" s="89"/>
      <c r="I54" s="111"/>
      <c r="J54" s="87"/>
      <c r="K54" s="111"/>
      <c r="L54" s="111"/>
      <c r="M54" s="111"/>
      <c r="N54" s="89"/>
      <c r="O54" s="111"/>
      <c r="P54" s="87"/>
      <c r="Q54" s="111"/>
      <c r="R54" s="111"/>
      <c r="S54" s="111"/>
      <c r="T54" s="89"/>
      <c r="U54" s="111"/>
      <c r="V54" s="87"/>
      <c r="W54" s="111"/>
      <c r="X54" s="111"/>
    </row>
    <row r="55" spans="2:25" ht="21.95" customHeight="1" x14ac:dyDescent="0.25">
      <c r="B55" s="151">
        <v>2001</v>
      </c>
      <c r="C55" s="151"/>
      <c r="D55" s="151"/>
      <c r="E55" s="151"/>
      <c r="F55" s="151"/>
      <c r="G55" s="107"/>
      <c r="H55" s="88">
        <v>682</v>
      </c>
      <c r="I55" s="48"/>
      <c r="J55" s="37">
        <f t="shared" ref="J55" si="0">((H55/H53)-1)*100</f>
        <v>0.29411764705882248</v>
      </c>
      <c r="K55" s="50"/>
      <c r="L55" s="108"/>
      <c r="M55" s="108"/>
      <c r="N55" s="88">
        <v>14.6</v>
      </c>
      <c r="O55" s="49"/>
      <c r="P55" s="37">
        <f t="shared" ref="P55" si="1">((N55/N53)-1)*100</f>
        <v>-4.5751633986928164</v>
      </c>
      <c r="Q55" s="50"/>
      <c r="R55" s="108"/>
      <c r="S55" s="108"/>
      <c r="T55" s="88">
        <v>4.7725749999999998</v>
      </c>
      <c r="U55" s="49"/>
      <c r="V55" s="37">
        <f t="shared" ref="V55" si="2">((T55/T53)-1)*100</f>
        <v>-10.179575918755813</v>
      </c>
      <c r="W55" s="50"/>
      <c r="Y55" s="76"/>
    </row>
    <row r="56" spans="2:25" ht="2.1" customHeight="1" x14ac:dyDescent="0.25">
      <c r="B56" s="77"/>
      <c r="C56" s="77"/>
      <c r="D56" s="77"/>
      <c r="E56" s="77"/>
      <c r="F56" s="77"/>
      <c r="G56" s="77"/>
      <c r="H56" s="89"/>
      <c r="I56" s="111"/>
      <c r="J56" s="87"/>
      <c r="K56" s="111"/>
      <c r="L56" s="111"/>
      <c r="M56" s="111"/>
      <c r="N56" s="89"/>
      <c r="O56" s="111"/>
      <c r="P56" s="87"/>
      <c r="Q56" s="111"/>
      <c r="R56" s="111"/>
      <c r="S56" s="111"/>
      <c r="T56" s="89"/>
      <c r="U56" s="111"/>
      <c r="V56" s="87"/>
      <c r="W56" s="111"/>
      <c r="X56" s="111"/>
    </row>
    <row r="57" spans="2:25" ht="21.95" customHeight="1" x14ac:dyDescent="0.25">
      <c r="B57" s="151">
        <v>2002</v>
      </c>
      <c r="C57" s="151"/>
      <c r="D57" s="151"/>
      <c r="E57" s="151"/>
      <c r="F57" s="151"/>
      <c r="G57" s="107"/>
      <c r="H57" s="88">
        <v>702</v>
      </c>
      <c r="I57" s="48"/>
      <c r="J57" s="37">
        <f>((H57/H55)-1)*100</f>
        <v>2.9325513196480912</v>
      </c>
      <c r="K57" s="50"/>
      <c r="L57" s="108"/>
      <c r="M57" s="108"/>
      <c r="N57" s="88">
        <v>12.7</v>
      </c>
      <c r="O57" s="49"/>
      <c r="P57" s="37">
        <f>((N57/N55)-1)*100</f>
        <v>-13.013698630136993</v>
      </c>
      <c r="Q57" s="50"/>
      <c r="R57" s="108"/>
      <c r="S57" s="108"/>
      <c r="T57" s="88">
        <v>3.7848980000000001</v>
      </c>
      <c r="U57" s="49"/>
      <c r="V57" s="37">
        <f>((T57/T55)-1)*100</f>
        <v>-20.694845026007968</v>
      </c>
      <c r="W57" s="50"/>
      <c r="Y57" s="76"/>
    </row>
    <row r="58" spans="2:25" ht="2.1" customHeight="1" x14ac:dyDescent="0.25">
      <c r="B58" s="77"/>
      <c r="C58" s="77"/>
      <c r="D58" s="77"/>
      <c r="E58" s="77"/>
      <c r="F58" s="77"/>
      <c r="G58" s="77"/>
      <c r="H58" s="89"/>
      <c r="I58" s="111"/>
      <c r="J58" s="87"/>
      <c r="K58" s="111"/>
      <c r="L58" s="111"/>
      <c r="M58" s="111"/>
      <c r="N58" s="89"/>
      <c r="O58" s="111"/>
      <c r="P58" s="87"/>
      <c r="Q58" s="111"/>
      <c r="R58" s="111"/>
      <c r="S58" s="111"/>
      <c r="T58" s="89"/>
      <c r="U58" s="111"/>
      <c r="V58" s="87"/>
      <c r="W58" s="111"/>
      <c r="X58" s="111"/>
    </row>
    <row r="59" spans="2:25" ht="21.95" customHeight="1" x14ac:dyDescent="0.25">
      <c r="B59" s="151">
        <v>2003</v>
      </c>
      <c r="C59" s="151"/>
      <c r="D59" s="151"/>
      <c r="E59" s="151"/>
      <c r="F59" s="151"/>
      <c r="G59" s="107"/>
      <c r="H59" s="88">
        <v>698</v>
      </c>
      <c r="I59" s="48"/>
      <c r="J59" s="37">
        <f>((H59/H57)-1)*100</f>
        <v>-0.56980056980057148</v>
      </c>
      <c r="K59" s="50"/>
      <c r="L59" s="108"/>
      <c r="M59" s="108"/>
      <c r="N59" s="88">
        <v>13.7</v>
      </c>
      <c r="O59" s="49"/>
      <c r="P59" s="37">
        <f>((N59/N57)-1)*100</f>
        <v>7.8740157480315043</v>
      </c>
      <c r="Q59" s="50"/>
      <c r="R59" s="108"/>
      <c r="S59" s="108"/>
      <c r="T59" s="88">
        <v>4.1328469999999999</v>
      </c>
      <c r="U59" s="49"/>
      <c r="V59" s="37">
        <f>((T59/T57)-1)*100</f>
        <v>9.1930878982735997</v>
      </c>
      <c r="W59" s="50"/>
      <c r="Y59" s="76"/>
    </row>
    <row r="60" spans="2:25" ht="2.1" customHeight="1" x14ac:dyDescent="0.25">
      <c r="B60" s="77"/>
      <c r="C60" s="77"/>
      <c r="D60" s="77"/>
      <c r="E60" s="77"/>
      <c r="F60" s="77"/>
      <c r="G60" s="77"/>
      <c r="H60" s="89"/>
      <c r="I60" s="111"/>
      <c r="J60" s="87"/>
      <c r="K60" s="111"/>
      <c r="L60" s="111"/>
      <c r="M60" s="111"/>
      <c r="N60" s="89"/>
      <c r="O60" s="111"/>
      <c r="P60" s="87"/>
      <c r="Q60" s="111"/>
      <c r="R60" s="111"/>
      <c r="S60" s="111"/>
      <c r="T60" s="89"/>
      <c r="U60" s="111"/>
      <c r="V60" s="87"/>
      <c r="W60" s="111"/>
      <c r="X60" s="111"/>
    </row>
    <row r="61" spans="2:25" ht="21.95" customHeight="1" x14ac:dyDescent="0.25">
      <c r="B61" s="151">
        <v>2004</v>
      </c>
      <c r="C61" s="151"/>
      <c r="D61" s="151"/>
      <c r="E61" s="151"/>
      <c r="F61" s="151"/>
      <c r="G61" s="107"/>
      <c r="H61" s="88">
        <v>764</v>
      </c>
      <c r="I61" s="48"/>
      <c r="J61" s="37">
        <f>((H61/H59)-1)*100</f>
        <v>9.4555873925501466</v>
      </c>
      <c r="K61" s="50"/>
      <c r="L61" s="108"/>
      <c r="M61" s="108"/>
      <c r="N61" s="88">
        <v>16.221</v>
      </c>
      <c r="O61" s="49"/>
      <c r="P61" s="37">
        <f>((N61/N59)-1)*100</f>
        <v>18.4014598540146</v>
      </c>
      <c r="Q61" s="50"/>
      <c r="R61" s="108"/>
      <c r="S61" s="108"/>
      <c r="T61" s="88">
        <v>4.7937029999999998</v>
      </c>
      <c r="U61" s="49"/>
      <c r="V61" s="37">
        <f>((T61/T59)-1)*100</f>
        <v>15.990333056123296</v>
      </c>
      <c r="W61" s="50"/>
      <c r="Y61" s="76"/>
    </row>
    <row r="62" spans="2:25" ht="2.1" customHeight="1" x14ac:dyDescent="0.25">
      <c r="B62" s="77"/>
      <c r="C62" s="77"/>
      <c r="D62" s="77"/>
      <c r="E62" s="77"/>
      <c r="F62" s="77"/>
      <c r="G62" s="77"/>
      <c r="H62" s="89"/>
      <c r="I62" s="111"/>
      <c r="J62" s="87"/>
      <c r="K62" s="111"/>
      <c r="L62" s="111"/>
      <c r="M62" s="111"/>
      <c r="N62" s="89"/>
      <c r="O62" s="111"/>
      <c r="P62" s="87"/>
      <c r="Q62" s="111"/>
      <c r="R62" s="111"/>
      <c r="S62" s="111"/>
      <c r="T62" s="89"/>
      <c r="U62" s="111"/>
      <c r="V62" s="87"/>
      <c r="W62" s="111"/>
      <c r="X62" s="111"/>
    </row>
    <row r="63" spans="2:25" ht="21.95" customHeight="1" x14ac:dyDescent="0.25">
      <c r="B63" s="151">
        <v>2005</v>
      </c>
      <c r="C63" s="151"/>
      <c r="D63" s="151"/>
      <c r="E63" s="151"/>
      <c r="F63" s="151"/>
      <c r="G63" s="107"/>
      <c r="H63" s="88">
        <v>808.57299999999998</v>
      </c>
      <c r="I63" s="48"/>
      <c r="J63" s="37">
        <f>((H63/H61)-1)*100</f>
        <v>5.8341623036649137</v>
      </c>
      <c r="K63" s="50"/>
      <c r="L63" s="108"/>
      <c r="M63" s="108"/>
      <c r="N63" s="88">
        <v>18.321999999999999</v>
      </c>
      <c r="O63" s="49"/>
      <c r="P63" s="37">
        <f>((N63/N61)-1)*100</f>
        <v>12.952345724677873</v>
      </c>
      <c r="Q63" s="50"/>
      <c r="R63" s="108"/>
      <c r="S63" s="108"/>
      <c r="T63" s="88">
        <v>5.3581700000000003</v>
      </c>
      <c r="U63" s="49"/>
      <c r="V63" s="37">
        <f>((T63/T61)-1)*100</f>
        <v>11.775176726634928</v>
      </c>
      <c r="W63" s="50"/>
      <c r="Y63" s="76"/>
    </row>
    <row r="64" spans="2:25" ht="2.1" customHeight="1" x14ac:dyDescent="0.25">
      <c r="B64" s="77"/>
      <c r="C64" s="77"/>
      <c r="D64" s="77"/>
      <c r="E64" s="77"/>
      <c r="F64" s="77"/>
      <c r="G64" s="77"/>
      <c r="H64" s="89"/>
      <c r="I64" s="111"/>
      <c r="J64" s="87"/>
      <c r="K64" s="111"/>
      <c r="L64" s="111"/>
      <c r="M64" s="111"/>
      <c r="N64" s="89"/>
      <c r="O64" s="111"/>
      <c r="P64" s="87"/>
      <c r="Q64" s="111"/>
      <c r="R64" s="111"/>
      <c r="S64" s="111"/>
      <c r="T64" s="89"/>
      <c r="U64" s="111"/>
      <c r="V64" s="87"/>
      <c r="W64" s="111"/>
      <c r="X64" s="111"/>
    </row>
    <row r="65" spans="2:25" ht="21.95" customHeight="1" x14ac:dyDescent="0.25">
      <c r="B65" s="151">
        <v>2006</v>
      </c>
      <c r="C65" s="151"/>
      <c r="D65" s="151"/>
      <c r="E65" s="151"/>
      <c r="F65" s="151"/>
      <c r="G65" s="107"/>
      <c r="H65" s="88">
        <v>855</v>
      </c>
      <c r="I65" s="48"/>
      <c r="J65" s="37">
        <f>((H65/H63)-1)*100</f>
        <v>5.7418439646142128</v>
      </c>
      <c r="K65" s="50"/>
      <c r="L65" s="108"/>
      <c r="M65" s="108"/>
      <c r="N65" s="88">
        <v>18.8</v>
      </c>
      <c r="O65" s="49"/>
      <c r="P65" s="37">
        <f>((N65/N63)-1)*100</f>
        <v>2.6088854928501437</v>
      </c>
      <c r="Q65" s="50"/>
      <c r="R65" s="108"/>
      <c r="S65" s="108"/>
      <c r="T65" s="88">
        <v>5.0172509999999999</v>
      </c>
      <c r="U65" s="49"/>
      <c r="V65" s="37">
        <f>((T65/T63)-1)*100</f>
        <v>-6.3626014105562234</v>
      </c>
      <c r="W65" s="50"/>
      <c r="Y65" s="76"/>
    </row>
    <row r="66" spans="2:25" ht="2.1" customHeight="1" x14ac:dyDescent="0.25">
      <c r="B66" s="77"/>
      <c r="C66" s="77"/>
      <c r="D66" s="77"/>
      <c r="E66" s="77"/>
      <c r="F66" s="77"/>
      <c r="G66" s="77"/>
      <c r="H66" s="89"/>
      <c r="I66" s="111"/>
      <c r="J66" s="87"/>
      <c r="K66" s="111"/>
      <c r="L66" s="111"/>
      <c r="M66" s="111"/>
      <c r="N66" s="89"/>
      <c r="O66" s="111"/>
      <c r="P66" s="87"/>
      <c r="Q66" s="111"/>
      <c r="R66" s="111"/>
      <c r="S66" s="111"/>
      <c r="T66" s="89"/>
      <c r="U66" s="111"/>
      <c r="V66" s="87"/>
      <c r="W66" s="111"/>
      <c r="X66" s="111"/>
    </row>
    <row r="67" spans="2:25" ht="21.95" customHeight="1" x14ac:dyDescent="0.25">
      <c r="B67" s="151">
        <v>2007</v>
      </c>
      <c r="C67" s="151"/>
      <c r="D67" s="151"/>
      <c r="E67" s="151"/>
      <c r="F67" s="151"/>
      <c r="G67" s="107"/>
      <c r="H67" s="88">
        <v>911</v>
      </c>
      <c r="I67" s="48"/>
      <c r="J67" s="37">
        <f>((H67/H65)-1)*100</f>
        <v>6.549707602339172</v>
      </c>
      <c r="K67" s="50"/>
      <c r="L67" s="108"/>
      <c r="M67" s="108"/>
      <c r="N67" s="88">
        <v>21</v>
      </c>
      <c r="O67" s="49"/>
      <c r="P67" s="37">
        <f>((N67/N65)-1)*100</f>
        <v>11.702127659574458</v>
      </c>
      <c r="Q67" s="50"/>
      <c r="R67" s="108"/>
      <c r="S67" s="108"/>
      <c r="T67" s="88">
        <v>5.0258339999999997</v>
      </c>
      <c r="U67" s="49"/>
      <c r="V67" s="37">
        <f>((T67/T65)-1)*100</f>
        <v>0.17106977506207155</v>
      </c>
      <c r="W67" s="50"/>
      <c r="Y67" s="76"/>
    </row>
    <row r="68" spans="2:25" ht="2.1" customHeight="1" x14ac:dyDescent="0.25">
      <c r="B68" s="77"/>
      <c r="C68" s="77"/>
      <c r="D68" s="77"/>
      <c r="E68" s="77"/>
      <c r="F68" s="77"/>
      <c r="G68" s="77"/>
      <c r="H68" s="89"/>
      <c r="I68" s="111"/>
      <c r="J68" s="87"/>
      <c r="K68" s="111"/>
      <c r="L68" s="111"/>
      <c r="M68" s="111"/>
      <c r="N68" s="89"/>
      <c r="O68" s="111"/>
      <c r="P68" s="87"/>
      <c r="Q68" s="111"/>
      <c r="R68" s="111"/>
      <c r="S68" s="111"/>
      <c r="T68" s="89"/>
      <c r="U68" s="111"/>
      <c r="V68" s="87"/>
      <c r="W68" s="111"/>
      <c r="X68" s="111"/>
    </row>
    <row r="69" spans="2:25" ht="21.95" customHeight="1" x14ac:dyDescent="0.25">
      <c r="B69" s="151">
        <v>2008</v>
      </c>
      <c r="C69" s="151"/>
      <c r="D69" s="151"/>
      <c r="E69" s="151"/>
      <c r="F69" s="151"/>
      <c r="G69" s="107"/>
      <c r="H69" s="88">
        <v>930</v>
      </c>
      <c r="I69" s="48"/>
      <c r="J69" s="37">
        <f>((H69/H67)-1)*100</f>
        <v>2.0856201975850697</v>
      </c>
      <c r="K69" s="50"/>
      <c r="L69" s="64">
        <f>H69/$H$69*100</f>
        <v>100</v>
      </c>
      <c r="M69" s="108"/>
      <c r="N69" s="88">
        <v>21.8</v>
      </c>
      <c r="O69" s="49"/>
      <c r="P69" s="37">
        <f>((N69/N67)-1)*100</f>
        <v>3.8095238095238182</v>
      </c>
      <c r="Q69" s="50"/>
      <c r="R69" s="64">
        <f>N69/$N$69*100</f>
        <v>100</v>
      </c>
      <c r="S69" s="108"/>
      <c r="T69" s="88">
        <v>5.0500990000000003</v>
      </c>
      <c r="U69" s="49"/>
      <c r="V69" s="37">
        <f>((T69/T67)-1)*100</f>
        <v>0.48280544084824406</v>
      </c>
      <c r="W69" s="50"/>
      <c r="X69" s="64">
        <f>T69/$T$69*100</f>
        <v>100</v>
      </c>
      <c r="Y69" s="76"/>
    </row>
    <row r="70" spans="2:25" ht="2.1" customHeight="1" x14ac:dyDescent="0.25">
      <c r="B70" s="77"/>
      <c r="C70" s="77"/>
      <c r="D70" s="77"/>
      <c r="E70" s="77"/>
      <c r="F70" s="77"/>
      <c r="G70" s="77"/>
      <c r="H70" s="89"/>
      <c r="I70" s="111"/>
      <c r="J70" s="87"/>
      <c r="K70" s="111"/>
      <c r="L70" s="86"/>
      <c r="M70" s="111"/>
      <c r="N70" s="89"/>
      <c r="O70" s="111"/>
      <c r="P70" s="87"/>
      <c r="Q70" s="111"/>
      <c r="R70" s="86"/>
      <c r="S70" s="111"/>
      <c r="T70" s="89"/>
      <c r="U70" s="111"/>
      <c r="V70" s="87"/>
      <c r="W70" s="111"/>
      <c r="X70" s="86"/>
    </row>
    <row r="71" spans="2:25" ht="21.95" customHeight="1" x14ac:dyDescent="0.25">
      <c r="B71" s="151">
        <v>2009</v>
      </c>
      <c r="C71" s="151"/>
      <c r="D71" s="151"/>
      <c r="E71" s="151"/>
      <c r="F71" s="151"/>
      <c r="G71" s="107"/>
      <c r="H71" s="88">
        <v>892</v>
      </c>
      <c r="I71" s="48"/>
      <c r="J71" s="37">
        <f>((H71/H69)-1)*100</f>
        <v>-4.0860215053763476</v>
      </c>
      <c r="K71" s="50"/>
      <c r="L71" s="64">
        <f t="shared" ref="L71:L91" si="3">H71/$H$69*100</f>
        <v>95.913978494623649</v>
      </c>
      <c r="M71" s="108"/>
      <c r="N71" s="88">
        <v>21.4</v>
      </c>
      <c r="O71" s="49"/>
      <c r="P71" s="37">
        <f>((N71/N69)-1)*100</f>
        <v>-1.8348623853211121</v>
      </c>
      <c r="Q71" s="50"/>
      <c r="R71" s="64">
        <f t="shared" ref="R71:R91" si="4">N71/$N$69*100</f>
        <v>98.165137614678883</v>
      </c>
      <c r="S71" s="108"/>
      <c r="T71" s="88">
        <v>4.8022169999999997</v>
      </c>
      <c r="U71" s="49"/>
      <c r="V71" s="37">
        <f>((T71/T69)-1)*100</f>
        <v>-4.9084582302248103</v>
      </c>
      <c r="W71" s="50"/>
      <c r="X71" s="64">
        <f t="shared" ref="X71:X91" si="5">T71/$T$69*100</f>
        <v>95.091541769775191</v>
      </c>
      <c r="Y71" s="76"/>
    </row>
    <row r="72" spans="2:25" ht="2.1" customHeight="1" x14ac:dyDescent="0.25">
      <c r="B72" s="77"/>
      <c r="C72" s="77"/>
      <c r="D72" s="77"/>
      <c r="E72" s="77"/>
      <c r="F72" s="77"/>
      <c r="G72" s="77"/>
      <c r="H72" s="89"/>
      <c r="I72" s="111"/>
      <c r="J72" s="87"/>
      <c r="K72" s="111"/>
      <c r="L72" s="86"/>
      <c r="M72" s="111"/>
      <c r="N72" s="89"/>
      <c r="O72" s="111"/>
      <c r="P72" s="87"/>
      <c r="Q72" s="111"/>
      <c r="R72" s="86"/>
      <c r="S72" s="111"/>
      <c r="T72" s="89"/>
      <c r="U72" s="111"/>
      <c r="V72" s="87"/>
      <c r="W72" s="111"/>
      <c r="X72" s="86"/>
    </row>
    <row r="73" spans="2:25" ht="21.95" customHeight="1" x14ac:dyDescent="0.25">
      <c r="B73" s="151">
        <v>2010</v>
      </c>
      <c r="C73" s="151"/>
      <c r="D73" s="151"/>
      <c r="E73" s="151"/>
      <c r="F73" s="151"/>
      <c r="G73" s="107"/>
      <c r="H73" s="88">
        <v>952.15499999999997</v>
      </c>
      <c r="I73" s="48"/>
      <c r="J73" s="37">
        <f>((H73/H71)-1)*100</f>
        <v>6.7438340807174812</v>
      </c>
      <c r="K73" s="50"/>
      <c r="L73" s="64">
        <f t="shared" si="3"/>
        <v>102.38225806451612</v>
      </c>
      <c r="M73" s="108"/>
      <c r="N73" s="88">
        <v>23.582999999999998</v>
      </c>
      <c r="O73" s="49"/>
      <c r="P73" s="37">
        <f>((N73/N71)-1)*100</f>
        <v>10.200934579439247</v>
      </c>
      <c r="Q73" s="50"/>
      <c r="R73" s="64">
        <f t="shared" si="4"/>
        <v>108.17889908256879</v>
      </c>
      <c r="S73" s="108"/>
      <c r="T73" s="88">
        <v>5.1613790000000002</v>
      </c>
      <c r="U73" s="49"/>
      <c r="V73" s="37">
        <f>((T73/T71)-1)*100</f>
        <v>7.4790872632369609</v>
      </c>
      <c r="W73" s="50"/>
      <c r="X73" s="64">
        <f t="shared" si="5"/>
        <v>102.20352115869412</v>
      </c>
      <c r="Y73" s="76"/>
    </row>
    <row r="74" spans="2:25" ht="2.1" customHeight="1" x14ac:dyDescent="0.25">
      <c r="B74" s="77"/>
      <c r="C74" s="77"/>
      <c r="D74" s="77"/>
      <c r="E74" s="77"/>
      <c r="F74" s="77"/>
      <c r="G74" s="77"/>
      <c r="H74" s="89"/>
      <c r="I74" s="111"/>
      <c r="J74" s="87"/>
      <c r="K74" s="111"/>
      <c r="L74" s="86"/>
      <c r="M74" s="111"/>
      <c r="N74" s="89"/>
      <c r="O74" s="111"/>
      <c r="P74" s="87"/>
      <c r="Q74" s="111"/>
      <c r="R74" s="86"/>
      <c r="S74" s="111"/>
      <c r="T74" s="89"/>
      <c r="U74" s="111"/>
      <c r="V74" s="87"/>
      <c r="W74" s="111"/>
      <c r="X74" s="86"/>
    </row>
    <row r="75" spans="2:25" ht="21.95" customHeight="1" x14ac:dyDescent="0.25">
      <c r="B75" s="151">
        <v>2011</v>
      </c>
      <c r="C75" s="151"/>
      <c r="D75" s="151"/>
      <c r="E75" s="151"/>
      <c r="F75" s="151"/>
      <c r="G75" s="107"/>
      <c r="H75" s="88">
        <v>997</v>
      </c>
      <c r="I75" s="48"/>
      <c r="J75" s="37">
        <f>((H75/H73)-1)*100</f>
        <v>4.7098424101118086</v>
      </c>
      <c r="K75" s="50"/>
      <c r="L75" s="64">
        <f t="shared" si="3"/>
        <v>107.20430107526882</v>
      </c>
      <c r="M75" s="108"/>
      <c r="N75" s="88">
        <v>25.2</v>
      </c>
      <c r="O75" s="49"/>
      <c r="P75" s="37">
        <f>((N75/N73)-1)*100</f>
        <v>6.8566340160284955</v>
      </c>
      <c r="Q75" s="50"/>
      <c r="R75" s="64">
        <f t="shared" si="4"/>
        <v>115.59633027522935</v>
      </c>
      <c r="S75" s="108"/>
      <c r="T75" s="88">
        <v>5.4333539999999996</v>
      </c>
      <c r="U75" s="49"/>
      <c r="V75" s="37">
        <f>((T75/T73)-1)*100</f>
        <v>5.2694250896901718</v>
      </c>
      <c r="W75" s="50"/>
      <c r="X75" s="64">
        <f t="shared" si="5"/>
        <v>107.58905914517713</v>
      </c>
      <c r="Y75" s="76"/>
    </row>
    <row r="76" spans="2:25" ht="2.1" customHeight="1" x14ac:dyDescent="0.25">
      <c r="B76" s="77"/>
      <c r="C76" s="77"/>
      <c r="D76" s="77"/>
      <c r="E76" s="77"/>
      <c r="F76" s="77"/>
      <c r="G76" s="77"/>
      <c r="H76" s="89"/>
      <c r="I76" s="111"/>
      <c r="J76" s="87"/>
      <c r="K76" s="111"/>
      <c r="L76" s="86"/>
      <c r="M76" s="111"/>
      <c r="N76" s="89"/>
      <c r="O76" s="111"/>
      <c r="P76" s="87"/>
      <c r="Q76" s="111"/>
      <c r="R76" s="86"/>
      <c r="S76" s="111"/>
      <c r="T76" s="89"/>
      <c r="U76" s="111"/>
      <c r="V76" s="87"/>
      <c r="W76" s="111"/>
      <c r="X76" s="86"/>
    </row>
    <row r="77" spans="2:25" ht="21.95" customHeight="1" x14ac:dyDescent="0.25">
      <c r="B77" s="151">
        <v>2012</v>
      </c>
      <c r="C77" s="151"/>
      <c r="D77" s="151"/>
      <c r="E77" s="151"/>
      <c r="F77" s="151"/>
      <c r="G77" s="107"/>
      <c r="H77" s="88">
        <v>1043</v>
      </c>
      <c r="I77" s="48"/>
      <c r="J77" s="37">
        <f>((H77/H75)-1)*100</f>
        <v>4.6138415245737141</v>
      </c>
      <c r="K77" s="50"/>
      <c r="L77" s="64">
        <f t="shared" si="3"/>
        <v>112.15053763440861</v>
      </c>
      <c r="M77" s="108"/>
      <c r="N77" s="88">
        <v>26.8</v>
      </c>
      <c r="O77" s="49"/>
      <c r="P77" s="37">
        <f>((N77/N75)-1)*100</f>
        <v>6.3492063492063489</v>
      </c>
      <c r="Q77" s="50"/>
      <c r="R77" s="64">
        <f t="shared" si="4"/>
        <v>122.93577981651376</v>
      </c>
      <c r="S77" s="108"/>
      <c r="T77" s="88">
        <v>5.6768429999999999</v>
      </c>
      <c r="U77" s="49"/>
      <c r="V77" s="37">
        <f>((T77/T75)-1)*100</f>
        <v>4.4813755923136966</v>
      </c>
      <c r="W77" s="50"/>
      <c r="X77" s="64">
        <f t="shared" si="5"/>
        <v>112.41052898170906</v>
      </c>
      <c r="Y77" s="76"/>
    </row>
    <row r="78" spans="2:25" ht="2.1" customHeight="1" x14ac:dyDescent="0.25">
      <c r="B78" s="77"/>
      <c r="C78" s="77"/>
      <c r="D78" s="77"/>
      <c r="E78" s="77"/>
      <c r="F78" s="77"/>
      <c r="G78" s="77"/>
      <c r="H78" s="89"/>
      <c r="I78" s="111"/>
      <c r="J78" s="87"/>
      <c r="K78" s="111"/>
      <c r="L78" s="86"/>
      <c r="M78" s="111"/>
      <c r="N78" s="89"/>
      <c r="O78" s="111"/>
      <c r="P78" s="87"/>
      <c r="Q78" s="111"/>
      <c r="R78" s="86"/>
      <c r="S78" s="111"/>
      <c r="T78" s="89"/>
      <c r="U78" s="111"/>
      <c r="V78" s="87"/>
      <c r="W78" s="111"/>
      <c r="X78" s="86"/>
    </row>
    <row r="79" spans="2:25" ht="21.95" customHeight="1" x14ac:dyDescent="0.25">
      <c r="B79" s="151">
        <v>2013</v>
      </c>
      <c r="C79" s="151"/>
      <c r="D79" s="151"/>
      <c r="E79" s="151"/>
      <c r="F79" s="151"/>
      <c r="G79" s="107"/>
      <c r="H79" s="88">
        <v>1095</v>
      </c>
      <c r="I79" s="48"/>
      <c r="J79" s="37">
        <f>((H79/H77)-1)*100</f>
        <v>4.985618408437209</v>
      </c>
      <c r="K79" s="50"/>
      <c r="L79" s="64">
        <f t="shared" si="3"/>
        <v>117.74193548387098</v>
      </c>
      <c r="M79" s="108"/>
      <c r="N79" s="88">
        <v>27.2</v>
      </c>
      <c r="O79" s="49"/>
      <c r="P79" s="37">
        <f>((N79/N77)-1)*100</f>
        <v>1.4925373134328401</v>
      </c>
      <c r="Q79" s="50"/>
      <c r="R79" s="64">
        <f t="shared" si="4"/>
        <v>124.77064220183485</v>
      </c>
      <c r="S79" s="108"/>
      <c r="T79" s="88">
        <v>5.8133419999999996</v>
      </c>
      <c r="U79" s="49"/>
      <c r="V79" s="37">
        <f>((T79/T77)-1)*100</f>
        <v>2.4044878465020014</v>
      </c>
      <c r="W79" s="50"/>
      <c r="X79" s="64">
        <f t="shared" si="5"/>
        <v>115.11342648926286</v>
      </c>
      <c r="Y79" s="76"/>
    </row>
    <row r="80" spans="2:25" ht="2.1" customHeight="1" x14ac:dyDescent="0.25">
      <c r="B80" s="77"/>
      <c r="C80" s="77"/>
      <c r="D80" s="77"/>
      <c r="E80" s="77"/>
      <c r="F80" s="77"/>
      <c r="G80" s="77"/>
      <c r="H80" s="89"/>
      <c r="I80" s="111"/>
      <c r="J80" s="87"/>
      <c r="K80" s="111"/>
      <c r="L80" s="86"/>
      <c r="M80" s="111"/>
      <c r="N80" s="89"/>
      <c r="O80" s="111"/>
      <c r="P80" s="87"/>
      <c r="Q80" s="111"/>
      <c r="R80" s="86"/>
      <c r="S80" s="111"/>
      <c r="T80" s="89"/>
      <c r="U80" s="111"/>
      <c r="V80" s="87"/>
      <c r="W80" s="111"/>
      <c r="X80" s="86"/>
    </row>
    <row r="81" spans="2:30" ht="21.95" customHeight="1" x14ac:dyDescent="0.25">
      <c r="B81" s="151">
        <v>2014</v>
      </c>
      <c r="C81" s="151"/>
      <c r="D81" s="151"/>
      <c r="E81" s="151"/>
      <c r="F81" s="151"/>
      <c r="G81" s="107"/>
      <c r="H81" s="88">
        <v>1141</v>
      </c>
      <c r="I81" s="48"/>
      <c r="J81" s="37">
        <f>((H81/H79)-1)*100</f>
        <v>4.20091324200913</v>
      </c>
      <c r="K81" s="50"/>
      <c r="L81" s="64">
        <f t="shared" si="3"/>
        <v>122.68817204301075</v>
      </c>
      <c r="M81" s="108"/>
      <c r="N81" s="88">
        <v>29.1</v>
      </c>
      <c r="O81" s="49"/>
      <c r="P81" s="37">
        <f>((N81/N79)-1)*100</f>
        <v>6.9852941176470562</v>
      </c>
      <c r="Q81" s="50"/>
      <c r="R81" s="64">
        <f t="shared" si="4"/>
        <v>133.48623853211009</v>
      </c>
      <c r="S81" s="108"/>
      <c r="T81" s="88">
        <v>6.4298520000000003</v>
      </c>
      <c r="U81" s="49"/>
      <c r="V81" s="37">
        <f>((T81/T79)-1)*100</f>
        <v>10.605087400672474</v>
      </c>
      <c r="W81" s="50"/>
      <c r="X81" s="64">
        <f t="shared" si="5"/>
        <v>127.32130597835804</v>
      </c>
      <c r="Y81" s="76"/>
      <c r="AD81" s="108"/>
    </row>
    <row r="82" spans="2:30" ht="2.1" customHeight="1" x14ac:dyDescent="0.25">
      <c r="B82" s="77"/>
      <c r="C82" s="77"/>
      <c r="D82" s="77"/>
      <c r="E82" s="77"/>
      <c r="F82" s="77"/>
      <c r="G82" s="77"/>
      <c r="H82" s="89"/>
      <c r="I82" s="111"/>
      <c r="J82" s="87"/>
      <c r="K82" s="111"/>
      <c r="L82" s="86"/>
      <c r="M82" s="111"/>
      <c r="N82" s="89"/>
      <c r="O82" s="111"/>
      <c r="P82" s="87"/>
      <c r="Q82" s="111"/>
      <c r="R82" s="86"/>
      <c r="S82" s="111"/>
      <c r="T82" s="89"/>
      <c r="U82" s="111"/>
      <c r="V82" s="87"/>
      <c r="W82" s="111"/>
      <c r="X82" s="86"/>
      <c r="AD82" s="108"/>
    </row>
    <row r="83" spans="2:30" ht="21.95" customHeight="1" x14ac:dyDescent="0.25">
      <c r="B83" s="151">
        <v>2015</v>
      </c>
      <c r="C83" s="151"/>
      <c r="D83" s="151"/>
      <c r="E83" s="151"/>
      <c r="F83" s="151"/>
      <c r="G83" s="107"/>
      <c r="H83" s="88">
        <v>1194.58</v>
      </c>
      <c r="I83" s="48"/>
      <c r="J83" s="37">
        <f>((H83/H81)-1)*100</f>
        <v>4.6958808063102486</v>
      </c>
      <c r="K83" s="50"/>
      <c r="L83" s="64">
        <f t="shared" si="3"/>
        <v>128.44946236559139</v>
      </c>
      <c r="M83" s="108"/>
      <c r="N83" s="88">
        <v>31.856000000000002</v>
      </c>
      <c r="O83" s="49"/>
      <c r="P83" s="37">
        <f>((N83/N81)-1)*100</f>
        <v>9.4707903780068659</v>
      </c>
      <c r="Q83" s="50"/>
      <c r="R83" s="64">
        <f t="shared" si="4"/>
        <v>146.12844036697248</v>
      </c>
      <c r="S83" s="108"/>
      <c r="T83" s="88">
        <v>6.3058379999999996</v>
      </c>
      <c r="U83" s="49"/>
      <c r="V83" s="37">
        <f>((T83/T81)-1)*100</f>
        <v>-1.9287224651516222</v>
      </c>
      <c r="W83" s="50"/>
      <c r="X83" s="64">
        <f t="shared" si="5"/>
        <v>124.86563134702902</v>
      </c>
      <c r="Y83" s="76"/>
      <c r="AD83" s="108"/>
    </row>
    <row r="84" spans="2:30" ht="2.1" customHeight="1" x14ac:dyDescent="0.25">
      <c r="B84" s="77"/>
      <c r="C84" s="77"/>
      <c r="D84" s="77"/>
      <c r="E84" s="77"/>
      <c r="F84" s="77"/>
      <c r="G84" s="77"/>
      <c r="H84" s="89"/>
      <c r="I84" s="111"/>
      <c r="J84" s="87"/>
      <c r="K84" s="111"/>
      <c r="L84" s="86"/>
      <c r="M84" s="111"/>
      <c r="N84" s="89"/>
      <c r="O84" s="111"/>
      <c r="P84" s="87"/>
      <c r="Q84" s="111"/>
      <c r="R84" s="86"/>
      <c r="S84" s="111"/>
      <c r="T84" s="89"/>
      <c r="U84" s="111"/>
      <c r="V84" s="87"/>
      <c r="W84" s="111"/>
      <c r="X84" s="86"/>
      <c r="AD84" s="108"/>
    </row>
    <row r="85" spans="2:30" ht="21.95" customHeight="1" x14ac:dyDescent="0.25">
      <c r="B85" s="151">
        <v>2016</v>
      </c>
      <c r="C85" s="151"/>
      <c r="D85" s="151"/>
      <c r="E85" s="151"/>
      <c r="F85" s="151"/>
      <c r="G85" s="107"/>
      <c r="H85" s="88">
        <v>1241.155</v>
      </c>
      <c r="I85" s="48"/>
      <c r="J85" s="37">
        <f>((H85/H83)-1)*100</f>
        <v>3.8988598503239658</v>
      </c>
      <c r="K85" s="50"/>
      <c r="L85" s="64">
        <f t="shared" si="3"/>
        <v>133.45752688172044</v>
      </c>
      <c r="M85" s="108"/>
      <c r="N85" s="88">
        <v>33.956000000000003</v>
      </c>
      <c r="O85" s="49"/>
      <c r="P85" s="37">
        <f>((N85/N83)-1)*100</f>
        <v>6.5921647413360152</v>
      </c>
      <c r="Q85" s="50"/>
      <c r="R85" s="64">
        <f t="shared" si="4"/>
        <v>155.76146788990826</v>
      </c>
      <c r="S85" s="108"/>
      <c r="T85" s="88">
        <v>6.5469999999999997</v>
      </c>
      <c r="U85" s="49"/>
      <c r="V85" s="37">
        <f>((T85/T83)-1)*100</f>
        <v>3.8244242874618806</v>
      </c>
      <c r="W85" s="50"/>
      <c r="X85" s="64">
        <f t="shared" si="5"/>
        <v>129.64102287895741</v>
      </c>
      <c r="Y85" s="76"/>
      <c r="AD85" s="108"/>
    </row>
    <row r="86" spans="2:30" ht="2.1" customHeight="1" x14ac:dyDescent="0.25">
      <c r="B86" s="77"/>
      <c r="C86" s="77"/>
      <c r="D86" s="77"/>
      <c r="E86" s="77"/>
      <c r="F86" s="77"/>
      <c r="G86" s="77"/>
      <c r="H86" s="89"/>
      <c r="I86" s="111"/>
      <c r="J86" s="87"/>
      <c r="K86" s="111"/>
      <c r="L86" s="86"/>
      <c r="M86" s="111"/>
      <c r="N86" s="89"/>
      <c r="O86" s="111"/>
      <c r="P86" s="87"/>
      <c r="Q86" s="111"/>
      <c r="R86" s="86"/>
      <c r="S86" s="111"/>
      <c r="T86" s="89"/>
      <c r="U86" s="111"/>
      <c r="V86" s="87"/>
      <c r="W86" s="111"/>
      <c r="X86" s="86"/>
      <c r="AD86" s="108"/>
    </row>
    <row r="87" spans="2:30" ht="21.95" customHeight="1" x14ac:dyDescent="0.25">
      <c r="B87" s="151">
        <v>2017</v>
      </c>
      <c r="C87" s="151"/>
      <c r="D87" s="151"/>
      <c r="E87" s="151"/>
      <c r="F87" s="151"/>
      <c r="G87" s="107"/>
      <c r="H87" s="88">
        <v>1328.7549999999999</v>
      </c>
      <c r="I87" s="48"/>
      <c r="J87" s="37">
        <f>((H87/H85)-1)*100</f>
        <v>7.0579419975748348</v>
      </c>
      <c r="K87" s="50"/>
      <c r="L87" s="64">
        <f t="shared" si="3"/>
        <v>142.87688172043011</v>
      </c>
      <c r="M87" s="108"/>
      <c r="N87" s="88">
        <v>36.566000000000003</v>
      </c>
      <c r="O87" s="49"/>
      <c r="P87" s="37">
        <f>((N87/N85)-1)*100</f>
        <v>7.6864177170455905</v>
      </c>
      <c r="Q87" s="50"/>
      <c r="R87" s="64">
        <f t="shared" si="4"/>
        <v>167.73394495412845</v>
      </c>
      <c r="S87" s="108"/>
      <c r="T87" s="88">
        <v>6.5887700000000002</v>
      </c>
      <c r="U87" s="49"/>
      <c r="V87" s="37">
        <f>((T87/T85)-1)*100</f>
        <v>0.63800213838400843</v>
      </c>
      <c r="W87" s="50"/>
      <c r="X87" s="64">
        <f t="shared" si="5"/>
        <v>130.46813537714806</v>
      </c>
      <c r="Y87" s="76"/>
      <c r="AD87" s="108"/>
    </row>
    <row r="88" spans="2:30" ht="2.1" customHeight="1" x14ac:dyDescent="0.25">
      <c r="B88" s="77"/>
      <c r="C88" s="77"/>
      <c r="D88" s="77"/>
      <c r="E88" s="77"/>
      <c r="F88" s="77"/>
      <c r="G88" s="77"/>
      <c r="H88" s="89"/>
      <c r="I88" s="111"/>
      <c r="J88" s="87"/>
      <c r="K88" s="111"/>
      <c r="L88" s="86"/>
      <c r="M88" s="111"/>
      <c r="N88" s="89"/>
      <c r="O88" s="111"/>
      <c r="P88" s="87"/>
      <c r="Q88" s="111"/>
      <c r="R88" s="86"/>
      <c r="S88" s="111"/>
      <c r="T88" s="89"/>
      <c r="U88" s="111"/>
      <c r="V88" s="87"/>
      <c r="W88" s="111"/>
      <c r="X88" s="86"/>
      <c r="AD88" s="108"/>
    </row>
    <row r="89" spans="2:30" ht="21.95" customHeight="1" x14ac:dyDescent="0.25">
      <c r="B89" s="151">
        <v>2018</v>
      </c>
      <c r="C89" s="151"/>
      <c r="D89" s="151"/>
      <c r="E89" s="151"/>
      <c r="F89" s="151"/>
      <c r="G89" s="107"/>
      <c r="H89" s="88">
        <f>'Chegadas Mundo_14.1-14.2'!H65</f>
        <v>1407.4810000000002</v>
      </c>
      <c r="I89" s="48"/>
      <c r="J89" s="37">
        <f>((H89/H87)-1)*100</f>
        <v>5.9247942622981942</v>
      </c>
      <c r="K89" s="50"/>
      <c r="L89" s="64">
        <f t="shared" si="3"/>
        <v>151.34204301075272</v>
      </c>
      <c r="M89" s="108"/>
      <c r="N89" s="88">
        <v>37.101999999999997</v>
      </c>
      <c r="O89" s="49"/>
      <c r="P89" s="37">
        <f>((N89/N87)-1)*100</f>
        <v>1.4658425860088364</v>
      </c>
      <c r="Q89" s="50"/>
      <c r="R89" s="64">
        <f t="shared" si="4"/>
        <v>170.1926605504587</v>
      </c>
      <c r="S89" s="108"/>
      <c r="T89" s="88">
        <v>6.6210000000000004</v>
      </c>
      <c r="U89" s="49"/>
      <c r="V89" s="37">
        <f>((T89/T87)-1)*100</f>
        <v>0.48916565610881424</v>
      </c>
      <c r="W89" s="50"/>
      <c r="X89" s="64">
        <f t="shared" si="5"/>
        <v>131.10634068757861</v>
      </c>
      <c r="Y89" s="76"/>
      <c r="AD89" s="108"/>
    </row>
    <row r="90" spans="2:30" ht="2.1" customHeight="1" x14ac:dyDescent="0.25">
      <c r="B90" s="77"/>
      <c r="C90" s="77"/>
      <c r="D90" s="77"/>
      <c r="E90" s="77"/>
      <c r="F90" s="77"/>
      <c r="G90" s="77"/>
      <c r="H90" s="89"/>
      <c r="I90" s="111"/>
      <c r="J90" s="87"/>
      <c r="K90" s="111"/>
      <c r="L90" s="86"/>
      <c r="M90" s="111"/>
      <c r="N90" s="89"/>
      <c r="O90" s="111"/>
      <c r="P90" s="87"/>
      <c r="Q90" s="111"/>
      <c r="R90" s="86"/>
      <c r="S90" s="111"/>
      <c r="T90" s="89"/>
      <c r="U90" s="111"/>
      <c r="V90" s="87"/>
      <c r="W90" s="111"/>
      <c r="X90" s="86"/>
      <c r="AD90" s="108"/>
    </row>
    <row r="91" spans="2:30" ht="21.95" customHeight="1" x14ac:dyDescent="0.25">
      <c r="B91" s="151">
        <v>2019</v>
      </c>
      <c r="C91" s="151"/>
      <c r="D91" s="151"/>
      <c r="E91" s="151"/>
      <c r="F91" s="151"/>
      <c r="G91" s="107"/>
      <c r="H91" s="88">
        <v>1461.1999999999998</v>
      </c>
      <c r="I91" s="48"/>
      <c r="J91" s="37">
        <f>((H91/H89)-1)*100</f>
        <v>3.8166767437712856</v>
      </c>
      <c r="K91" s="50"/>
      <c r="L91" s="64">
        <f t="shared" si="3"/>
        <v>157.11827956989245</v>
      </c>
      <c r="M91" s="108"/>
      <c r="N91" s="88">
        <f>'Chegadas Mundo_14.1-14.2'!J81</f>
        <v>35.459000000000003</v>
      </c>
      <c r="O91" s="49"/>
      <c r="P91" s="37">
        <f>((N91/N89)-1)*100</f>
        <v>-4.4283327044364</v>
      </c>
      <c r="Q91" s="50"/>
      <c r="R91" s="64">
        <f t="shared" si="4"/>
        <v>162.6559633027523</v>
      </c>
      <c r="S91" s="108"/>
      <c r="T91" s="88">
        <v>6.3529999999999998</v>
      </c>
      <c r="U91" s="49"/>
      <c r="V91" s="37">
        <f>((T91/T89)-1)*100</f>
        <v>-4.0477269294668545</v>
      </c>
      <c r="W91" s="50"/>
      <c r="X91" s="64">
        <f t="shared" si="5"/>
        <v>125.79951402932892</v>
      </c>
      <c r="Y91" s="76"/>
      <c r="AD91" s="108"/>
    </row>
    <row r="92" spans="2:30" ht="3.95" customHeight="1" x14ac:dyDescent="0.25">
      <c r="B92" s="148"/>
      <c r="C92" s="148"/>
      <c r="D92" s="148"/>
      <c r="E92" s="148"/>
      <c r="F92" s="148"/>
      <c r="G92" s="148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  <c r="X92" s="148"/>
      <c r="AD92" s="108"/>
    </row>
    <row r="93" spans="2:30" ht="3.95" customHeight="1" x14ac:dyDescent="0.25">
      <c r="B93" s="107"/>
      <c r="C93" s="107"/>
      <c r="D93" s="107"/>
      <c r="E93" s="107"/>
      <c r="F93" s="107"/>
      <c r="G93" s="107"/>
      <c r="H93" s="48"/>
      <c r="I93" s="48"/>
      <c r="J93" s="50"/>
      <c r="K93" s="50"/>
      <c r="L93" s="64"/>
      <c r="M93" s="64"/>
      <c r="N93" s="49"/>
      <c r="O93" s="49"/>
      <c r="P93" s="50"/>
      <c r="Q93" s="50"/>
      <c r="R93" s="64"/>
      <c r="S93" s="64"/>
      <c r="T93" s="37"/>
      <c r="U93" s="37"/>
      <c r="V93" s="50"/>
      <c r="W93" s="50"/>
      <c r="X93" s="64"/>
      <c r="AD93" s="108"/>
    </row>
    <row r="94" spans="2:30" s="19" customFormat="1" ht="21.95" customHeight="1" x14ac:dyDescent="0.25">
      <c r="B94" s="32" t="s">
        <v>78</v>
      </c>
      <c r="C94" s="32"/>
      <c r="D94" s="108"/>
      <c r="E94" s="108"/>
      <c r="F94" s="108"/>
      <c r="G94" s="108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102"/>
      <c r="S94" s="102"/>
      <c r="T94" s="102"/>
      <c r="U94" s="102"/>
      <c r="V94" s="22"/>
      <c r="W94" s="22"/>
      <c r="X94" s="22"/>
      <c r="Y94" s="22"/>
      <c r="Z94" s="22"/>
      <c r="AA94" s="22"/>
      <c r="AB94" s="22"/>
      <c r="AC94" s="22"/>
      <c r="AD94" s="108"/>
    </row>
    <row r="95" spans="2:30" s="32" customFormat="1" ht="21.95" customHeight="1" x14ac:dyDescent="0.25">
      <c r="B95" s="32" t="s">
        <v>79</v>
      </c>
      <c r="V95" s="51"/>
      <c r="W95" s="51"/>
      <c r="X95" s="51"/>
      <c r="Y95" s="51"/>
      <c r="Z95" s="51"/>
      <c r="AA95" s="51"/>
      <c r="AB95" s="51"/>
      <c r="AC95" s="51"/>
    </row>
    <row r="96" spans="2:30" s="32" customFormat="1" ht="21.95" customHeight="1" x14ac:dyDescent="0.25">
      <c r="B96" s="32" t="s">
        <v>80</v>
      </c>
      <c r="T96" s="46"/>
      <c r="U96" s="46"/>
      <c r="V96" s="51"/>
      <c r="W96" s="51"/>
      <c r="X96" s="51"/>
      <c r="Y96" s="51"/>
      <c r="Z96" s="51"/>
      <c r="AA96" s="51"/>
      <c r="AB96" s="51"/>
      <c r="AC96" s="51"/>
    </row>
    <row r="97" spans="2:29" s="32" customFormat="1" ht="21.95" customHeight="1" x14ac:dyDescent="0.25"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T97" s="46"/>
      <c r="U97" s="46"/>
      <c r="V97" s="51"/>
      <c r="W97" s="51"/>
      <c r="X97" s="51"/>
      <c r="Y97" s="51"/>
      <c r="Z97" s="51"/>
      <c r="AA97" s="51"/>
      <c r="AB97" s="51"/>
      <c r="AC97" s="51"/>
    </row>
    <row r="98" spans="2:29" s="19" customFormat="1" ht="21.95" customHeight="1" x14ac:dyDescent="0.25"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8"/>
      <c r="U98" s="108"/>
      <c r="V98" s="22"/>
      <c r="W98" s="22"/>
      <c r="X98" s="22"/>
      <c r="Y98" s="22"/>
      <c r="Z98" s="22"/>
      <c r="AA98" s="22"/>
      <c r="AB98" s="22"/>
      <c r="AC98" s="22"/>
    </row>
    <row r="99" spans="2:29" s="19" customFormat="1" ht="21.95" customHeight="1" x14ac:dyDescent="0.25"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2"/>
      <c r="M99" s="102"/>
      <c r="N99" s="102"/>
      <c r="O99" s="102"/>
      <c r="P99" s="102"/>
      <c r="Q99" s="102"/>
      <c r="R99" s="102"/>
      <c r="S99" s="102"/>
      <c r="T99" s="108"/>
      <c r="U99" s="108"/>
      <c r="V99" s="22"/>
      <c r="W99" s="22"/>
      <c r="X99" s="22"/>
      <c r="Y99" s="22"/>
      <c r="Z99" s="22"/>
      <c r="AA99" s="22"/>
      <c r="AB99" s="22"/>
      <c r="AC99" s="22"/>
    </row>
  </sheetData>
  <mergeCells count="57">
    <mergeCell ref="B69:F69"/>
    <mergeCell ref="B71:F71"/>
    <mergeCell ref="B87:F87"/>
    <mergeCell ref="B91:F91"/>
    <mergeCell ref="B75:F75"/>
    <mergeCell ref="B77:F77"/>
    <mergeCell ref="B79:F79"/>
    <mergeCell ref="B81:F81"/>
    <mergeCell ref="B83:F83"/>
    <mergeCell ref="B85:F85"/>
    <mergeCell ref="B73:F73"/>
    <mergeCell ref="F5:H7"/>
    <mergeCell ref="J5:P5"/>
    <mergeCell ref="F9:H9"/>
    <mergeCell ref="F10:H10"/>
    <mergeCell ref="F31:H31"/>
    <mergeCell ref="F15:H15"/>
    <mergeCell ref="F16:H16"/>
    <mergeCell ref="F29:H29"/>
    <mergeCell ref="F17:H17"/>
    <mergeCell ref="F19:H19"/>
    <mergeCell ref="F21:H21"/>
    <mergeCell ref="F20:H20"/>
    <mergeCell ref="F22:H22"/>
    <mergeCell ref="F26:H26"/>
    <mergeCell ref="F23:H23"/>
    <mergeCell ref="F18:H18"/>
    <mergeCell ref="B63:F63"/>
    <mergeCell ref="B65:F65"/>
    <mergeCell ref="B67:F67"/>
    <mergeCell ref="F32:H32"/>
    <mergeCell ref="B45:F49"/>
    <mergeCell ref="H45:X45"/>
    <mergeCell ref="H47:L47"/>
    <mergeCell ref="N47:R47"/>
    <mergeCell ref="T47:X47"/>
    <mergeCell ref="B51:F51"/>
    <mergeCell ref="B53:F53"/>
    <mergeCell ref="B55:F55"/>
    <mergeCell ref="B57:F57"/>
    <mergeCell ref="B59:F59"/>
    <mergeCell ref="B5:D5"/>
    <mergeCell ref="B4:P4"/>
    <mergeCell ref="B33:P33"/>
    <mergeCell ref="B44:X44"/>
    <mergeCell ref="B92:X92"/>
    <mergeCell ref="F11:H11"/>
    <mergeCell ref="F12:H12"/>
    <mergeCell ref="F13:H13"/>
    <mergeCell ref="F14:H14"/>
    <mergeCell ref="B89:F89"/>
    <mergeCell ref="F25:H25"/>
    <mergeCell ref="F24:H24"/>
    <mergeCell ref="F27:H27"/>
    <mergeCell ref="F28:H28"/>
    <mergeCell ref="F30:H30"/>
    <mergeCell ref="B61:F61"/>
  </mergeCells>
  <pageMargins left="0.78740157480314965" right="0.39370078740157483" top="0.78740157480314965" bottom="0.59055118110236227" header="0.47244094488188981" footer="0.47244094488188981"/>
  <pageSetup paperSize="9" scale="51" orientation="portrait" horizontalDpi="300" verticalDpi="300" r:id="rId1"/>
  <headerFooter alignWithMargins="0">
    <oddHeader>&amp;C&amp;"Arial,Negrito"&amp;14Turismo mundial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6931-6705-45BF-A757-20DC67610786}">
  <sheetPr>
    <tabColor rgb="FF92D050"/>
  </sheetPr>
  <dimension ref="A1:Y88"/>
  <sheetViews>
    <sheetView showGridLines="0" zoomScaleNormal="100" workbookViewId="0"/>
  </sheetViews>
  <sheetFormatPr defaultColWidth="8.7109375" defaultRowHeight="21.95" customHeight="1" x14ac:dyDescent="0.25"/>
  <cols>
    <col min="1" max="1" width="2.7109375" style="8" customWidth="1"/>
    <col min="2" max="2" width="40.7109375" style="8" customWidth="1"/>
    <col min="3" max="3" width="0.28515625" style="8" customWidth="1"/>
    <col min="4" max="4" width="20.7109375" style="8" customWidth="1"/>
    <col min="5" max="5" width="0.28515625" style="8" customWidth="1"/>
    <col min="6" max="6" width="20.7109375" style="8" customWidth="1"/>
    <col min="7" max="7" width="0.28515625" style="8" customWidth="1"/>
    <col min="8" max="8" width="20.7109375" style="8" customWidth="1"/>
    <col min="9" max="9" width="0.28515625" style="8" customWidth="1"/>
    <col min="10" max="10" width="20.7109375" style="8" customWidth="1"/>
    <col min="11" max="11" width="0.28515625" style="8" customWidth="1"/>
    <col min="12" max="12" width="20.7109375" style="8" customWidth="1"/>
    <col min="13" max="13" width="0.28515625" style="8" customWidth="1"/>
    <col min="14" max="14" width="20.7109375" style="8" customWidth="1"/>
    <col min="15" max="15" width="2.7109375" style="8" customWidth="1"/>
    <col min="16" max="16" width="13" style="8" customWidth="1"/>
    <col min="17" max="17" width="8.7109375" style="8" customWidth="1"/>
    <col min="18" max="18" width="10.42578125" style="8" customWidth="1"/>
    <col min="19" max="23" width="8.7109375" style="8"/>
    <col min="24" max="25" width="8.7109375" style="22"/>
    <col min="26" max="260" width="8.7109375" style="8"/>
    <col min="261" max="261" width="40.7109375" style="8" customWidth="1"/>
    <col min="262" max="267" width="20.7109375" style="8" customWidth="1"/>
    <col min="268" max="268" width="9.140625" style="8" customWidth="1"/>
    <col min="269" max="269" width="13" style="8" customWidth="1"/>
    <col min="270" max="270" width="8.7109375" style="8" customWidth="1"/>
    <col min="271" max="271" width="10.42578125" style="8" customWidth="1"/>
    <col min="272" max="516" width="8.7109375" style="8"/>
    <col min="517" max="517" width="40.7109375" style="8" customWidth="1"/>
    <col min="518" max="523" width="20.7109375" style="8" customWidth="1"/>
    <col min="524" max="524" width="9.140625" style="8" customWidth="1"/>
    <col min="525" max="525" width="13" style="8" customWidth="1"/>
    <col min="526" max="526" width="8.7109375" style="8" customWidth="1"/>
    <col min="527" max="527" width="10.42578125" style="8" customWidth="1"/>
    <col min="528" max="772" width="8.7109375" style="8"/>
    <col min="773" max="773" width="40.7109375" style="8" customWidth="1"/>
    <col min="774" max="779" width="20.7109375" style="8" customWidth="1"/>
    <col min="780" max="780" width="9.140625" style="8" customWidth="1"/>
    <col min="781" max="781" width="13" style="8" customWidth="1"/>
    <col min="782" max="782" width="8.7109375" style="8" customWidth="1"/>
    <col min="783" max="783" width="10.42578125" style="8" customWidth="1"/>
    <col min="784" max="1028" width="8.7109375" style="8"/>
    <col min="1029" max="1029" width="40.7109375" style="8" customWidth="1"/>
    <col min="1030" max="1035" width="20.7109375" style="8" customWidth="1"/>
    <col min="1036" max="1036" width="9.140625" style="8" customWidth="1"/>
    <col min="1037" max="1037" width="13" style="8" customWidth="1"/>
    <col min="1038" max="1038" width="8.7109375" style="8" customWidth="1"/>
    <col min="1039" max="1039" width="10.42578125" style="8" customWidth="1"/>
    <col min="1040" max="1284" width="8.7109375" style="8"/>
    <col min="1285" max="1285" width="40.7109375" style="8" customWidth="1"/>
    <col min="1286" max="1291" width="20.7109375" style="8" customWidth="1"/>
    <col min="1292" max="1292" width="9.140625" style="8" customWidth="1"/>
    <col min="1293" max="1293" width="13" style="8" customWidth="1"/>
    <col min="1294" max="1294" width="8.7109375" style="8" customWidth="1"/>
    <col min="1295" max="1295" width="10.42578125" style="8" customWidth="1"/>
    <col min="1296" max="1540" width="8.7109375" style="8"/>
    <col min="1541" max="1541" width="40.7109375" style="8" customWidth="1"/>
    <col min="1542" max="1547" width="20.7109375" style="8" customWidth="1"/>
    <col min="1548" max="1548" width="9.140625" style="8" customWidth="1"/>
    <col min="1549" max="1549" width="13" style="8" customWidth="1"/>
    <col min="1550" max="1550" width="8.7109375" style="8" customWidth="1"/>
    <col min="1551" max="1551" width="10.42578125" style="8" customWidth="1"/>
    <col min="1552" max="1796" width="8.7109375" style="8"/>
    <col min="1797" max="1797" width="40.7109375" style="8" customWidth="1"/>
    <col min="1798" max="1803" width="20.7109375" style="8" customWidth="1"/>
    <col min="1804" max="1804" width="9.140625" style="8" customWidth="1"/>
    <col min="1805" max="1805" width="13" style="8" customWidth="1"/>
    <col min="1806" max="1806" width="8.7109375" style="8" customWidth="1"/>
    <col min="1807" max="1807" width="10.42578125" style="8" customWidth="1"/>
    <col min="1808" max="2052" width="8.7109375" style="8"/>
    <col min="2053" max="2053" width="40.7109375" style="8" customWidth="1"/>
    <col min="2054" max="2059" width="20.7109375" style="8" customWidth="1"/>
    <col min="2060" max="2060" width="9.140625" style="8" customWidth="1"/>
    <col min="2061" max="2061" width="13" style="8" customWidth="1"/>
    <col min="2062" max="2062" width="8.7109375" style="8" customWidth="1"/>
    <col min="2063" max="2063" width="10.42578125" style="8" customWidth="1"/>
    <col min="2064" max="2308" width="8.7109375" style="8"/>
    <col min="2309" max="2309" width="40.7109375" style="8" customWidth="1"/>
    <col min="2310" max="2315" width="20.7109375" style="8" customWidth="1"/>
    <col min="2316" max="2316" width="9.140625" style="8" customWidth="1"/>
    <col min="2317" max="2317" width="13" style="8" customWidth="1"/>
    <col min="2318" max="2318" width="8.7109375" style="8" customWidth="1"/>
    <col min="2319" max="2319" width="10.42578125" style="8" customWidth="1"/>
    <col min="2320" max="2564" width="8.7109375" style="8"/>
    <col min="2565" max="2565" width="40.7109375" style="8" customWidth="1"/>
    <col min="2566" max="2571" width="20.7109375" style="8" customWidth="1"/>
    <col min="2572" max="2572" width="9.140625" style="8" customWidth="1"/>
    <col min="2573" max="2573" width="13" style="8" customWidth="1"/>
    <col min="2574" max="2574" width="8.7109375" style="8" customWidth="1"/>
    <col min="2575" max="2575" width="10.42578125" style="8" customWidth="1"/>
    <col min="2576" max="2820" width="8.7109375" style="8"/>
    <col min="2821" max="2821" width="40.7109375" style="8" customWidth="1"/>
    <col min="2822" max="2827" width="20.7109375" style="8" customWidth="1"/>
    <col min="2828" max="2828" width="9.140625" style="8" customWidth="1"/>
    <col min="2829" max="2829" width="13" style="8" customWidth="1"/>
    <col min="2830" max="2830" width="8.7109375" style="8" customWidth="1"/>
    <col min="2831" max="2831" width="10.42578125" style="8" customWidth="1"/>
    <col min="2832" max="3076" width="8.7109375" style="8"/>
    <col min="3077" max="3077" width="40.7109375" style="8" customWidth="1"/>
    <col min="3078" max="3083" width="20.7109375" style="8" customWidth="1"/>
    <col min="3084" max="3084" width="9.140625" style="8" customWidth="1"/>
    <col min="3085" max="3085" width="13" style="8" customWidth="1"/>
    <col min="3086" max="3086" width="8.7109375" style="8" customWidth="1"/>
    <col min="3087" max="3087" width="10.42578125" style="8" customWidth="1"/>
    <col min="3088" max="3332" width="8.7109375" style="8"/>
    <col min="3333" max="3333" width="40.7109375" style="8" customWidth="1"/>
    <col min="3334" max="3339" width="20.7109375" style="8" customWidth="1"/>
    <col min="3340" max="3340" width="9.140625" style="8" customWidth="1"/>
    <col min="3341" max="3341" width="13" style="8" customWidth="1"/>
    <col min="3342" max="3342" width="8.7109375" style="8" customWidth="1"/>
    <col min="3343" max="3343" width="10.42578125" style="8" customWidth="1"/>
    <col min="3344" max="3588" width="8.7109375" style="8"/>
    <col min="3589" max="3589" width="40.7109375" style="8" customWidth="1"/>
    <col min="3590" max="3595" width="20.7109375" style="8" customWidth="1"/>
    <col min="3596" max="3596" width="9.140625" style="8" customWidth="1"/>
    <col min="3597" max="3597" width="13" style="8" customWidth="1"/>
    <col min="3598" max="3598" width="8.7109375" style="8" customWidth="1"/>
    <col min="3599" max="3599" width="10.42578125" style="8" customWidth="1"/>
    <col min="3600" max="3844" width="8.7109375" style="8"/>
    <col min="3845" max="3845" width="40.7109375" style="8" customWidth="1"/>
    <col min="3846" max="3851" width="20.7109375" style="8" customWidth="1"/>
    <col min="3852" max="3852" width="9.140625" style="8" customWidth="1"/>
    <col min="3853" max="3853" width="13" style="8" customWidth="1"/>
    <col min="3854" max="3854" width="8.7109375" style="8" customWidth="1"/>
    <col min="3855" max="3855" width="10.42578125" style="8" customWidth="1"/>
    <col min="3856" max="4100" width="8.7109375" style="8"/>
    <col min="4101" max="4101" width="40.7109375" style="8" customWidth="1"/>
    <col min="4102" max="4107" width="20.7109375" style="8" customWidth="1"/>
    <col min="4108" max="4108" width="9.140625" style="8" customWidth="1"/>
    <col min="4109" max="4109" width="13" style="8" customWidth="1"/>
    <col min="4110" max="4110" width="8.7109375" style="8" customWidth="1"/>
    <col min="4111" max="4111" width="10.42578125" style="8" customWidth="1"/>
    <col min="4112" max="4356" width="8.7109375" style="8"/>
    <col min="4357" max="4357" width="40.7109375" style="8" customWidth="1"/>
    <col min="4358" max="4363" width="20.7109375" style="8" customWidth="1"/>
    <col min="4364" max="4364" width="9.140625" style="8" customWidth="1"/>
    <col min="4365" max="4365" width="13" style="8" customWidth="1"/>
    <col min="4366" max="4366" width="8.7109375" style="8" customWidth="1"/>
    <col min="4367" max="4367" width="10.42578125" style="8" customWidth="1"/>
    <col min="4368" max="4612" width="8.7109375" style="8"/>
    <col min="4613" max="4613" width="40.7109375" style="8" customWidth="1"/>
    <col min="4614" max="4619" width="20.7109375" style="8" customWidth="1"/>
    <col min="4620" max="4620" width="9.140625" style="8" customWidth="1"/>
    <col min="4621" max="4621" width="13" style="8" customWidth="1"/>
    <col min="4622" max="4622" width="8.7109375" style="8" customWidth="1"/>
    <col min="4623" max="4623" width="10.42578125" style="8" customWidth="1"/>
    <col min="4624" max="4868" width="8.7109375" style="8"/>
    <col min="4869" max="4869" width="40.7109375" style="8" customWidth="1"/>
    <col min="4870" max="4875" width="20.7109375" style="8" customWidth="1"/>
    <col min="4876" max="4876" width="9.140625" style="8" customWidth="1"/>
    <col min="4877" max="4877" width="13" style="8" customWidth="1"/>
    <col min="4878" max="4878" width="8.7109375" style="8" customWidth="1"/>
    <col min="4879" max="4879" width="10.42578125" style="8" customWidth="1"/>
    <col min="4880" max="5124" width="8.7109375" style="8"/>
    <col min="5125" max="5125" width="40.7109375" style="8" customWidth="1"/>
    <col min="5126" max="5131" width="20.7109375" style="8" customWidth="1"/>
    <col min="5132" max="5132" width="9.140625" style="8" customWidth="1"/>
    <col min="5133" max="5133" width="13" style="8" customWidth="1"/>
    <col min="5134" max="5134" width="8.7109375" style="8" customWidth="1"/>
    <col min="5135" max="5135" width="10.42578125" style="8" customWidth="1"/>
    <col min="5136" max="5380" width="8.7109375" style="8"/>
    <col min="5381" max="5381" width="40.7109375" style="8" customWidth="1"/>
    <col min="5382" max="5387" width="20.7109375" style="8" customWidth="1"/>
    <col min="5388" max="5388" width="9.140625" style="8" customWidth="1"/>
    <col min="5389" max="5389" width="13" style="8" customWidth="1"/>
    <col min="5390" max="5390" width="8.7109375" style="8" customWidth="1"/>
    <col min="5391" max="5391" width="10.42578125" style="8" customWidth="1"/>
    <col min="5392" max="5636" width="8.7109375" style="8"/>
    <col min="5637" max="5637" width="40.7109375" style="8" customWidth="1"/>
    <col min="5638" max="5643" width="20.7109375" style="8" customWidth="1"/>
    <col min="5644" max="5644" width="9.140625" style="8" customWidth="1"/>
    <col min="5645" max="5645" width="13" style="8" customWidth="1"/>
    <col min="5646" max="5646" width="8.7109375" style="8" customWidth="1"/>
    <col min="5647" max="5647" width="10.42578125" style="8" customWidth="1"/>
    <col min="5648" max="5892" width="8.7109375" style="8"/>
    <col min="5893" max="5893" width="40.7109375" style="8" customWidth="1"/>
    <col min="5894" max="5899" width="20.7109375" style="8" customWidth="1"/>
    <col min="5900" max="5900" width="9.140625" style="8" customWidth="1"/>
    <col min="5901" max="5901" width="13" style="8" customWidth="1"/>
    <col min="5902" max="5902" width="8.7109375" style="8" customWidth="1"/>
    <col min="5903" max="5903" width="10.42578125" style="8" customWidth="1"/>
    <col min="5904" max="6148" width="8.7109375" style="8"/>
    <col min="6149" max="6149" width="40.7109375" style="8" customWidth="1"/>
    <col min="6150" max="6155" width="20.7109375" style="8" customWidth="1"/>
    <col min="6156" max="6156" width="9.140625" style="8" customWidth="1"/>
    <col min="6157" max="6157" width="13" style="8" customWidth="1"/>
    <col min="6158" max="6158" width="8.7109375" style="8" customWidth="1"/>
    <col min="6159" max="6159" width="10.42578125" style="8" customWidth="1"/>
    <col min="6160" max="6404" width="8.7109375" style="8"/>
    <col min="6405" max="6405" width="40.7109375" style="8" customWidth="1"/>
    <col min="6406" max="6411" width="20.7109375" style="8" customWidth="1"/>
    <col min="6412" max="6412" width="9.140625" style="8" customWidth="1"/>
    <col min="6413" max="6413" width="13" style="8" customWidth="1"/>
    <col min="6414" max="6414" width="8.7109375" style="8" customWidth="1"/>
    <col min="6415" max="6415" width="10.42578125" style="8" customWidth="1"/>
    <col min="6416" max="6660" width="8.7109375" style="8"/>
    <col min="6661" max="6661" width="40.7109375" style="8" customWidth="1"/>
    <col min="6662" max="6667" width="20.7109375" style="8" customWidth="1"/>
    <col min="6668" max="6668" width="9.140625" style="8" customWidth="1"/>
    <col min="6669" max="6669" width="13" style="8" customWidth="1"/>
    <col min="6670" max="6670" width="8.7109375" style="8" customWidth="1"/>
    <col min="6671" max="6671" width="10.42578125" style="8" customWidth="1"/>
    <col min="6672" max="6916" width="8.7109375" style="8"/>
    <col min="6917" max="6917" width="40.7109375" style="8" customWidth="1"/>
    <col min="6918" max="6923" width="20.7109375" style="8" customWidth="1"/>
    <col min="6924" max="6924" width="9.140625" style="8" customWidth="1"/>
    <col min="6925" max="6925" width="13" style="8" customWidth="1"/>
    <col min="6926" max="6926" width="8.7109375" style="8" customWidth="1"/>
    <col min="6927" max="6927" width="10.42578125" style="8" customWidth="1"/>
    <col min="6928" max="7172" width="8.7109375" style="8"/>
    <col min="7173" max="7173" width="40.7109375" style="8" customWidth="1"/>
    <col min="7174" max="7179" width="20.7109375" style="8" customWidth="1"/>
    <col min="7180" max="7180" width="9.140625" style="8" customWidth="1"/>
    <col min="7181" max="7181" width="13" style="8" customWidth="1"/>
    <col min="7182" max="7182" width="8.7109375" style="8" customWidth="1"/>
    <col min="7183" max="7183" width="10.42578125" style="8" customWidth="1"/>
    <col min="7184" max="7428" width="8.7109375" style="8"/>
    <col min="7429" max="7429" width="40.7109375" style="8" customWidth="1"/>
    <col min="7430" max="7435" width="20.7109375" style="8" customWidth="1"/>
    <col min="7436" max="7436" width="9.140625" style="8" customWidth="1"/>
    <col min="7437" max="7437" width="13" style="8" customWidth="1"/>
    <col min="7438" max="7438" width="8.7109375" style="8" customWidth="1"/>
    <col min="7439" max="7439" width="10.42578125" style="8" customWidth="1"/>
    <col min="7440" max="7684" width="8.7109375" style="8"/>
    <col min="7685" max="7685" width="40.7109375" style="8" customWidth="1"/>
    <col min="7686" max="7691" width="20.7109375" style="8" customWidth="1"/>
    <col min="7692" max="7692" width="9.140625" style="8" customWidth="1"/>
    <col min="7693" max="7693" width="13" style="8" customWidth="1"/>
    <col min="7694" max="7694" width="8.7109375" style="8" customWidth="1"/>
    <col min="7695" max="7695" width="10.42578125" style="8" customWidth="1"/>
    <col min="7696" max="7940" width="8.7109375" style="8"/>
    <col min="7941" max="7941" width="40.7109375" style="8" customWidth="1"/>
    <col min="7942" max="7947" width="20.7109375" style="8" customWidth="1"/>
    <col min="7948" max="7948" width="9.140625" style="8" customWidth="1"/>
    <col min="7949" max="7949" width="13" style="8" customWidth="1"/>
    <col min="7950" max="7950" width="8.7109375" style="8" customWidth="1"/>
    <col min="7951" max="7951" width="10.42578125" style="8" customWidth="1"/>
    <col min="7952" max="8196" width="8.7109375" style="8"/>
    <col min="8197" max="8197" width="40.7109375" style="8" customWidth="1"/>
    <col min="8198" max="8203" width="20.7109375" style="8" customWidth="1"/>
    <col min="8204" max="8204" width="9.140625" style="8" customWidth="1"/>
    <col min="8205" max="8205" width="13" style="8" customWidth="1"/>
    <col min="8206" max="8206" width="8.7109375" style="8" customWidth="1"/>
    <col min="8207" max="8207" width="10.42578125" style="8" customWidth="1"/>
    <col min="8208" max="8452" width="8.7109375" style="8"/>
    <col min="8453" max="8453" width="40.7109375" style="8" customWidth="1"/>
    <col min="8454" max="8459" width="20.7109375" style="8" customWidth="1"/>
    <col min="8460" max="8460" width="9.140625" style="8" customWidth="1"/>
    <col min="8461" max="8461" width="13" style="8" customWidth="1"/>
    <col min="8462" max="8462" width="8.7109375" style="8" customWidth="1"/>
    <col min="8463" max="8463" width="10.42578125" style="8" customWidth="1"/>
    <col min="8464" max="8708" width="8.7109375" style="8"/>
    <col min="8709" max="8709" width="40.7109375" style="8" customWidth="1"/>
    <col min="8710" max="8715" width="20.7109375" style="8" customWidth="1"/>
    <col min="8716" max="8716" width="9.140625" style="8" customWidth="1"/>
    <col min="8717" max="8717" width="13" style="8" customWidth="1"/>
    <col min="8718" max="8718" width="8.7109375" style="8" customWidth="1"/>
    <col min="8719" max="8719" width="10.42578125" style="8" customWidth="1"/>
    <col min="8720" max="8964" width="8.7109375" style="8"/>
    <col min="8965" max="8965" width="40.7109375" style="8" customWidth="1"/>
    <col min="8966" max="8971" width="20.7109375" style="8" customWidth="1"/>
    <col min="8972" max="8972" width="9.140625" style="8" customWidth="1"/>
    <col min="8973" max="8973" width="13" style="8" customWidth="1"/>
    <col min="8974" max="8974" width="8.7109375" style="8" customWidth="1"/>
    <col min="8975" max="8975" width="10.42578125" style="8" customWidth="1"/>
    <col min="8976" max="9220" width="8.7109375" style="8"/>
    <col min="9221" max="9221" width="40.7109375" style="8" customWidth="1"/>
    <col min="9222" max="9227" width="20.7109375" style="8" customWidth="1"/>
    <col min="9228" max="9228" width="9.140625" style="8" customWidth="1"/>
    <col min="9229" max="9229" width="13" style="8" customWidth="1"/>
    <col min="9230" max="9230" width="8.7109375" style="8" customWidth="1"/>
    <col min="9231" max="9231" width="10.42578125" style="8" customWidth="1"/>
    <col min="9232" max="9476" width="8.7109375" style="8"/>
    <col min="9477" max="9477" width="40.7109375" style="8" customWidth="1"/>
    <col min="9478" max="9483" width="20.7109375" style="8" customWidth="1"/>
    <col min="9484" max="9484" width="9.140625" style="8" customWidth="1"/>
    <col min="9485" max="9485" width="13" style="8" customWidth="1"/>
    <col min="9486" max="9486" width="8.7109375" style="8" customWidth="1"/>
    <col min="9487" max="9487" width="10.42578125" style="8" customWidth="1"/>
    <col min="9488" max="9732" width="8.7109375" style="8"/>
    <col min="9733" max="9733" width="40.7109375" style="8" customWidth="1"/>
    <col min="9734" max="9739" width="20.7109375" style="8" customWidth="1"/>
    <col min="9740" max="9740" width="9.140625" style="8" customWidth="1"/>
    <col min="9741" max="9741" width="13" style="8" customWidth="1"/>
    <col min="9742" max="9742" width="8.7109375" style="8" customWidth="1"/>
    <col min="9743" max="9743" width="10.42578125" style="8" customWidth="1"/>
    <col min="9744" max="9988" width="8.7109375" style="8"/>
    <col min="9989" max="9989" width="40.7109375" style="8" customWidth="1"/>
    <col min="9990" max="9995" width="20.7109375" style="8" customWidth="1"/>
    <col min="9996" max="9996" width="9.140625" style="8" customWidth="1"/>
    <col min="9997" max="9997" width="13" style="8" customWidth="1"/>
    <col min="9998" max="9998" width="8.7109375" style="8" customWidth="1"/>
    <col min="9999" max="9999" width="10.42578125" style="8" customWidth="1"/>
    <col min="10000" max="10244" width="8.7109375" style="8"/>
    <col min="10245" max="10245" width="40.7109375" style="8" customWidth="1"/>
    <col min="10246" max="10251" width="20.7109375" style="8" customWidth="1"/>
    <col min="10252" max="10252" width="9.140625" style="8" customWidth="1"/>
    <col min="10253" max="10253" width="13" style="8" customWidth="1"/>
    <col min="10254" max="10254" width="8.7109375" style="8" customWidth="1"/>
    <col min="10255" max="10255" width="10.42578125" style="8" customWidth="1"/>
    <col min="10256" max="10500" width="8.7109375" style="8"/>
    <col min="10501" max="10501" width="40.7109375" style="8" customWidth="1"/>
    <col min="10502" max="10507" width="20.7109375" style="8" customWidth="1"/>
    <col min="10508" max="10508" width="9.140625" style="8" customWidth="1"/>
    <col min="10509" max="10509" width="13" style="8" customWidth="1"/>
    <col min="10510" max="10510" width="8.7109375" style="8" customWidth="1"/>
    <col min="10511" max="10511" width="10.42578125" style="8" customWidth="1"/>
    <col min="10512" max="10756" width="8.7109375" style="8"/>
    <col min="10757" max="10757" width="40.7109375" style="8" customWidth="1"/>
    <col min="10758" max="10763" width="20.7109375" style="8" customWidth="1"/>
    <col min="10764" max="10764" width="9.140625" style="8" customWidth="1"/>
    <col min="10765" max="10765" width="13" style="8" customWidth="1"/>
    <col min="10766" max="10766" width="8.7109375" style="8" customWidth="1"/>
    <col min="10767" max="10767" width="10.42578125" style="8" customWidth="1"/>
    <col min="10768" max="11012" width="8.7109375" style="8"/>
    <col min="11013" max="11013" width="40.7109375" style="8" customWidth="1"/>
    <col min="11014" max="11019" width="20.7109375" style="8" customWidth="1"/>
    <col min="11020" max="11020" width="9.140625" style="8" customWidth="1"/>
    <col min="11021" max="11021" width="13" style="8" customWidth="1"/>
    <col min="11022" max="11022" width="8.7109375" style="8" customWidth="1"/>
    <col min="11023" max="11023" width="10.42578125" style="8" customWidth="1"/>
    <col min="11024" max="11268" width="8.7109375" style="8"/>
    <col min="11269" max="11269" width="40.7109375" style="8" customWidth="1"/>
    <col min="11270" max="11275" width="20.7109375" style="8" customWidth="1"/>
    <col min="11276" max="11276" width="9.140625" style="8" customWidth="1"/>
    <col min="11277" max="11277" width="13" style="8" customWidth="1"/>
    <col min="11278" max="11278" width="8.7109375" style="8" customWidth="1"/>
    <col min="11279" max="11279" width="10.42578125" style="8" customWidth="1"/>
    <col min="11280" max="11524" width="8.7109375" style="8"/>
    <col min="11525" max="11525" width="40.7109375" style="8" customWidth="1"/>
    <col min="11526" max="11531" width="20.7109375" style="8" customWidth="1"/>
    <col min="11532" max="11532" width="9.140625" style="8" customWidth="1"/>
    <col min="11533" max="11533" width="13" style="8" customWidth="1"/>
    <col min="11534" max="11534" width="8.7109375" style="8" customWidth="1"/>
    <col min="11535" max="11535" width="10.42578125" style="8" customWidth="1"/>
    <col min="11536" max="11780" width="8.7109375" style="8"/>
    <col min="11781" max="11781" width="40.7109375" style="8" customWidth="1"/>
    <col min="11782" max="11787" width="20.7109375" style="8" customWidth="1"/>
    <col min="11788" max="11788" width="9.140625" style="8" customWidth="1"/>
    <col min="11789" max="11789" width="13" style="8" customWidth="1"/>
    <col min="11790" max="11790" width="8.7109375" style="8" customWidth="1"/>
    <col min="11791" max="11791" width="10.42578125" style="8" customWidth="1"/>
    <col min="11792" max="12036" width="8.7109375" style="8"/>
    <col min="12037" max="12037" width="40.7109375" style="8" customWidth="1"/>
    <col min="12038" max="12043" width="20.7109375" style="8" customWidth="1"/>
    <col min="12044" max="12044" width="9.140625" style="8" customWidth="1"/>
    <col min="12045" max="12045" width="13" style="8" customWidth="1"/>
    <col min="12046" max="12046" width="8.7109375" style="8" customWidth="1"/>
    <col min="12047" max="12047" width="10.42578125" style="8" customWidth="1"/>
    <col min="12048" max="12292" width="8.7109375" style="8"/>
    <col min="12293" max="12293" width="40.7109375" style="8" customWidth="1"/>
    <col min="12294" max="12299" width="20.7109375" style="8" customWidth="1"/>
    <col min="12300" max="12300" width="9.140625" style="8" customWidth="1"/>
    <col min="12301" max="12301" width="13" style="8" customWidth="1"/>
    <col min="12302" max="12302" width="8.7109375" style="8" customWidth="1"/>
    <col min="12303" max="12303" width="10.42578125" style="8" customWidth="1"/>
    <col min="12304" max="12548" width="8.7109375" style="8"/>
    <col min="12549" max="12549" width="40.7109375" style="8" customWidth="1"/>
    <col min="12550" max="12555" width="20.7109375" style="8" customWidth="1"/>
    <col min="12556" max="12556" width="9.140625" style="8" customWidth="1"/>
    <col min="12557" max="12557" width="13" style="8" customWidth="1"/>
    <col min="12558" max="12558" width="8.7109375" style="8" customWidth="1"/>
    <col min="12559" max="12559" width="10.42578125" style="8" customWidth="1"/>
    <col min="12560" max="12804" width="8.7109375" style="8"/>
    <col min="12805" max="12805" width="40.7109375" style="8" customWidth="1"/>
    <col min="12806" max="12811" width="20.7109375" style="8" customWidth="1"/>
    <col min="12812" max="12812" width="9.140625" style="8" customWidth="1"/>
    <col min="12813" max="12813" width="13" style="8" customWidth="1"/>
    <col min="12814" max="12814" width="8.7109375" style="8" customWidth="1"/>
    <col min="12815" max="12815" width="10.42578125" style="8" customWidth="1"/>
    <col min="12816" max="13060" width="8.7109375" style="8"/>
    <col min="13061" max="13061" width="40.7109375" style="8" customWidth="1"/>
    <col min="13062" max="13067" width="20.7109375" style="8" customWidth="1"/>
    <col min="13068" max="13068" width="9.140625" style="8" customWidth="1"/>
    <col min="13069" max="13069" width="13" style="8" customWidth="1"/>
    <col min="13070" max="13070" width="8.7109375" style="8" customWidth="1"/>
    <col min="13071" max="13071" width="10.42578125" style="8" customWidth="1"/>
    <col min="13072" max="13316" width="8.7109375" style="8"/>
    <col min="13317" max="13317" width="40.7109375" style="8" customWidth="1"/>
    <col min="13318" max="13323" width="20.7109375" style="8" customWidth="1"/>
    <col min="13324" max="13324" width="9.140625" style="8" customWidth="1"/>
    <col min="13325" max="13325" width="13" style="8" customWidth="1"/>
    <col min="13326" max="13326" width="8.7109375" style="8" customWidth="1"/>
    <col min="13327" max="13327" width="10.42578125" style="8" customWidth="1"/>
    <col min="13328" max="13572" width="8.7109375" style="8"/>
    <col min="13573" max="13573" width="40.7109375" style="8" customWidth="1"/>
    <col min="13574" max="13579" width="20.7109375" style="8" customWidth="1"/>
    <col min="13580" max="13580" width="9.140625" style="8" customWidth="1"/>
    <col min="13581" max="13581" width="13" style="8" customWidth="1"/>
    <col min="13582" max="13582" width="8.7109375" style="8" customWidth="1"/>
    <col min="13583" max="13583" width="10.42578125" style="8" customWidth="1"/>
    <col min="13584" max="13828" width="8.7109375" style="8"/>
    <col min="13829" max="13829" width="40.7109375" style="8" customWidth="1"/>
    <col min="13830" max="13835" width="20.7109375" style="8" customWidth="1"/>
    <col min="13836" max="13836" width="9.140625" style="8" customWidth="1"/>
    <col min="13837" max="13837" width="13" style="8" customWidth="1"/>
    <col min="13838" max="13838" width="8.7109375" style="8" customWidth="1"/>
    <col min="13839" max="13839" width="10.42578125" style="8" customWidth="1"/>
    <col min="13840" max="14084" width="8.7109375" style="8"/>
    <col min="14085" max="14085" width="40.7109375" style="8" customWidth="1"/>
    <col min="14086" max="14091" width="20.7109375" style="8" customWidth="1"/>
    <col min="14092" max="14092" width="9.140625" style="8" customWidth="1"/>
    <col min="14093" max="14093" width="13" style="8" customWidth="1"/>
    <col min="14094" max="14094" width="8.7109375" style="8" customWidth="1"/>
    <col min="14095" max="14095" width="10.42578125" style="8" customWidth="1"/>
    <col min="14096" max="14340" width="8.7109375" style="8"/>
    <col min="14341" max="14341" width="40.7109375" style="8" customWidth="1"/>
    <col min="14342" max="14347" width="20.7109375" style="8" customWidth="1"/>
    <col min="14348" max="14348" width="9.140625" style="8" customWidth="1"/>
    <col min="14349" max="14349" width="13" style="8" customWidth="1"/>
    <col min="14350" max="14350" width="8.7109375" style="8" customWidth="1"/>
    <col min="14351" max="14351" width="10.42578125" style="8" customWidth="1"/>
    <col min="14352" max="14596" width="8.7109375" style="8"/>
    <col min="14597" max="14597" width="40.7109375" style="8" customWidth="1"/>
    <col min="14598" max="14603" width="20.7109375" style="8" customWidth="1"/>
    <col min="14604" max="14604" width="9.140625" style="8" customWidth="1"/>
    <col min="14605" max="14605" width="13" style="8" customWidth="1"/>
    <col min="14606" max="14606" width="8.7109375" style="8" customWidth="1"/>
    <col min="14607" max="14607" width="10.42578125" style="8" customWidth="1"/>
    <col min="14608" max="14852" width="8.7109375" style="8"/>
    <col min="14853" max="14853" width="40.7109375" style="8" customWidth="1"/>
    <col min="14854" max="14859" width="20.7109375" style="8" customWidth="1"/>
    <col min="14860" max="14860" width="9.140625" style="8" customWidth="1"/>
    <col min="14861" max="14861" width="13" style="8" customWidth="1"/>
    <col min="14862" max="14862" width="8.7109375" style="8" customWidth="1"/>
    <col min="14863" max="14863" width="10.42578125" style="8" customWidth="1"/>
    <col min="14864" max="15108" width="8.7109375" style="8"/>
    <col min="15109" max="15109" width="40.7109375" style="8" customWidth="1"/>
    <col min="15110" max="15115" width="20.7109375" style="8" customWidth="1"/>
    <col min="15116" max="15116" width="9.140625" style="8" customWidth="1"/>
    <col min="15117" max="15117" width="13" style="8" customWidth="1"/>
    <col min="15118" max="15118" width="8.7109375" style="8" customWidth="1"/>
    <col min="15119" max="15119" width="10.42578125" style="8" customWidth="1"/>
    <col min="15120" max="15364" width="8.7109375" style="8"/>
    <col min="15365" max="15365" width="40.7109375" style="8" customWidth="1"/>
    <col min="15366" max="15371" width="20.7109375" style="8" customWidth="1"/>
    <col min="15372" max="15372" width="9.140625" style="8" customWidth="1"/>
    <col min="15373" max="15373" width="13" style="8" customWidth="1"/>
    <col min="15374" max="15374" width="8.7109375" style="8" customWidth="1"/>
    <col min="15375" max="15375" width="10.42578125" style="8" customWidth="1"/>
    <col min="15376" max="15620" width="8.7109375" style="8"/>
    <col min="15621" max="15621" width="40.7109375" style="8" customWidth="1"/>
    <col min="15622" max="15627" width="20.7109375" style="8" customWidth="1"/>
    <col min="15628" max="15628" width="9.140625" style="8" customWidth="1"/>
    <col min="15629" max="15629" width="13" style="8" customWidth="1"/>
    <col min="15630" max="15630" width="8.7109375" style="8" customWidth="1"/>
    <col min="15631" max="15631" width="10.42578125" style="8" customWidth="1"/>
    <col min="15632" max="15876" width="8.7109375" style="8"/>
    <col min="15877" max="15877" width="40.7109375" style="8" customWidth="1"/>
    <col min="15878" max="15883" width="20.7109375" style="8" customWidth="1"/>
    <col min="15884" max="15884" width="9.140625" style="8" customWidth="1"/>
    <col min="15885" max="15885" width="13" style="8" customWidth="1"/>
    <col min="15886" max="15886" width="8.7109375" style="8" customWidth="1"/>
    <col min="15887" max="15887" width="10.42578125" style="8" customWidth="1"/>
    <col min="15888" max="16132" width="8.7109375" style="8"/>
    <col min="16133" max="16133" width="40.7109375" style="8" customWidth="1"/>
    <col min="16134" max="16139" width="20.7109375" style="8" customWidth="1"/>
    <col min="16140" max="16140" width="9.140625" style="8" customWidth="1"/>
    <col min="16141" max="16141" width="13" style="8" customWidth="1"/>
    <col min="16142" max="16142" width="8.7109375" style="8" customWidth="1"/>
    <col min="16143" max="16143" width="10.42578125" style="8" customWidth="1"/>
    <col min="16144" max="16384" width="8.7109375" style="8"/>
  </cols>
  <sheetData>
    <row r="1" spans="1:21" ht="21.95" customHeight="1" x14ac:dyDescent="0.25">
      <c r="A1" s="108"/>
      <c r="B1" s="108" t="s">
        <v>2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2"/>
      <c r="Q1" s="108"/>
      <c r="R1" s="108"/>
      <c r="S1" s="108"/>
      <c r="T1" s="108"/>
      <c r="U1" s="108"/>
    </row>
    <row r="2" spans="1:21" ht="21.95" customHeight="1" x14ac:dyDescent="0.25">
      <c r="A2" s="108"/>
      <c r="B2" s="108" t="s">
        <v>81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50"/>
      <c r="Q2" s="150"/>
      <c r="R2" s="150"/>
      <c r="S2" s="150"/>
      <c r="T2" s="150"/>
      <c r="U2" s="150"/>
    </row>
    <row r="3" spans="1:21" ht="3.95" customHeight="1" x14ac:dyDescent="0.25">
      <c r="A3" s="108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2"/>
      <c r="Q3" s="102"/>
      <c r="R3" s="102"/>
      <c r="S3" s="102"/>
      <c r="T3" s="102"/>
      <c r="U3" s="102"/>
    </row>
    <row r="4" spans="1:21" ht="3.95" customHeight="1" x14ac:dyDescent="0.25">
      <c r="A4" s="108"/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08"/>
      <c r="P4" s="102"/>
      <c r="Q4" s="102"/>
      <c r="R4" s="102"/>
      <c r="S4" s="102"/>
      <c r="T4" s="102"/>
      <c r="U4" s="102"/>
    </row>
    <row r="5" spans="1:21" ht="21.95" customHeight="1" x14ac:dyDescent="0.25">
      <c r="A5" s="108"/>
      <c r="B5" s="147" t="s">
        <v>4</v>
      </c>
      <c r="C5" s="77"/>
      <c r="D5" s="146" t="s">
        <v>71</v>
      </c>
      <c r="E5" s="146"/>
      <c r="F5" s="146"/>
      <c r="G5" s="146"/>
      <c r="H5" s="146"/>
      <c r="I5" s="111"/>
      <c r="J5" s="146" t="s">
        <v>82</v>
      </c>
      <c r="K5" s="146"/>
      <c r="L5" s="146"/>
      <c r="M5" s="146"/>
      <c r="N5" s="146"/>
      <c r="O5" s="108"/>
      <c r="P5" s="154"/>
      <c r="Q5" s="154"/>
      <c r="R5" s="154"/>
      <c r="S5" s="154"/>
      <c r="T5" s="154"/>
      <c r="U5" s="154"/>
    </row>
    <row r="6" spans="1:21" ht="2.1" customHeight="1" x14ac:dyDescent="0.25">
      <c r="A6" s="108" t="s">
        <v>83</v>
      </c>
      <c r="B6" s="147"/>
      <c r="C6" s="77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08"/>
      <c r="P6" s="106"/>
      <c r="Q6" s="106"/>
      <c r="R6" s="106"/>
      <c r="S6" s="106"/>
      <c r="T6" s="106"/>
      <c r="U6" s="106"/>
    </row>
    <row r="7" spans="1:21" ht="44.1" customHeight="1" x14ac:dyDescent="0.25">
      <c r="A7" s="108"/>
      <c r="B7" s="147"/>
      <c r="C7" s="77"/>
      <c r="D7" s="100" t="s">
        <v>84</v>
      </c>
      <c r="E7" s="111"/>
      <c r="F7" s="100" t="s">
        <v>85</v>
      </c>
      <c r="G7" s="111"/>
      <c r="H7" s="100" t="s">
        <v>86</v>
      </c>
      <c r="I7" s="111"/>
      <c r="J7" s="100" t="s">
        <v>87</v>
      </c>
      <c r="K7" s="111"/>
      <c r="L7" s="100" t="s">
        <v>88</v>
      </c>
      <c r="M7" s="111"/>
      <c r="N7" s="100" t="s">
        <v>89</v>
      </c>
      <c r="O7" s="108"/>
      <c r="P7" s="22"/>
      <c r="Q7" s="155"/>
      <c r="R7" s="155"/>
      <c r="S7" s="155"/>
      <c r="T7" s="155"/>
      <c r="U7" s="155"/>
    </row>
    <row r="8" spans="1:21" ht="2.1" customHeight="1" x14ac:dyDescent="0.25">
      <c r="A8" s="108"/>
      <c r="B8" s="77"/>
      <c r="C8" s="77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08"/>
      <c r="P8" s="22"/>
      <c r="Q8" s="107"/>
      <c r="R8" s="107"/>
      <c r="S8" s="107"/>
      <c r="T8" s="107"/>
      <c r="U8" s="107"/>
    </row>
    <row r="9" spans="1:21" ht="21.95" customHeight="1" x14ac:dyDescent="0.25">
      <c r="A9" s="108"/>
      <c r="B9" s="103">
        <v>2000</v>
      </c>
      <c r="C9" s="107"/>
      <c r="D9" s="43">
        <v>680</v>
      </c>
      <c r="E9" s="43"/>
      <c r="F9" s="49">
        <v>15.3</v>
      </c>
      <c r="G9" s="49"/>
      <c r="H9" s="49">
        <v>5.3134629999999996</v>
      </c>
      <c r="I9" s="49"/>
      <c r="J9" s="47">
        <v>2.2500000000000004</v>
      </c>
      <c r="K9" s="47"/>
      <c r="L9" s="44">
        <v>34.728516339869273</v>
      </c>
      <c r="M9" s="44"/>
      <c r="N9" s="65">
        <v>0.78139161764705867</v>
      </c>
      <c r="O9" s="108"/>
      <c r="P9" s="107"/>
      <c r="Q9" s="66"/>
      <c r="R9" s="67"/>
      <c r="S9" s="67"/>
      <c r="T9" s="28"/>
      <c r="U9" s="68"/>
    </row>
    <row r="10" spans="1:21" ht="2.1" customHeight="1" x14ac:dyDescent="0.25">
      <c r="A10" s="108"/>
      <c r="B10" s="77"/>
      <c r="C10" s="77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08"/>
      <c r="P10" s="22"/>
      <c r="Q10" s="107"/>
      <c r="R10" s="107"/>
      <c r="S10" s="107"/>
      <c r="T10" s="107"/>
      <c r="U10" s="107"/>
    </row>
    <row r="11" spans="1:21" ht="21.95" customHeight="1" x14ac:dyDescent="0.25">
      <c r="A11" s="108"/>
      <c r="B11" s="103">
        <v>2001</v>
      </c>
      <c r="C11" s="107"/>
      <c r="D11" s="43">
        <v>682</v>
      </c>
      <c r="E11" s="43"/>
      <c r="F11" s="49">
        <v>14.6</v>
      </c>
      <c r="G11" s="49"/>
      <c r="H11" s="49">
        <v>4.7725749999999998</v>
      </c>
      <c r="I11" s="49"/>
      <c r="J11" s="47">
        <v>2.1407624633431084</v>
      </c>
      <c r="K11" s="47"/>
      <c r="L11" s="44">
        <v>32.6888698630137</v>
      </c>
      <c r="M11" s="44"/>
      <c r="N11" s="65">
        <v>0.699791055718475</v>
      </c>
      <c r="O11" s="108"/>
      <c r="P11" s="107"/>
      <c r="Q11" s="66"/>
      <c r="R11" s="67"/>
      <c r="S11" s="67"/>
      <c r="T11" s="28"/>
      <c r="U11" s="68"/>
    </row>
    <row r="12" spans="1:21" ht="2.1" customHeight="1" x14ac:dyDescent="0.25">
      <c r="A12" s="108"/>
      <c r="B12" s="77"/>
      <c r="C12" s="77"/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08"/>
      <c r="P12" s="22"/>
      <c r="Q12" s="107"/>
      <c r="R12" s="107"/>
      <c r="S12" s="107"/>
      <c r="T12" s="107"/>
      <c r="U12" s="107"/>
    </row>
    <row r="13" spans="1:21" ht="21.95" customHeight="1" x14ac:dyDescent="0.25">
      <c r="A13" s="108"/>
      <c r="B13" s="103">
        <v>2002</v>
      </c>
      <c r="C13" s="107"/>
      <c r="D13" s="43">
        <v>702</v>
      </c>
      <c r="E13" s="43"/>
      <c r="F13" s="49">
        <v>12.7</v>
      </c>
      <c r="G13" s="49"/>
      <c r="H13" s="49">
        <v>3.7848980000000001</v>
      </c>
      <c r="I13" s="49"/>
      <c r="J13" s="47">
        <v>1.8091168091168091</v>
      </c>
      <c r="K13" s="47"/>
      <c r="L13" s="44">
        <v>29.802346456692913</v>
      </c>
      <c r="M13" s="44"/>
      <c r="N13" s="65">
        <v>0.53915925925925923</v>
      </c>
      <c r="O13" s="108"/>
      <c r="P13" s="107"/>
      <c r="Q13" s="66"/>
      <c r="R13" s="67"/>
      <c r="S13" s="67"/>
      <c r="T13" s="28"/>
      <c r="U13" s="68"/>
    </row>
    <row r="14" spans="1:21" ht="2.1" customHeight="1" x14ac:dyDescent="0.25">
      <c r="A14" s="108"/>
      <c r="B14" s="77"/>
      <c r="C14" s="77"/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08"/>
      <c r="P14" s="22"/>
      <c r="Q14" s="107"/>
      <c r="R14" s="107"/>
      <c r="S14" s="107"/>
      <c r="T14" s="107"/>
      <c r="U14" s="107"/>
    </row>
    <row r="15" spans="1:21" ht="21.95" customHeight="1" x14ac:dyDescent="0.25">
      <c r="A15" s="108"/>
      <c r="B15" s="103">
        <v>2003</v>
      </c>
      <c r="C15" s="107"/>
      <c r="D15" s="43">
        <v>698</v>
      </c>
      <c r="E15" s="43"/>
      <c r="F15" s="49">
        <v>13.7</v>
      </c>
      <c r="G15" s="49"/>
      <c r="H15" s="49">
        <v>4.1328469999999999</v>
      </c>
      <c r="I15" s="49"/>
      <c r="J15" s="47">
        <v>1.9627507163323781</v>
      </c>
      <c r="K15" s="47"/>
      <c r="L15" s="44">
        <v>30.166766423357664</v>
      </c>
      <c r="M15" s="44"/>
      <c r="N15" s="65">
        <v>0.59209842406876789</v>
      </c>
      <c r="O15" s="108"/>
      <c r="P15" s="107"/>
      <c r="Q15" s="66"/>
      <c r="R15" s="67"/>
      <c r="S15" s="67"/>
      <c r="T15" s="28"/>
      <c r="U15" s="68"/>
    </row>
    <row r="16" spans="1:21" ht="2.1" customHeight="1" x14ac:dyDescent="0.25">
      <c r="A16" s="108"/>
      <c r="B16" s="77"/>
      <c r="C16" s="77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08"/>
      <c r="P16" s="22"/>
      <c r="Q16" s="107"/>
      <c r="R16" s="107"/>
      <c r="S16" s="107"/>
      <c r="T16" s="107"/>
      <c r="U16" s="107"/>
    </row>
    <row r="17" spans="2:21" ht="21.95" customHeight="1" x14ac:dyDescent="0.25">
      <c r="B17" s="103">
        <v>2004</v>
      </c>
      <c r="C17" s="107"/>
      <c r="D17" s="43">
        <v>764</v>
      </c>
      <c r="E17" s="43"/>
      <c r="F17" s="49">
        <v>16.221</v>
      </c>
      <c r="G17" s="49"/>
      <c r="H17" s="49">
        <v>4.7937029999999998</v>
      </c>
      <c r="I17" s="49"/>
      <c r="J17" s="47">
        <v>2.123167539267016</v>
      </c>
      <c r="K17" s="47"/>
      <c r="L17" s="44">
        <v>29.552450527094503</v>
      </c>
      <c r="M17" s="44"/>
      <c r="N17" s="65">
        <v>0.62744803664921467</v>
      </c>
      <c r="O17" s="108"/>
      <c r="P17" s="107"/>
      <c r="Q17" s="66"/>
      <c r="R17" s="67"/>
      <c r="S17" s="67"/>
      <c r="T17" s="28"/>
      <c r="U17" s="68"/>
    </row>
    <row r="18" spans="2:21" ht="2.1" customHeight="1" x14ac:dyDescent="0.25">
      <c r="B18" s="77"/>
      <c r="C18" s="77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08"/>
      <c r="P18" s="22"/>
      <c r="Q18" s="107"/>
      <c r="R18" s="107"/>
      <c r="S18" s="107"/>
      <c r="T18" s="107"/>
      <c r="U18" s="107"/>
    </row>
    <row r="19" spans="2:21" ht="21.95" customHeight="1" x14ac:dyDescent="0.25">
      <c r="B19" s="103">
        <v>2005</v>
      </c>
      <c r="C19" s="107"/>
      <c r="D19" s="43">
        <v>808.57299999999998</v>
      </c>
      <c r="E19" s="43"/>
      <c r="F19" s="49">
        <v>18.321999999999999</v>
      </c>
      <c r="G19" s="49"/>
      <c r="H19" s="49">
        <v>5.3581700000000003</v>
      </c>
      <c r="I19" s="49"/>
      <c r="J19" s="47">
        <v>2.2659673276253347</v>
      </c>
      <c r="K19" s="47"/>
      <c r="L19" s="44">
        <v>29.244460211767276</v>
      </c>
      <c r="M19" s="44"/>
      <c r="N19" s="65">
        <v>0.66266991353903737</v>
      </c>
      <c r="O19" s="108"/>
      <c r="P19" s="107"/>
      <c r="Q19" s="66"/>
      <c r="R19" s="67"/>
      <c r="S19" s="67"/>
      <c r="T19" s="28"/>
      <c r="U19" s="68"/>
    </row>
    <row r="20" spans="2:21" ht="2.1" customHeight="1" x14ac:dyDescent="0.25">
      <c r="B20" s="77"/>
      <c r="C20" s="77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08"/>
      <c r="P20" s="22"/>
      <c r="Q20" s="107"/>
      <c r="R20" s="107"/>
      <c r="S20" s="107"/>
      <c r="T20" s="107"/>
      <c r="U20" s="107"/>
    </row>
    <row r="21" spans="2:21" ht="21.95" customHeight="1" x14ac:dyDescent="0.25">
      <c r="B21" s="103">
        <v>2006</v>
      </c>
      <c r="C21" s="107"/>
      <c r="D21" s="43">
        <v>855</v>
      </c>
      <c r="E21" s="43"/>
      <c r="F21" s="49">
        <v>18.8</v>
      </c>
      <c r="G21" s="49"/>
      <c r="H21" s="49">
        <v>5.0172509999999999</v>
      </c>
      <c r="I21" s="49"/>
      <c r="J21" s="47">
        <v>2.198830409356725</v>
      </c>
      <c r="K21" s="47"/>
      <c r="L21" s="44">
        <v>26.687505319148936</v>
      </c>
      <c r="M21" s="44"/>
      <c r="N21" s="65">
        <v>0.58681298245614033</v>
      </c>
      <c r="O21" s="108"/>
      <c r="P21" s="107"/>
      <c r="Q21" s="66"/>
      <c r="R21" s="67"/>
      <c r="S21" s="67"/>
      <c r="T21" s="28"/>
      <c r="U21" s="68"/>
    </row>
    <row r="22" spans="2:21" ht="2.1" customHeight="1" x14ac:dyDescent="0.25">
      <c r="B22" s="77"/>
      <c r="C22" s="77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08"/>
      <c r="P22" s="22"/>
      <c r="Q22" s="107"/>
      <c r="R22" s="107"/>
      <c r="S22" s="107"/>
      <c r="T22" s="107"/>
      <c r="U22" s="107"/>
    </row>
    <row r="23" spans="2:21" ht="21.95" customHeight="1" x14ac:dyDescent="0.25">
      <c r="B23" s="103">
        <v>2007</v>
      </c>
      <c r="C23" s="107"/>
      <c r="D23" s="43">
        <v>911</v>
      </c>
      <c r="E23" s="43"/>
      <c r="F23" s="49">
        <v>21</v>
      </c>
      <c r="G23" s="49"/>
      <c r="H23" s="49">
        <v>5.0258339999999997</v>
      </c>
      <c r="I23" s="49"/>
      <c r="J23" s="47">
        <v>2.3051591657519208</v>
      </c>
      <c r="K23" s="47"/>
      <c r="L23" s="44">
        <v>23.932542857142856</v>
      </c>
      <c r="M23" s="44"/>
      <c r="N23" s="65">
        <v>0.55168320526893522</v>
      </c>
      <c r="O23" s="108"/>
      <c r="P23" s="107"/>
      <c r="Q23" s="66"/>
      <c r="R23" s="67"/>
      <c r="S23" s="67"/>
      <c r="T23" s="28"/>
      <c r="U23" s="68"/>
    </row>
    <row r="24" spans="2:21" ht="2.1" customHeight="1" x14ac:dyDescent="0.25">
      <c r="B24" s="77"/>
      <c r="C24" s="77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08"/>
      <c r="P24" s="22"/>
      <c r="Q24" s="107"/>
      <c r="R24" s="107"/>
      <c r="S24" s="107"/>
      <c r="T24" s="107"/>
      <c r="U24" s="107"/>
    </row>
    <row r="25" spans="2:21" ht="21.95" customHeight="1" x14ac:dyDescent="0.25">
      <c r="B25" s="103">
        <v>2008</v>
      </c>
      <c r="C25" s="107"/>
      <c r="D25" s="43">
        <v>930</v>
      </c>
      <c r="E25" s="43"/>
      <c r="F25" s="49">
        <v>21.8</v>
      </c>
      <c r="G25" s="49"/>
      <c r="H25" s="49">
        <v>5.0500990000000003</v>
      </c>
      <c r="I25" s="49"/>
      <c r="J25" s="47">
        <v>2.3440860215053765</v>
      </c>
      <c r="K25" s="47"/>
      <c r="L25" s="44">
        <v>23.165591743119268</v>
      </c>
      <c r="M25" s="44"/>
      <c r="N25" s="65">
        <v>0.54302139784946246</v>
      </c>
      <c r="O25" s="108"/>
      <c r="P25" s="107"/>
      <c r="Q25" s="66"/>
      <c r="R25" s="67"/>
      <c r="S25" s="67"/>
      <c r="T25" s="28"/>
      <c r="U25" s="68"/>
    </row>
    <row r="26" spans="2:21" ht="2.1" customHeight="1" x14ac:dyDescent="0.25">
      <c r="B26" s="77"/>
      <c r="C26" s="77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08"/>
      <c r="P26" s="22"/>
      <c r="Q26" s="107"/>
      <c r="R26" s="107"/>
      <c r="S26" s="107"/>
      <c r="T26" s="107"/>
      <c r="U26" s="107"/>
    </row>
    <row r="27" spans="2:21" ht="21.95" customHeight="1" x14ac:dyDescent="0.25">
      <c r="B27" s="103">
        <v>2009</v>
      </c>
      <c r="C27" s="107"/>
      <c r="D27" s="43">
        <v>892</v>
      </c>
      <c r="E27" s="43"/>
      <c r="F27" s="49">
        <v>21.4</v>
      </c>
      <c r="G27" s="49"/>
      <c r="H27" s="49">
        <v>4.8022169999999997</v>
      </c>
      <c r="I27" s="49"/>
      <c r="J27" s="47">
        <v>2.399103139013453</v>
      </c>
      <c r="K27" s="47"/>
      <c r="L27" s="44">
        <v>22.440266355140189</v>
      </c>
      <c r="M27" s="44"/>
      <c r="N27" s="65">
        <v>0.53836513452914792</v>
      </c>
      <c r="O27" s="108"/>
      <c r="P27" s="107"/>
      <c r="Q27" s="66"/>
      <c r="R27" s="67"/>
      <c r="S27" s="67"/>
      <c r="T27" s="28"/>
      <c r="U27" s="68"/>
    </row>
    <row r="28" spans="2:21" ht="2.1" customHeight="1" x14ac:dyDescent="0.25">
      <c r="B28" s="77"/>
      <c r="C28" s="77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08"/>
      <c r="P28" s="22"/>
      <c r="Q28" s="107"/>
      <c r="R28" s="107"/>
      <c r="S28" s="107"/>
      <c r="T28" s="107"/>
      <c r="U28" s="107"/>
    </row>
    <row r="29" spans="2:21" ht="21.95" customHeight="1" x14ac:dyDescent="0.25">
      <c r="B29" s="103">
        <v>2010</v>
      </c>
      <c r="C29" s="107"/>
      <c r="D29" s="43">
        <v>952.15499999999997</v>
      </c>
      <c r="E29" s="43"/>
      <c r="F29" s="49">
        <v>23.582999999999998</v>
      </c>
      <c r="G29" s="49"/>
      <c r="H29" s="49">
        <v>5.1613790000000002</v>
      </c>
      <c r="I29" s="49"/>
      <c r="J29" s="47">
        <v>2.4768026214219323</v>
      </c>
      <c r="K29" s="47"/>
      <c r="L29" s="44">
        <v>21.886015350040285</v>
      </c>
      <c r="M29" s="44"/>
      <c r="N29" s="65">
        <v>0.54207340191460429</v>
      </c>
      <c r="O29" s="108"/>
      <c r="P29" s="107"/>
      <c r="Q29" s="66"/>
      <c r="R29" s="67"/>
      <c r="S29" s="67"/>
      <c r="T29" s="28"/>
      <c r="U29" s="68"/>
    </row>
    <row r="30" spans="2:21" ht="2.1" customHeight="1" x14ac:dyDescent="0.25">
      <c r="B30" s="77"/>
      <c r="C30" s="77"/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08"/>
      <c r="P30" s="22"/>
      <c r="Q30" s="107"/>
      <c r="R30" s="107"/>
      <c r="S30" s="107"/>
      <c r="T30" s="107"/>
      <c r="U30" s="107"/>
    </row>
    <row r="31" spans="2:21" ht="21.95" customHeight="1" x14ac:dyDescent="0.25">
      <c r="B31" s="103">
        <v>2011</v>
      </c>
      <c r="C31" s="107"/>
      <c r="D31" s="43">
        <v>997</v>
      </c>
      <c r="E31" s="43"/>
      <c r="F31" s="49">
        <v>25.2</v>
      </c>
      <c r="G31" s="49"/>
      <c r="H31" s="49">
        <v>5.4333539999999996</v>
      </c>
      <c r="I31" s="49"/>
      <c r="J31" s="47">
        <v>2.5275827482447339</v>
      </c>
      <c r="K31" s="47"/>
      <c r="L31" s="44">
        <v>21.560928571428569</v>
      </c>
      <c r="M31" s="44"/>
      <c r="N31" s="65">
        <v>0.54497031093279835</v>
      </c>
      <c r="O31" s="108"/>
      <c r="P31" s="107"/>
      <c r="Q31" s="66"/>
      <c r="R31" s="67"/>
      <c r="S31" s="67"/>
      <c r="T31" s="28"/>
      <c r="U31" s="68"/>
    </row>
    <row r="32" spans="2:21" ht="2.1" customHeight="1" x14ac:dyDescent="0.25">
      <c r="B32" s="77"/>
      <c r="C32" s="77"/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08"/>
      <c r="P32" s="22"/>
      <c r="Q32" s="107"/>
      <c r="R32" s="107"/>
      <c r="S32" s="107"/>
      <c r="T32" s="107"/>
      <c r="U32" s="107"/>
    </row>
    <row r="33" spans="2:21" ht="21.95" customHeight="1" x14ac:dyDescent="0.25">
      <c r="B33" s="103">
        <v>2012</v>
      </c>
      <c r="C33" s="107"/>
      <c r="D33" s="43">
        <v>1043</v>
      </c>
      <c r="E33" s="43"/>
      <c r="F33" s="49">
        <v>26.8</v>
      </c>
      <c r="G33" s="49"/>
      <c r="H33" s="49">
        <v>5.6768429999999999</v>
      </c>
      <c r="I33" s="49"/>
      <c r="J33" s="47">
        <v>2.569511025886865</v>
      </c>
      <c r="K33" s="47"/>
      <c r="L33" s="44">
        <v>21.18225</v>
      </c>
      <c r="M33" s="44"/>
      <c r="N33" s="65">
        <v>0.54428024928092045</v>
      </c>
      <c r="O33" s="108"/>
      <c r="P33" s="107"/>
      <c r="Q33" s="66"/>
      <c r="R33" s="67"/>
      <c r="S33" s="67"/>
      <c r="T33" s="28"/>
      <c r="U33" s="68"/>
    </row>
    <row r="34" spans="2:21" ht="2.1" customHeight="1" x14ac:dyDescent="0.25">
      <c r="B34" s="77"/>
      <c r="C34" s="77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08"/>
      <c r="P34" s="22"/>
      <c r="Q34" s="107"/>
      <c r="R34" s="107"/>
      <c r="S34" s="107"/>
      <c r="T34" s="107"/>
      <c r="U34" s="107"/>
    </row>
    <row r="35" spans="2:21" ht="21.95" customHeight="1" x14ac:dyDescent="0.25">
      <c r="B35" s="103">
        <v>2013</v>
      </c>
      <c r="C35" s="107"/>
      <c r="D35" s="43">
        <v>1095</v>
      </c>
      <c r="E35" s="43"/>
      <c r="F35" s="49">
        <v>27.2</v>
      </c>
      <c r="G35" s="49"/>
      <c r="H35" s="49">
        <v>5.8133419999999996</v>
      </c>
      <c r="I35" s="49"/>
      <c r="J35" s="47">
        <v>2.4840182648401825</v>
      </c>
      <c r="K35" s="47"/>
      <c r="L35" s="44">
        <v>21.372580882352938</v>
      </c>
      <c r="M35" s="44"/>
      <c r="N35" s="65">
        <v>0.53089881278538809</v>
      </c>
      <c r="O35" s="108"/>
      <c r="P35" s="107"/>
      <c r="Q35" s="66"/>
      <c r="R35" s="67"/>
      <c r="S35" s="67"/>
      <c r="T35" s="28"/>
      <c r="U35" s="68"/>
    </row>
    <row r="36" spans="2:21" ht="2.1" customHeight="1" x14ac:dyDescent="0.25">
      <c r="B36" s="77"/>
      <c r="C36" s="77"/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08"/>
      <c r="P36" s="22"/>
      <c r="Q36" s="107"/>
      <c r="R36" s="107"/>
      <c r="S36" s="107"/>
      <c r="T36" s="107"/>
      <c r="U36" s="107"/>
    </row>
    <row r="37" spans="2:21" ht="21.95" customHeight="1" x14ac:dyDescent="0.25">
      <c r="B37" s="103">
        <v>2014</v>
      </c>
      <c r="C37" s="107"/>
      <c r="D37" s="43">
        <v>1141</v>
      </c>
      <c r="E37" s="43"/>
      <c r="F37" s="49">
        <v>29.1</v>
      </c>
      <c r="G37" s="49"/>
      <c r="H37" s="49">
        <v>6.4298520000000003</v>
      </c>
      <c r="I37" s="49"/>
      <c r="J37" s="47">
        <v>2.5503943908851889</v>
      </c>
      <c r="K37" s="47"/>
      <c r="L37" s="44">
        <v>22.095711340206186</v>
      </c>
      <c r="M37" s="44"/>
      <c r="N37" s="65">
        <v>0.56352778264680103</v>
      </c>
      <c r="O37" s="108"/>
      <c r="P37" s="107"/>
      <c r="Q37" s="66"/>
      <c r="R37" s="67"/>
      <c r="S37" s="67"/>
      <c r="T37" s="28"/>
      <c r="U37" s="68"/>
    </row>
    <row r="38" spans="2:21" ht="2.1" customHeight="1" x14ac:dyDescent="0.25">
      <c r="B38" s="77"/>
      <c r="C38" s="77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08"/>
      <c r="P38" s="22"/>
      <c r="Q38" s="107"/>
      <c r="R38" s="107"/>
      <c r="S38" s="107"/>
      <c r="T38" s="107"/>
      <c r="U38" s="107"/>
    </row>
    <row r="39" spans="2:21" ht="21.95" customHeight="1" x14ac:dyDescent="0.25">
      <c r="B39" s="103">
        <v>2015</v>
      </c>
      <c r="C39" s="107"/>
      <c r="D39" s="43">
        <v>1194.58</v>
      </c>
      <c r="E39" s="43"/>
      <c r="F39" s="49">
        <v>31.856000000000002</v>
      </c>
      <c r="G39" s="49"/>
      <c r="H39" s="49">
        <v>6.3058379999999996</v>
      </c>
      <c r="I39" s="49"/>
      <c r="J39" s="47">
        <v>2.6667113127626449</v>
      </c>
      <c r="K39" s="47"/>
      <c r="L39" s="44">
        <v>19.794820441988946</v>
      </c>
      <c r="M39" s="44"/>
      <c r="N39" s="65">
        <v>0.52787071606757185</v>
      </c>
      <c r="O39" s="108"/>
      <c r="P39" s="107"/>
      <c r="Q39" s="66"/>
      <c r="R39" s="67"/>
      <c r="S39" s="67"/>
      <c r="T39" s="28"/>
      <c r="U39" s="68"/>
    </row>
    <row r="40" spans="2:21" ht="2.1" customHeight="1" x14ac:dyDescent="0.25">
      <c r="B40" s="77"/>
      <c r="C40" s="77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08"/>
      <c r="P40" s="22"/>
      <c r="Q40" s="107"/>
      <c r="R40" s="107"/>
      <c r="S40" s="107"/>
      <c r="T40" s="107"/>
      <c r="U40" s="107"/>
    </row>
    <row r="41" spans="2:21" ht="21.95" customHeight="1" x14ac:dyDescent="0.25">
      <c r="B41" s="103">
        <v>2016</v>
      </c>
      <c r="C41" s="107"/>
      <c r="D41" s="43">
        <v>1241.155</v>
      </c>
      <c r="E41" s="43"/>
      <c r="F41" s="49">
        <v>33.956000000000003</v>
      </c>
      <c r="G41" s="49"/>
      <c r="H41" s="49">
        <v>6.5469999999999997</v>
      </c>
      <c r="I41" s="49"/>
      <c r="J41" s="47">
        <v>2.7358387953156535</v>
      </c>
      <c r="K41" s="47"/>
      <c r="L41" s="44">
        <v>19.28083402049711</v>
      </c>
      <c r="M41" s="44"/>
      <c r="N41" s="65">
        <v>0.5274925371931789</v>
      </c>
      <c r="O41" s="108"/>
      <c r="P41" s="107"/>
      <c r="Q41" s="66"/>
      <c r="R41" s="67"/>
      <c r="S41" s="67"/>
      <c r="T41" s="28"/>
      <c r="U41" s="68"/>
    </row>
    <row r="42" spans="2:21" ht="2.1" customHeight="1" x14ac:dyDescent="0.25">
      <c r="B42" s="77"/>
      <c r="C42" s="77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08"/>
      <c r="P42" s="22"/>
      <c r="Q42" s="107"/>
      <c r="R42" s="107"/>
      <c r="S42" s="107"/>
      <c r="T42" s="107"/>
      <c r="U42" s="107"/>
    </row>
    <row r="43" spans="2:21" ht="21.95" customHeight="1" x14ac:dyDescent="0.25">
      <c r="B43" s="103">
        <v>2017</v>
      </c>
      <c r="C43" s="107"/>
      <c r="D43" s="43">
        <v>1328.7549999999999</v>
      </c>
      <c r="E43" s="43"/>
      <c r="F43" s="49">
        <v>36.566000000000003</v>
      </c>
      <c r="G43" s="49"/>
      <c r="H43" s="49">
        <v>6.5887700000000002</v>
      </c>
      <c r="I43" s="49"/>
      <c r="J43" s="47">
        <v>2.7518993343392877</v>
      </c>
      <c r="K43" s="47"/>
      <c r="L43" s="44">
        <v>18.018842640704481</v>
      </c>
      <c r="M43" s="44"/>
      <c r="N43" s="65">
        <v>0.49586041068519032</v>
      </c>
      <c r="O43" s="108"/>
      <c r="P43" s="107"/>
      <c r="Q43" s="66"/>
      <c r="R43" s="67"/>
      <c r="S43" s="67"/>
      <c r="T43" s="28"/>
      <c r="U43" s="68"/>
    </row>
    <row r="44" spans="2:21" ht="2.1" customHeight="1" x14ac:dyDescent="0.25">
      <c r="B44" s="77"/>
      <c r="C44" s="77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08"/>
      <c r="P44" s="22"/>
      <c r="Q44" s="107"/>
      <c r="R44" s="107"/>
      <c r="S44" s="107"/>
      <c r="T44" s="107"/>
      <c r="U44" s="107"/>
    </row>
    <row r="45" spans="2:21" ht="21.95" customHeight="1" x14ac:dyDescent="0.25">
      <c r="B45" s="103">
        <v>2018</v>
      </c>
      <c r="C45" s="107"/>
      <c r="D45" s="43">
        <v>1407.4810000000002</v>
      </c>
      <c r="E45" s="43"/>
      <c r="F45" s="49">
        <v>37.101999999999997</v>
      </c>
      <c r="G45" s="49"/>
      <c r="H45" s="49">
        <v>6.6210000000000004</v>
      </c>
      <c r="I45" s="49"/>
      <c r="J45" s="47">
        <v>2.6360568988142643</v>
      </c>
      <c r="K45" s="47"/>
      <c r="L45" s="44">
        <v>17.845399169856073</v>
      </c>
      <c r="M45" s="44"/>
      <c r="N45" s="65">
        <v>0.47041487593793452</v>
      </c>
      <c r="O45" s="108"/>
      <c r="P45" s="107"/>
      <c r="Q45" s="66"/>
      <c r="R45" s="67"/>
      <c r="S45" s="67"/>
      <c r="T45" s="28"/>
      <c r="U45" s="68"/>
    </row>
    <row r="46" spans="2:21" ht="2.1" customHeight="1" x14ac:dyDescent="0.25">
      <c r="B46" s="77"/>
      <c r="C46" s="77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08"/>
      <c r="P46" s="22"/>
      <c r="Q46" s="107"/>
      <c r="R46" s="107"/>
      <c r="S46" s="107"/>
      <c r="T46" s="107"/>
      <c r="U46" s="107"/>
    </row>
    <row r="47" spans="2:21" ht="21.95" customHeight="1" x14ac:dyDescent="0.25">
      <c r="B47" s="103" t="s">
        <v>90</v>
      </c>
      <c r="C47" s="107"/>
      <c r="D47" s="43">
        <v>1461.1999999999998</v>
      </c>
      <c r="E47" s="43"/>
      <c r="F47" s="49">
        <v>35.459000000000003</v>
      </c>
      <c r="G47" s="49"/>
      <c r="H47" s="49">
        <v>6.3529999999999998</v>
      </c>
      <c r="I47" s="49"/>
      <c r="J47" s="47">
        <v>2.4267040788393106</v>
      </c>
      <c r="K47" s="47"/>
      <c r="L47" s="44">
        <v>17.916466905440085</v>
      </c>
      <c r="M47" s="44"/>
      <c r="N47" s="65">
        <v>0.43477963317820978</v>
      </c>
      <c r="O47" s="108"/>
      <c r="P47" s="107"/>
      <c r="Q47" s="66"/>
      <c r="R47" s="67"/>
      <c r="S47" s="67"/>
      <c r="T47" s="28"/>
      <c r="U47" s="68"/>
    </row>
    <row r="48" spans="2:21" ht="3.95" customHeight="1" x14ac:dyDescent="0.25">
      <c r="B48" s="148"/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08"/>
      <c r="P48" s="29"/>
      <c r="Q48" s="30"/>
      <c r="R48" s="67"/>
      <c r="S48" s="67"/>
      <c r="T48" s="28"/>
      <c r="U48" s="68"/>
    </row>
    <row r="49" spans="2:25" ht="3.95" customHeight="1" x14ac:dyDescent="0.25">
      <c r="B49" s="107"/>
      <c r="C49" s="107"/>
      <c r="D49" s="43"/>
      <c r="E49" s="43"/>
      <c r="F49" s="49"/>
      <c r="G49" s="49"/>
      <c r="H49" s="49"/>
      <c r="I49" s="49"/>
      <c r="J49" s="47"/>
      <c r="K49" s="47"/>
      <c r="L49" s="47"/>
      <c r="M49" s="47"/>
      <c r="N49" s="65"/>
      <c r="O49" s="108"/>
      <c r="P49" s="29"/>
      <c r="Q49" s="30"/>
      <c r="R49" s="67"/>
      <c r="S49" s="67"/>
      <c r="T49" s="28"/>
      <c r="U49" s="68"/>
      <c r="V49" s="108"/>
      <c r="W49" s="108"/>
    </row>
    <row r="50" spans="2:25" s="13" customFormat="1" ht="15.95" customHeight="1" x14ac:dyDescent="0.25">
      <c r="B50" s="11" t="s">
        <v>10</v>
      </c>
      <c r="C50" s="11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10"/>
      <c r="Q50" s="1"/>
      <c r="R50" s="5"/>
      <c r="S50" s="5"/>
      <c r="T50" s="6"/>
      <c r="U50" s="7"/>
      <c r="V50" s="109"/>
      <c r="W50" s="109"/>
      <c r="X50" s="14"/>
      <c r="Y50" s="14"/>
    </row>
    <row r="51" spans="2:25" s="13" customFormat="1" ht="15.95" customHeight="1" x14ac:dyDescent="0.25">
      <c r="B51" s="109" t="s">
        <v>91</v>
      </c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4"/>
      <c r="S51" s="14"/>
      <c r="T51" s="14"/>
      <c r="U51" s="14"/>
      <c r="V51" s="14"/>
      <c r="W51" s="14"/>
      <c r="X51" s="109"/>
      <c r="Y51" s="109"/>
    </row>
    <row r="52" spans="2:25" s="13" customFormat="1" ht="15.95" customHeight="1" x14ac:dyDescent="0.25">
      <c r="B52" s="109" t="s">
        <v>92</v>
      </c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4"/>
      <c r="S52" s="14"/>
      <c r="T52" s="14"/>
      <c r="U52" s="14"/>
      <c r="V52" s="14"/>
      <c r="W52" s="14"/>
      <c r="X52" s="109"/>
      <c r="Y52" s="109"/>
    </row>
    <row r="53" spans="2:25" s="19" customFormat="1" ht="21.95" customHeight="1" x14ac:dyDescent="0.25"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22"/>
      <c r="S53" s="22"/>
      <c r="T53" s="22"/>
      <c r="U53" s="22"/>
      <c r="V53" s="22"/>
      <c r="W53" s="22"/>
      <c r="X53" s="102"/>
      <c r="Y53" s="102"/>
    </row>
    <row r="54" spans="2:25" s="19" customFormat="1" ht="21.95" customHeight="1" x14ac:dyDescent="0.25"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22"/>
      <c r="Y54" s="22"/>
    </row>
    <row r="55" spans="2:25" ht="21.95" customHeight="1" x14ac:dyDescent="0.25">
      <c r="B55" s="108" t="s">
        <v>214</v>
      </c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22"/>
      <c r="Y55" s="108"/>
    </row>
    <row r="56" spans="2:25" ht="3.95" customHeight="1" x14ac:dyDescent="0.25"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22"/>
      <c r="Y56" s="108"/>
    </row>
    <row r="57" spans="2:25" ht="3.95" customHeight="1" x14ac:dyDescent="0.25">
      <c r="B57" s="144"/>
      <c r="C57" s="144"/>
      <c r="D57" s="144"/>
      <c r="E57" s="144"/>
      <c r="F57" s="144"/>
      <c r="G57" s="144"/>
      <c r="H57" s="144"/>
      <c r="I57" s="144"/>
      <c r="J57" s="144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22"/>
      <c r="Y57" s="108"/>
    </row>
    <row r="58" spans="2:25" ht="21.95" customHeight="1" x14ac:dyDescent="0.25">
      <c r="B58" s="146" t="s">
        <v>14</v>
      </c>
      <c r="C58" s="111"/>
      <c r="D58" s="147" t="s">
        <v>93</v>
      </c>
      <c r="E58" s="147"/>
      <c r="F58" s="147"/>
      <c r="G58" s="147"/>
      <c r="H58" s="147"/>
      <c r="I58" s="147"/>
      <c r="J58" s="147"/>
      <c r="K58" s="77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</row>
    <row r="59" spans="2:25" ht="2.1" customHeight="1" x14ac:dyDescent="0.25">
      <c r="B59" s="146"/>
      <c r="C59" s="111"/>
      <c r="D59" s="77"/>
      <c r="E59" s="77"/>
      <c r="F59" s="77"/>
      <c r="G59" s="77"/>
      <c r="H59" s="77"/>
      <c r="I59" s="77"/>
      <c r="J59" s="77"/>
      <c r="K59" s="77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</row>
    <row r="60" spans="2:25" ht="21.95" customHeight="1" x14ac:dyDescent="0.25">
      <c r="B60" s="146"/>
      <c r="C60" s="111"/>
      <c r="D60" s="101">
        <v>2010</v>
      </c>
      <c r="E60" s="77"/>
      <c r="F60" s="101">
        <v>2017</v>
      </c>
      <c r="G60" s="77"/>
      <c r="H60" s="101">
        <v>2018</v>
      </c>
      <c r="I60" s="77"/>
      <c r="J60" s="101">
        <v>2019</v>
      </c>
      <c r="K60" s="77"/>
      <c r="L60" s="108"/>
      <c r="M60" s="108"/>
      <c r="N60" s="108"/>
      <c r="O60" s="108"/>
      <c r="P60" s="108"/>
      <c r="Q60" s="108"/>
      <c r="R60" s="108"/>
      <c r="S60" s="108"/>
      <c r="T60" s="108"/>
      <c r="U60" s="53"/>
      <c r="V60" s="53"/>
      <c r="W60" s="108"/>
      <c r="X60" s="108"/>
      <c r="Y60" s="108"/>
    </row>
    <row r="61" spans="2:25" ht="2.1" customHeight="1" x14ac:dyDescent="0.25">
      <c r="B61" s="111"/>
      <c r="C61" s="111"/>
      <c r="D61" s="77"/>
      <c r="E61" s="77"/>
      <c r="F61" s="77"/>
      <c r="G61" s="77"/>
      <c r="H61" s="77"/>
      <c r="I61" s="77"/>
      <c r="J61" s="77"/>
      <c r="K61" s="77"/>
      <c r="L61" s="108"/>
      <c r="M61" s="108"/>
      <c r="N61" s="108"/>
      <c r="O61" s="108"/>
      <c r="P61" s="108"/>
      <c r="Q61" s="108"/>
      <c r="R61" s="108"/>
      <c r="S61" s="108"/>
      <c r="T61" s="108"/>
      <c r="U61" s="53"/>
      <c r="V61" s="53"/>
      <c r="W61" s="108"/>
      <c r="X61" s="108"/>
      <c r="Y61" s="108"/>
    </row>
    <row r="62" spans="2:25" ht="21.95" customHeight="1" x14ac:dyDescent="0.25">
      <c r="B62" s="79" t="s">
        <v>16</v>
      </c>
      <c r="C62" s="37"/>
      <c r="D62" s="80">
        <v>975.327</v>
      </c>
      <c r="E62" s="38"/>
      <c r="F62" s="80">
        <v>1343.92</v>
      </c>
      <c r="G62" s="38"/>
      <c r="H62" s="80">
        <v>1462.0169999999998</v>
      </c>
      <c r="I62" s="38"/>
      <c r="J62" s="80">
        <v>1494.376</v>
      </c>
      <c r="K62" s="38"/>
      <c r="L62" s="64"/>
      <c r="M62" s="64"/>
      <c r="N62" s="64"/>
      <c r="O62" s="64"/>
      <c r="P62" s="64"/>
      <c r="Q62" s="108"/>
      <c r="R62" s="108"/>
      <c r="S62" s="108"/>
      <c r="T62" s="108"/>
      <c r="U62" s="22"/>
      <c r="V62" s="22"/>
      <c r="W62" s="108"/>
      <c r="X62" s="108"/>
      <c r="Y62" s="108"/>
    </row>
    <row r="63" spans="2:25" ht="2.1" customHeight="1" x14ac:dyDescent="0.25">
      <c r="B63" s="37"/>
      <c r="C63" s="37"/>
      <c r="D63" s="38"/>
      <c r="E63" s="38"/>
      <c r="F63" s="38"/>
      <c r="G63" s="38"/>
      <c r="H63" s="38"/>
      <c r="I63" s="38"/>
      <c r="J63" s="38"/>
      <c r="K63" s="38"/>
      <c r="L63" s="64"/>
      <c r="M63" s="64"/>
      <c r="N63" s="64"/>
      <c r="O63" s="64"/>
      <c r="P63" s="64"/>
      <c r="Q63" s="108"/>
      <c r="R63" s="108"/>
      <c r="S63" s="108"/>
      <c r="T63" s="108"/>
      <c r="U63" s="22"/>
      <c r="V63" s="22"/>
      <c r="W63" s="108"/>
      <c r="X63" s="108"/>
      <c r="Y63" s="108"/>
    </row>
    <row r="64" spans="2:25" ht="21.95" customHeight="1" x14ac:dyDescent="0.25">
      <c r="B64" s="91" t="s">
        <v>17</v>
      </c>
      <c r="C64" s="69"/>
      <c r="D64" s="90">
        <v>422.88900000000001</v>
      </c>
      <c r="E64" s="70"/>
      <c r="F64" s="90">
        <v>517.25900000000001</v>
      </c>
      <c r="G64" s="70"/>
      <c r="H64" s="82">
        <v>574.07100000000003</v>
      </c>
      <c r="I64" s="38"/>
      <c r="J64" s="82">
        <v>578.21900000000005</v>
      </c>
      <c r="K64" s="38"/>
      <c r="L64" s="64"/>
      <c r="M64" s="64"/>
      <c r="N64" s="64"/>
      <c r="O64" s="64"/>
      <c r="P64" s="64"/>
      <c r="Q64" s="108"/>
      <c r="R64" s="108"/>
      <c r="S64" s="71"/>
      <c r="T64" s="108"/>
      <c r="U64" s="22"/>
      <c r="V64" s="22"/>
      <c r="W64" s="108"/>
      <c r="X64" s="108"/>
      <c r="Y64" s="108"/>
    </row>
    <row r="65" spans="2:25" ht="21.95" customHeight="1" x14ac:dyDescent="0.25">
      <c r="B65" s="102" t="s">
        <v>18</v>
      </c>
      <c r="C65" s="102"/>
      <c r="D65" s="38">
        <v>60.612000000000002</v>
      </c>
      <c r="E65" s="38"/>
      <c r="F65" s="38">
        <v>88.570999999999998</v>
      </c>
      <c r="G65" s="38"/>
      <c r="H65" s="38">
        <v>93.578000000000003</v>
      </c>
      <c r="I65" s="38"/>
      <c r="J65" s="38">
        <v>95.652000000000001</v>
      </c>
      <c r="K65" s="38"/>
      <c r="L65" s="64"/>
      <c r="M65" s="64"/>
      <c r="N65" s="64"/>
      <c r="O65" s="64"/>
      <c r="P65" s="64"/>
      <c r="Q65" s="108"/>
      <c r="R65" s="108"/>
      <c r="S65" s="71"/>
      <c r="T65" s="108"/>
      <c r="U65" s="22"/>
      <c r="V65" s="22"/>
      <c r="W65" s="108"/>
      <c r="X65" s="108"/>
      <c r="Y65" s="108"/>
    </row>
    <row r="66" spans="2:25" ht="21.95" customHeight="1" x14ac:dyDescent="0.25">
      <c r="B66" s="102" t="s">
        <v>19</v>
      </c>
      <c r="C66" s="102"/>
      <c r="D66" s="38">
        <v>152.364</v>
      </c>
      <c r="E66" s="38"/>
      <c r="F66" s="38">
        <v>168.602</v>
      </c>
      <c r="G66" s="38"/>
      <c r="H66" s="38">
        <v>182.881</v>
      </c>
      <c r="I66" s="38"/>
      <c r="J66" s="38">
        <v>179.41900000000001</v>
      </c>
      <c r="K66" s="38"/>
      <c r="L66" s="108"/>
      <c r="M66" s="108"/>
      <c r="N66" s="64"/>
      <c r="O66" s="64"/>
      <c r="P66" s="64"/>
      <c r="Q66" s="108"/>
      <c r="R66" s="108"/>
      <c r="S66" s="71"/>
      <c r="T66" s="108"/>
      <c r="U66" s="22"/>
      <c r="V66" s="22"/>
      <c r="W66" s="108"/>
      <c r="X66" s="108"/>
      <c r="Y66" s="108"/>
    </row>
    <row r="67" spans="2:25" ht="21.95" customHeight="1" x14ac:dyDescent="0.25">
      <c r="B67" s="102" t="s">
        <v>20</v>
      </c>
      <c r="C67" s="102"/>
      <c r="D67" s="38">
        <v>48.311999999999998</v>
      </c>
      <c r="E67" s="38"/>
      <c r="F67" s="38">
        <v>60.695</v>
      </c>
      <c r="G67" s="38"/>
      <c r="H67" s="38">
        <v>69.024000000000001</v>
      </c>
      <c r="I67" s="38"/>
      <c r="J67" s="38">
        <v>68.700999999999993</v>
      </c>
      <c r="K67" s="38"/>
      <c r="L67" s="64"/>
      <c r="M67" s="64"/>
      <c r="N67" s="64"/>
      <c r="O67" s="64"/>
      <c r="P67" s="64"/>
      <c r="Q67" s="108"/>
      <c r="R67" s="108"/>
      <c r="S67" s="71"/>
      <c r="T67" s="108"/>
      <c r="U67" s="22"/>
      <c r="V67" s="22"/>
      <c r="W67" s="108"/>
      <c r="X67" s="108"/>
      <c r="Y67" s="108"/>
    </row>
    <row r="68" spans="2:25" ht="21.95" customHeight="1" x14ac:dyDescent="0.25">
      <c r="B68" s="106" t="s">
        <v>21</v>
      </c>
      <c r="C68" s="106"/>
      <c r="D68" s="38">
        <v>161.601</v>
      </c>
      <c r="E68" s="38"/>
      <c r="F68" s="38">
        <v>199.39099999999999</v>
      </c>
      <c r="G68" s="38"/>
      <c r="H68" s="38">
        <v>228.58799999999999</v>
      </c>
      <c r="I68" s="38"/>
      <c r="J68" s="38">
        <v>234.447</v>
      </c>
      <c r="K68" s="38"/>
      <c r="L68" s="64"/>
      <c r="M68" s="64"/>
      <c r="N68" s="64"/>
      <c r="O68" s="64"/>
      <c r="P68" s="64"/>
      <c r="Q68" s="108"/>
      <c r="R68" s="108"/>
      <c r="S68" s="71"/>
      <c r="T68" s="108"/>
      <c r="U68" s="22"/>
      <c r="V68" s="22"/>
      <c r="W68" s="108"/>
      <c r="X68" s="108"/>
      <c r="Y68" s="108"/>
    </row>
    <row r="69" spans="2:25" ht="21.95" customHeight="1" x14ac:dyDescent="0.25">
      <c r="B69" s="91" t="s">
        <v>22</v>
      </c>
      <c r="C69" s="69"/>
      <c r="D69" s="90">
        <v>254.303</v>
      </c>
      <c r="E69" s="70"/>
      <c r="F69" s="90">
        <v>396.04400000000004</v>
      </c>
      <c r="G69" s="70"/>
      <c r="H69" s="82">
        <v>435.48699999999997</v>
      </c>
      <c r="I69" s="38"/>
      <c r="J69" s="82">
        <v>443.065</v>
      </c>
      <c r="K69" s="38"/>
      <c r="L69" s="64"/>
      <c r="M69" s="64"/>
      <c r="N69" s="64"/>
      <c r="O69" s="64"/>
      <c r="P69" s="64"/>
      <c r="Q69" s="108"/>
      <c r="R69" s="108"/>
      <c r="S69" s="71"/>
      <c r="T69" s="108"/>
      <c r="U69" s="22"/>
      <c r="V69" s="22"/>
      <c r="W69" s="108"/>
      <c r="X69" s="108"/>
      <c r="Y69" s="108"/>
    </row>
    <row r="70" spans="2:25" ht="21.95" customHeight="1" x14ac:dyDescent="0.25">
      <c r="B70" s="102" t="s">
        <v>23</v>
      </c>
      <c r="C70" s="102"/>
      <c r="D70" s="38">
        <v>122.899</v>
      </c>
      <c r="E70" s="38"/>
      <c r="F70" s="38">
        <v>168.13</v>
      </c>
      <c r="G70" s="38"/>
      <c r="H70" s="38">
        <v>193.339</v>
      </c>
      <c r="I70" s="38"/>
      <c r="J70" s="38">
        <v>188.089</v>
      </c>
      <c r="K70" s="38"/>
      <c r="L70" s="64"/>
      <c r="M70" s="64"/>
      <c r="N70" s="64"/>
      <c r="O70" s="64"/>
      <c r="P70" s="64"/>
      <c r="Q70" s="108"/>
      <c r="R70" s="108"/>
      <c r="S70" s="71"/>
      <c r="T70" s="108"/>
      <c r="U70" s="22"/>
      <c r="V70" s="22"/>
      <c r="W70" s="108"/>
      <c r="X70" s="108"/>
      <c r="Y70" s="108"/>
    </row>
    <row r="71" spans="2:25" ht="21.95" customHeight="1" x14ac:dyDescent="0.25">
      <c r="B71" s="102" t="s">
        <v>24</v>
      </c>
      <c r="C71" s="102"/>
      <c r="D71" s="38">
        <v>68.546999999999997</v>
      </c>
      <c r="E71" s="38"/>
      <c r="F71" s="38">
        <v>130.667</v>
      </c>
      <c r="G71" s="38"/>
      <c r="H71" s="38">
        <v>138.47999999999999</v>
      </c>
      <c r="I71" s="38"/>
      <c r="J71" s="38">
        <v>147.72900000000001</v>
      </c>
      <c r="K71" s="38"/>
      <c r="L71" s="64"/>
      <c r="M71" s="64"/>
      <c r="N71" s="64"/>
      <c r="O71" s="64"/>
      <c r="P71" s="64"/>
      <c r="Q71" s="108"/>
      <c r="R71" s="108"/>
      <c r="S71" s="71"/>
      <c r="T71" s="108"/>
      <c r="U71" s="22"/>
      <c r="V71" s="22"/>
      <c r="W71" s="108"/>
      <c r="X71" s="108"/>
      <c r="Y71" s="108"/>
    </row>
    <row r="72" spans="2:25" ht="21.95" customHeight="1" x14ac:dyDescent="0.25">
      <c r="B72" s="102" t="s">
        <v>25</v>
      </c>
      <c r="C72" s="102"/>
      <c r="D72" s="38">
        <v>42.793999999999997</v>
      </c>
      <c r="E72" s="38"/>
      <c r="F72" s="38">
        <v>57.389000000000003</v>
      </c>
      <c r="G72" s="38"/>
      <c r="H72" s="38">
        <v>61.137999999999998</v>
      </c>
      <c r="I72" s="38"/>
      <c r="J72" s="38">
        <v>61.634999999999998</v>
      </c>
      <c r="K72" s="38"/>
      <c r="L72" s="64"/>
      <c r="M72" s="64"/>
      <c r="N72" s="64"/>
      <c r="O72" s="64"/>
      <c r="P72" s="64"/>
      <c r="Q72" s="108"/>
      <c r="R72" s="108"/>
      <c r="S72" s="71"/>
      <c r="T72" s="108"/>
      <c r="U72" s="22"/>
      <c r="V72" s="22"/>
      <c r="W72" s="108"/>
      <c r="X72" s="108"/>
      <c r="Y72" s="108"/>
    </row>
    <row r="73" spans="2:25" ht="21.95" customHeight="1" x14ac:dyDescent="0.25">
      <c r="B73" s="102" t="s">
        <v>26</v>
      </c>
      <c r="C73" s="102"/>
      <c r="D73" s="38">
        <v>20.062999999999999</v>
      </c>
      <c r="E73" s="38"/>
      <c r="F73" s="38">
        <v>39.857999999999997</v>
      </c>
      <c r="G73" s="38"/>
      <c r="H73" s="38">
        <v>42.53</v>
      </c>
      <c r="I73" s="38"/>
      <c r="J73" s="38">
        <v>45.612000000000002</v>
      </c>
      <c r="K73" s="38"/>
      <c r="L73" s="64"/>
      <c r="M73" s="64"/>
      <c r="N73" s="64"/>
      <c r="O73" s="64"/>
      <c r="P73" s="64"/>
      <c r="Q73" s="108"/>
      <c r="R73" s="108"/>
      <c r="S73" s="71"/>
      <c r="T73" s="108"/>
      <c r="U73" s="22"/>
      <c r="V73" s="22"/>
      <c r="W73" s="108"/>
      <c r="X73" s="108"/>
      <c r="Y73" s="108"/>
    </row>
    <row r="74" spans="2:25" ht="21.95" customHeight="1" x14ac:dyDescent="0.25">
      <c r="B74" s="91" t="s">
        <v>27</v>
      </c>
      <c r="C74" s="69"/>
      <c r="D74" s="90">
        <v>215.53799999999998</v>
      </c>
      <c r="E74" s="70"/>
      <c r="F74" s="90">
        <v>325.85500000000002</v>
      </c>
      <c r="G74" s="70"/>
      <c r="H74" s="82">
        <v>339.11099999999999</v>
      </c>
      <c r="I74" s="38"/>
      <c r="J74" s="82">
        <v>343.63099999999997</v>
      </c>
      <c r="K74" s="38"/>
      <c r="L74" s="64"/>
      <c r="M74" s="64"/>
      <c r="N74" s="64"/>
      <c r="O74" s="64"/>
      <c r="P74" s="64"/>
      <c r="Q74" s="108"/>
      <c r="R74" s="108"/>
      <c r="S74" s="71"/>
      <c r="T74" s="108"/>
      <c r="U74" s="22"/>
      <c r="V74" s="22"/>
      <c r="W74" s="108"/>
      <c r="X74" s="108"/>
      <c r="Y74" s="108"/>
    </row>
    <row r="75" spans="2:25" ht="21.95" customHeight="1" x14ac:dyDescent="0.25">
      <c r="B75" s="102" t="s">
        <v>28</v>
      </c>
      <c r="C75" s="102"/>
      <c r="D75" s="38">
        <v>164.83199999999999</v>
      </c>
      <c r="E75" s="38"/>
      <c r="F75" s="38">
        <v>252.40899999999999</v>
      </c>
      <c r="G75" s="38"/>
      <c r="H75" s="38">
        <v>264.125</v>
      </c>
      <c r="I75" s="38"/>
      <c r="J75" s="38">
        <v>266.71899999999999</v>
      </c>
      <c r="K75" s="38"/>
      <c r="L75" s="64"/>
      <c r="M75" s="64"/>
      <c r="N75" s="64"/>
      <c r="O75" s="64"/>
      <c r="P75" s="64"/>
      <c r="Q75" s="108"/>
      <c r="R75" s="108"/>
      <c r="S75" s="71"/>
      <c r="T75" s="108"/>
      <c r="U75" s="22"/>
      <c r="V75" s="22"/>
      <c r="W75" s="108"/>
      <c r="X75" s="108"/>
      <c r="Y75" s="108"/>
    </row>
    <row r="76" spans="2:25" ht="21.95" customHeight="1" x14ac:dyDescent="0.25">
      <c r="B76" s="102" t="s">
        <v>29</v>
      </c>
      <c r="C76" s="102"/>
      <c r="D76" s="38">
        <v>23.254000000000001</v>
      </c>
      <c r="E76" s="38"/>
      <c r="F76" s="38">
        <v>31.802</v>
      </c>
      <c r="G76" s="38"/>
      <c r="H76" s="38">
        <v>33.037999999999997</v>
      </c>
      <c r="I76" s="38"/>
      <c r="J76" s="38">
        <v>35.319000000000003</v>
      </c>
      <c r="K76" s="38"/>
      <c r="L76" s="64"/>
      <c r="M76" s="64"/>
      <c r="N76" s="64"/>
      <c r="O76" s="64"/>
      <c r="P76" s="64"/>
      <c r="Q76" s="108"/>
      <c r="R76" s="108"/>
      <c r="S76" s="71"/>
      <c r="T76" s="108"/>
      <c r="U76" s="22"/>
      <c r="V76" s="22"/>
      <c r="W76" s="108"/>
      <c r="X76" s="108"/>
      <c r="Y76" s="108"/>
    </row>
    <row r="77" spans="2:25" ht="21.95" customHeight="1" x14ac:dyDescent="0.25">
      <c r="B77" s="102" t="s">
        <v>30</v>
      </c>
      <c r="C77" s="102"/>
      <c r="D77" s="38">
        <v>6.9470000000000001</v>
      </c>
      <c r="E77" s="38"/>
      <c r="F77" s="38">
        <v>12.603999999999999</v>
      </c>
      <c r="G77" s="38"/>
      <c r="H77" s="38">
        <v>12.253</v>
      </c>
      <c r="I77" s="38"/>
      <c r="J77" s="38">
        <v>12.628</v>
      </c>
      <c r="K77" s="38"/>
      <c r="L77" s="64"/>
      <c r="M77" s="64"/>
      <c r="N77" s="64"/>
      <c r="O77" s="64"/>
      <c r="P77" s="64"/>
      <c r="Q77" s="108"/>
      <c r="R77" s="108"/>
      <c r="S77" s="71"/>
      <c r="T77" s="108"/>
      <c r="U77" s="22"/>
      <c r="V77" s="22"/>
      <c r="W77" s="108"/>
      <c r="X77" s="108"/>
      <c r="Y77" s="108"/>
    </row>
    <row r="78" spans="2:25" ht="21.95" customHeight="1" x14ac:dyDescent="0.25">
      <c r="B78" s="102" t="s">
        <v>31</v>
      </c>
      <c r="C78" s="102"/>
      <c r="D78" s="38">
        <v>20.504999999999999</v>
      </c>
      <c r="E78" s="38"/>
      <c r="F78" s="38">
        <v>29.04</v>
      </c>
      <c r="G78" s="38"/>
      <c r="H78" s="38">
        <v>29.695</v>
      </c>
      <c r="I78" s="38"/>
      <c r="J78" s="38">
        <v>28.965</v>
      </c>
      <c r="K78" s="38"/>
      <c r="L78" s="64"/>
      <c r="M78" s="64"/>
      <c r="N78" s="64"/>
      <c r="O78" s="64"/>
      <c r="P78" s="64"/>
      <c r="Q78" s="108"/>
      <c r="R78" s="108"/>
      <c r="S78" s="71"/>
      <c r="T78" s="108"/>
      <c r="U78" s="22"/>
      <c r="V78" s="22"/>
      <c r="W78" s="108"/>
      <c r="X78" s="108"/>
      <c r="Y78" s="108"/>
    </row>
    <row r="79" spans="2:25" ht="21.95" customHeight="1" x14ac:dyDescent="0.25">
      <c r="B79" s="91" t="s">
        <v>32</v>
      </c>
      <c r="C79" s="69"/>
      <c r="D79" s="90">
        <v>30.447000000000003</v>
      </c>
      <c r="E79" s="70"/>
      <c r="F79" s="90">
        <v>36.402999999999999</v>
      </c>
      <c r="G79" s="70"/>
      <c r="H79" s="82">
        <v>38.777999999999999</v>
      </c>
      <c r="I79" s="38"/>
      <c r="J79" s="82">
        <v>39.016999999999996</v>
      </c>
      <c r="K79" s="38"/>
      <c r="L79" s="64"/>
      <c r="M79" s="64"/>
      <c r="N79" s="64"/>
      <c r="O79" s="64"/>
      <c r="P79" s="64"/>
      <c r="Q79" s="108"/>
      <c r="R79" s="108"/>
      <c r="S79" s="71"/>
      <c r="T79" s="108"/>
      <c r="U79" s="22"/>
      <c r="V79" s="22"/>
      <c r="W79" s="108"/>
      <c r="X79" s="108"/>
      <c r="Y79" s="108"/>
    </row>
    <row r="80" spans="2:25" ht="21.95" customHeight="1" x14ac:dyDescent="0.25">
      <c r="B80" s="102" t="s">
        <v>33</v>
      </c>
      <c r="C80" s="102"/>
      <c r="D80" s="38">
        <v>9.6620000000000008</v>
      </c>
      <c r="E80" s="38"/>
      <c r="F80" s="38">
        <v>9.9160000000000004</v>
      </c>
      <c r="G80" s="38"/>
      <c r="H80" s="38">
        <v>10.734999999999999</v>
      </c>
      <c r="I80" s="38"/>
      <c r="J80" s="38">
        <v>11.228999999999999</v>
      </c>
      <c r="K80" s="38"/>
      <c r="L80" s="64"/>
      <c r="M80" s="64"/>
      <c r="N80" s="64"/>
      <c r="O80" s="64"/>
      <c r="P80" s="64"/>
      <c r="Q80" s="108"/>
      <c r="R80" s="108"/>
      <c r="S80" s="71"/>
      <c r="T80" s="108"/>
      <c r="U80" s="22"/>
      <c r="V80" s="22"/>
      <c r="W80" s="108"/>
      <c r="X80" s="108"/>
      <c r="Y80" s="108"/>
    </row>
    <row r="81" spans="2:25" ht="21.95" customHeight="1" x14ac:dyDescent="0.25">
      <c r="B81" s="102" t="s">
        <v>34</v>
      </c>
      <c r="C81" s="102"/>
      <c r="D81" s="38">
        <v>20.785</v>
      </c>
      <c r="E81" s="38"/>
      <c r="F81" s="38">
        <v>26.486999999999998</v>
      </c>
      <c r="G81" s="38"/>
      <c r="H81" s="38">
        <v>28.042999999999999</v>
      </c>
      <c r="I81" s="38"/>
      <c r="J81" s="38">
        <v>27.788</v>
      </c>
      <c r="K81" s="38"/>
      <c r="L81" s="64"/>
      <c r="M81" s="64"/>
      <c r="N81" s="64"/>
      <c r="O81" s="64"/>
      <c r="P81" s="64"/>
      <c r="Q81" s="108"/>
      <c r="R81" s="108"/>
      <c r="S81" s="71"/>
      <c r="T81" s="108"/>
      <c r="U81" s="22"/>
      <c r="V81" s="22"/>
      <c r="W81" s="108"/>
      <c r="X81" s="108"/>
      <c r="Y81" s="108"/>
    </row>
    <row r="82" spans="2:25" ht="21.95" customHeight="1" x14ac:dyDescent="0.25">
      <c r="B82" s="91" t="s">
        <v>35</v>
      </c>
      <c r="C82" s="69"/>
      <c r="D82" s="90">
        <v>52.15</v>
      </c>
      <c r="E82" s="70"/>
      <c r="F82" s="90">
        <v>68.358999999999995</v>
      </c>
      <c r="G82" s="70"/>
      <c r="H82" s="82">
        <v>74.569999999999993</v>
      </c>
      <c r="I82" s="38"/>
      <c r="J82" s="82">
        <v>90.444000000000003</v>
      </c>
      <c r="K82" s="38"/>
      <c r="L82" s="64"/>
      <c r="M82" s="64"/>
      <c r="N82" s="64"/>
      <c r="O82" s="64"/>
      <c r="P82" s="64"/>
      <c r="Q82" s="108"/>
      <c r="R82" s="108"/>
      <c r="S82" s="71"/>
      <c r="T82" s="108"/>
      <c r="U82" s="22"/>
      <c r="V82" s="22"/>
      <c r="W82" s="108"/>
      <c r="X82" s="108"/>
      <c r="Y82" s="108"/>
    </row>
    <row r="83" spans="2:25" ht="3.95" customHeight="1" x14ac:dyDescent="0.25">
      <c r="B83" s="149"/>
      <c r="C83" s="149"/>
      <c r="D83" s="149"/>
      <c r="E83" s="149"/>
      <c r="F83" s="149"/>
      <c r="G83" s="149"/>
      <c r="H83" s="149"/>
      <c r="I83" s="149"/>
      <c r="J83" s="149"/>
      <c r="K83" s="38"/>
      <c r="L83" s="64"/>
      <c r="M83" s="64"/>
      <c r="N83" s="64"/>
      <c r="O83" s="64"/>
      <c r="P83" s="108"/>
      <c r="Q83" s="108"/>
      <c r="R83" s="71"/>
      <c r="S83" s="108"/>
      <c r="T83" s="22"/>
      <c r="U83" s="22"/>
      <c r="V83" s="108"/>
      <c r="W83" s="108"/>
      <c r="X83" s="108"/>
      <c r="Y83" s="108"/>
    </row>
    <row r="84" spans="2:25" ht="3.95" customHeight="1" x14ac:dyDescent="0.25">
      <c r="B84" s="102"/>
      <c r="C84" s="102"/>
      <c r="D84" s="38"/>
      <c r="E84" s="38"/>
      <c r="F84" s="38"/>
      <c r="G84" s="38"/>
      <c r="H84" s="38"/>
      <c r="I84" s="38"/>
      <c r="J84" s="38"/>
      <c r="K84" s="38"/>
      <c r="L84" s="64"/>
      <c r="M84" s="64"/>
      <c r="N84" s="64"/>
      <c r="O84" s="64"/>
      <c r="P84" s="108"/>
      <c r="Q84" s="108"/>
      <c r="R84" s="71"/>
      <c r="S84" s="108"/>
      <c r="T84" s="22"/>
      <c r="U84" s="22"/>
      <c r="V84" s="108"/>
      <c r="W84" s="108"/>
      <c r="X84" s="108"/>
      <c r="Y84" s="108"/>
    </row>
    <row r="85" spans="2:25" s="13" customFormat="1" ht="15.95" customHeight="1" x14ac:dyDescent="0.25">
      <c r="B85" s="11" t="s">
        <v>78</v>
      </c>
      <c r="C85" s="11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10"/>
      <c r="Q85" s="1"/>
      <c r="R85" s="5"/>
      <c r="S85" s="5"/>
      <c r="T85" s="6"/>
      <c r="U85" s="7"/>
      <c r="V85" s="109"/>
      <c r="W85" s="109"/>
      <c r="X85" s="14"/>
      <c r="Y85" s="14"/>
    </row>
    <row r="86" spans="2:25" s="13" customFormat="1" ht="15.95" customHeight="1" x14ac:dyDescent="0.25">
      <c r="B86" s="109" t="s">
        <v>94</v>
      </c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4"/>
      <c r="S86" s="14"/>
      <c r="T86" s="14"/>
      <c r="U86" s="14"/>
      <c r="V86" s="14"/>
      <c r="W86" s="14"/>
      <c r="X86" s="109"/>
      <c r="Y86" s="109"/>
    </row>
    <row r="87" spans="2:25" s="13" customFormat="1" ht="15.95" customHeight="1" x14ac:dyDescent="0.25">
      <c r="B87" s="109" t="s">
        <v>95</v>
      </c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4"/>
      <c r="S87" s="14"/>
      <c r="T87" s="14"/>
      <c r="U87" s="14"/>
      <c r="V87" s="14"/>
      <c r="W87" s="14"/>
      <c r="X87" s="109"/>
      <c r="Y87" s="109"/>
    </row>
    <row r="88" spans="2:25" s="19" customFormat="1" ht="21.95" customHeight="1" x14ac:dyDescent="0.25">
      <c r="B88" s="102"/>
      <c r="C88" s="10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22"/>
      <c r="Y88" s="22"/>
    </row>
  </sheetData>
  <mergeCells count="13">
    <mergeCell ref="B83:J83"/>
    <mergeCell ref="B58:B60"/>
    <mergeCell ref="D58:J58"/>
    <mergeCell ref="P2:U2"/>
    <mergeCell ref="B5:B7"/>
    <mergeCell ref="D5:H5"/>
    <mergeCell ref="J5:N5"/>
    <mergeCell ref="P5:U5"/>
    <mergeCell ref="Q7:S7"/>
    <mergeCell ref="T7:U7"/>
    <mergeCell ref="B4:N4"/>
    <mergeCell ref="B48:N48"/>
    <mergeCell ref="B57:J57"/>
  </mergeCells>
  <pageMargins left="0.78740157480314965" right="0.39370078740157483" top="0.78740157480314965" bottom="0.59055118110236227" header="0.47244094488188981" footer="0.47244094488188981"/>
  <pageSetup paperSize="9" scale="51" orientation="portrait" horizontalDpi="300" verticalDpi="300" r:id="rId1"/>
  <headerFooter alignWithMargins="0">
    <oddHeader>&amp;C&amp;"Arial,Negrito"&amp;14Turismo mundial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513E-E7EF-4643-A46B-E5AA69D291AB}">
  <sheetPr>
    <tabColor rgb="FF92D050"/>
  </sheetPr>
  <dimension ref="B1:W96"/>
  <sheetViews>
    <sheetView showGridLines="0" zoomScaleNormal="100" workbookViewId="0"/>
  </sheetViews>
  <sheetFormatPr defaultColWidth="11.42578125" defaultRowHeight="21.95" customHeight="1" x14ac:dyDescent="0.25"/>
  <cols>
    <col min="1" max="1" width="2.7109375" style="8" customWidth="1"/>
    <col min="2" max="2" width="20.7109375" style="8" customWidth="1"/>
    <col min="3" max="3" width="0.28515625" style="8" customWidth="1"/>
    <col min="4" max="4" width="20.7109375" style="8" customWidth="1"/>
    <col min="5" max="5" width="0.28515625" style="8" customWidth="1"/>
    <col min="6" max="6" width="20.7109375" style="8" customWidth="1"/>
    <col min="7" max="7" width="0.28515625" style="8" customWidth="1"/>
    <col min="8" max="8" width="20.7109375" style="8" customWidth="1"/>
    <col min="9" max="9" width="0.28515625" style="8" customWidth="1"/>
    <col min="10" max="10" width="20.7109375" style="8" customWidth="1"/>
    <col min="11" max="11" width="0.28515625" style="8" customWidth="1"/>
    <col min="12" max="12" width="20.7109375" style="8" customWidth="1"/>
    <col min="13" max="13" width="0.28515625" style="8" customWidth="1"/>
    <col min="14" max="14" width="20.7109375" style="8" customWidth="1"/>
    <col min="15" max="15" width="0.28515625" style="8" customWidth="1"/>
    <col min="16" max="16" width="20.7109375" style="8" customWidth="1"/>
    <col min="17" max="17" width="0.28515625" style="8" customWidth="1"/>
    <col min="18" max="18" width="20.7109375" style="8" customWidth="1"/>
    <col min="19" max="19" width="0.28515625" style="8" customWidth="1"/>
    <col min="20" max="20" width="20.7109375" style="8" customWidth="1"/>
    <col min="21" max="21" width="0.28515625" style="8" customWidth="1"/>
    <col min="22" max="22" width="20.7109375" style="8" customWidth="1"/>
    <col min="23" max="23" width="2.7109375" style="22" customWidth="1"/>
    <col min="24" max="16384" width="11.42578125" style="8"/>
  </cols>
  <sheetData>
    <row r="1" spans="2:23" ht="21.95" customHeight="1" x14ac:dyDescent="0.25">
      <c r="B1" s="108" t="s">
        <v>2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2"/>
      <c r="S1" s="102"/>
      <c r="T1" s="108"/>
      <c r="U1" s="108"/>
      <c r="V1" s="22"/>
    </row>
    <row r="2" spans="2:23" ht="21.95" customHeight="1" x14ac:dyDescent="0.25">
      <c r="B2" s="108" t="s">
        <v>215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22"/>
    </row>
    <row r="3" spans="2:23" ht="3.95" customHeight="1" x14ac:dyDescent="0.25"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22"/>
    </row>
    <row r="4" spans="2:23" ht="3.95" customHeight="1" x14ac:dyDescent="0.25"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08"/>
      <c r="R4" s="108"/>
      <c r="S4" s="108"/>
      <c r="T4" s="108"/>
      <c r="U4" s="108"/>
      <c r="V4" s="22"/>
    </row>
    <row r="5" spans="2:23" ht="44.1" customHeight="1" x14ac:dyDescent="0.25">
      <c r="B5" s="146" t="s">
        <v>37</v>
      </c>
      <c r="C5" s="146"/>
      <c r="D5" s="146"/>
      <c r="E5" s="111"/>
      <c r="F5" s="146" t="s">
        <v>96</v>
      </c>
      <c r="G5" s="146"/>
      <c r="H5" s="146"/>
      <c r="I5" s="111"/>
      <c r="J5" s="146" t="s">
        <v>97</v>
      </c>
      <c r="K5" s="146"/>
      <c r="L5" s="146"/>
      <c r="M5" s="146"/>
      <c r="N5" s="146"/>
      <c r="O5" s="146"/>
      <c r="P5" s="146"/>
      <c r="Q5" s="107"/>
      <c r="R5" s="108"/>
      <c r="S5" s="108"/>
      <c r="T5" s="22"/>
      <c r="U5" s="22"/>
      <c r="V5" s="22"/>
    </row>
    <row r="6" spans="2:23" ht="2.1" customHeight="1" x14ac:dyDescent="0.25">
      <c r="B6" s="111"/>
      <c r="C6" s="111"/>
      <c r="D6" s="111"/>
      <c r="E6" s="111"/>
      <c r="F6" s="146"/>
      <c r="G6" s="146"/>
      <c r="H6" s="146"/>
      <c r="I6" s="111"/>
      <c r="J6" s="111"/>
      <c r="K6" s="111"/>
      <c r="L6" s="111"/>
      <c r="M6" s="111"/>
      <c r="N6" s="111"/>
      <c r="O6" s="111"/>
      <c r="P6" s="111"/>
      <c r="Q6" s="107"/>
      <c r="R6" s="108"/>
      <c r="S6" s="108"/>
      <c r="T6" s="22"/>
      <c r="U6" s="22"/>
      <c r="V6" s="22"/>
    </row>
    <row r="7" spans="2:23" ht="21.95" customHeight="1" x14ac:dyDescent="0.25">
      <c r="B7" s="101">
        <v>2019</v>
      </c>
      <c r="C7" s="77"/>
      <c r="D7" s="101">
        <v>2018</v>
      </c>
      <c r="E7" s="77"/>
      <c r="F7" s="146"/>
      <c r="G7" s="146"/>
      <c r="H7" s="146"/>
      <c r="I7" s="111"/>
      <c r="J7" s="101">
        <v>2010</v>
      </c>
      <c r="K7" s="77"/>
      <c r="L7" s="101">
        <v>2017</v>
      </c>
      <c r="M7" s="77"/>
      <c r="N7" s="101">
        <v>2018</v>
      </c>
      <c r="O7" s="77"/>
      <c r="P7" s="101">
        <v>2019</v>
      </c>
      <c r="Q7" s="22"/>
      <c r="R7" s="22"/>
      <c r="S7" s="22"/>
      <c r="T7" s="22"/>
      <c r="U7" s="22"/>
      <c r="V7" s="22"/>
    </row>
    <row r="8" spans="2:23" ht="2.1" customHeight="1" x14ac:dyDescent="0.25">
      <c r="B8" s="77"/>
      <c r="C8" s="77"/>
      <c r="D8" s="77"/>
      <c r="E8" s="77"/>
      <c r="F8" s="111"/>
      <c r="G8" s="111"/>
      <c r="H8" s="111"/>
      <c r="I8" s="111"/>
      <c r="J8" s="77"/>
      <c r="K8" s="77"/>
      <c r="L8" s="77"/>
      <c r="M8" s="77"/>
      <c r="N8" s="77"/>
      <c r="O8" s="77"/>
      <c r="P8" s="77"/>
      <c r="Q8" s="22"/>
      <c r="R8" s="22"/>
      <c r="S8" s="22"/>
      <c r="T8" s="22"/>
      <c r="U8" s="22"/>
      <c r="V8" s="22"/>
    </row>
    <row r="9" spans="2:23" ht="21.95" customHeight="1" x14ac:dyDescent="0.25">
      <c r="B9" s="105" t="s">
        <v>40</v>
      </c>
      <c r="C9" s="22"/>
      <c r="D9" s="105" t="s">
        <v>40</v>
      </c>
      <c r="E9" s="22"/>
      <c r="F9" s="153" t="s">
        <v>16</v>
      </c>
      <c r="G9" s="153"/>
      <c r="H9" s="153"/>
      <c r="I9" s="22"/>
      <c r="J9" s="92">
        <v>975.327</v>
      </c>
      <c r="K9" s="58"/>
      <c r="L9" s="92">
        <v>1343.92</v>
      </c>
      <c r="M9" s="58"/>
      <c r="N9" s="92">
        <v>1462.0169999999998</v>
      </c>
      <c r="O9" s="58"/>
      <c r="P9" s="92">
        <v>1494.376</v>
      </c>
      <c r="Q9" s="58"/>
      <c r="R9" s="22"/>
      <c r="S9" s="22"/>
      <c r="T9" s="22"/>
      <c r="U9" s="22"/>
      <c r="V9" s="22"/>
      <c r="W9" s="108"/>
    </row>
    <row r="10" spans="2:23" ht="21.95" customHeight="1" x14ac:dyDescent="0.25">
      <c r="B10" s="84">
        <v>1</v>
      </c>
      <c r="C10" s="22"/>
      <c r="D10" s="84">
        <v>1</v>
      </c>
      <c r="E10" s="22"/>
      <c r="F10" s="156" t="s">
        <v>44</v>
      </c>
      <c r="G10" s="156"/>
      <c r="H10" s="156"/>
      <c r="I10" s="108"/>
      <c r="J10" s="43">
        <v>137</v>
      </c>
      <c r="K10" s="43"/>
      <c r="L10" s="43">
        <v>210.7</v>
      </c>
      <c r="M10" s="43"/>
      <c r="N10" s="43">
        <v>214.7</v>
      </c>
      <c r="O10" s="43"/>
      <c r="P10" s="43">
        <v>214.1</v>
      </c>
      <c r="Q10" s="43"/>
      <c r="R10" s="108"/>
      <c r="S10" s="108"/>
      <c r="T10" s="22"/>
      <c r="U10" s="22"/>
      <c r="V10" s="59"/>
      <c r="W10" s="59"/>
    </row>
    <row r="11" spans="2:23" ht="21.95" customHeight="1" x14ac:dyDescent="0.25">
      <c r="B11" s="84">
        <v>2</v>
      </c>
      <c r="C11" s="22"/>
      <c r="D11" s="84">
        <v>2</v>
      </c>
      <c r="E11" s="22"/>
      <c r="F11" s="156" t="s">
        <v>43</v>
      </c>
      <c r="G11" s="156"/>
      <c r="H11" s="156"/>
      <c r="I11" s="108"/>
      <c r="J11" s="43">
        <v>54.6</v>
      </c>
      <c r="K11" s="43"/>
      <c r="L11" s="43">
        <v>68.099999999999994</v>
      </c>
      <c r="M11" s="43"/>
      <c r="N11" s="43">
        <v>81.7</v>
      </c>
      <c r="O11" s="43"/>
      <c r="P11" s="43">
        <v>79.7</v>
      </c>
      <c r="Q11" s="43"/>
      <c r="R11" s="108"/>
      <c r="S11" s="108"/>
      <c r="T11" s="22"/>
      <c r="U11" s="22"/>
      <c r="V11" s="59"/>
      <c r="W11" s="59"/>
    </row>
    <row r="12" spans="2:23" ht="21.95" customHeight="1" x14ac:dyDescent="0.25">
      <c r="B12" s="84">
        <v>3</v>
      </c>
      <c r="C12" s="22"/>
      <c r="D12" s="84">
        <v>3</v>
      </c>
      <c r="E12" s="22"/>
      <c r="F12" s="156" t="s">
        <v>41</v>
      </c>
      <c r="G12" s="156"/>
      <c r="H12" s="156"/>
      <c r="I12" s="108"/>
      <c r="J12" s="43">
        <v>57.1</v>
      </c>
      <c r="K12" s="43"/>
      <c r="L12" s="43">
        <v>58.9</v>
      </c>
      <c r="M12" s="43"/>
      <c r="N12" s="43">
        <v>66</v>
      </c>
      <c r="O12" s="43"/>
      <c r="P12" s="43">
        <v>63.8</v>
      </c>
      <c r="Q12" s="43"/>
      <c r="R12" s="108"/>
      <c r="S12" s="108"/>
      <c r="T12" s="22"/>
      <c r="U12" s="22"/>
      <c r="V12" s="59"/>
      <c r="W12" s="59"/>
    </row>
    <row r="13" spans="2:23" ht="21.95" customHeight="1" x14ac:dyDescent="0.25">
      <c r="B13" s="84">
        <v>4</v>
      </c>
      <c r="C13" s="22"/>
      <c r="D13" s="84">
        <v>4</v>
      </c>
      <c r="E13" s="22"/>
      <c r="F13" s="156" t="s">
        <v>49</v>
      </c>
      <c r="G13" s="156"/>
      <c r="H13" s="156"/>
      <c r="I13" s="108"/>
      <c r="J13" s="43">
        <v>20.100000000000001</v>
      </c>
      <c r="K13" s="43"/>
      <c r="L13" s="43">
        <v>56.9</v>
      </c>
      <c r="M13" s="43"/>
      <c r="N13" s="43">
        <v>56.4</v>
      </c>
      <c r="O13" s="43"/>
      <c r="P13" s="43">
        <v>60.5</v>
      </c>
      <c r="Q13" s="43"/>
      <c r="R13" s="108"/>
      <c r="S13" s="108"/>
      <c r="T13" s="108"/>
      <c r="U13" s="108"/>
      <c r="V13" s="108"/>
      <c r="W13" s="59"/>
    </row>
    <row r="14" spans="2:23" ht="21.95" customHeight="1" x14ac:dyDescent="0.25">
      <c r="B14" s="84">
        <v>5</v>
      </c>
      <c r="C14" s="22"/>
      <c r="D14" s="84">
        <v>5</v>
      </c>
      <c r="E14" s="22"/>
      <c r="F14" s="156" t="s">
        <v>51</v>
      </c>
      <c r="G14" s="156"/>
      <c r="H14" s="156"/>
      <c r="I14" s="108"/>
      <c r="J14" s="43">
        <v>34</v>
      </c>
      <c r="K14" s="43"/>
      <c r="L14" s="43">
        <v>49</v>
      </c>
      <c r="M14" s="43"/>
      <c r="N14" s="43">
        <v>50</v>
      </c>
      <c r="O14" s="43"/>
      <c r="P14" s="43">
        <v>52.7</v>
      </c>
      <c r="Q14" s="43"/>
      <c r="R14" s="108"/>
      <c r="S14" s="108"/>
      <c r="T14" s="22"/>
      <c r="U14" s="22"/>
      <c r="V14" s="59"/>
      <c r="W14" s="59"/>
    </row>
    <row r="15" spans="2:23" ht="21.95" customHeight="1" x14ac:dyDescent="0.25">
      <c r="B15" s="84">
        <v>6</v>
      </c>
      <c r="C15" s="22"/>
      <c r="D15" s="84">
        <v>6</v>
      </c>
      <c r="E15" s="22"/>
      <c r="F15" s="156" t="s">
        <v>46</v>
      </c>
      <c r="G15" s="156"/>
      <c r="H15" s="156"/>
      <c r="I15" s="108"/>
      <c r="J15" s="43">
        <v>38.799999999999997</v>
      </c>
      <c r="K15" s="43"/>
      <c r="L15" s="43">
        <v>44.2</v>
      </c>
      <c r="M15" s="43"/>
      <c r="N15" s="43">
        <v>49.3</v>
      </c>
      <c r="O15" s="43"/>
      <c r="P15" s="43">
        <v>49.6</v>
      </c>
      <c r="Q15" s="43"/>
      <c r="R15" s="108"/>
      <c r="S15" s="108"/>
      <c r="T15" s="22"/>
      <c r="U15" s="22"/>
      <c r="V15" s="59"/>
      <c r="W15" s="59"/>
    </row>
    <row r="16" spans="2:23" ht="21.95" customHeight="1" x14ac:dyDescent="0.25">
      <c r="B16" s="84">
        <v>7</v>
      </c>
      <c r="C16" s="22"/>
      <c r="D16" s="84">
        <v>9</v>
      </c>
      <c r="E16" s="22"/>
      <c r="F16" s="156" t="s">
        <v>53</v>
      </c>
      <c r="G16" s="156"/>
      <c r="H16" s="156"/>
      <c r="I16" s="108"/>
      <c r="J16" s="43">
        <v>32.6</v>
      </c>
      <c r="K16" s="43"/>
      <c r="L16" s="43">
        <v>41.7</v>
      </c>
      <c r="M16" s="43"/>
      <c r="N16" s="43">
        <v>42.1</v>
      </c>
      <c r="O16" s="43"/>
      <c r="P16" s="43">
        <v>46.1</v>
      </c>
      <c r="Q16" s="43"/>
      <c r="R16" s="108"/>
      <c r="S16" s="108"/>
      <c r="T16" s="22"/>
      <c r="U16" s="22"/>
      <c r="V16" s="59"/>
    </row>
    <row r="17" spans="2:23" ht="21.95" customHeight="1" x14ac:dyDescent="0.25">
      <c r="B17" s="84">
        <v>8</v>
      </c>
      <c r="C17" s="22"/>
      <c r="D17" s="84">
        <v>7</v>
      </c>
      <c r="E17" s="22"/>
      <c r="F17" s="156" t="s">
        <v>98</v>
      </c>
      <c r="G17" s="156"/>
      <c r="H17" s="156"/>
      <c r="I17" s="108"/>
      <c r="J17" s="43">
        <v>34.700000000000003</v>
      </c>
      <c r="K17" s="43"/>
      <c r="L17" s="43">
        <v>39.9</v>
      </c>
      <c r="M17" s="43"/>
      <c r="N17" s="43">
        <v>45</v>
      </c>
      <c r="O17" s="43"/>
      <c r="P17" s="43">
        <v>45.7</v>
      </c>
      <c r="Q17" s="43"/>
      <c r="R17" s="108"/>
      <c r="S17" s="108"/>
      <c r="T17" s="22"/>
      <c r="U17" s="22"/>
      <c r="V17" s="59"/>
      <c r="W17" s="59"/>
    </row>
    <row r="18" spans="2:23" ht="21.95" customHeight="1" x14ac:dyDescent="0.25">
      <c r="B18" s="84">
        <v>9</v>
      </c>
      <c r="C18" s="22"/>
      <c r="D18" s="84">
        <v>8</v>
      </c>
      <c r="E18" s="22"/>
      <c r="F18" s="156" t="s">
        <v>50</v>
      </c>
      <c r="G18" s="156"/>
      <c r="H18" s="156"/>
      <c r="I18" s="108"/>
      <c r="J18" s="43">
        <v>13.2</v>
      </c>
      <c r="K18" s="43"/>
      <c r="L18" s="43">
        <v>34.1</v>
      </c>
      <c r="M18" s="43"/>
      <c r="N18" s="43">
        <v>43</v>
      </c>
      <c r="O18" s="43"/>
      <c r="P18" s="43">
        <v>41.6</v>
      </c>
      <c r="Q18" s="43"/>
      <c r="R18" s="108"/>
      <c r="S18" s="108"/>
      <c r="T18" s="22"/>
      <c r="U18" s="22"/>
      <c r="V18" s="59"/>
      <c r="W18" s="59"/>
    </row>
    <row r="19" spans="2:23" ht="21.95" customHeight="1" x14ac:dyDescent="0.25">
      <c r="B19" s="84">
        <v>10</v>
      </c>
      <c r="C19" s="22"/>
      <c r="D19" s="84">
        <v>10</v>
      </c>
      <c r="E19" s="22"/>
      <c r="F19" s="156" t="s">
        <v>99</v>
      </c>
      <c r="G19" s="156"/>
      <c r="H19" s="156"/>
      <c r="I19" s="108"/>
      <c r="J19" s="43">
        <v>45.8</v>
      </c>
      <c r="K19" s="43"/>
      <c r="L19" s="43">
        <v>38.6</v>
      </c>
      <c r="M19" s="43"/>
      <c r="N19" s="43">
        <v>40.700000000000003</v>
      </c>
      <c r="O19" s="43"/>
      <c r="P19" s="43">
        <v>40.1</v>
      </c>
      <c r="Q19" s="43"/>
      <c r="R19" s="108"/>
      <c r="S19" s="108"/>
      <c r="T19" s="22"/>
      <c r="U19" s="22"/>
      <c r="V19" s="59"/>
      <c r="W19" s="59"/>
    </row>
    <row r="20" spans="2:23" ht="21.95" customHeight="1" x14ac:dyDescent="0.25">
      <c r="B20" s="84">
        <v>11</v>
      </c>
      <c r="C20" s="22"/>
      <c r="D20" s="84">
        <v>11</v>
      </c>
      <c r="E20" s="22"/>
      <c r="F20" s="156" t="s">
        <v>45</v>
      </c>
      <c r="G20" s="156"/>
      <c r="H20" s="156"/>
      <c r="I20" s="108"/>
      <c r="J20" s="43">
        <v>22.3</v>
      </c>
      <c r="K20" s="43"/>
      <c r="L20" s="43">
        <v>35.6</v>
      </c>
      <c r="M20" s="43"/>
      <c r="N20" s="43">
        <v>40.4</v>
      </c>
      <c r="O20" s="43"/>
      <c r="P20" s="43">
        <v>35.799999999999997</v>
      </c>
      <c r="Q20" s="43"/>
      <c r="R20" s="108"/>
      <c r="S20" s="108"/>
      <c r="T20" s="22"/>
      <c r="U20" s="22"/>
      <c r="V20" s="59"/>
      <c r="W20" s="59"/>
    </row>
    <row r="21" spans="2:23" ht="21.95" customHeight="1" x14ac:dyDescent="0.25">
      <c r="B21" s="84">
        <v>12</v>
      </c>
      <c r="C21" s="22"/>
      <c r="D21" s="84">
        <v>18</v>
      </c>
      <c r="E21" s="22"/>
      <c r="F21" s="156" t="s">
        <v>100</v>
      </c>
      <c r="G21" s="156"/>
      <c r="H21" s="156"/>
      <c r="I21" s="108"/>
      <c r="J21" s="43">
        <v>22.2</v>
      </c>
      <c r="K21" s="43"/>
      <c r="L21" s="43">
        <v>33.299999999999997</v>
      </c>
      <c r="M21" s="43"/>
      <c r="N21" s="43">
        <v>21.4</v>
      </c>
      <c r="O21" s="43"/>
      <c r="P21" s="43">
        <v>30.7</v>
      </c>
      <c r="Q21" s="43"/>
      <c r="R21" s="108"/>
      <c r="S21" s="108"/>
      <c r="T21" s="22"/>
      <c r="U21" s="22"/>
      <c r="V21" s="59"/>
      <c r="W21" s="59"/>
    </row>
    <row r="22" spans="2:23" ht="21.95" customHeight="1" x14ac:dyDescent="0.25">
      <c r="B22" s="84">
        <v>13</v>
      </c>
      <c r="C22" s="22"/>
      <c r="D22" s="84">
        <v>13</v>
      </c>
      <c r="E22" s="22"/>
      <c r="F22" s="156" t="s">
        <v>101</v>
      </c>
      <c r="G22" s="156"/>
      <c r="H22" s="156"/>
      <c r="I22" s="108"/>
      <c r="J22" s="43">
        <v>14.5</v>
      </c>
      <c r="K22" s="43"/>
      <c r="L22" s="43">
        <v>27.4</v>
      </c>
      <c r="M22" s="43"/>
      <c r="N22" s="43">
        <v>28.6</v>
      </c>
      <c r="O22" s="43"/>
      <c r="P22" s="43">
        <v>30.7</v>
      </c>
      <c r="Q22" s="43"/>
      <c r="R22" s="108"/>
      <c r="S22" s="108"/>
      <c r="T22" s="22"/>
      <c r="U22" s="22"/>
      <c r="V22" s="59"/>
      <c r="W22" s="59"/>
    </row>
    <row r="23" spans="2:23" ht="21.95" customHeight="1" x14ac:dyDescent="0.25">
      <c r="B23" s="84">
        <v>14</v>
      </c>
      <c r="C23" s="22"/>
      <c r="D23" s="84">
        <v>15</v>
      </c>
      <c r="E23" s="22"/>
      <c r="F23" s="156" t="s">
        <v>47</v>
      </c>
      <c r="G23" s="156"/>
      <c r="H23" s="156"/>
      <c r="I23" s="108"/>
      <c r="J23" s="43">
        <v>22.6</v>
      </c>
      <c r="K23" s="43"/>
      <c r="L23" s="43">
        <v>22.5</v>
      </c>
      <c r="M23" s="43"/>
      <c r="N23" s="43">
        <v>25.2</v>
      </c>
      <c r="O23" s="43"/>
      <c r="P23" s="43">
        <v>29.8</v>
      </c>
      <c r="Q23" s="43"/>
      <c r="R23" s="108"/>
      <c r="S23" s="108"/>
      <c r="T23" s="22"/>
      <c r="U23" s="22"/>
      <c r="V23" s="59"/>
      <c r="W23" s="59"/>
    </row>
    <row r="24" spans="2:23" ht="21.95" customHeight="1" x14ac:dyDescent="0.25">
      <c r="B24" s="84">
        <v>15</v>
      </c>
      <c r="C24" s="22"/>
      <c r="D24" s="84">
        <v>12</v>
      </c>
      <c r="E24" s="22"/>
      <c r="F24" s="156" t="s">
        <v>58</v>
      </c>
      <c r="G24" s="156"/>
      <c r="H24" s="156"/>
      <c r="I24" s="108"/>
      <c r="J24" s="43">
        <v>18.600000000000001</v>
      </c>
      <c r="K24" s="43"/>
      <c r="L24" s="43">
        <v>20.5</v>
      </c>
      <c r="M24" s="43"/>
      <c r="N24" s="43">
        <v>36.9</v>
      </c>
      <c r="O24" s="43"/>
      <c r="P24" s="43">
        <v>29</v>
      </c>
      <c r="Q24" s="43"/>
      <c r="R24" s="108"/>
      <c r="S24" s="108"/>
      <c r="T24" s="22"/>
      <c r="U24" s="22"/>
      <c r="V24" s="108"/>
      <c r="W24" s="59"/>
    </row>
    <row r="25" spans="2:23" ht="21.95" customHeight="1" x14ac:dyDescent="0.25">
      <c r="B25" s="84">
        <v>16</v>
      </c>
      <c r="C25" s="22"/>
      <c r="D25" s="84">
        <v>14</v>
      </c>
      <c r="E25" s="22"/>
      <c r="F25" s="156" t="s">
        <v>59</v>
      </c>
      <c r="G25" s="156"/>
      <c r="H25" s="156"/>
      <c r="I25" s="108"/>
      <c r="J25" s="43">
        <v>12</v>
      </c>
      <c r="K25" s="43"/>
      <c r="L25" s="43">
        <v>21.3</v>
      </c>
      <c r="M25" s="43"/>
      <c r="N25" s="43">
        <v>26.9</v>
      </c>
      <c r="O25" s="43"/>
      <c r="P25" s="43">
        <v>28</v>
      </c>
      <c r="Q25" s="43"/>
      <c r="R25" s="108"/>
      <c r="S25" s="108"/>
      <c r="T25" s="108"/>
      <c r="U25" s="108"/>
      <c r="V25" s="108"/>
      <c r="W25" s="59"/>
    </row>
    <row r="26" spans="2:23" ht="21.95" customHeight="1" x14ac:dyDescent="0.25">
      <c r="B26" s="84">
        <v>17</v>
      </c>
      <c r="C26" s="22"/>
      <c r="D26" s="84">
        <v>17</v>
      </c>
      <c r="E26" s="22"/>
      <c r="F26" s="156" t="s">
        <v>48</v>
      </c>
      <c r="G26" s="156"/>
      <c r="H26" s="156"/>
      <c r="I26" s="108"/>
      <c r="J26" s="43">
        <v>15.8</v>
      </c>
      <c r="K26" s="43"/>
      <c r="L26" s="43">
        <v>20.3</v>
      </c>
      <c r="M26" s="43"/>
      <c r="N26" s="43">
        <v>22.5</v>
      </c>
      <c r="O26" s="43"/>
      <c r="P26" s="43">
        <v>24.6</v>
      </c>
      <c r="Q26" s="43"/>
      <c r="R26" s="108"/>
      <c r="S26" s="108"/>
      <c r="T26" s="22"/>
      <c r="U26" s="22"/>
      <c r="V26" s="59"/>
      <c r="W26" s="59"/>
    </row>
    <row r="27" spans="2:23" ht="21.95" customHeight="1" x14ac:dyDescent="0.25">
      <c r="B27" s="84">
        <v>18</v>
      </c>
      <c r="C27" s="22"/>
      <c r="D27" s="84">
        <v>16</v>
      </c>
      <c r="E27" s="22"/>
      <c r="F27" s="156" t="s">
        <v>52</v>
      </c>
      <c r="G27" s="156"/>
      <c r="H27" s="156"/>
      <c r="I27" s="108"/>
      <c r="J27" s="43">
        <v>8.6</v>
      </c>
      <c r="K27" s="43"/>
      <c r="L27" s="43">
        <v>21</v>
      </c>
      <c r="M27" s="43"/>
      <c r="N27" s="43">
        <v>23.1</v>
      </c>
      <c r="O27" s="43"/>
      <c r="P27" s="43">
        <v>22.9</v>
      </c>
      <c r="Q27" s="43"/>
      <c r="R27" s="108"/>
      <c r="S27" s="108"/>
      <c r="T27" s="22"/>
      <c r="U27" s="22"/>
      <c r="V27" s="59"/>
      <c r="W27" s="59"/>
    </row>
    <row r="28" spans="2:23" ht="21.95" customHeight="1" x14ac:dyDescent="0.25">
      <c r="B28" s="84">
        <v>19</v>
      </c>
      <c r="C28" s="22"/>
      <c r="D28" s="84">
        <v>23</v>
      </c>
      <c r="E28" s="22"/>
      <c r="F28" s="156" t="s">
        <v>102</v>
      </c>
      <c r="G28" s="156"/>
      <c r="H28" s="156"/>
      <c r="I28" s="108"/>
      <c r="J28" s="43">
        <v>14.2</v>
      </c>
      <c r="K28" s="43"/>
      <c r="L28" s="43">
        <v>19.7</v>
      </c>
      <c r="M28" s="43"/>
      <c r="N28" s="43">
        <v>18.600000000000001</v>
      </c>
      <c r="O28" s="43"/>
      <c r="P28" s="43">
        <v>21.6</v>
      </c>
      <c r="Q28" s="43"/>
      <c r="R28" s="108"/>
      <c r="S28" s="108"/>
      <c r="T28" s="22"/>
      <c r="U28" s="22"/>
      <c r="V28" s="59"/>
      <c r="W28" s="59"/>
    </row>
    <row r="29" spans="2:23" ht="21.95" customHeight="1" x14ac:dyDescent="0.25">
      <c r="B29" s="84">
        <v>20</v>
      </c>
      <c r="C29" s="22"/>
      <c r="D29" s="84">
        <v>20</v>
      </c>
      <c r="E29" s="22"/>
      <c r="F29" s="156" t="s">
        <v>56</v>
      </c>
      <c r="G29" s="156"/>
      <c r="H29" s="156"/>
      <c r="I29" s="108"/>
      <c r="J29" s="43">
        <v>10.1</v>
      </c>
      <c r="K29" s="43"/>
      <c r="L29" s="43">
        <v>17.100000000000001</v>
      </c>
      <c r="M29" s="43"/>
      <c r="N29" s="43">
        <v>20.100000000000001</v>
      </c>
      <c r="O29" s="43"/>
      <c r="P29" s="43">
        <v>20.6</v>
      </c>
      <c r="Q29" s="43"/>
      <c r="R29" s="108"/>
      <c r="S29" s="108"/>
      <c r="T29" s="60"/>
      <c r="U29" s="60"/>
      <c r="V29" s="59"/>
      <c r="W29" s="59"/>
    </row>
    <row r="30" spans="2:23" ht="21.95" customHeight="1" x14ac:dyDescent="0.25">
      <c r="B30" s="61" t="s">
        <v>62</v>
      </c>
      <c r="C30" s="108"/>
      <c r="D30" s="61" t="s">
        <v>62</v>
      </c>
      <c r="E30" s="108"/>
      <c r="F30" s="61" t="s">
        <v>62</v>
      </c>
      <c r="G30" s="61"/>
      <c r="H30" s="108"/>
      <c r="I30" s="108"/>
      <c r="J30" s="62"/>
      <c r="K30" s="62"/>
      <c r="L30" s="62"/>
      <c r="M30" s="62"/>
      <c r="N30" s="62"/>
      <c r="O30" s="62"/>
      <c r="P30" s="62"/>
      <c r="Q30" s="62"/>
      <c r="R30" s="108"/>
      <c r="S30" s="108"/>
      <c r="T30" s="22"/>
      <c r="U30" s="22"/>
      <c r="V30" s="59"/>
      <c r="W30" s="59"/>
    </row>
    <row r="31" spans="2:23" ht="21.95" customHeight="1" x14ac:dyDescent="0.25">
      <c r="B31" s="84">
        <v>47</v>
      </c>
      <c r="C31" s="22"/>
      <c r="D31" s="84">
        <v>49</v>
      </c>
      <c r="E31" s="22"/>
      <c r="F31" s="156" t="s">
        <v>64</v>
      </c>
      <c r="G31" s="156"/>
      <c r="H31" s="156"/>
      <c r="I31" s="108"/>
      <c r="J31" s="43">
        <v>5.3</v>
      </c>
      <c r="K31" s="43"/>
      <c r="L31" s="43">
        <v>5.8</v>
      </c>
      <c r="M31" s="43"/>
      <c r="N31" s="43">
        <v>5.9</v>
      </c>
      <c r="O31" s="43"/>
      <c r="P31" s="43">
        <v>6</v>
      </c>
      <c r="Q31" s="43"/>
      <c r="R31" s="108"/>
      <c r="S31" s="108"/>
      <c r="T31" s="22"/>
      <c r="U31" s="22"/>
      <c r="V31" s="63"/>
    </row>
    <row r="32" spans="2:23" ht="21.95" customHeight="1" x14ac:dyDescent="0.25">
      <c r="B32" s="22" t="s">
        <v>40</v>
      </c>
      <c r="C32" s="108"/>
      <c r="D32" s="22" t="s">
        <v>40</v>
      </c>
      <c r="E32" s="108"/>
      <c r="F32" s="156" t="s">
        <v>65</v>
      </c>
      <c r="G32" s="156"/>
      <c r="H32" s="156"/>
      <c r="I32" s="108"/>
      <c r="J32" s="43">
        <v>341.22699999999986</v>
      </c>
      <c r="K32" s="43"/>
      <c r="L32" s="43">
        <v>457.32000000000028</v>
      </c>
      <c r="M32" s="43"/>
      <c r="N32" s="43">
        <f>N9-SUM(N10:N31)</f>
        <v>503.51699999999983</v>
      </c>
      <c r="O32" s="43"/>
      <c r="P32" s="43">
        <f>P9-SUM(P10:P31)</f>
        <v>520.77599999999984</v>
      </c>
      <c r="Q32" s="43"/>
      <c r="R32" s="22"/>
      <c r="S32" s="22"/>
      <c r="T32" s="22"/>
      <c r="U32" s="22"/>
      <c r="V32" s="22"/>
    </row>
    <row r="33" spans="2:23" ht="3.95" customHeight="1" x14ac:dyDescent="0.25"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43"/>
      <c r="R33" s="22"/>
      <c r="S33" s="22"/>
      <c r="T33" s="22"/>
      <c r="U33" s="22"/>
      <c r="V33" s="22"/>
    </row>
    <row r="34" spans="2:23" ht="3.95" customHeight="1" x14ac:dyDescent="0.25">
      <c r="B34" s="108"/>
      <c r="C34" s="108"/>
      <c r="D34" s="108"/>
      <c r="E34" s="108"/>
      <c r="F34" s="108"/>
      <c r="G34" s="108"/>
      <c r="H34" s="108"/>
      <c r="I34" s="108"/>
      <c r="J34" s="43"/>
      <c r="K34" s="43"/>
      <c r="L34" s="43"/>
      <c r="M34" s="43"/>
      <c r="N34" s="43"/>
      <c r="O34" s="43"/>
      <c r="P34" s="43"/>
      <c r="Q34" s="43"/>
      <c r="R34" s="22"/>
      <c r="S34" s="22"/>
      <c r="T34" s="22"/>
      <c r="U34" s="22"/>
      <c r="V34" s="22"/>
    </row>
    <row r="35" spans="2:23" s="13" customFormat="1" ht="15.95" customHeight="1" x14ac:dyDescent="0.25">
      <c r="B35" s="109" t="s">
        <v>10</v>
      </c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10"/>
      <c r="W35" s="5"/>
    </row>
    <row r="36" spans="2:23" s="13" customFormat="1" ht="15.95" customHeight="1" x14ac:dyDescent="0.25">
      <c r="B36" s="109" t="s">
        <v>103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</row>
    <row r="37" spans="2:23" s="13" customFormat="1" ht="15.95" customHeight="1" x14ac:dyDescent="0.25">
      <c r="B37" s="109" t="s">
        <v>104</v>
      </c>
      <c r="C37" s="109"/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</row>
    <row r="38" spans="2:23" s="13" customFormat="1" ht="15.95" customHeight="1" x14ac:dyDescent="0.25">
      <c r="B38" s="109" t="s">
        <v>105</v>
      </c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</row>
    <row r="39" spans="2:23" s="19" customFormat="1" ht="21.95" customHeight="1" x14ac:dyDescent="0.25"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22"/>
    </row>
    <row r="40" spans="2:23" ht="21.95" customHeight="1" x14ac:dyDescent="0.25">
      <c r="B40" s="102"/>
      <c r="C40" s="102"/>
      <c r="D40" s="102"/>
      <c r="E40" s="102"/>
      <c r="F40" s="108"/>
      <c r="G40" s="108"/>
      <c r="H40" s="4"/>
      <c r="I40" s="4"/>
      <c r="J40" s="4"/>
      <c r="K40" s="4"/>
      <c r="L40" s="4"/>
      <c r="M40" s="4"/>
      <c r="N40" s="4"/>
      <c r="O40" s="4"/>
      <c r="P40" s="4"/>
      <c r="Q40" s="4"/>
      <c r="R40" s="108"/>
      <c r="S40" s="108"/>
      <c r="T40" s="108"/>
      <c r="U40" s="108"/>
      <c r="V40" s="108"/>
    </row>
    <row r="41" spans="2:23" ht="21.95" customHeight="1" x14ac:dyDescent="0.25">
      <c r="B41" s="108" t="s">
        <v>216</v>
      </c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</row>
    <row r="42" spans="2:23" ht="3.95" customHeight="1" x14ac:dyDescent="0.25"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</row>
    <row r="43" spans="2:23" ht="3.95" customHeight="1" x14ac:dyDescent="0.25">
      <c r="B43" s="144"/>
      <c r="C43" s="144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</row>
    <row r="44" spans="2:23" ht="21.95" customHeight="1" x14ac:dyDescent="0.25">
      <c r="B44" s="146" t="s">
        <v>4</v>
      </c>
      <c r="C44" s="146"/>
      <c r="D44" s="146"/>
      <c r="E44" s="94"/>
      <c r="F44" s="147" t="s">
        <v>106</v>
      </c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08"/>
    </row>
    <row r="45" spans="2:23" ht="2.1" customHeight="1" x14ac:dyDescent="0.25">
      <c r="B45" s="146"/>
      <c r="C45" s="146"/>
      <c r="D45" s="146"/>
      <c r="E45" s="94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108"/>
    </row>
    <row r="46" spans="2:23" ht="44.1" customHeight="1" x14ac:dyDescent="0.25">
      <c r="B46" s="146"/>
      <c r="C46" s="146"/>
      <c r="D46" s="146"/>
      <c r="E46" s="94"/>
      <c r="F46" s="146" t="s">
        <v>72</v>
      </c>
      <c r="G46" s="146"/>
      <c r="H46" s="146"/>
      <c r="I46" s="146"/>
      <c r="J46" s="146"/>
      <c r="K46" s="111"/>
      <c r="L46" s="146" t="s">
        <v>73</v>
      </c>
      <c r="M46" s="146"/>
      <c r="N46" s="146"/>
      <c r="O46" s="146"/>
      <c r="P46" s="146"/>
      <c r="Q46" s="111"/>
      <c r="R46" s="146" t="s">
        <v>74</v>
      </c>
      <c r="S46" s="146"/>
      <c r="T46" s="146"/>
      <c r="U46" s="146"/>
      <c r="V46" s="146"/>
      <c r="W46" s="108"/>
    </row>
    <row r="47" spans="2:23" ht="2.1" customHeight="1" x14ac:dyDescent="0.25">
      <c r="B47" s="146"/>
      <c r="C47" s="146"/>
      <c r="D47" s="146"/>
      <c r="E47" s="94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08"/>
    </row>
    <row r="48" spans="2:23" ht="44.1" customHeight="1" x14ac:dyDescent="0.25">
      <c r="B48" s="146"/>
      <c r="C48" s="146"/>
      <c r="D48" s="146"/>
      <c r="E48" s="94"/>
      <c r="F48" s="100" t="s">
        <v>75</v>
      </c>
      <c r="G48" s="111"/>
      <c r="H48" s="100" t="s">
        <v>107</v>
      </c>
      <c r="I48" s="111"/>
      <c r="J48" s="100" t="s">
        <v>8</v>
      </c>
      <c r="K48" s="111"/>
      <c r="L48" s="100" t="s">
        <v>77</v>
      </c>
      <c r="M48" s="111"/>
      <c r="N48" s="100" t="s">
        <v>107</v>
      </c>
      <c r="O48" s="111"/>
      <c r="P48" s="100" t="s">
        <v>8</v>
      </c>
      <c r="Q48" s="111"/>
      <c r="R48" s="100" t="s">
        <v>77</v>
      </c>
      <c r="S48" s="111"/>
      <c r="T48" s="100" t="s">
        <v>107</v>
      </c>
      <c r="U48" s="111"/>
      <c r="V48" s="100" t="s">
        <v>8</v>
      </c>
      <c r="W48" s="108"/>
    </row>
    <row r="49" spans="2:23" ht="2.1" customHeight="1" x14ac:dyDescent="0.25">
      <c r="B49" s="111"/>
      <c r="C49" s="111"/>
      <c r="D49" s="111"/>
      <c r="E49" s="111"/>
      <c r="F49" s="93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08"/>
    </row>
    <row r="50" spans="2:23" ht="21.95" customHeight="1" x14ac:dyDescent="0.25">
      <c r="B50" s="151">
        <v>1999</v>
      </c>
      <c r="C50" s="151"/>
      <c r="D50" s="151"/>
      <c r="E50" s="73"/>
      <c r="F50" s="27">
        <v>477</v>
      </c>
      <c r="G50" s="48"/>
      <c r="H50" s="37">
        <v>0</v>
      </c>
      <c r="I50" s="50"/>
      <c r="J50" s="64"/>
      <c r="K50" s="108"/>
      <c r="L50" s="88">
        <v>11.6</v>
      </c>
      <c r="M50" s="49"/>
      <c r="N50" s="37">
        <v>0</v>
      </c>
      <c r="O50" s="50"/>
      <c r="P50" s="64"/>
      <c r="Q50" s="108"/>
      <c r="R50" s="88">
        <v>1.6281809999999999</v>
      </c>
      <c r="S50" s="49"/>
      <c r="T50" s="37">
        <v>0</v>
      </c>
      <c r="U50" s="50"/>
      <c r="V50" s="64"/>
      <c r="W50" s="108"/>
    </row>
    <row r="51" spans="2:23" ht="2.1" customHeight="1" x14ac:dyDescent="0.25">
      <c r="B51" s="111"/>
      <c r="C51" s="111"/>
      <c r="D51" s="111"/>
      <c r="E51" s="111"/>
      <c r="F51" s="93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08"/>
    </row>
    <row r="52" spans="2:23" ht="21.95" customHeight="1" x14ac:dyDescent="0.25">
      <c r="B52" s="151">
        <v>2000</v>
      </c>
      <c r="C52" s="151"/>
      <c r="D52" s="151"/>
      <c r="E52" s="73"/>
      <c r="F52" s="27">
        <v>495</v>
      </c>
      <c r="G52" s="48"/>
      <c r="H52" s="37">
        <f>((F52/F50)-1)*100</f>
        <v>3.7735849056603765</v>
      </c>
      <c r="I52" s="50"/>
      <c r="J52" s="64"/>
      <c r="K52" s="108"/>
      <c r="L52" s="88">
        <v>9.2159999999999993</v>
      </c>
      <c r="M52" s="49"/>
      <c r="N52" s="37">
        <f>((L52/L50)-1)*100</f>
        <v>-20.551724137931039</v>
      </c>
      <c r="O52" s="50"/>
      <c r="P52" s="64"/>
      <c r="Q52" s="108"/>
      <c r="R52" s="88">
        <v>1.80985</v>
      </c>
      <c r="S52" s="49"/>
      <c r="T52" s="37">
        <f>((R52/R50)-1)*100</f>
        <v>11.157788968179826</v>
      </c>
      <c r="U52" s="50"/>
      <c r="V52" s="64"/>
      <c r="W52" s="108"/>
    </row>
    <row r="53" spans="2:23" ht="2.1" customHeight="1" x14ac:dyDescent="0.25">
      <c r="B53" s="111"/>
      <c r="C53" s="111"/>
      <c r="D53" s="111"/>
      <c r="E53" s="111"/>
      <c r="F53" s="93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08"/>
    </row>
    <row r="54" spans="2:23" ht="21.95" customHeight="1" x14ac:dyDescent="0.25">
      <c r="B54" s="151">
        <v>2001</v>
      </c>
      <c r="C54" s="151"/>
      <c r="D54" s="151"/>
      <c r="E54" s="73"/>
      <c r="F54" s="27">
        <v>482</v>
      </c>
      <c r="G54" s="48"/>
      <c r="H54" s="37">
        <f t="shared" ref="H54" si="0">((F54/F52)-1)*100</f>
        <v>-2.626262626262621</v>
      </c>
      <c r="I54" s="50"/>
      <c r="J54" s="64"/>
      <c r="K54" s="108"/>
      <c r="L54" s="88">
        <v>11.3</v>
      </c>
      <c r="M54" s="49"/>
      <c r="N54" s="37">
        <f t="shared" ref="N54" si="1">((L54/L52)-1)*100</f>
        <v>22.612847222222232</v>
      </c>
      <c r="O54" s="50"/>
      <c r="P54" s="64"/>
      <c r="Q54" s="108"/>
      <c r="R54" s="88">
        <v>1.7305860000000002</v>
      </c>
      <c r="S54" s="49"/>
      <c r="T54" s="37">
        <f t="shared" ref="T54" si="2">((R54/R52)-1)*100</f>
        <v>-4.3795894687404857</v>
      </c>
      <c r="U54" s="50"/>
      <c r="V54" s="64"/>
      <c r="W54" s="108"/>
    </row>
    <row r="55" spans="2:23" ht="2.1" customHeight="1" x14ac:dyDescent="0.25">
      <c r="B55" s="111"/>
      <c r="C55" s="111"/>
      <c r="D55" s="111"/>
      <c r="E55" s="111"/>
      <c r="F55" s="93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08"/>
    </row>
    <row r="56" spans="2:23" ht="21.95" customHeight="1" x14ac:dyDescent="0.25">
      <c r="B56" s="151">
        <v>2002</v>
      </c>
      <c r="C56" s="151"/>
      <c r="D56" s="151"/>
      <c r="E56" s="73"/>
      <c r="F56" s="27">
        <v>502</v>
      </c>
      <c r="G56" s="48"/>
      <c r="H56" s="37">
        <f>((F56/F54)-1)*100</f>
        <v>4.1493775933610033</v>
      </c>
      <c r="I56" s="50"/>
      <c r="J56" s="64"/>
      <c r="K56" s="108"/>
      <c r="L56" s="88">
        <v>9.1999999999999993</v>
      </c>
      <c r="M56" s="49"/>
      <c r="N56" s="37">
        <f>((L56/L54)-1)*100</f>
        <v>-18.584070796460182</v>
      </c>
      <c r="O56" s="50"/>
      <c r="P56" s="64"/>
      <c r="Q56" s="108"/>
      <c r="R56" s="88">
        <v>1.9979660000000001</v>
      </c>
      <c r="S56" s="49"/>
      <c r="T56" s="37">
        <f>((R56/R54)-1)*100</f>
        <v>15.450257889524121</v>
      </c>
      <c r="U56" s="50"/>
      <c r="V56" s="64"/>
      <c r="W56" s="108"/>
    </row>
    <row r="57" spans="2:23" ht="2.1" customHeight="1" x14ac:dyDescent="0.25">
      <c r="B57" s="111"/>
      <c r="C57" s="111"/>
      <c r="D57" s="111"/>
      <c r="E57" s="111"/>
      <c r="F57" s="93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08"/>
    </row>
    <row r="58" spans="2:23" ht="21.95" customHeight="1" x14ac:dyDescent="0.25">
      <c r="B58" s="151">
        <v>2003</v>
      </c>
      <c r="C58" s="151"/>
      <c r="D58" s="151"/>
      <c r="E58" s="73"/>
      <c r="F58" s="27">
        <v>551</v>
      </c>
      <c r="G58" s="48"/>
      <c r="H58" s="37">
        <f>((F58/F56)-1)*100</f>
        <v>9.7609561752987961</v>
      </c>
      <c r="I58" s="50"/>
      <c r="J58" s="64"/>
      <c r="K58" s="108"/>
      <c r="L58" s="88">
        <v>8.6</v>
      </c>
      <c r="M58" s="49"/>
      <c r="N58" s="37">
        <f>((L58/L56)-1)*100</f>
        <v>-6.5217391304347778</v>
      </c>
      <c r="O58" s="50"/>
      <c r="P58" s="64"/>
      <c r="Q58" s="108"/>
      <c r="R58" s="88">
        <v>2.4786679999999999</v>
      </c>
      <c r="S58" s="49"/>
      <c r="T58" s="37">
        <f>((R58/R56)-1)*100</f>
        <v>24.059568581247113</v>
      </c>
      <c r="U58" s="50"/>
      <c r="V58" s="64"/>
      <c r="W58" s="108"/>
    </row>
    <row r="59" spans="2:23" ht="2.1" customHeight="1" x14ac:dyDescent="0.25">
      <c r="B59" s="111"/>
      <c r="C59" s="111"/>
      <c r="D59" s="111"/>
      <c r="E59" s="111"/>
      <c r="F59" s="93"/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08"/>
    </row>
    <row r="60" spans="2:23" ht="21.95" customHeight="1" x14ac:dyDescent="0.25">
      <c r="B60" s="151">
        <v>2004</v>
      </c>
      <c r="C60" s="151"/>
      <c r="D60" s="151"/>
      <c r="E60" s="73"/>
      <c r="F60" s="27">
        <v>654</v>
      </c>
      <c r="G60" s="48"/>
      <c r="H60" s="37">
        <f>((F60/F58)-1)*100</f>
        <v>18.693284936479127</v>
      </c>
      <c r="I60" s="50"/>
      <c r="J60" s="64"/>
      <c r="K60" s="108"/>
      <c r="L60" s="88">
        <v>10.9</v>
      </c>
      <c r="M60" s="49"/>
      <c r="N60" s="37">
        <f>((L60/L58)-1)*100</f>
        <v>26.744186046511629</v>
      </c>
      <c r="O60" s="50"/>
      <c r="P60" s="64"/>
      <c r="Q60" s="108"/>
      <c r="R60" s="88">
        <v>3.2220540000000004</v>
      </c>
      <c r="S60" s="49"/>
      <c r="T60" s="37">
        <f>((R60/R58)-1)*100</f>
        <v>29.991350192926227</v>
      </c>
      <c r="U60" s="50"/>
      <c r="V60" s="64"/>
      <c r="W60" s="108"/>
    </row>
    <row r="61" spans="2:23" ht="2.1" customHeight="1" x14ac:dyDescent="0.25">
      <c r="B61" s="111"/>
      <c r="C61" s="111"/>
      <c r="D61" s="111"/>
      <c r="E61" s="111"/>
      <c r="F61" s="93"/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08"/>
    </row>
    <row r="62" spans="2:23" ht="21.95" customHeight="1" x14ac:dyDescent="0.25">
      <c r="B62" s="151">
        <v>2005</v>
      </c>
      <c r="C62" s="151"/>
      <c r="D62" s="151"/>
      <c r="E62" s="73"/>
      <c r="F62" s="27">
        <v>704</v>
      </c>
      <c r="G62" s="48"/>
      <c r="H62" s="37">
        <f>((F62/F60)-1)*100</f>
        <v>7.6452599388379117</v>
      </c>
      <c r="I62" s="50"/>
      <c r="J62" s="64"/>
      <c r="K62" s="108"/>
      <c r="L62" s="88">
        <v>12.61</v>
      </c>
      <c r="M62" s="49"/>
      <c r="N62" s="37">
        <f>((L62/L60)-1)*100</f>
        <v>15.688073394495405</v>
      </c>
      <c r="O62" s="50"/>
      <c r="P62" s="64"/>
      <c r="Q62" s="108"/>
      <c r="R62" s="88">
        <v>3.8614370000000005</v>
      </c>
      <c r="S62" s="49"/>
      <c r="T62" s="37">
        <f>((R62/R60)-1)*100</f>
        <v>19.843956681048791</v>
      </c>
      <c r="U62" s="50"/>
      <c r="V62" s="64"/>
      <c r="W62" s="108"/>
    </row>
    <row r="63" spans="2:23" ht="2.1" customHeight="1" x14ac:dyDescent="0.25">
      <c r="B63" s="111"/>
      <c r="C63" s="111"/>
      <c r="D63" s="111"/>
      <c r="E63" s="111"/>
      <c r="F63" s="93"/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08"/>
    </row>
    <row r="64" spans="2:23" ht="21.95" customHeight="1" x14ac:dyDescent="0.25">
      <c r="B64" s="151">
        <v>2006</v>
      </c>
      <c r="C64" s="151"/>
      <c r="D64" s="151"/>
      <c r="E64" s="73"/>
      <c r="F64" s="27">
        <v>774</v>
      </c>
      <c r="G64" s="48"/>
      <c r="H64" s="37">
        <f>((F64/F62)-1)*100</f>
        <v>9.943181818181813</v>
      </c>
      <c r="I64" s="50"/>
      <c r="J64" s="64"/>
      <c r="K64" s="108"/>
      <c r="L64" s="88">
        <v>14.4</v>
      </c>
      <c r="M64" s="49"/>
      <c r="N64" s="37">
        <f>((L64/L62)-1)*100</f>
        <v>14.195083267248233</v>
      </c>
      <c r="O64" s="50"/>
      <c r="P64" s="64"/>
      <c r="Q64" s="108"/>
      <c r="R64" s="88">
        <v>4.3158850000000006</v>
      </c>
      <c r="S64" s="49"/>
      <c r="T64" s="37">
        <f>((R64/R62)-1)*100</f>
        <v>11.7688829314061</v>
      </c>
      <c r="U64" s="50"/>
      <c r="V64" s="64"/>
      <c r="W64" s="108"/>
    </row>
    <row r="65" spans="2:23" ht="2.1" customHeight="1" x14ac:dyDescent="0.25">
      <c r="B65" s="111"/>
      <c r="C65" s="111"/>
      <c r="D65" s="111"/>
      <c r="E65" s="111"/>
      <c r="F65" s="93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08"/>
    </row>
    <row r="66" spans="2:23" ht="21.95" customHeight="1" x14ac:dyDescent="0.25">
      <c r="B66" s="151">
        <v>2007</v>
      </c>
      <c r="C66" s="151"/>
      <c r="D66" s="151"/>
      <c r="E66" s="73"/>
      <c r="F66" s="27">
        <v>896</v>
      </c>
      <c r="G66" s="48"/>
      <c r="H66" s="37">
        <f>((F66/F64)-1)*100</f>
        <v>15.762273901808776</v>
      </c>
      <c r="I66" s="50"/>
      <c r="J66" s="64"/>
      <c r="K66" s="108"/>
      <c r="L66" s="88">
        <v>16.899999999999999</v>
      </c>
      <c r="M66" s="49"/>
      <c r="N66" s="37">
        <f>((L66/L64)-1)*100</f>
        <v>17.361111111111093</v>
      </c>
      <c r="O66" s="50"/>
      <c r="P66" s="64"/>
      <c r="Q66" s="108"/>
      <c r="R66" s="88">
        <v>4.9529650000000007</v>
      </c>
      <c r="S66" s="49"/>
      <c r="T66" s="37">
        <f>((R66/R64)-1)*100</f>
        <v>14.761283027698834</v>
      </c>
      <c r="U66" s="50"/>
      <c r="V66" s="64"/>
      <c r="W66" s="108"/>
    </row>
    <row r="67" spans="2:23" ht="2.1" customHeight="1" x14ac:dyDescent="0.25">
      <c r="B67" s="111"/>
      <c r="C67" s="111"/>
      <c r="D67" s="111"/>
      <c r="E67" s="111"/>
      <c r="F67" s="93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08"/>
    </row>
    <row r="68" spans="2:23" ht="21.95" customHeight="1" x14ac:dyDescent="0.25">
      <c r="B68" s="151">
        <v>2008</v>
      </c>
      <c r="C68" s="151"/>
      <c r="D68" s="151"/>
      <c r="E68" s="73"/>
      <c r="F68" s="27">
        <v>973</v>
      </c>
      <c r="G68" s="48"/>
      <c r="H68" s="37">
        <f>((F68/F66)-1)*100</f>
        <v>8.59375</v>
      </c>
      <c r="I68" s="50"/>
      <c r="J68" s="64">
        <f>F68/$F$68*100</f>
        <v>100</v>
      </c>
      <c r="K68" s="108"/>
      <c r="L68" s="88">
        <v>19.2</v>
      </c>
      <c r="M68" s="49"/>
      <c r="N68" s="37">
        <f>((L68/L66)-1)*100</f>
        <v>13.609467455621305</v>
      </c>
      <c r="O68" s="50"/>
      <c r="P68" s="64">
        <f>L68/$L$68*100</f>
        <v>100</v>
      </c>
      <c r="Q68" s="108"/>
      <c r="R68" s="88">
        <v>5.7850310000000009</v>
      </c>
      <c r="S68" s="49"/>
      <c r="T68" s="37">
        <f>((R68/R66)-1)*100</f>
        <v>16.799351499556337</v>
      </c>
      <c r="U68" s="50"/>
      <c r="V68" s="64">
        <f>R68/$R$68*100</f>
        <v>100</v>
      </c>
      <c r="W68" s="108"/>
    </row>
    <row r="69" spans="2:23" ht="2.1" customHeight="1" x14ac:dyDescent="0.25">
      <c r="B69" s="111"/>
      <c r="C69" s="111"/>
      <c r="D69" s="111"/>
      <c r="E69" s="111"/>
      <c r="F69" s="93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08"/>
    </row>
    <row r="70" spans="2:23" ht="21.95" customHeight="1" x14ac:dyDescent="0.25">
      <c r="B70" s="151">
        <v>2009</v>
      </c>
      <c r="C70" s="151"/>
      <c r="D70" s="151"/>
      <c r="E70" s="73"/>
      <c r="F70" s="27">
        <v>886</v>
      </c>
      <c r="G70" s="48"/>
      <c r="H70" s="37">
        <f>((F70/F68)-1)*100</f>
        <v>-8.9414182939362767</v>
      </c>
      <c r="I70" s="50"/>
      <c r="J70" s="64">
        <f t="shared" ref="J70:J90" si="3">F70/$F$68*100</f>
        <v>91.05858170606372</v>
      </c>
      <c r="K70" s="108"/>
      <c r="L70" s="88">
        <v>18.475000000000001</v>
      </c>
      <c r="M70" s="49"/>
      <c r="N70" s="37">
        <f>((L70/L68)-1)*100</f>
        <v>-3.7760416666666519</v>
      </c>
      <c r="O70" s="50"/>
      <c r="P70" s="64">
        <f t="shared" ref="P70:P90" si="4">L70/$L$68*100</f>
        <v>96.223958333333343</v>
      </c>
      <c r="Q70" s="108"/>
      <c r="R70" s="88">
        <v>5.3045608</v>
      </c>
      <c r="S70" s="49"/>
      <c r="T70" s="37">
        <f>((R70/R68)-1)*100</f>
        <v>-8.30540406784338</v>
      </c>
      <c r="U70" s="50"/>
      <c r="V70" s="64">
        <f t="shared" ref="V70:V90" si="5">R70/$R$68*100</f>
        <v>91.694595932156616</v>
      </c>
      <c r="W70" s="108"/>
    </row>
    <row r="71" spans="2:23" ht="2.1" customHeight="1" x14ac:dyDescent="0.25">
      <c r="B71" s="111"/>
      <c r="C71" s="111"/>
      <c r="D71" s="111"/>
      <c r="E71" s="111"/>
      <c r="F71" s="93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08"/>
    </row>
    <row r="72" spans="2:23" ht="21.95" customHeight="1" x14ac:dyDescent="0.25">
      <c r="B72" s="151">
        <v>2010</v>
      </c>
      <c r="C72" s="151"/>
      <c r="D72" s="151"/>
      <c r="E72" s="73"/>
      <c r="F72" s="27">
        <v>977</v>
      </c>
      <c r="G72" s="48"/>
      <c r="H72" s="37">
        <f>((F72/F70)-1)*100</f>
        <v>10.270880361173806</v>
      </c>
      <c r="I72" s="50"/>
      <c r="J72" s="64">
        <f t="shared" si="3"/>
        <v>100.41109969167523</v>
      </c>
      <c r="K72" s="108"/>
      <c r="L72" s="88">
        <v>20.504999999999999</v>
      </c>
      <c r="M72" s="49"/>
      <c r="N72" s="37">
        <f>((L72/L70)-1)*100</f>
        <v>10.987821380243567</v>
      </c>
      <c r="O72" s="50"/>
      <c r="P72" s="64">
        <f t="shared" si="4"/>
        <v>106.79687499999999</v>
      </c>
      <c r="Q72" s="108"/>
      <c r="R72" s="88">
        <v>5.2610000000000001</v>
      </c>
      <c r="S72" s="49"/>
      <c r="T72" s="37">
        <f>((R72/R70)-1)*100</f>
        <v>-0.82119522505991194</v>
      </c>
      <c r="U72" s="50"/>
      <c r="V72" s="64">
        <f t="shared" si="5"/>
        <v>90.941604288723767</v>
      </c>
      <c r="W72" s="108"/>
    </row>
    <row r="73" spans="2:23" ht="2.1" customHeight="1" x14ac:dyDescent="0.25">
      <c r="B73" s="111"/>
      <c r="C73" s="111"/>
      <c r="D73" s="111"/>
      <c r="E73" s="111"/>
      <c r="F73" s="93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111"/>
      <c r="U73" s="111"/>
      <c r="V73" s="111"/>
      <c r="W73" s="108"/>
    </row>
    <row r="74" spans="2:23" ht="21.95" customHeight="1" x14ac:dyDescent="0.25">
      <c r="B74" s="151">
        <v>2011</v>
      </c>
      <c r="C74" s="151"/>
      <c r="D74" s="151"/>
      <c r="E74" s="73"/>
      <c r="F74" s="27">
        <v>1080</v>
      </c>
      <c r="G74" s="48"/>
      <c r="H74" s="37">
        <f>((F74/F72)-1)*100</f>
        <v>10.542476970317294</v>
      </c>
      <c r="I74" s="50"/>
      <c r="J74" s="64">
        <f t="shared" si="3"/>
        <v>110.99691675231244</v>
      </c>
      <c r="K74" s="108"/>
      <c r="L74" s="88">
        <v>23.071000000000002</v>
      </c>
      <c r="M74" s="49"/>
      <c r="N74" s="37">
        <f>((L74/L72)-1)*100</f>
        <v>12.514020970495011</v>
      </c>
      <c r="O74" s="50"/>
      <c r="P74" s="64">
        <f t="shared" si="4"/>
        <v>120.16145833333334</v>
      </c>
      <c r="Q74" s="108"/>
      <c r="R74" s="88">
        <v>6.0946931620200004</v>
      </c>
      <c r="S74" s="49"/>
      <c r="T74" s="37">
        <f>((R74/R72)-1)*100</f>
        <v>15.846667211936904</v>
      </c>
      <c r="U74" s="50"/>
      <c r="V74" s="64">
        <f t="shared" si="5"/>
        <v>105.35281767755436</v>
      </c>
      <c r="W74" s="108"/>
    </row>
    <row r="75" spans="2:23" ht="2.1" customHeight="1" x14ac:dyDescent="0.25">
      <c r="B75" s="111"/>
      <c r="C75" s="111"/>
      <c r="D75" s="111"/>
      <c r="E75" s="111"/>
      <c r="F75" s="93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111"/>
      <c r="U75" s="111"/>
      <c r="V75" s="111"/>
      <c r="W75" s="108"/>
    </row>
    <row r="76" spans="2:23" ht="21.95" customHeight="1" x14ac:dyDescent="0.25">
      <c r="B76" s="151">
        <v>2012</v>
      </c>
      <c r="C76" s="151"/>
      <c r="D76" s="151"/>
      <c r="E76" s="73"/>
      <c r="F76" s="27">
        <v>1117</v>
      </c>
      <c r="G76" s="48"/>
      <c r="H76" s="37">
        <f>((F76/F74)-1)*100</f>
        <v>3.4259259259259212</v>
      </c>
      <c r="I76" s="50"/>
      <c r="J76" s="64">
        <f t="shared" si="3"/>
        <v>114.79958890030832</v>
      </c>
      <c r="K76" s="108"/>
      <c r="L76" s="88">
        <v>24.353999999999999</v>
      </c>
      <c r="M76" s="49"/>
      <c r="N76" s="37">
        <f>((L76/L74)-1)*100</f>
        <v>5.5610940141302745</v>
      </c>
      <c r="O76" s="50"/>
      <c r="P76" s="64">
        <f t="shared" si="4"/>
        <v>126.84375000000001</v>
      </c>
      <c r="Q76" s="108"/>
      <c r="R76" s="88">
        <v>6.3780619703000001</v>
      </c>
      <c r="S76" s="49"/>
      <c r="T76" s="37">
        <f>((R76/R74)-1)*100</f>
        <v>4.6494351847908399</v>
      </c>
      <c r="U76" s="50"/>
      <c r="V76" s="64">
        <f t="shared" si="5"/>
        <v>110.25112865082312</v>
      </c>
      <c r="W76" s="108"/>
    </row>
    <row r="77" spans="2:23" ht="2.1" customHeight="1" x14ac:dyDescent="0.25">
      <c r="B77" s="111"/>
      <c r="C77" s="111"/>
      <c r="D77" s="111"/>
      <c r="E77" s="111"/>
      <c r="F77" s="93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08"/>
    </row>
    <row r="78" spans="2:23" ht="21.95" customHeight="1" x14ac:dyDescent="0.25">
      <c r="B78" s="151">
        <v>2013</v>
      </c>
      <c r="C78" s="151"/>
      <c r="D78" s="151"/>
      <c r="E78" s="73"/>
      <c r="F78" s="27">
        <v>1204</v>
      </c>
      <c r="G78" s="48"/>
      <c r="H78" s="37">
        <f>((F78/F76)-1)*100</f>
        <v>7.7887197851387535</v>
      </c>
      <c r="I78" s="50"/>
      <c r="J78" s="64">
        <f t="shared" si="3"/>
        <v>123.74100719424462</v>
      </c>
      <c r="K78" s="108"/>
      <c r="L78" s="88">
        <v>24.707000000000001</v>
      </c>
      <c r="M78" s="49"/>
      <c r="N78" s="37">
        <f>((L78/L76)-1)*100</f>
        <v>1.4494538884782804</v>
      </c>
      <c r="O78" s="50"/>
      <c r="P78" s="64">
        <f t="shared" si="4"/>
        <v>128.68229166666666</v>
      </c>
      <c r="Q78" s="108"/>
      <c r="R78" s="88">
        <v>6.4739862904800001</v>
      </c>
      <c r="S78" s="49"/>
      <c r="T78" s="37">
        <f>((R78/R76)-1)*100</f>
        <v>1.5039728467155067</v>
      </c>
      <c r="U78" s="50"/>
      <c r="V78" s="64">
        <f t="shared" si="5"/>
        <v>111.90927568892887</v>
      </c>
      <c r="W78" s="108"/>
    </row>
    <row r="79" spans="2:23" ht="2.1" customHeight="1" x14ac:dyDescent="0.25">
      <c r="B79" s="111"/>
      <c r="C79" s="111"/>
      <c r="D79" s="111"/>
      <c r="E79" s="111"/>
      <c r="F79" s="93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08"/>
    </row>
    <row r="80" spans="2:23" ht="21.95" customHeight="1" x14ac:dyDescent="0.25">
      <c r="B80" s="151">
        <v>2014</v>
      </c>
      <c r="C80" s="151"/>
      <c r="D80" s="151"/>
      <c r="E80" s="73"/>
      <c r="F80" s="27">
        <v>1260</v>
      </c>
      <c r="G80" s="48"/>
      <c r="H80" s="37">
        <f>((F80/F78)-1)*100</f>
        <v>4.6511627906976827</v>
      </c>
      <c r="I80" s="50"/>
      <c r="J80" s="64">
        <f t="shared" si="3"/>
        <v>129.49640287769785</v>
      </c>
      <c r="K80" s="108"/>
      <c r="L80" s="88">
        <v>26.074000000000002</v>
      </c>
      <c r="M80" s="49"/>
      <c r="N80" s="37">
        <f>((L80/L78)-1)*100</f>
        <v>5.5328449427287874</v>
      </c>
      <c r="O80" s="50"/>
      <c r="P80" s="64">
        <f t="shared" si="4"/>
        <v>135.80208333333334</v>
      </c>
      <c r="Q80" s="108"/>
      <c r="R80" s="88">
        <v>6.8426327594299998</v>
      </c>
      <c r="S80" s="49"/>
      <c r="T80" s="37">
        <f>((R80/R78)-1)*100</f>
        <v>5.6942732407712082</v>
      </c>
      <c r="U80" s="50"/>
      <c r="V80" s="64">
        <f t="shared" si="5"/>
        <v>118.28169562842443</v>
      </c>
      <c r="W80" s="108"/>
    </row>
    <row r="81" spans="2:23" ht="2.1" customHeight="1" x14ac:dyDescent="0.25">
      <c r="B81" s="111"/>
      <c r="C81" s="111"/>
      <c r="D81" s="111"/>
      <c r="E81" s="111"/>
      <c r="F81" s="93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08"/>
    </row>
    <row r="82" spans="2:23" ht="21.95" customHeight="1" x14ac:dyDescent="0.25">
      <c r="B82" s="151">
        <v>2015</v>
      </c>
      <c r="C82" s="151"/>
      <c r="D82" s="151"/>
      <c r="E82" s="73"/>
      <c r="F82" s="27">
        <v>1217</v>
      </c>
      <c r="G82" s="48"/>
      <c r="H82" s="37">
        <f>((F82/F80)-1)*100</f>
        <v>-3.4126984126984117</v>
      </c>
      <c r="I82" s="50"/>
      <c r="J82" s="64">
        <f t="shared" si="3"/>
        <v>125.0770811921891</v>
      </c>
      <c r="K82" s="108"/>
      <c r="L82" s="88">
        <v>26.324999999999999</v>
      </c>
      <c r="M82" s="49"/>
      <c r="N82" s="37">
        <f>((L82/L80)-1)*100</f>
        <v>0.96264478024083999</v>
      </c>
      <c r="O82" s="50"/>
      <c r="P82" s="64">
        <f t="shared" si="4"/>
        <v>137.109375</v>
      </c>
      <c r="Q82" s="108"/>
      <c r="R82" s="88">
        <v>5.8439545467900009</v>
      </c>
      <c r="S82" s="49"/>
      <c r="T82" s="37">
        <f>((R82/R80)-1)*100</f>
        <v>-14.594940978875359</v>
      </c>
      <c r="U82" s="50"/>
      <c r="V82" s="64">
        <f t="shared" si="5"/>
        <v>101.01855196264289</v>
      </c>
      <c r="W82" s="108"/>
    </row>
    <row r="83" spans="2:23" ht="2.1" customHeight="1" x14ac:dyDescent="0.25">
      <c r="B83" s="111"/>
      <c r="C83" s="111"/>
      <c r="D83" s="111"/>
      <c r="E83" s="111"/>
      <c r="F83" s="93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08"/>
    </row>
    <row r="84" spans="2:23" ht="21.95" customHeight="1" x14ac:dyDescent="0.25">
      <c r="B84" s="151">
        <v>2016</v>
      </c>
      <c r="C84" s="151"/>
      <c r="D84" s="151"/>
      <c r="E84" s="73"/>
      <c r="F84" s="27">
        <v>1239</v>
      </c>
      <c r="G84" s="48"/>
      <c r="H84" s="37">
        <f>((F84/F82)-1)*100</f>
        <v>1.8077239112571863</v>
      </c>
      <c r="I84" s="50"/>
      <c r="J84" s="64">
        <f t="shared" si="3"/>
        <v>127.33812949640289</v>
      </c>
      <c r="K84" s="108"/>
      <c r="L84" s="88">
        <v>26.968</v>
      </c>
      <c r="M84" s="49"/>
      <c r="N84" s="37">
        <f>((L84/L82)-1)*100</f>
        <v>2.44254510921178</v>
      </c>
      <c r="O84" s="50"/>
      <c r="P84" s="64">
        <f t="shared" si="4"/>
        <v>140.45833333333334</v>
      </c>
      <c r="Q84" s="108"/>
      <c r="R84" s="88">
        <v>6.024</v>
      </c>
      <c r="S84" s="49"/>
      <c r="T84" s="37">
        <f>((R84/R82)-1)*100</f>
        <v>3.0808838735560506</v>
      </c>
      <c r="U84" s="50"/>
      <c r="V84" s="64">
        <f t="shared" si="5"/>
        <v>104.1308162393598</v>
      </c>
      <c r="W84" s="108"/>
    </row>
    <row r="85" spans="2:23" ht="2.1" customHeight="1" x14ac:dyDescent="0.25">
      <c r="B85" s="111"/>
      <c r="C85" s="111"/>
      <c r="D85" s="111"/>
      <c r="E85" s="111"/>
      <c r="F85" s="93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08"/>
    </row>
    <row r="86" spans="2:23" ht="21.95" customHeight="1" x14ac:dyDescent="0.25">
      <c r="B86" s="151">
        <v>2017</v>
      </c>
      <c r="C86" s="151"/>
      <c r="D86" s="151"/>
      <c r="E86" s="73"/>
      <c r="F86" s="27">
        <v>1344</v>
      </c>
      <c r="G86" s="48"/>
      <c r="H86" s="37">
        <f>((F86/F84)-1)*100</f>
        <v>8.4745762711864394</v>
      </c>
      <c r="I86" s="50"/>
      <c r="J86" s="64">
        <f t="shared" si="3"/>
        <v>138.12949640287769</v>
      </c>
      <c r="K86" s="108"/>
      <c r="L86" s="88">
        <v>29.04</v>
      </c>
      <c r="M86" s="49"/>
      <c r="N86" s="37">
        <f>((L86/L84)-1)*100</f>
        <v>7.6831800652625404</v>
      </c>
      <c r="O86" s="50"/>
      <c r="P86" s="64">
        <f t="shared" si="4"/>
        <v>151.25</v>
      </c>
      <c r="Q86" s="108"/>
      <c r="R86" s="88">
        <v>5.8090000000000002</v>
      </c>
      <c r="S86" s="49"/>
      <c r="T86" s="37">
        <f>((R86/R84)-1)*100</f>
        <v>-3.5690571049136754</v>
      </c>
      <c r="U86" s="50"/>
      <c r="V86" s="64">
        <f t="shared" si="5"/>
        <v>100.41432794396432</v>
      </c>
      <c r="W86" s="108"/>
    </row>
    <row r="87" spans="2:23" ht="2.1" customHeight="1" x14ac:dyDescent="0.25">
      <c r="B87" s="111"/>
      <c r="C87" s="111"/>
      <c r="D87" s="111"/>
      <c r="E87" s="111"/>
      <c r="F87" s="93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08"/>
    </row>
    <row r="88" spans="2:23" ht="21.95" customHeight="1" x14ac:dyDescent="0.25">
      <c r="B88" s="151">
        <v>2018</v>
      </c>
      <c r="C88" s="151"/>
      <c r="D88" s="151"/>
      <c r="E88" s="73"/>
      <c r="F88" s="27">
        <v>1462.0169999999998</v>
      </c>
      <c r="G88" s="48"/>
      <c r="H88" s="37">
        <f>((F88/F86)-1)*100</f>
        <v>8.7810267857142641</v>
      </c>
      <c r="I88" s="50"/>
      <c r="J88" s="64">
        <f t="shared" si="3"/>
        <v>150.25868448098663</v>
      </c>
      <c r="K88" s="108"/>
      <c r="L88" s="88">
        <v>29.695</v>
      </c>
      <c r="M88" s="49"/>
      <c r="N88" s="37">
        <f>((L88/L86)-1)*100</f>
        <v>2.2555096418732878</v>
      </c>
      <c r="O88" s="50"/>
      <c r="P88" s="64">
        <f t="shared" si="4"/>
        <v>154.66145833333334</v>
      </c>
      <c r="Q88" s="108"/>
      <c r="R88" s="88">
        <v>5.8090000000000002</v>
      </c>
      <c r="S88" s="49"/>
      <c r="T88" s="37">
        <f>((R88/R86)-1)*100</f>
        <v>0</v>
      </c>
      <c r="U88" s="50"/>
      <c r="V88" s="64">
        <f t="shared" si="5"/>
        <v>100.41432794396432</v>
      </c>
      <c r="W88" s="108"/>
    </row>
    <row r="89" spans="2:23" ht="2.1" customHeight="1" x14ac:dyDescent="0.25">
      <c r="B89" s="111"/>
      <c r="C89" s="111"/>
      <c r="D89" s="111"/>
      <c r="E89" s="111"/>
      <c r="F89" s="93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08"/>
    </row>
    <row r="90" spans="2:23" ht="21.95" customHeight="1" x14ac:dyDescent="0.25">
      <c r="B90" s="151">
        <v>2019</v>
      </c>
      <c r="C90" s="151"/>
      <c r="D90" s="151"/>
      <c r="E90" s="73"/>
      <c r="F90" s="27">
        <f>'Chegadas-Receita Mund 14.5-14.6'!J62</f>
        <v>1494.376</v>
      </c>
      <c r="G90" s="48"/>
      <c r="H90" s="37">
        <f>((F90/F88)-1)*100</f>
        <v>2.213312157108982</v>
      </c>
      <c r="I90" s="50"/>
      <c r="J90" s="64">
        <f t="shared" si="3"/>
        <v>153.58437821171634</v>
      </c>
      <c r="K90" s="108"/>
      <c r="L90" s="88">
        <v>28.965</v>
      </c>
      <c r="M90" s="49"/>
      <c r="N90" s="37">
        <f>((L90/L88)-1)*100</f>
        <v>-2.4583263175618764</v>
      </c>
      <c r="O90" s="50"/>
      <c r="P90" s="64">
        <f t="shared" si="4"/>
        <v>150.859375</v>
      </c>
      <c r="Q90" s="108"/>
      <c r="R90" s="88">
        <v>5.9210000000000003</v>
      </c>
      <c r="S90" s="49"/>
      <c r="T90" s="37">
        <f>((R90/R88)-1)*100</f>
        <v>1.9280426923738991</v>
      </c>
      <c r="U90" s="50"/>
      <c r="V90" s="64">
        <f t="shared" si="5"/>
        <v>102.35035905598431</v>
      </c>
      <c r="W90" s="108"/>
    </row>
    <row r="91" spans="2:23" ht="3.95" customHeight="1" x14ac:dyDescent="0.25">
      <c r="B91" s="148"/>
      <c r="C91" s="148"/>
      <c r="D91" s="148"/>
      <c r="E91" s="148"/>
      <c r="F91" s="148"/>
      <c r="G91" s="148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</row>
    <row r="92" spans="2:23" ht="3.95" customHeight="1" x14ac:dyDescent="0.25">
      <c r="B92" s="107"/>
      <c r="C92" s="107"/>
      <c r="D92" s="107"/>
      <c r="E92" s="107"/>
      <c r="F92" s="107"/>
      <c r="G92" s="107"/>
      <c r="H92" s="41"/>
      <c r="I92" s="41"/>
      <c r="J92" s="50"/>
      <c r="K92" s="50"/>
      <c r="L92" s="64"/>
      <c r="M92" s="64"/>
      <c r="N92" s="42"/>
      <c r="O92" s="42"/>
      <c r="P92" s="50"/>
      <c r="Q92" s="50"/>
      <c r="R92" s="64"/>
      <c r="S92" s="64"/>
      <c r="T92" s="42"/>
      <c r="U92" s="42"/>
      <c r="V92" s="50"/>
    </row>
    <row r="93" spans="2:23" s="13" customFormat="1" ht="15.95" customHeight="1" x14ac:dyDescent="0.25">
      <c r="B93" s="109" t="s">
        <v>10</v>
      </c>
      <c r="C93" s="109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109"/>
      <c r="U93" s="109"/>
      <c r="V93" s="110"/>
      <c r="W93" s="5"/>
    </row>
    <row r="94" spans="2:23" s="13" customFormat="1" ht="15.95" customHeight="1" x14ac:dyDescent="0.25">
      <c r="B94" s="109" t="s">
        <v>108</v>
      </c>
      <c r="C94" s="109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09"/>
    </row>
    <row r="95" spans="2:23" s="13" customFormat="1" ht="15.95" customHeight="1" x14ac:dyDescent="0.25">
      <c r="B95" s="109" t="s">
        <v>12</v>
      </c>
      <c r="C95" s="109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109"/>
      <c r="T95" s="109"/>
      <c r="U95" s="109"/>
      <c r="V95" s="109"/>
      <c r="W95" s="109"/>
    </row>
    <row r="96" spans="2:23" s="19" customFormat="1" ht="21.95" customHeight="1" x14ac:dyDescent="0.25">
      <c r="B96" s="102"/>
      <c r="C96" s="102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2"/>
      <c r="Q96" s="102"/>
      <c r="R96" s="102"/>
      <c r="S96" s="102"/>
      <c r="T96" s="102"/>
      <c r="U96" s="102"/>
      <c r="V96" s="102"/>
      <c r="W96" s="102"/>
    </row>
  </sheetData>
  <mergeCells count="56">
    <mergeCell ref="B84:D84"/>
    <mergeCell ref="B86:D86"/>
    <mergeCell ref="B88:D88"/>
    <mergeCell ref="B90:D90"/>
    <mergeCell ref="B74:D74"/>
    <mergeCell ref="B76:D76"/>
    <mergeCell ref="B78:D78"/>
    <mergeCell ref="B80:D80"/>
    <mergeCell ref="B82:D82"/>
    <mergeCell ref="F44:V44"/>
    <mergeCell ref="F46:J46"/>
    <mergeCell ref="L46:P46"/>
    <mergeCell ref="R46:V46"/>
    <mergeCell ref="B43:V43"/>
    <mergeCell ref="F26:H26"/>
    <mergeCell ref="F25:H25"/>
    <mergeCell ref="F21:H21"/>
    <mergeCell ref="F28:H28"/>
    <mergeCell ref="F31:H31"/>
    <mergeCell ref="B5:D5"/>
    <mergeCell ref="F5:H7"/>
    <mergeCell ref="J5:P5"/>
    <mergeCell ref="F9:H9"/>
    <mergeCell ref="F10:H10"/>
    <mergeCell ref="F11:H11"/>
    <mergeCell ref="F12:H12"/>
    <mergeCell ref="F13:H13"/>
    <mergeCell ref="F14:H14"/>
    <mergeCell ref="F32:H32"/>
    <mergeCell ref="F15:H15"/>
    <mergeCell ref="F17:H17"/>
    <mergeCell ref="F29:H29"/>
    <mergeCell ref="F16:H16"/>
    <mergeCell ref="F20:H20"/>
    <mergeCell ref="F19:H19"/>
    <mergeCell ref="F24:H24"/>
    <mergeCell ref="F22:H22"/>
    <mergeCell ref="F23:H23"/>
    <mergeCell ref="F27:H27"/>
    <mergeCell ref="F18:H18"/>
    <mergeCell ref="B91:V91"/>
    <mergeCell ref="B33:P33"/>
    <mergeCell ref="B4:P4"/>
    <mergeCell ref="B44:D48"/>
    <mergeCell ref="B50:D50"/>
    <mergeCell ref="B52:D52"/>
    <mergeCell ref="B54:D54"/>
    <mergeCell ref="B56:D56"/>
    <mergeCell ref="B58:D58"/>
    <mergeCell ref="B60:D60"/>
    <mergeCell ref="B62:D62"/>
    <mergeCell ref="B64:D64"/>
    <mergeCell ref="B66:D66"/>
    <mergeCell ref="B68:D68"/>
    <mergeCell ref="B70:D70"/>
    <mergeCell ref="B72:D72"/>
  </mergeCells>
  <pageMargins left="0.78740157480314965" right="0.39370078740157483" top="0.78740157480314965" bottom="0.59055118110236227" header="0.47244094488188981" footer="0.47244094488188981"/>
  <pageSetup paperSize="9" scale="51" orientation="portrait" horizontalDpi="300" verticalDpi="300" r:id="rId1"/>
  <headerFooter alignWithMargins="0">
    <oddHeader>&amp;C&amp;"Arial,Negrito"&amp;14Turismo mundial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2303-028A-49A0-9C60-4D1C85DCE199}">
  <sheetPr>
    <tabColor rgb="FF92D050"/>
  </sheetPr>
  <dimension ref="B1:AA89"/>
  <sheetViews>
    <sheetView showGridLines="0" zoomScaleNormal="100" workbookViewId="0"/>
  </sheetViews>
  <sheetFormatPr defaultColWidth="11.42578125" defaultRowHeight="21.95" customHeight="1" x14ac:dyDescent="0.25"/>
  <cols>
    <col min="1" max="1" width="2.7109375" style="8" customWidth="1"/>
    <col min="2" max="2" width="26.28515625" style="8" customWidth="1"/>
    <col min="3" max="3" width="0.28515625" style="8" customWidth="1"/>
    <col min="4" max="4" width="23.140625" style="8" customWidth="1"/>
    <col min="5" max="5" width="0.28515625" style="8" customWidth="1"/>
    <col min="6" max="6" width="23.140625" style="8" customWidth="1"/>
    <col min="7" max="7" width="0.28515625" style="8" customWidth="1"/>
    <col min="8" max="8" width="23.140625" style="8" customWidth="1"/>
    <col min="9" max="9" width="0.28515625" style="8" customWidth="1"/>
    <col min="10" max="10" width="23.140625" style="8" customWidth="1"/>
    <col min="11" max="11" width="0.28515625" style="8" customWidth="1"/>
    <col min="12" max="12" width="23.140625" style="8" customWidth="1"/>
    <col min="13" max="13" width="0.28515625" style="8" customWidth="1"/>
    <col min="14" max="14" width="23.140625" style="8" customWidth="1"/>
    <col min="15" max="15" width="2.7109375" style="8" customWidth="1"/>
    <col min="16" max="263" width="11.42578125" style="8"/>
    <col min="264" max="264" width="26.28515625" style="8" customWidth="1"/>
    <col min="265" max="270" width="23.140625" style="8" customWidth="1"/>
    <col min="271" max="271" width="11.42578125" style="8" customWidth="1"/>
    <col min="272" max="519" width="11.42578125" style="8"/>
    <col min="520" max="520" width="26.28515625" style="8" customWidth="1"/>
    <col min="521" max="526" width="23.140625" style="8" customWidth="1"/>
    <col min="527" max="527" width="11.42578125" style="8" customWidth="1"/>
    <col min="528" max="775" width="11.42578125" style="8"/>
    <col min="776" max="776" width="26.28515625" style="8" customWidth="1"/>
    <col min="777" max="782" width="23.140625" style="8" customWidth="1"/>
    <col min="783" max="783" width="11.42578125" style="8" customWidth="1"/>
    <col min="784" max="1031" width="11.42578125" style="8"/>
    <col min="1032" max="1032" width="26.28515625" style="8" customWidth="1"/>
    <col min="1033" max="1038" width="23.140625" style="8" customWidth="1"/>
    <col min="1039" max="1039" width="11.42578125" style="8" customWidth="1"/>
    <col min="1040" max="1287" width="11.42578125" style="8"/>
    <col min="1288" max="1288" width="26.28515625" style="8" customWidth="1"/>
    <col min="1289" max="1294" width="23.140625" style="8" customWidth="1"/>
    <col min="1295" max="1295" width="11.42578125" style="8" customWidth="1"/>
    <col min="1296" max="1543" width="11.42578125" style="8"/>
    <col min="1544" max="1544" width="26.28515625" style="8" customWidth="1"/>
    <col min="1545" max="1550" width="23.140625" style="8" customWidth="1"/>
    <col min="1551" max="1551" width="11.42578125" style="8" customWidth="1"/>
    <col min="1552" max="1799" width="11.42578125" style="8"/>
    <col min="1800" max="1800" width="26.28515625" style="8" customWidth="1"/>
    <col min="1801" max="1806" width="23.140625" style="8" customWidth="1"/>
    <col min="1807" max="1807" width="11.42578125" style="8" customWidth="1"/>
    <col min="1808" max="2055" width="11.42578125" style="8"/>
    <col min="2056" max="2056" width="26.28515625" style="8" customWidth="1"/>
    <col min="2057" max="2062" width="23.140625" style="8" customWidth="1"/>
    <col min="2063" max="2063" width="11.42578125" style="8" customWidth="1"/>
    <col min="2064" max="2311" width="11.42578125" style="8"/>
    <col min="2312" max="2312" width="26.28515625" style="8" customWidth="1"/>
    <col min="2313" max="2318" width="23.140625" style="8" customWidth="1"/>
    <col min="2319" max="2319" width="11.42578125" style="8" customWidth="1"/>
    <col min="2320" max="2567" width="11.42578125" style="8"/>
    <col min="2568" max="2568" width="26.28515625" style="8" customWidth="1"/>
    <col min="2569" max="2574" width="23.140625" style="8" customWidth="1"/>
    <col min="2575" max="2575" width="11.42578125" style="8" customWidth="1"/>
    <col min="2576" max="2823" width="11.42578125" style="8"/>
    <col min="2824" max="2824" width="26.28515625" style="8" customWidth="1"/>
    <col min="2825" max="2830" width="23.140625" style="8" customWidth="1"/>
    <col min="2831" max="2831" width="11.42578125" style="8" customWidth="1"/>
    <col min="2832" max="3079" width="11.42578125" style="8"/>
    <col min="3080" max="3080" width="26.28515625" style="8" customWidth="1"/>
    <col min="3081" max="3086" width="23.140625" style="8" customWidth="1"/>
    <col min="3087" max="3087" width="11.42578125" style="8" customWidth="1"/>
    <col min="3088" max="3335" width="11.42578125" style="8"/>
    <col min="3336" max="3336" width="26.28515625" style="8" customWidth="1"/>
    <col min="3337" max="3342" width="23.140625" style="8" customWidth="1"/>
    <col min="3343" max="3343" width="11.42578125" style="8" customWidth="1"/>
    <col min="3344" max="3591" width="11.42578125" style="8"/>
    <col min="3592" max="3592" width="26.28515625" style="8" customWidth="1"/>
    <col min="3593" max="3598" width="23.140625" style="8" customWidth="1"/>
    <col min="3599" max="3599" width="11.42578125" style="8" customWidth="1"/>
    <col min="3600" max="3847" width="11.42578125" style="8"/>
    <col min="3848" max="3848" width="26.28515625" style="8" customWidth="1"/>
    <col min="3849" max="3854" width="23.140625" style="8" customWidth="1"/>
    <col min="3855" max="3855" width="11.42578125" style="8" customWidth="1"/>
    <col min="3856" max="4103" width="11.42578125" style="8"/>
    <col min="4104" max="4104" width="26.28515625" style="8" customWidth="1"/>
    <col min="4105" max="4110" width="23.140625" style="8" customWidth="1"/>
    <col min="4111" max="4111" width="11.42578125" style="8" customWidth="1"/>
    <col min="4112" max="4359" width="11.42578125" style="8"/>
    <col min="4360" max="4360" width="26.28515625" style="8" customWidth="1"/>
    <col min="4361" max="4366" width="23.140625" style="8" customWidth="1"/>
    <col min="4367" max="4367" width="11.42578125" style="8" customWidth="1"/>
    <col min="4368" max="4615" width="11.42578125" style="8"/>
    <col min="4616" max="4616" width="26.28515625" style="8" customWidth="1"/>
    <col min="4617" max="4622" width="23.140625" style="8" customWidth="1"/>
    <col min="4623" max="4623" width="11.42578125" style="8" customWidth="1"/>
    <col min="4624" max="4871" width="11.42578125" style="8"/>
    <col min="4872" max="4872" width="26.28515625" style="8" customWidth="1"/>
    <col min="4873" max="4878" width="23.140625" style="8" customWidth="1"/>
    <col min="4879" max="4879" width="11.42578125" style="8" customWidth="1"/>
    <col min="4880" max="5127" width="11.42578125" style="8"/>
    <col min="5128" max="5128" width="26.28515625" style="8" customWidth="1"/>
    <col min="5129" max="5134" width="23.140625" style="8" customWidth="1"/>
    <col min="5135" max="5135" width="11.42578125" style="8" customWidth="1"/>
    <col min="5136" max="5383" width="11.42578125" style="8"/>
    <col min="5384" max="5384" width="26.28515625" style="8" customWidth="1"/>
    <col min="5385" max="5390" width="23.140625" style="8" customWidth="1"/>
    <col min="5391" max="5391" width="11.42578125" style="8" customWidth="1"/>
    <col min="5392" max="5639" width="11.42578125" style="8"/>
    <col min="5640" max="5640" width="26.28515625" style="8" customWidth="1"/>
    <col min="5641" max="5646" width="23.140625" style="8" customWidth="1"/>
    <col min="5647" max="5647" width="11.42578125" style="8" customWidth="1"/>
    <col min="5648" max="5895" width="11.42578125" style="8"/>
    <col min="5896" max="5896" width="26.28515625" style="8" customWidth="1"/>
    <col min="5897" max="5902" width="23.140625" style="8" customWidth="1"/>
    <col min="5903" max="5903" width="11.42578125" style="8" customWidth="1"/>
    <col min="5904" max="6151" width="11.42578125" style="8"/>
    <col min="6152" max="6152" width="26.28515625" style="8" customWidth="1"/>
    <col min="6153" max="6158" width="23.140625" style="8" customWidth="1"/>
    <col min="6159" max="6159" width="11.42578125" style="8" customWidth="1"/>
    <col min="6160" max="6407" width="11.42578125" style="8"/>
    <col min="6408" max="6408" width="26.28515625" style="8" customWidth="1"/>
    <col min="6409" max="6414" width="23.140625" style="8" customWidth="1"/>
    <col min="6415" max="6415" width="11.42578125" style="8" customWidth="1"/>
    <col min="6416" max="6663" width="11.42578125" style="8"/>
    <col min="6664" max="6664" width="26.28515625" style="8" customWidth="1"/>
    <col min="6665" max="6670" width="23.140625" style="8" customWidth="1"/>
    <col min="6671" max="6671" width="11.42578125" style="8" customWidth="1"/>
    <col min="6672" max="6919" width="11.42578125" style="8"/>
    <col min="6920" max="6920" width="26.28515625" style="8" customWidth="1"/>
    <col min="6921" max="6926" width="23.140625" style="8" customWidth="1"/>
    <col min="6927" max="6927" width="11.42578125" style="8" customWidth="1"/>
    <col min="6928" max="7175" width="11.42578125" style="8"/>
    <col min="7176" max="7176" width="26.28515625" style="8" customWidth="1"/>
    <col min="7177" max="7182" width="23.140625" style="8" customWidth="1"/>
    <col min="7183" max="7183" width="11.42578125" style="8" customWidth="1"/>
    <col min="7184" max="7431" width="11.42578125" style="8"/>
    <col min="7432" max="7432" width="26.28515625" style="8" customWidth="1"/>
    <col min="7433" max="7438" width="23.140625" style="8" customWidth="1"/>
    <col min="7439" max="7439" width="11.42578125" style="8" customWidth="1"/>
    <col min="7440" max="7687" width="11.42578125" style="8"/>
    <col min="7688" max="7688" width="26.28515625" style="8" customWidth="1"/>
    <col min="7689" max="7694" width="23.140625" style="8" customWidth="1"/>
    <col min="7695" max="7695" width="11.42578125" style="8" customWidth="1"/>
    <col min="7696" max="7943" width="11.42578125" style="8"/>
    <col min="7944" max="7944" width="26.28515625" style="8" customWidth="1"/>
    <col min="7945" max="7950" width="23.140625" style="8" customWidth="1"/>
    <col min="7951" max="7951" width="11.42578125" style="8" customWidth="1"/>
    <col min="7952" max="8199" width="11.42578125" style="8"/>
    <col min="8200" max="8200" width="26.28515625" style="8" customWidth="1"/>
    <col min="8201" max="8206" width="23.140625" style="8" customWidth="1"/>
    <col min="8207" max="8207" width="11.42578125" style="8" customWidth="1"/>
    <col min="8208" max="8455" width="11.42578125" style="8"/>
    <col min="8456" max="8456" width="26.28515625" style="8" customWidth="1"/>
    <col min="8457" max="8462" width="23.140625" style="8" customWidth="1"/>
    <col min="8463" max="8463" width="11.42578125" style="8" customWidth="1"/>
    <col min="8464" max="8711" width="11.42578125" style="8"/>
    <col min="8712" max="8712" width="26.28515625" style="8" customWidth="1"/>
    <col min="8713" max="8718" width="23.140625" style="8" customWidth="1"/>
    <col min="8719" max="8719" width="11.42578125" style="8" customWidth="1"/>
    <col min="8720" max="8967" width="11.42578125" style="8"/>
    <col min="8968" max="8968" width="26.28515625" style="8" customWidth="1"/>
    <col min="8969" max="8974" width="23.140625" style="8" customWidth="1"/>
    <col min="8975" max="8975" width="11.42578125" style="8" customWidth="1"/>
    <col min="8976" max="9223" width="11.42578125" style="8"/>
    <col min="9224" max="9224" width="26.28515625" style="8" customWidth="1"/>
    <col min="9225" max="9230" width="23.140625" style="8" customWidth="1"/>
    <col min="9231" max="9231" width="11.42578125" style="8" customWidth="1"/>
    <col min="9232" max="9479" width="11.42578125" style="8"/>
    <col min="9480" max="9480" width="26.28515625" style="8" customWidth="1"/>
    <col min="9481" max="9486" width="23.140625" style="8" customWidth="1"/>
    <col min="9487" max="9487" width="11.42578125" style="8" customWidth="1"/>
    <col min="9488" max="9735" width="11.42578125" style="8"/>
    <col min="9736" max="9736" width="26.28515625" style="8" customWidth="1"/>
    <col min="9737" max="9742" width="23.140625" style="8" customWidth="1"/>
    <col min="9743" max="9743" width="11.42578125" style="8" customWidth="1"/>
    <col min="9744" max="9991" width="11.42578125" style="8"/>
    <col min="9992" max="9992" width="26.28515625" style="8" customWidth="1"/>
    <col min="9993" max="9998" width="23.140625" style="8" customWidth="1"/>
    <col min="9999" max="9999" width="11.42578125" style="8" customWidth="1"/>
    <col min="10000" max="10247" width="11.42578125" style="8"/>
    <col min="10248" max="10248" width="26.28515625" style="8" customWidth="1"/>
    <col min="10249" max="10254" width="23.140625" style="8" customWidth="1"/>
    <col min="10255" max="10255" width="11.42578125" style="8" customWidth="1"/>
    <col min="10256" max="10503" width="11.42578125" style="8"/>
    <col min="10504" max="10504" width="26.28515625" style="8" customWidth="1"/>
    <col min="10505" max="10510" width="23.140625" style="8" customWidth="1"/>
    <col min="10511" max="10511" width="11.42578125" style="8" customWidth="1"/>
    <col min="10512" max="10759" width="11.42578125" style="8"/>
    <col min="10760" max="10760" width="26.28515625" style="8" customWidth="1"/>
    <col min="10761" max="10766" width="23.140625" style="8" customWidth="1"/>
    <col min="10767" max="10767" width="11.42578125" style="8" customWidth="1"/>
    <col min="10768" max="11015" width="11.42578125" style="8"/>
    <col min="11016" max="11016" width="26.28515625" style="8" customWidth="1"/>
    <col min="11017" max="11022" width="23.140625" style="8" customWidth="1"/>
    <col min="11023" max="11023" width="11.42578125" style="8" customWidth="1"/>
    <col min="11024" max="11271" width="11.42578125" style="8"/>
    <col min="11272" max="11272" width="26.28515625" style="8" customWidth="1"/>
    <col min="11273" max="11278" width="23.140625" style="8" customWidth="1"/>
    <col min="11279" max="11279" width="11.42578125" style="8" customWidth="1"/>
    <col min="11280" max="11527" width="11.42578125" style="8"/>
    <col min="11528" max="11528" width="26.28515625" style="8" customWidth="1"/>
    <col min="11529" max="11534" width="23.140625" style="8" customWidth="1"/>
    <col min="11535" max="11535" width="11.42578125" style="8" customWidth="1"/>
    <col min="11536" max="11783" width="11.42578125" style="8"/>
    <col min="11784" max="11784" width="26.28515625" style="8" customWidth="1"/>
    <col min="11785" max="11790" width="23.140625" style="8" customWidth="1"/>
    <col min="11791" max="11791" width="11.42578125" style="8" customWidth="1"/>
    <col min="11792" max="12039" width="11.42578125" style="8"/>
    <col min="12040" max="12040" width="26.28515625" style="8" customWidth="1"/>
    <col min="12041" max="12046" width="23.140625" style="8" customWidth="1"/>
    <col min="12047" max="12047" width="11.42578125" style="8" customWidth="1"/>
    <col min="12048" max="12295" width="11.42578125" style="8"/>
    <col min="12296" max="12296" width="26.28515625" style="8" customWidth="1"/>
    <col min="12297" max="12302" width="23.140625" style="8" customWidth="1"/>
    <col min="12303" max="12303" width="11.42578125" style="8" customWidth="1"/>
    <col min="12304" max="12551" width="11.42578125" style="8"/>
    <col min="12552" max="12552" width="26.28515625" style="8" customWidth="1"/>
    <col min="12553" max="12558" width="23.140625" style="8" customWidth="1"/>
    <col min="12559" max="12559" width="11.42578125" style="8" customWidth="1"/>
    <col min="12560" max="12807" width="11.42578125" style="8"/>
    <col min="12808" max="12808" width="26.28515625" style="8" customWidth="1"/>
    <col min="12809" max="12814" width="23.140625" style="8" customWidth="1"/>
    <col min="12815" max="12815" width="11.42578125" style="8" customWidth="1"/>
    <col min="12816" max="13063" width="11.42578125" style="8"/>
    <col min="13064" max="13064" width="26.28515625" style="8" customWidth="1"/>
    <col min="13065" max="13070" width="23.140625" style="8" customWidth="1"/>
    <col min="13071" max="13071" width="11.42578125" style="8" customWidth="1"/>
    <col min="13072" max="13319" width="11.42578125" style="8"/>
    <col min="13320" max="13320" width="26.28515625" style="8" customWidth="1"/>
    <col min="13321" max="13326" width="23.140625" style="8" customWidth="1"/>
    <col min="13327" max="13327" width="11.42578125" style="8" customWidth="1"/>
    <col min="13328" max="13575" width="11.42578125" style="8"/>
    <col min="13576" max="13576" width="26.28515625" style="8" customWidth="1"/>
    <col min="13577" max="13582" width="23.140625" style="8" customWidth="1"/>
    <col min="13583" max="13583" width="11.42578125" style="8" customWidth="1"/>
    <col min="13584" max="13831" width="11.42578125" style="8"/>
    <col min="13832" max="13832" width="26.28515625" style="8" customWidth="1"/>
    <col min="13833" max="13838" width="23.140625" style="8" customWidth="1"/>
    <col min="13839" max="13839" width="11.42578125" style="8" customWidth="1"/>
    <col min="13840" max="14087" width="11.42578125" style="8"/>
    <col min="14088" max="14088" width="26.28515625" style="8" customWidth="1"/>
    <col min="14089" max="14094" width="23.140625" style="8" customWidth="1"/>
    <col min="14095" max="14095" width="11.42578125" style="8" customWidth="1"/>
    <col min="14096" max="14343" width="11.42578125" style="8"/>
    <col min="14344" max="14344" width="26.28515625" style="8" customWidth="1"/>
    <col min="14345" max="14350" width="23.140625" style="8" customWidth="1"/>
    <col min="14351" max="14351" width="11.42578125" style="8" customWidth="1"/>
    <col min="14352" max="14599" width="11.42578125" style="8"/>
    <col min="14600" max="14600" width="26.28515625" style="8" customWidth="1"/>
    <col min="14601" max="14606" width="23.140625" style="8" customWidth="1"/>
    <col min="14607" max="14607" width="11.42578125" style="8" customWidth="1"/>
    <col min="14608" max="14855" width="11.42578125" style="8"/>
    <col min="14856" max="14856" width="26.28515625" style="8" customWidth="1"/>
    <col min="14857" max="14862" width="23.140625" style="8" customWidth="1"/>
    <col min="14863" max="14863" width="11.42578125" style="8" customWidth="1"/>
    <col min="14864" max="15111" width="11.42578125" style="8"/>
    <col min="15112" max="15112" width="26.28515625" style="8" customWidth="1"/>
    <col min="15113" max="15118" width="23.140625" style="8" customWidth="1"/>
    <col min="15119" max="15119" width="11.42578125" style="8" customWidth="1"/>
    <col min="15120" max="15367" width="11.42578125" style="8"/>
    <col min="15368" max="15368" width="26.28515625" style="8" customWidth="1"/>
    <col min="15369" max="15374" width="23.140625" style="8" customWidth="1"/>
    <col min="15375" max="15375" width="11.42578125" style="8" customWidth="1"/>
    <col min="15376" max="15623" width="11.42578125" style="8"/>
    <col min="15624" max="15624" width="26.28515625" style="8" customWidth="1"/>
    <col min="15625" max="15630" width="23.140625" style="8" customWidth="1"/>
    <col min="15631" max="15631" width="11.42578125" style="8" customWidth="1"/>
    <col min="15632" max="15879" width="11.42578125" style="8"/>
    <col min="15880" max="15880" width="26.28515625" style="8" customWidth="1"/>
    <col min="15881" max="15886" width="23.140625" style="8" customWidth="1"/>
    <col min="15887" max="15887" width="11.42578125" style="8" customWidth="1"/>
    <col min="15888" max="16135" width="11.42578125" style="8"/>
    <col min="16136" max="16136" width="26.28515625" style="8" customWidth="1"/>
    <col min="16137" max="16142" width="23.140625" style="8" customWidth="1"/>
    <col min="16143" max="16143" width="11.42578125" style="8" customWidth="1"/>
    <col min="16144" max="16384" width="11.42578125" style="8"/>
  </cols>
  <sheetData>
    <row r="1" spans="2:15" ht="21.95" customHeight="1" x14ac:dyDescent="0.25">
      <c r="B1" s="108" t="s">
        <v>2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2"/>
    </row>
    <row r="2" spans="2:15" ht="21.95" customHeight="1" x14ac:dyDescent="0.25">
      <c r="B2" s="108" t="s">
        <v>217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</row>
    <row r="3" spans="2:15" ht="3.95" customHeight="1" x14ac:dyDescent="0.25"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</row>
    <row r="4" spans="2:15" ht="3.95" customHeight="1" x14ac:dyDescent="0.25"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08"/>
    </row>
    <row r="5" spans="2:15" s="73" customFormat="1" ht="21.95" customHeight="1" x14ac:dyDescent="0.25">
      <c r="B5" s="146" t="s">
        <v>4</v>
      </c>
      <c r="C5" s="111"/>
      <c r="D5" s="146" t="s">
        <v>109</v>
      </c>
      <c r="E5" s="146"/>
      <c r="F5" s="146"/>
      <c r="G5" s="146"/>
      <c r="H5" s="146"/>
      <c r="I5" s="111"/>
      <c r="J5" s="146" t="s">
        <v>82</v>
      </c>
      <c r="K5" s="146"/>
      <c r="L5" s="146"/>
      <c r="M5" s="159"/>
      <c r="N5" s="146"/>
    </row>
    <row r="6" spans="2:15" s="73" customFormat="1" ht="2.1" customHeight="1" x14ac:dyDescent="0.25">
      <c r="B6" s="146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</row>
    <row r="7" spans="2:15" s="73" customFormat="1" ht="44.1" customHeight="1" x14ac:dyDescent="0.25">
      <c r="B7" s="146"/>
      <c r="C7" s="111"/>
      <c r="D7" s="100" t="s">
        <v>84</v>
      </c>
      <c r="E7" s="111"/>
      <c r="F7" s="100" t="s">
        <v>85</v>
      </c>
      <c r="G7" s="111"/>
      <c r="H7" s="100" t="s">
        <v>86</v>
      </c>
      <c r="I7" s="111"/>
      <c r="J7" s="100" t="s">
        <v>110</v>
      </c>
      <c r="K7" s="111"/>
      <c r="L7" s="100" t="s">
        <v>111</v>
      </c>
      <c r="M7" s="111"/>
      <c r="N7" s="100" t="s">
        <v>112</v>
      </c>
    </row>
    <row r="8" spans="2:15" s="73" customFormat="1" ht="2.1" customHeight="1" x14ac:dyDescent="0.25"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</row>
    <row r="9" spans="2:15" ht="21.95" customHeight="1" x14ac:dyDescent="0.25">
      <c r="B9" s="105">
        <v>1999</v>
      </c>
      <c r="C9" s="22"/>
      <c r="D9" s="41">
        <v>477</v>
      </c>
      <c r="E9" s="41"/>
      <c r="F9" s="42">
        <v>11.6</v>
      </c>
      <c r="G9" s="42"/>
      <c r="H9" s="43">
        <v>1.6281809999999999</v>
      </c>
      <c r="I9" s="43"/>
      <c r="J9" s="43">
        <v>2.4318658280922429</v>
      </c>
      <c r="K9" s="43"/>
      <c r="L9" s="43">
        <v>14.036043103448275</v>
      </c>
      <c r="M9" s="43"/>
      <c r="N9" s="43">
        <v>0.34133773584905658</v>
      </c>
      <c r="O9" s="108"/>
    </row>
    <row r="10" spans="2:15" s="73" customFormat="1" ht="2.1" customHeight="1" x14ac:dyDescent="0.25">
      <c r="B10" s="107"/>
      <c r="C10" s="107"/>
      <c r="D10" s="107"/>
      <c r="E10" s="107"/>
      <c r="F10" s="107"/>
      <c r="G10" s="107"/>
      <c r="H10" s="107"/>
      <c r="I10" s="107"/>
      <c r="J10" s="96"/>
      <c r="K10" s="96"/>
      <c r="L10" s="96"/>
      <c r="M10" s="96"/>
      <c r="N10" s="96"/>
    </row>
    <row r="11" spans="2:15" ht="21.95" customHeight="1" x14ac:dyDescent="0.25">
      <c r="B11" s="105">
        <v>2000</v>
      </c>
      <c r="C11" s="22"/>
      <c r="D11" s="41">
        <v>495</v>
      </c>
      <c r="E11" s="41"/>
      <c r="F11" s="42">
        <v>9.2159999999999993</v>
      </c>
      <c r="G11" s="42"/>
      <c r="H11" s="43">
        <v>1.80985</v>
      </c>
      <c r="I11" s="43"/>
      <c r="J11" s="43">
        <v>1.8618181818181818</v>
      </c>
      <c r="K11" s="43"/>
      <c r="L11" s="43">
        <v>19.638129340277779</v>
      </c>
      <c r="M11" s="43"/>
      <c r="N11" s="43">
        <v>0.36562626262626263</v>
      </c>
      <c r="O11" s="108"/>
    </row>
    <row r="12" spans="2:15" s="73" customFormat="1" ht="2.1" customHeight="1" x14ac:dyDescent="0.25">
      <c r="B12" s="107"/>
      <c r="C12" s="107"/>
      <c r="D12" s="107"/>
      <c r="E12" s="107"/>
      <c r="F12" s="107"/>
      <c r="G12" s="107"/>
      <c r="H12" s="107"/>
      <c r="I12" s="107"/>
      <c r="J12" s="96"/>
      <c r="K12" s="96"/>
      <c r="L12" s="96"/>
      <c r="M12" s="96"/>
      <c r="N12" s="96"/>
    </row>
    <row r="13" spans="2:15" ht="21.95" customHeight="1" x14ac:dyDescent="0.25">
      <c r="B13" s="105">
        <v>2001</v>
      </c>
      <c r="C13" s="22"/>
      <c r="D13" s="41">
        <v>482</v>
      </c>
      <c r="E13" s="41"/>
      <c r="F13" s="42">
        <v>11.3</v>
      </c>
      <c r="G13" s="42"/>
      <c r="H13" s="43">
        <v>1.7305860000000002</v>
      </c>
      <c r="I13" s="43"/>
      <c r="J13" s="43">
        <v>2.3443983402489628</v>
      </c>
      <c r="K13" s="43"/>
      <c r="L13" s="43">
        <v>15.3149203539823</v>
      </c>
      <c r="M13" s="43"/>
      <c r="N13" s="43">
        <v>0.35904273858921165</v>
      </c>
      <c r="O13" s="108"/>
    </row>
    <row r="14" spans="2:15" s="73" customFormat="1" ht="2.1" customHeight="1" x14ac:dyDescent="0.25">
      <c r="B14" s="107"/>
      <c r="C14" s="107"/>
      <c r="D14" s="107"/>
      <c r="E14" s="107"/>
      <c r="F14" s="107"/>
      <c r="G14" s="107"/>
      <c r="H14" s="107"/>
      <c r="I14" s="107"/>
      <c r="J14" s="96"/>
      <c r="K14" s="96"/>
      <c r="L14" s="96"/>
      <c r="M14" s="96"/>
      <c r="N14" s="96"/>
    </row>
    <row r="15" spans="2:15" ht="21.95" customHeight="1" x14ac:dyDescent="0.25">
      <c r="B15" s="105">
        <v>2002</v>
      </c>
      <c r="C15" s="22"/>
      <c r="D15" s="41">
        <v>502</v>
      </c>
      <c r="E15" s="41"/>
      <c r="F15" s="42">
        <v>9.1999999999999993</v>
      </c>
      <c r="G15" s="42"/>
      <c r="H15" s="43">
        <v>1.9979660000000001</v>
      </c>
      <c r="I15" s="43"/>
      <c r="J15" s="43">
        <v>1.8326693227091633</v>
      </c>
      <c r="K15" s="43"/>
      <c r="L15" s="43">
        <v>21.717021739130438</v>
      </c>
      <c r="M15" s="43"/>
      <c r="N15" s="43">
        <v>0.39800119521912353</v>
      </c>
      <c r="O15" s="108"/>
    </row>
    <row r="16" spans="2:15" s="73" customFormat="1" ht="2.1" customHeight="1" x14ac:dyDescent="0.25">
      <c r="B16" s="107"/>
      <c r="C16" s="107"/>
      <c r="D16" s="107"/>
      <c r="E16" s="107"/>
      <c r="F16" s="107"/>
      <c r="G16" s="107"/>
      <c r="H16" s="107"/>
      <c r="I16" s="107"/>
      <c r="J16" s="96"/>
      <c r="K16" s="96"/>
      <c r="L16" s="96"/>
      <c r="M16" s="96"/>
      <c r="N16" s="96"/>
    </row>
    <row r="17" spans="2:14" ht="21.95" customHeight="1" x14ac:dyDescent="0.25">
      <c r="B17" s="105">
        <v>2003</v>
      </c>
      <c r="C17" s="22"/>
      <c r="D17" s="41">
        <v>551</v>
      </c>
      <c r="E17" s="41"/>
      <c r="F17" s="42">
        <v>8.6</v>
      </c>
      <c r="G17" s="42"/>
      <c r="H17" s="43">
        <v>2.4786679999999999</v>
      </c>
      <c r="I17" s="43"/>
      <c r="J17" s="43">
        <v>1.5607985480943738</v>
      </c>
      <c r="K17" s="43"/>
      <c r="L17" s="43">
        <v>28.821720930232559</v>
      </c>
      <c r="M17" s="43"/>
      <c r="N17" s="43">
        <v>0.44984900181488202</v>
      </c>
    </row>
    <row r="18" spans="2:14" s="73" customFormat="1" ht="2.1" customHeight="1" x14ac:dyDescent="0.25">
      <c r="B18" s="107"/>
      <c r="C18" s="107"/>
      <c r="D18" s="107"/>
      <c r="E18" s="107"/>
      <c r="F18" s="107"/>
      <c r="G18" s="107"/>
      <c r="H18" s="107"/>
      <c r="I18" s="107"/>
      <c r="J18" s="96"/>
      <c r="K18" s="96"/>
      <c r="L18" s="96"/>
      <c r="M18" s="96"/>
      <c r="N18" s="96"/>
    </row>
    <row r="19" spans="2:14" ht="21.95" customHeight="1" x14ac:dyDescent="0.25">
      <c r="B19" s="105">
        <v>2004</v>
      </c>
      <c r="C19" s="22"/>
      <c r="D19" s="41">
        <v>654</v>
      </c>
      <c r="E19" s="41"/>
      <c r="F19" s="42">
        <v>10.9</v>
      </c>
      <c r="G19" s="42"/>
      <c r="H19" s="43">
        <v>3.2220540000000004</v>
      </c>
      <c r="I19" s="43"/>
      <c r="J19" s="43">
        <v>1.6666666666666667</v>
      </c>
      <c r="K19" s="43"/>
      <c r="L19" s="43">
        <v>29.560128440366974</v>
      </c>
      <c r="M19" s="43"/>
      <c r="N19" s="43">
        <v>0.49266880733944962</v>
      </c>
    </row>
    <row r="20" spans="2:14" s="73" customFormat="1" ht="2.1" customHeight="1" x14ac:dyDescent="0.25">
      <c r="B20" s="107"/>
      <c r="C20" s="107"/>
      <c r="D20" s="107"/>
      <c r="E20" s="107"/>
      <c r="F20" s="107"/>
      <c r="G20" s="107"/>
      <c r="H20" s="107"/>
      <c r="I20" s="107"/>
      <c r="J20" s="96"/>
      <c r="K20" s="96"/>
      <c r="L20" s="96"/>
      <c r="M20" s="96"/>
      <c r="N20" s="96"/>
    </row>
    <row r="21" spans="2:14" ht="21.95" customHeight="1" x14ac:dyDescent="0.25">
      <c r="B21" s="105">
        <v>2005</v>
      </c>
      <c r="C21" s="22"/>
      <c r="D21" s="41">
        <v>704</v>
      </c>
      <c r="E21" s="41"/>
      <c r="F21" s="42">
        <v>12.61</v>
      </c>
      <c r="G21" s="42"/>
      <c r="H21" s="43">
        <v>3.8614370000000005</v>
      </c>
      <c r="I21" s="43"/>
      <c r="J21" s="43">
        <v>1.7911931818181817</v>
      </c>
      <c r="K21" s="43"/>
      <c r="L21" s="43">
        <v>30.622022204599531</v>
      </c>
      <c r="M21" s="43"/>
      <c r="N21" s="43">
        <v>0.54849957386363646</v>
      </c>
    </row>
    <row r="22" spans="2:14" s="73" customFormat="1" ht="2.1" customHeight="1" x14ac:dyDescent="0.25">
      <c r="B22" s="107"/>
      <c r="C22" s="107"/>
      <c r="D22" s="107"/>
      <c r="E22" s="107"/>
      <c r="F22" s="107"/>
      <c r="G22" s="107"/>
      <c r="H22" s="107"/>
      <c r="I22" s="107"/>
      <c r="J22" s="96"/>
      <c r="K22" s="96"/>
      <c r="L22" s="96"/>
      <c r="M22" s="96"/>
      <c r="N22" s="96"/>
    </row>
    <row r="23" spans="2:14" ht="21.95" customHeight="1" x14ac:dyDescent="0.25">
      <c r="B23" s="105">
        <v>2006</v>
      </c>
      <c r="C23" s="22"/>
      <c r="D23" s="41">
        <v>774</v>
      </c>
      <c r="E23" s="41"/>
      <c r="F23" s="42">
        <v>14.4</v>
      </c>
      <c r="G23" s="42"/>
      <c r="H23" s="43">
        <v>4.3158850000000006</v>
      </c>
      <c r="I23" s="43"/>
      <c r="J23" s="43">
        <v>1.8604651162790697</v>
      </c>
      <c r="K23" s="43"/>
      <c r="L23" s="43">
        <v>29.971423611111113</v>
      </c>
      <c r="M23" s="43"/>
      <c r="N23" s="43">
        <v>0.55760788113695092</v>
      </c>
    </row>
    <row r="24" spans="2:14" s="73" customFormat="1" ht="2.1" customHeight="1" x14ac:dyDescent="0.25">
      <c r="B24" s="107"/>
      <c r="C24" s="107"/>
      <c r="D24" s="107"/>
      <c r="E24" s="107"/>
      <c r="F24" s="107"/>
      <c r="G24" s="107"/>
      <c r="H24" s="107"/>
      <c r="I24" s="107"/>
      <c r="J24" s="96"/>
      <c r="K24" s="96"/>
      <c r="L24" s="96"/>
      <c r="M24" s="96"/>
      <c r="N24" s="96"/>
    </row>
    <row r="25" spans="2:14" ht="21.95" customHeight="1" x14ac:dyDescent="0.25">
      <c r="B25" s="105">
        <v>2007</v>
      </c>
      <c r="C25" s="22"/>
      <c r="D25" s="41">
        <v>896</v>
      </c>
      <c r="E25" s="41"/>
      <c r="F25" s="42">
        <v>16.899999999999999</v>
      </c>
      <c r="G25" s="42"/>
      <c r="H25" s="43">
        <v>4.9529650000000007</v>
      </c>
      <c r="I25" s="43"/>
      <c r="J25" s="43">
        <v>1.8861607142857142</v>
      </c>
      <c r="K25" s="43"/>
      <c r="L25" s="43">
        <v>29.307485207100598</v>
      </c>
      <c r="M25" s="43"/>
      <c r="N25" s="43">
        <v>0.55278627232142863</v>
      </c>
    </row>
    <row r="26" spans="2:14" s="73" customFormat="1" ht="2.1" customHeight="1" x14ac:dyDescent="0.25">
      <c r="B26" s="107"/>
      <c r="C26" s="107"/>
      <c r="D26" s="107"/>
      <c r="E26" s="107"/>
      <c r="F26" s="107"/>
      <c r="G26" s="107"/>
      <c r="H26" s="107"/>
      <c r="I26" s="107"/>
      <c r="J26" s="96"/>
      <c r="K26" s="96"/>
      <c r="L26" s="96"/>
      <c r="M26" s="96"/>
      <c r="N26" s="96"/>
    </row>
    <row r="27" spans="2:14" ht="21.95" customHeight="1" x14ac:dyDescent="0.25">
      <c r="B27" s="105">
        <v>2008</v>
      </c>
      <c r="C27" s="22"/>
      <c r="D27" s="41">
        <v>973</v>
      </c>
      <c r="E27" s="41"/>
      <c r="F27" s="42">
        <v>19.2</v>
      </c>
      <c r="G27" s="42"/>
      <c r="H27" s="43">
        <v>5.7850310000000009</v>
      </c>
      <c r="I27" s="43"/>
      <c r="J27" s="43">
        <v>1.97327852004111</v>
      </c>
      <c r="K27" s="43"/>
      <c r="L27" s="43">
        <v>30.130369791666674</v>
      </c>
      <c r="M27" s="43"/>
      <c r="N27" s="43">
        <v>0.59455611510791373</v>
      </c>
    </row>
    <row r="28" spans="2:14" s="73" customFormat="1" ht="2.1" customHeight="1" x14ac:dyDescent="0.25">
      <c r="B28" s="107"/>
      <c r="C28" s="107"/>
      <c r="D28" s="107"/>
      <c r="E28" s="107"/>
      <c r="F28" s="107"/>
      <c r="G28" s="107"/>
      <c r="H28" s="107"/>
      <c r="I28" s="107"/>
      <c r="J28" s="96"/>
      <c r="K28" s="96"/>
      <c r="L28" s="96"/>
      <c r="M28" s="96"/>
      <c r="N28" s="96"/>
    </row>
    <row r="29" spans="2:14" ht="21.95" customHeight="1" x14ac:dyDescent="0.25">
      <c r="B29" s="105">
        <v>2009</v>
      </c>
      <c r="C29" s="22"/>
      <c r="D29" s="41">
        <v>886</v>
      </c>
      <c r="E29" s="41"/>
      <c r="F29" s="42">
        <v>18.475000000000001</v>
      </c>
      <c r="G29" s="42"/>
      <c r="H29" s="43">
        <v>5.3045608</v>
      </c>
      <c r="I29" s="43"/>
      <c r="J29" s="43">
        <v>2.0852144469525959</v>
      </c>
      <c r="K29" s="43"/>
      <c r="L29" s="43">
        <v>28.712101759133962</v>
      </c>
      <c r="M29" s="43"/>
      <c r="N29" s="43">
        <v>0.59870889390519189</v>
      </c>
    </row>
    <row r="30" spans="2:14" s="73" customFormat="1" ht="2.1" customHeight="1" x14ac:dyDescent="0.25">
      <c r="B30" s="107"/>
      <c r="C30" s="107"/>
      <c r="D30" s="107"/>
      <c r="E30" s="107"/>
      <c r="F30" s="107"/>
      <c r="G30" s="107"/>
      <c r="H30" s="107"/>
      <c r="I30" s="107"/>
      <c r="J30" s="96"/>
      <c r="K30" s="96"/>
      <c r="L30" s="96"/>
      <c r="M30" s="96"/>
      <c r="N30" s="96"/>
    </row>
    <row r="31" spans="2:14" ht="21.95" customHeight="1" x14ac:dyDescent="0.25">
      <c r="B31" s="105">
        <v>2010</v>
      </c>
      <c r="C31" s="22"/>
      <c r="D31" s="41">
        <v>977</v>
      </c>
      <c r="E31" s="41"/>
      <c r="F31" s="42">
        <v>20.504999999999999</v>
      </c>
      <c r="G31" s="42"/>
      <c r="H31" s="43">
        <v>5.2610000000000001</v>
      </c>
      <c r="I31" s="43"/>
      <c r="J31" s="43">
        <v>2.0987717502558851</v>
      </c>
      <c r="K31" s="43"/>
      <c r="L31" s="43">
        <v>25.65715679102658</v>
      </c>
      <c r="M31" s="43"/>
      <c r="N31" s="43">
        <v>0.53848515864892521</v>
      </c>
    </row>
    <row r="32" spans="2:14" s="73" customFormat="1" ht="2.1" customHeight="1" x14ac:dyDescent="0.25">
      <c r="B32" s="107"/>
      <c r="C32" s="107"/>
      <c r="D32" s="107"/>
      <c r="E32" s="107"/>
      <c r="F32" s="107"/>
      <c r="G32" s="107"/>
      <c r="H32" s="107"/>
      <c r="I32" s="107"/>
      <c r="J32" s="96"/>
      <c r="K32" s="96"/>
      <c r="L32" s="96"/>
      <c r="M32" s="96"/>
      <c r="N32" s="96"/>
    </row>
    <row r="33" spans="2:14" ht="21.95" customHeight="1" x14ac:dyDescent="0.25">
      <c r="B33" s="105">
        <v>2011</v>
      </c>
      <c r="C33" s="22"/>
      <c r="D33" s="41">
        <v>1080</v>
      </c>
      <c r="E33" s="41"/>
      <c r="F33" s="42">
        <v>23.071000000000002</v>
      </c>
      <c r="G33" s="42"/>
      <c r="H33" s="43">
        <v>6.0946931620200004</v>
      </c>
      <c r="I33" s="43"/>
      <c r="J33" s="43">
        <v>2.1362037037037038</v>
      </c>
      <c r="K33" s="43"/>
      <c r="L33" s="43">
        <v>26.417117428893416</v>
      </c>
      <c r="M33" s="43"/>
      <c r="N33" s="43">
        <v>0.56432344092777775</v>
      </c>
    </row>
    <row r="34" spans="2:14" s="73" customFormat="1" ht="2.1" customHeight="1" x14ac:dyDescent="0.25">
      <c r="B34" s="107"/>
      <c r="C34" s="107"/>
      <c r="D34" s="107"/>
      <c r="E34" s="107"/>
      <c r="F34" s="107"/>
      <c r="G34" s="107"/>
      <c r="H34" s="107"/>
      <c r="I34" s="107"/>
      <c r="J34" s="96"/>
      <c r="K34" s="96"/>
      <c r="L34" s="96"/>
      <c r="M34" s="96"/>
      <c r="N34" s="96"/>
    </row>
    <row r="35" spans="2:14" ht="21.95" customHeight="1" x14ac:dyDescent="0.25">
      <c r="B35" s="105">
        <v>2012</v>
      </c>
      <c r="C35" s="22"/>
      <c r="D35" s="41">
        <v>1117</v>
      </c>
      <c r="E35" s="41"/>
      <c r="F35" s="42">
        <v>24.353999999999999</v>
      </c>
      <c r="G35" s="42"/>
      <c r="H35" s="43">
        <v>6.3780619703000001</v>
      </c>
      <c r="I35" s="43"/>
      <c r="J35" s="43">
        <v>2.1803043867502239</v>
      </c>
      <c r="K35" s="43"/>
      <c r="L35" s="43">
        <v>26.188970888971014</v>
      </c>
      <c r="M35" s="43"/>
      <c r="N35" s="43">
        <v>0.57099928113697407</v>
      </c>
    </row>
    <row r="36" spans="2:14" s="73" customFormat="1" ht="2.1" customHeight="1" x14ac:dyDescent="0.25">
      <c r="B36" s="107"/>
      <c r="C36" s="107"/>
      <c r="D36" s="107"/>
      <c r="E36" s="107"/>
      <c r="F36" s="107"/>
      <c r="G36" s="107"/>
      <c r="H36" s="107"/>
      <c r="I36" s="107"/>
      <c r="J36" s="96"/>
      <c r="K36" s="96"/>
      <c r="L36" s="96"/>
      <c r="M36" s="96"/>
      <c r="N36" s="96"/>
    </row>
    <row r="37" spans="2:14" ht="21.95" customHeight="1" x14ac:dyDescent="0.25">
      <c r="B37" s="105">
        <v>2013</v>
      </c>
      <c r="C37" s="22"/>
      <c r="D37" s="41">
        <v>1204</v>
      </c>
      <c r="E37" s="41"/>
      <c r="F37" s="42">
        <v>24.707000000000001</v>
      </c>
      <c r="G37" s="42"/>
      <c r="H37" s="43">
        <v>6.4739862904800001</v>
      </c>
      <c r="I37" s="43"/>
      <c r="J37" s="43">
        <v>2.0520764119601331</v>
      </c>
      <c r="K37" s="43"/>
      <c r="L37" s="43">
        <v>26.203044847533086</v>
      </c>
      <c r="M37" s="43"/>
      <c r="N37" s="43">
        <v>0.53770650253156149</v>
      </c>
    </row>
    <row r="38" spans="2:14" s="73" customFormat="1" ht="2.1" customHeight="1" x14ac:dyDescent="0.25">
      <c r="B38" s="107"/>
      <c r="C38" s="107"/>
      <c r="D38" s="107"/>
      <c r="E38" s="107"/>
      <c r="F38" s="107"/>
      <c r="G38" s="107"/>
      <c r="H38" s="107"/>
      <c r="I38" s="107"/>
      <c r="J38" s="96"/>
      <c r="K38" s="96"/>
      <c r="L38" s="96"/>
      <c r="M38" s="96"/>
      <c r="N38" s="96"/>
    </row>
    <row r="39" spans="2:14" ht="21.95" customHeight="1" x14ac:dyDescent="0.25">
      <c r="B39" s="105">
        <v>2014</v>
      </c>
      <c r="C39" s="22"/>
      <c r="D39" s="41">
        <v>1260</v>
      </c>
      <c r="E39" s="41"/>
      <c r="F39" s="42">
        <v>26.074000000000002</v>
      </c>
      <c r="G39" s="42"/>
      <c r="H39" s="43">
        <v>6.8426327594299998</v>
      </c>
      <c r="I39" s="43"/>
      <c r="J39" s="43">
        <v>2.0693650793650797</v>
      </c>
      <c r="K39" s="43"/>
      <c r="L39" s="43">
        <v>26.243126330559175</v>
      </c>
      <c r="M39" s="43"/>
      <c r="N39" s="43">
        <v>0.54306609201825395</v>
      </c>
    </row>
    <row r="40" spans="2:14" s="73" customFormat="1" ht="2.1" customHeight="1" x14ac:dyDescent="0.25">
      <c r="B40" s="107"/>
      <c r="C40" s="107"/>
      <c r="D40" s="107"/>
      <c r="E40" s="107"/>
      <c r="F40" s="107"/>
      <c r="G40" s="107"/>
      <c r="H40" s="107"/>
      <c r="I40" s="107"/>
      <c r="J40" s="96"/>
      <c r="K40" s="96"/>
      <c r="L40" s="96"/>
      <c r="M40" s="96"/>
      <c r="N40" s="96"/>
    </row>
    <row r="41" spans="2:14" ht="21.95" customHeight="1" x14ac:dyDescent="0.25">
      <c r="B41" s="105">
        <v>2015</v>
      </c>
      <c r="C41" s="22"/>
      <c r="D41" s="41">
        <v>1217</v>
      </c>
      <c r="E41" s="41"/>
      <c r="F41" s="42">
        <v>26.324999999999999</v>
      </c>
      <c r="G41" s="42"/>
      <c r="H41" s="43">
        <v>5.8439545467900009</v>
      </c>
      <c r="I41" s="43"/>
      <c r="J41" s="43">
        <v>2.1631059983566145</v>
      </c>
      <c r="K41" s="43"/>
      <c r="L41" s="43">
        <v>22.199257537663822</v>
      </c>
      <c r="M41" s="43"/>
      <c r="N41" s="43">
        <v>0.48019347138783902</v>
      </c>
    </row>
    <row r="42" spans="2:14" s="73" customFormat="1" ht="2.1" customHeight="1" x14ac:dyDescent="0.25">
      <c r="B42" s="107"/>
      <c r="C42" s="107"/>
      <c r="D42" s="107"/>
      <c r="E42" s="107"/>
      <c r="F42" s="107"/>
      <c r="G42" s="107"/>
      <c r="H42" s="107"/>
      <c r="I42" s="107"/>
      <c r="J42" s="96"/>
      <c r="K42" s="96"/>
      <c r="L42" s="96"/>
      <c r="M42" s="96"/>
      <c r="N42" s="96"/>
    </row>
    <row r="43" spans="2:14" ht="21.95" customHeight="1" x14ac:dyDescent="0.25">
      <c r="B43" s="105">
        <v>2016</v>
      </c>
      <c r="C43" s="22"/>
      <c r="D43" s="41">
        <v>1239</v>
      </c>
      <c r="E43" s="41"/>
      <c r="F43" s="42">
        <v>26.968</v>
      </c>
      <c r="G43" s="42"/>
      <c r="H43" s="43">
        <v>6.024</v>
      </c>
      <c r="I43" s="43"/>
      <c r="J43" s="43">
        <v>2.1765940274414848</v>
      </c>
      <c r="K43" s="43"/>
      <c r="L43" s="43">
        <v>22.337585286265206</v>
      </c>
      <c r="M43" s="43"/>
      <c r="N43" s="43">
        <v>0.48619854721549638</v>
      </c>
    </row>
    <row r="44" spans="2:14" s="73" customFormat="1" ht="2.1" customHeight="1" x14ac:dyDescent="0.25">
      <c r="B44" s="107"/>
      <c r="C44" s="107"/>
      <c r="D44" s="107"/>
      <c r="E44" s="107"/>
      <c r="F44" s="107"/>
      <c r="G44" s="107"/>
      <c r="H44" s="107"/>
      <c r="I44" s="107"/>
      <c r="J44" s="96"/>
      <c r="K44" s="96"/>
      <c r="L44" s="96"/>
      <c r="M44" s="96"/>
      <c r="N44" s="96"/>
    </row>
    <row r="45" spans="2:14" ht="21.95" customHeight="1" x14ac:dyDescent="0.25">
      <c r="B45" s="105">
        <v>2017</v>
      </c>
      <c r="C45" s="22"/>
      <c r="D45" s="41">
        <v>1344</v>
      </c>
      <c r="E45" s="41"/>
      <c r="F45" s="42">
        <v>29.04</v>
      </c>
      <c r="G45" s="42"/>
      <c r="H45" s="43">
        <v>5.8090000000000002</v>
      </c>
      <c r="I45" s="43"/>
      <c r="J45" s="43">
        <v>2.1607142857142856</v>
      </c>
      <c r="K45" s="43"/>
      <c r="L45" s="43">
        <v>20.003443526170798</v>
      </c>
      <c r="M45" s="43"/>
      <c r="N45" s="43">
        <v>0.43221726190476195</v>
      </c>
    </row>
    <row r="46" spans="2:14" s="73" customFormat="1" ht="2.1" customHeight="1" x14ac:dyDescent="0.25">
      <c r="B46" s="107"/>
      <c r="C46" s="107"/>
      <c r="D46" s="107"/>
      <c r="E46" s="107"/>
      <c r="F46" s="107"/>
      <c r="G46" s="107"/>
      <c r="H46" s="107"/>
      <c r="I46" s="107"/>
      <c r="J46" s="96"/>
      <c r="K46" s="96"/>
      <c r="L46" s="96"/>
      <c r="M46" s="96"/>
      <c r="N46" s="96"/>
    </row>
    <row r="47" spans="2:14" ht="21.95" customHeight="1" x14ac:dyDescent="0.25">
      <c r="B47" s="105">
        <v>2018</v>
      </c>
      <c r="C47" s="22"/>
      <c r="D47" s="41">
        <f>H78</f>
        <v>1462.0169999999998</v>
      </c>
      <c r="E47" s="41"/>
      <c r="F47" s="42">
        <f>'Chegadas-Receita Mund 14.5-14.6'!H78</f>
        <v>29.695</v>
      </c>
      <c r="G47" s="42"/>
      <c r="H47" s="43">
        <v>5.9210000000000003</v>
      </c>
      <c r="I47" s="43"/>
      <c r="J47" s="43">
        <f>(F47/D47)*100</f>
        <v>2.031098133605834</v>
      </c>
      <c r="K47" s="43"/>
      <c r="L47" s="43">
        <f>(H47/F47)*100</f>
        <v>19.939383734635459</v>
      </c>
      <c r="M47" s="43"/>
      <c r="N47" s="43">
        <f>(H47/D47)*100</f>
        <v>0.404988450886686</v>
      </c>
    </row>
    <row r="48" spans="2:14" s="73" customFormat="1" ht="2.1" customHeight="1" x14ac:dyDescent="0.25">
      <c r="B48" s="107"/>
      <c r="C48" s="107"/>
      <c r="D48" s="107"/>
      <c r="E48" s="107"/>
      <c r="F48" s="107"/>
      <c r="G48" s="107"/>
      <c r="H48" s="107"/>
      <c r="I48" s="107"/>
      <c r="J48" s="96"/>
      <c r="K48" s="96"/>
      <c r="L48" s="96"/>
      <c r="M48" s="96"/>
      <c r="N48" s="96"/>
    </row>
    <row r="49" spans="2:27" ht="21.95" customHeight="1" x14ac:dyDescent="0.25">
      <c r="B49" s="105">
        <v>2019</v>
      </c>
      <c r="C49" s="22"/>
      <c r="D49" s="41">
        <f>'Receita Mundo_14.7-14.8'!P9</f>
        <v>1494.376</v>
      </c>
      <c r="E49" s="41"/>
      <c r="F49" s="42">
        <f>'Chegadas-Receita Mund 14.5-14.6'!J78</f>
        <v>28.965</v>
      </c>
      <c r="G49" s="42"/>
      <c r="H49" s="43">
        <f>'Receita Mundo_14.7-14.8'!P31</f>
        <v>6</v>
      </c>
      <c r="I49" s="43"/>
      <c r="J49" s="43">
        <f>(F49/D49)*100</f>
        <v>1.9382672098588307</v>
      </c>
      <c r="K49" s="43"/>
      <c r="L49" s="43">
        <f>(H49/F49)*100</f>
        <v>20.714655618850337</v>
      </c>
      <c r="M49" s="43"/>
      <c r="N49" s="43">
        <f>(H49/D49)*100</f>
        <v>0.40150537749535592</v>
      </c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</row>
    <row r="50" spans="2:27" ht="3.95" customHeight="1" x14ac:dyDescent="0.25">
      <c r="B50" s="149"/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45"/>
      <c r="P50" s="108"/>
      <c r="Q50" s="29"/>
      <c r="R50" s="29"/>
      <c r="S50" s="29"/>
      <c r="T50" s="29"/>
      <c r="U50" s="29"/>
      <c r="V50" s="29"/>
      <c r="W50" s="108"/>
      <c r="X50" s="108"/>
      <c r="Y50" s="108"/>
      <c r="Z50" s="108"/>
      <c r="AA50" s="108"/>
    </row>
    <row r="51" spans="2:27" ht="3.95" customHeight="1" x14ac:dyDescent="0.25">
      <c r="B51" s="22"/>
      <c r="C51" s="22"/>
      <c r="D51" s="41"/>
      <c r="E51" s="41"/>
      <c r="F51" s="42"/>
      <c r="G51" s="42"/>
      <c r="H51" s="42"/>
      <c r="I51" s="42"/>
      <c r="J51" s="47"/>
      <c r="K51" s="47"/>
      <c r="L51" s="47"/>
      <c r="M51" s="47"/>
      <c r="N51" s="47"/>
      <c r="O51" s="45"/>
      <c r="P51" s="108"/>
      <c r="Q51" s="29"/>
      <c r="R51" s="29"/>
      <c r="S51" s="29"/>
      <c r="T51" s="29"/>
      <c r="U51" s="29"/>
      <c r="V51" s="29"/>
      <c r="W51" s="108"/>
      <c r="X51" s="108"/>
      <c r="Y51" s="108"/>
      <c r="Z51" s="108"/>
      <c r="AA51" s="108"/>
    </row>
    <row r="52" spans="2:27" s="13" customFormat="1" ht="15.95" customHeight="1" x14ac:dyDescent="0.25">
      <c r="B52" s="109" t="s">
        <v>10</v>
      </c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2"/>
      <c r="T52" s="2"/>
      <c r="U52" s="2"/>
      <c r="V52" s="3"/>
      <c r="W52" s="3"/>
      <c r="X52" s="14"/>
      <c r="Y52" s="14"/>
      <c r="Z52" s="14"/>
      <c r="AA52" s="14"/>
    </row>
    <row r="53" spans="2:27" s="13" customFormat="1" ht="15.95" customHeight="1" x14ac:dyDescent="0.25">
      <c r="B53" s="109" t="s">
        <v>11</v>
      </c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</row>
    <row r="54" spans="2:27" s="13" customFormat="1" ht="15.95" customHeight="1" x14ac:dyDescent="0.25">
      <c r="B54" s="109" t="s">
        <v>12</v>
      </c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</row>
    <row r="55" spans="2:27" s="19" customFormat="1" ht="21.95" customHeight="1" x14ac:dyDescent="0.25">
      <c r="B55" s="102"/>
      <c r="C55" s="102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</row>
    <row r="56" spans="2:27" s="19" customFormat="1" ht="21.95" customHeight="1" x14ac:dyDescent="0.25"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</row>
    <row r="57" spans="2:27" ht="21.95" customHeight="1" x14ac:dyDescent="0.25">
      <c r="B57" s="108" t="s">
        <v>218</v>
      </c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</row>
    <row r="58" spans="2:27" ht="3.95" customHeight="1" x14ac:dyDescent="0.25"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</row>
    <row r="59" spans="2:27" ht="3.95" customHeight="1" x14ac:dyDescent="0.25"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</row>
    <row r="60" spans="2:27" ht="21.95" customHeight="1" x14ac:dyDescent="0.25">
      <c r="B60" s="147" t="s">
        <v>4</v>
      </c>
      <c r="C60" s="77"/>
      <c r="D60" s="147" t="s">
        <v>113</v>
      </c>
      <c r="E60" s="147"/>
      <c r="F60" s="147"/>
      <c r="G60" s="147"/>
      <c r="H60" s="147"/>
      <c r="I60" s="147"/>
      <c r="J60" s="147"/>
      <c r="K60" s="147"/>
      <c r="L60" s="147"/>
      <c r="M60" s="22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</row>
    <row r="61" spans="2:27" ht="2.1" customHeight="1" x14ac:dyDescent="0.25">
      <c r="B61" s="14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22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</row>
    <row r="62" spans="2:27" ht="21.95" customHeight="1" x14ac:dyDescent="0.25">
      <c r="B62" s="147"/>
      <c r="C62" s="77"/>
      <c r="D62" s="147" t="s">
        <v>114</v>
      </c>
      <c r="E62" s="147"/>
      <c r="F62" s="147"/>
      <c r="G62" s="77"/>
      <c r="H62" s="147" t="s">
        <v>115</v>
      </c>
      <c r="I62" s="147"/>
      <c r="J62" s="147"/>
      <c r="K62" s="77"/>
      <c r="L62" s="146" t="s">
        <v>116</v>
      </c>
      <c r="M62" s="107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</row>
    <row r="63" spans="2:27" ht="2.1" customHeight="1" x14ac:dyDescent="0.25">
      <c r="B63" s="147"/>
      <c r="C63" s="77"/>
      <c r="D63" s="77"/>
      <c r="E63" s="77"/>
      <c r="F63" s="77"/>
      <c r="G63" s="77"/>
      <c r="H63" s="77"/>
      <c r="I63" s="77"/>
      <c r="J63" s="77"/>
      <c r="K63" s="77"/>
      <c r="L63" s="146"/>
      <c r="M63" s="107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</row>
    <row r="64" spans="2:27" ht="44.1" customHeight="1" x14ac:dyDescent="0.25">
      <c r="B64" s="147"/>
      <c r="C64" s="77"/>
      <c r="D64" s="101" t="s">
        <v>117</v>
      </c>
      <c r="E64" s="77"/>
      <c r="F64" s="101" t="s">
        <v>9</v>
      </c>
      <c r="G64" s="77"/>
      <c r="H64" s="101" t="s">
        <v>118</v>
      </c>
      <c r="I64" s="77"/>
      <c r="J64" s="101" t="s">
        <v>9</v>
      </c>
      <c r="K64" s="77"/>
      <c r="L64" s="147"/>
      <c r="M64" s="22"/>
      <c r="N64" s="108"/>
      <c r="O64" s="108"/>
      <c r="P64" s="108"/>
      <c r="Q64" s="108"/>
      <c r="R64" s="52"/>
      <c r="S64" s="52"/>
      <c r="T64" s="52"/>
      <c r="U64" s="52"/>
      <c r="V64" s="52"/>
      <c r="W64" s="52"/>
      <c r="X64" s="52"/>
      <c r="Y64" s="52"/>
      <c r="Z64" s="52"/>
      <c r="AA64" s="108"/>
    </row>
    <row r="65" spans="2:26" ht="2.1" customHeight="1" x14ac:dyDescent="0.25">
      <c r="B65" s="22"/>
      <c r="C65" s="22"/>
      <c r="D65" s="22"/>
      <c r="E65" s="22"/>
      <c r="F65" s="97"/>
      <c r="G65" s="22"/>
      <c r="H65" s="22"/>
      <c r="I65" s="22"/>
      <c r="J65" s="97"/>
      <c r="K65" s="22"/>
      <c r="L65" s="97"/>
      <c r="M65" s="22"/>
      <c r="N65" s="108"/>
      <c r="O65" s="108"/>
      <c r="P65" s="108"/>
      <c r="Q65" s="108"/>
      <c r="R65" s="52"/>
      <c r="S65" s="52"/>
      <c r="T65" s="52"/>
      <c r="U65" s="52"/>
      <c r="V65" s="52"/>
      <c r="W65" s="52"/>
      <c r="X65" s="52"/>
      <c r="Y65" s="52"/>
      <c r="Z65" s="52"/>
    </row>
    <row r="66" spans="2:26" ht="21.95" customHeight="1" x14ac:dyDescent="0.25">
      <c r="B66" s="95">
        <v>2012</v>
      </c>
      <c r="C66" s="53"/>
      <c r="D66" s="54">
        <v>22631</v>
      </c>
      <c r="E66" s="54"/>
      <c r="F66" s="98">
        <f>((D66/D66)-1)*100</f>
        <v>0</v>
      </c>
      <c r="G66" s="55"/>
      <c r="H66" s="56" cm="1">
        <f t="array" ref="H66">'Receita Mundo_14.7-14.8'!F76:F76</f>
        <v>1117</v>
      </c>
      <c r="I66" s="56"/>
      <c r="J66" s="98">
        <f>((H66/H66)-1)*100</f>
        <v>0</v>
      </c>
      <c r="K66" s="55"/>
      <c r="L66" s="99">
        <f>H66/D66*100</f>
        <v>4.9357076576377539</v>
      </c>
      <c r="M66" s="57"/>
      <c r="N66" s="85"/>
      <c r="O66" s="45"/>
      <c r="P66" s="52"/>
      <c r="Q66" s="52"/>
      <c r="R66" s="108"/>
      <c r="S66" s="108"/>
      <c r="T66" s="108"/>
      <c r="U66" s="108"/>
      <c r="V66" s="108"/>
      <c r="W66" s="108"/>
      <c r="X66" s="108"/>
      <c r="Y66" s="108"/>
      <c r="Z66" s="108"/>
    </row>
    <row r="67" spans="2:26" ht="2.1" customHeight="1" x14ac:dyDescent="0.25">
      <c r="B67" s="22"/>
      <c r="C67" s="22"/>
      <c r="D67" s="22"/>
      <c r="E67" s="22"/>
      <c r="F67" s="97"/>
      <c r="G67" s="22"/>
      <c r="H67" s="22"/>
      <c r="I67" s="22"/>
      <c r="J67" s="97"/>
      <c r="K67" s="22"/>
      <c r="L67" s="97"/>
      <c r="M67" s="22"/>
      <c r="N67" s="108"/>
      <c r="O67" s="108"/>
      <c r="P67" s="108"/>
      <c r="Q67" s="108"/>
      <c r="R67" s="52"/>
      <c r="S67" s="52"/>
      <c r="T67" s="52"/>
      <c r="U67" s="52"/>
      <c r="V67" s="52"/>
      <c r="W67" s="52"/>
      <c r="X67" s="52"/>
      <c r="Y67" s="52"/>
      <c r="Z67" s="52"/>
    </row>
    <row r="68" spans="2:26" ht="21.95" customHeight="1" x14ac:dyDescent="0.25">
      <c r="B68" s="95">
        <v>2013</v>
      </c>
      <c r="C68" s="53"/>
      <c r="D68" s="54">
        <v>23363</v>
      </c>
      <c r="E68" s="54"/>
      <c r="F68" s="98">
        <f>((D68/D66)-1)*100</f>
        <v>3.2345013477088846</v>
      </c>
      <c r="G68" s="55"/>
      <c r="H68" s="56" cm="1">
        <f t="array" ref="H68">'Receita Mundo_14.7-14.8'!F78:F78</f>
        <v>1204</v>
      </c>
      <c r="I68" s="56"/>
      <c r="J68" s="98">
        <f>((H68/H66)-1)*100</f>
        <v>7.7887197851387535</v>
      </c>
      <c r="K68" s="55"/>
      <c r="L68" s="99">
        <f t="shared" ref="L68:L80" si="0">H68/D68*100</f>
        <v>5.1534477592774897</v>
      </c>
      <c r="M68" s="57"/>
      <c r="N68" s="85"/>
      <c r="O68" s="45"/>
      <c r="P68" s="52"/>
      <c r="Q68" s="52"/>
      <c r="R68" s="108"/>
      <c r="S68" s="108"/>
      <c r="T68" s="108"/>
      <c r="U68" s="108"/>
      <c r="V68" s="108"/>
      <c r="W68" s="108"/>
      <c r="X68" s="108"/>
      <c r="Y68" s="108"/>
      <c r="Z68" s="108"/>
    </row>
    <row r="69" spans="2:26" ht="2.1" customHeight="1" x14ac:dyDescent="0.25">
      <c r="B69" s="22"/>
      <c r="C69" s="22"/>
      <c r="D69" s="22"/>
      <c r="E69" s="22"/>
      <c r="F69" s="97"/>
      <c r="G69" s="22"/>
      <c r="H69" s="22"/>
      <c r="I69" s="22"/>
      <c r="J69" s="97"/>
      <c r="K69" s="22"/>
      <c r="L69" s="97"/>
      <c r="M69" s="22"/>
      <c r="N69" s="108"/>
      <c r="O69" s="108"/>
      <c r="P69" s="108"/>
      <c r="Q69" s="108"/>
      <c r="R69" s="52"/>
      <c r="S69" s="52"/>
      <c r="T69" s="52"/>
      <c r="U69" s="52"/>
      <c r="V69" s="52"/>
      <c r="W69" s="52"/>
      <c r="X69" s="52"/>
      <c r="Y69" s="52"/>
      <c r="Z69" s="52"/>
    </row>
    <row r="70" spans="2:26" ht="21.95" customHeight="1" x14ac:dyDescent="0.25">
      <c r="B70" s="95">
        <v>2014</v>
      </c>
      <c r="C70" s="53"/>
      <c r="D70" s="54">
        <v>23798</v>
      </c>
      <c r="E70" s="54"/>
      <c r="F70" s="98">
        <f t="shared" ref="F70" si="1">((D70/D68)-1)*100</f>
        <v>1.8619184180113768</v>
      </c>
      <c r="G70" s="55"/>
      <c r="H70" s="56" cm="1">
        <f t="array" ref="H70">'Receita Mundo_14.7-14.8'!F80:F80</f>
        <v>1260</v>
      </c>
      <c r="I70" s="56"/>
      <c r="J70" s="98">
        <f t="shared" ref="J70" si="2">((H70/H68)-1)*100</f>
        <v>4.6511627906976827</v>
      </c>
      <c r="K70" s="55"/>
      <c r="L70" s="99">
        <f t="shared" si="0"/>
        <v>5.2945625682830491</v>
      </c>
      <c r="M70" s="57"/>
      <c r="N70" s="85"/>
      <c r="O70" s="45"/>
      <c r="P70" s="52"/>
      <c r="Q70" s="52"/>
      <c r="R70" s="108"/>
      <c r="S70" s="108"/>
      <c r="T70" s="108"/>
      <c r="U70" s="108"/>
      <c r="V70" s="108"/>
      <c r="W70" s="108"/>
      <c r="X70" s="108"/>
      <c r="Y70" s="108"/>
      <c r="Z70" s="108"/>
    </row>
    <row r="71" spans="2:26" ht="2.1" customHeight="1" x14ac:dyDescent="0.25">
      <c r="B71" s="22"/>
      <c r="C71" s="22"/>
      <c r="D71" s="22"/>
      <c r="E71" s="22"/>
      <c r="F71" s="97"/>
      <c r="G71" s="22"/>
      <c r="H71" s="22"/>
      <c r="I71" s="22"/>
      <c r="J71" s="97"/>
      <c r="K71" s="22"/>
      <c r="L71" s="97"/>
      <c r="M71" s="22"/>
      <c r="N71" s="108"/>
      <c r="O71" s="108"/>
      <c r="P71" s="108"/>
      <c r="Q71" s="108"/>
      <c r="R71" s="52"/>
      <c r="S71" s="52"/>
      <c r="T71" s="52"/>
      <c r="U71" s="52"/>
      <c r="V71" s="52"/>
      <c r="W71" s="52"/>
      <c r="X71" s="52"/>
      <c r="Y71" s="52"/>
      <c r="Z71" s="52"/>
    </row>
    <row r="72" spans="2:26" ht="21.95" customHeight="1" x14ac:dyDescent="0.25">
      <c r="B72" s="95">
        <v>2015</v>
      </c>
      <c r="C72" s="53"/>
      <c r="D72" s="54">
        <v>21127</v>
      </c>
      <c r="E72" s="54"/>
      <c r="F72" s="98">
        <f>((D72/D70)-1)*100</f>
        <v>-11.223632238003189</v>
      </c>
      <c r="G72" s="55"/>
      <c r="H72" s="56" cm="1">
        <f t="array" ref="H72">'Receita Mundo_14.7-14.8'!F82:F82</f>
        <v>1217</v>
      </c>
      <c r="I72" s="56"/>
      <c r="J72" s="98">
        <f>((H72/H70)-1)*100</f>
        <v>-3.4126984126984117</v>
      </c>
      <c r="K72" s="55"/>
      <c r="L72" s="99">
        <f t="shared" si="0"/>
        <v>5.7604013821176689</v>
      </c>
      <c r="M72" s="57"/>
      <c r="N72" s="85"/>
      <c r="O72" s="45"/>
      <c r="P72" s="52"/>
      <c r="Q72" s="52"/>
      <c r="R72" s="108"/>
      <c r="S72" s="108"/>
      <c r="T72" s="108"/>
      <c r="U72" s="108"/>
      <c r="V72" s="108"/>
      <c r="W72" s="108"/>
      <c r="X72" s="108"/>
      <c r="Y72" s="108"/>
      <c r="Z72" s="108"/>
    </row>
    <row r="73" spans="2:26" ht="2.1" customHeight="1" x14ac:dyDescent="0.25">
      <c r="B73" s="22"/>
      <c r="C73" s="22"/>
      <c r="D73" s="22"/>
      <c r="E73" s="22"/>
      <c r="F73" s="97"/>
      <c r="G73" s="22"/>
      <c r="H73" s="22"/>
      <c r="I73" s="22"/>
      <c r="J73" s="97"/>
      <c r="K73" s="22"/>
      <c r="L73" s="97"/>
      <c r="M73" s="22"/>
      <c r="N73" s="108"/>
      <c r="O73" s="108"/>
      <c r="P73" s="108"/>
      <c r="Q73" s="108"/>
      <c r="R73" s="52"/>
      <c r="S73" s="52"/>
      <c r="T73" s="52"/>
      <c r="U73" s="52"/>
      <c r="V73" s="52"/>
      <c r="W73" s="52"/>
      <c r="X73" s="52"/>
      <c r="Y73" s="52"/>
      <c r="Z73" s="52"/>
    </row>
    <row r="74" spans="2:26" ht="21.95" customHeight="1" x14ac:dyDescent="0.25">
      <c r="B74" s="95">
        <v>2016</v>
      </c>
      <c r="C74" s="53"/>
      <c r="D74" s="54">
        <v>20743</v>
      </c>
      <c r="E74" s="54"/>
      <c r="F74" s="98">
        <f>((D74/D72)-1)*100</f>
        <v>-1.8175794007667889</v>
      </c>
      <c r="G74" s="55"/>
      <c r="H74" s="56" cm="1">
        <f t="array" ref="H74">'Receita Mundo_14.7-14.8'!F84:F84</f>
        <v>1239</v>
      </c>
      <c r="I74" s="56"/>
      <c r="J74" s="98">
        <f>((H74/H72)-1)*100</f>
        <v>1.8077239112571863</v>
      </c>
      <c r="K74" s="55"/>
      <c r="L74" s="99">
        <f t="shared" si="0"/>
        <v>5.9730993588198427</v>
      </c>
      <c r="M74" s="57"/>
      <c r="N74" s="85"/>
      <c r="O74" s="45"/>
      <c r="P74" s="52"/>
      <c r="Q74" s="52"/>
      <c r="R74" s="108"/>
      <c r="S74" s="108"/>
      <c r="T74" s="108"/>
      <c r="U74" s="108"/>
      <c r="V74" s="108"/>
      <c r="W74" s="108"/>
      <c r="X74" s="108"/>
      <c r="Y74" s="108"/>
      <c r="Z74" s="108"/>
    </row>
    <row r="75" spans="2:26" ht="2.1" customHeight="1" x14ac:dyDescent="0.25">
      <c r="B75" s="22"/>
      <c r="C75" s="22"/>
      <c r="D75" s="22"/>
      <c r="E75" s="22"/>
      <c r="F75" s="97"/>
      <c r="G75" s="22"/>
      <c r="H75" s="22"/>
      <c r="I75" s="22"/>
      <c r="J75" s="97"/>
      <c r="K75" s="22"/>
      <c r="L75" s="97"/>
      <c r="M75" s="22"/>
      <c r="N75" s="108"/>
      <c r="O75" s="108"/>
      <c r="P75" s="108"/>
      <c r="Q75" s="108"/>
      <c r="R75" s="52"/>
      <c r="S75" s="52"/>
      <c r="T75" s="52"/>
      <c r="U75" s="52"/>
      <c r="V75" s="52"/>
      <c r="W75" s="52"/>
      <c r="X75" s="52"/>
      <c r="Y75" s="52"/>
      <c r="Z75" s="52"/>
    </row>
    <row r="76" spans="2:26" ht="21.95" customHeight="1" x14ac:dyDescent="0.25">
      <c r="B76" s="95">
        <v>2017</v>
      </c>
      <c r="C76" s="53"/>
      <c r="D76" s="54">
        <v>22854</v>
      </c>
      <c r="E76" s="54"/>
      <c r="F76" s="98">
        <f>((D76/D74)-1)*100</f>
        <v>10.176927156149063</v>
      </c>
      <c r="G76" s="55"/>
      <c r="H76" s="56" cm="1">
        <f t="array" ref="H76">'Receita Mundo_14.7-14.8'!F86:F86</f>
        <v>1344</v>
      </c>
      <c r="I76" s="56"/>
      <c r="J76" s="98">
        <f>((H76/H74)-1)*100</f>
        <v>8.4745762711864394</v>
      </c>
      <c r="K76" s="55"/>
      <c r="L76" s="99">
        <f t="shared" si="0"/>
        <v>5.8808086111840376</v>
      </c>
      <c r="M76" s="57"/>
      <c r="N76" s="85"/>
      <c r="O76" s="45"/>
      <c r="P76" s="52"/>
      <c r="Q76" s="52"/>
      <c r="R76" s="108"/>
      <c r="S76" s="108"/>
      <c r="T76" s="108"/>
      <c r="U76" s="108"/>
      <c r="V76" s="108"/>
      <c r="W76" s="108"/>
      <c r="X76" s="108"/>
      <c r="Y76" s="108"/>
      <c r="Z76" s="108"/>
    </row>
    <row r="77" spans="2:26" ht="2.1" customHeight="1" x14ac:dyDescent="0.25">
      <c r="B77" s="22"/>
      <c r="C77" s="22"/>
      <c r="D77" s="22"/>
      <c r="E77" s="22"/>
      <c r="F77" s="97"/>
      <c r="G77" s="22"/>
      <c r="H77" s="22"/>
      <c r="I77" s="22"/>
      <c r="J77" s="97"/>
      <c r="K77" s="22"/>
      <c r="L77" s="97"/>
      <c r="M77" s="22"/>
      <c r="N77" s="108"/>
      <c r="O77" s="108"/>
      <c r="P77" s="108"/>
      <c r="Q77" s="108"/>
      <c r="R77" s="52"/>
      <c r="S77" s="52"/>
      <c r="T77" s="52"/>
      <c r="U77" s="52"/>
      <c r="V77" s="52"/>
      <c r="W77" s="52"/>
      <c r="X77" s="52"/>
      <c r="Y77" s="52"/>
      <c r="Z77" s="52"/>
    </row>
    <row r="78" spans="2:26" ht="21.95" customHeight="1" x14ac:dyDescent="0.25">
      <c r="B78" s="95">
        <v>2018</v>
      </c>
      <c r="C78" s="53"/>
      <c r="D78" s="54">
        <v>25006</v>
      </c>
      <c r="E78" s="54"/>
      <c r="F78" s="98">
        <f>((D78/D76)-1)*100</f>
        <v>9.4162947405268316</v>
      </c>
      <c r="G78" s="55"/>
      <c r="H78" s="56" cm="1">
        <f t="array" ref="H78">'Receita Mundo_14.7-14.8'!F88:F88</f>
        <v>1462.0169999999998</v>
      </c>
      <c r="I78" s="56"/>
      <c r="J78" s="98">
        <f>((H78/H76)-1)*100</f>
        <v>8.7810267857142641</v>
      </c>
      <c r="K78" s="55"/>
      <c r="L78" s="99">
        <f t="shared" si="0"/>
        <v>5.8466648004478916</v>
      </c>
      <c r="M78" s="57"/>
      <c r="N78" s="85"/>
      <c r="O78" s="45"/>
      <c r="P78" s="52"/>
      <c r="Q78" s="52"/>
      <c r="R78" s="108"/>
      <c r="S78" s="108"/>
      <c r="T78" s="108"/>
      <c r="U78" s="108"/>
      <c r="V78" s="108"/>
      <c r="W78" s="108"/>
      <c r="X78" s="108"/>
      <c r="Y78" s="108"/>
      <c r="Z78" s="108"/>
    </row>
    <row r="79" spans="2:26" ht="2.1" customHeight="1" x14ac:dyDescent="0.25">
      <c r="B79" s="22"/>
      <c r="C79" s="22"/>
      <c r="D79" s="22"/>
      <c r="E79" s="22"/>
      <c r="F79" s="97"/>
      <c r="G79" s="22"/>
      <c r="H79" s="22"/>
      <c r="I79" s="22"/>
      <c r="J79" s="97"/>
      <c r="K79" s="22"/>
      <c r="L79" s="97"/>
      <c r="M79" s="22"/>
      <c r="N79" s="108"/>
      <c r="O79" s="108"/>
      <c r="P79" s="108"/>
      <c r="Q79" s="108"/>
      <c r="R79" s="52"/>
      <c r="S79" s="52"/>
      <c r="T79" s="52"/>
      <c r="U79" s="52"/>
      <c r="V79" s="52"/>
      <c r="W79" s="52"/>
      <c r="X79" s="52"/>
      <c r="Y79" s="52"/>
      <c r="Z79" s="52"/>
    </row>
    <row r="80" spans="2:26" ht="21.95" customHeight="1" x14ac:dyDescent="0.25">
      <c r="B80" s="95" t="s">
        <v>119</v>
      </c>
      <c r="C80" s="53"/>
      <c r="D80" s="54">
        <v>24555</v>
      </c>
      <c r="E80" s="54"/>
      <c r="F80" s="98">
        <f>((D80/D78)-1)*100</f>
        <v>-1.803567143885465</v>
      </c>
      <c r="G80" s="55"/>
      <c r="H80" s="56" cm="1">
        <f t="array" ref="H80">'Receita Mundo_14.7-14.8'!F90:F90</f>
        <v>1494.376</v>
      </c>
      <c r="I80" s="56"/>
      <c r="J80" s="98">
        <f>((H80/H78)-1)*100</f>
        <v>2.213312157108982</v>
      </c>
      <c r="K80" s="55"/>
      <c r="L80" s="99">
        <f t="shared" si="0"/>
        <v>6.0858318061494598</v>
      </c>
      <c r="M80" s="57"/>
      <c r="N80" s="85"/>
      <c r="O80" s="45"/>
      <c r="P80" s="52"/>
      <c r="Q80" s="52"/>
      <c r="R80" s="108"/>
      <c r="S80" s="108"/>
      <c r="T80" s="108"/>
      <c r="U80" s="108"/>
      <c r="V80" s="108"/>
      <c r="W80" s="108"/>
      <c r="X80" s="108"/>
      <c r="Y80" s="108"/>
      <c r="Z80" s="108"/>
    </row>
    <row r="81" spans="2:27" ht="3.95" customHeight="1" x14ac:dyDescent="0.25">
      <c r="B81" s="149"/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57"/>
      <c r="N81" s="108"/>
      <c r="O81" s="45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</row>
    <row r="82" spans="2:27" ht="3.95" customHeight="1" x14ac:dyDescent="0.25">
      <c r="B82" s="22"/>
      <c r="C82" s="22"/>
      <c r="D82" s="54"/>
      <c r="E82" s="54"/>
      <c r="F82" s="55"/>
      <c r="G82" s="55"/>
      <c r="H82" s="56"/>
      <c r="I82" s="56"/>
      <c r="J82" s="55"/>
      <c r="K82" s="55"/>
      <c r="L82" s="57"/>
      <c r="M82" s="57"/>
      <c r="N82" s="108"/>
      <c r="O82" s="45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</row>
    <row r="83" spans="2:27" s="13" customFormat="1" ht="15.95" customHeight="1" x14ac:dyDescent="0.25">
      <c r="B83" s="157" t="s">
        <v>120</v>
      </c>
      <c r="C83" s="157"/>
      <c r="D83" s="157"/>
      <c r="E83" s="157"/>
      <c r="F83" s="157"/>
      <c r="G83" s="157"/>
      <c r="H83" s="157"/>
      <c r="I83" s="157"/>
      <c r="J83" s="157"/>
      <c r="K83" s="157"/>
      <c r="L83" s="157"/>
      <c r="M83" s="109"/>
      <c r="N83" s="109"/>
      <c r="O83" s="109"/>
      <c r="P83" s="109"/>
      <c r="Q83" s="109"/>
      <c r="R83" s="109"/>
      <c r="S83" s="2"/>
      <c r="T83" s="2"/>
      <c r="U83" s="2"/>
      <c r="V83" s="3"/>
      <c r="W83" s="3"/>
      <c r="X83" s="14"/>
      <c r="Y83" s="14"/>
      <c r="Z83" s="14"/>
      <c r="AA83" s="14"/>
    </row>
    <row r="84" spans="2:27" s="13" customFormat="1" ht="15.95" customHeight="1" x14ac:dyDescent="0.25">
      <c r="B84" s="157" t="s">
        <v>121</v>
      </c>
      <c r="C84" s="157"/>
      <c r="D84" s="157"/>
      <c r="E84" s="157"/>
      <c r="F84" s="157"/>
      <c r="G84" s="157"/>
      <c r="H84" s="157"/>
      <c r="I84" s="157"/>
      <c r="J84" s="157"/>
      <c r="K84" s="157"/>
      <c r="L84" s="157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  <c r="AA84" s="109"/>
    </row>
    <row r="85" spans="2:27" s="21" customFormat="1" ht="30" customHeight="1" x14ac:dyDescent="0.25">
      <c r="B85" s="158" t="s">
        <v>122</v>
      </c>
      <c r="C85" s="158"/>
      <c r="D85" s="158"/>
      <c r="E85" s="158"/>
      <c r="F85" s="158"/>
      <c r="G85" s="158"/>
      <c r="H85" s="158"/>
      <c r="I85" s="158"/>
      <c r="J85" s="158"/>
      <c r="K85" s="158"/>
      <c r="L85" s="158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</row>
    <row r="86" spans="2:27" s="13" customFormat="1" ht="15.95" customHeight="1" x14ac:dyDescent="0.25">
      <c r="B86" s="157" t="s">
        <v>68</v>
      </c>
      <c r="C86" s="157"/>
      <c r="D86" s="157"/>
      <c r="E86" s="157"/>
      <c r="F86" s="157"/>
      <c r="G86" s="157"/>
      <c r="H86" s="157"/>
      <c r="I86" s="157"/>
      <c r="J86" s="157"/>
      <c r="K86" s="157"/>
      <c r="L86" s="157"/>
      <c r="M86" s="109"/>
      <c r="N86" s="109"/>
      <c r="O86" s="109"/>
      <c r="P86" s="109"/>
      <c r="Q86" s="109"/>
      <c r="R86" s="109"/>
      <c r="S86" s="2"/>
      <c r="T86" s="2"/>
      <c r="U86" s="2"/>
      <c r="V86" s="3"/>
      <c r="W86" s="3"/>
      <c r="X86" s="14"/>
      <c r="Y86" s="14"/>
      <c r="Z86" s="14"/>
      <c r="AA86" s="14"/>
    </row>
    <row r="87" spans="2:27" s="19" customFormat="1" ht="21.95" customHeight="1" x14ac:dyDescent="0.25"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</row>
    <row r="88" spans="2:27" ht="21.95" customHeight="1" x14ac:dyDescent="0.25">
      <c r="B88" s="102"/>
      <c r="C88" s="102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</row>
    <row r="89" spans="2:27" ht="21.95" customHeight="1" x14ac:dyDescent="0.25">
      <c r="B89" s="102"/>
      <c r="C89" s="102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</row>
  </sheetData>
  <mergeCells count="16">
    <mergeCell ref="B86:L86"/>
    <mergeCell ref="B84:L84"/>
    <mergeCell ref="B4:N4"/>
    <mergeCell ref="B50:N50"/>
    <mergeCell ref="B59:L59"/>
    <mergeCell ref="B81:L81"/>
    <mergeCell ref="B83:L83"/>
    <mergeCell ref="B85:L85"/>
    <mergeCell ref="B5:B7"/>
    <mergeCell ref="D5:H5"/>
    <mergeCell ref="J5:N5"/>
    <mergeCell ref="B60:B64"/>
    <mergeCell ref="D60:L60"/>
    <mergeCell ref="D62:F62"/>
    <mergeCell ref="H62:J62"/>
    <mergeCell ref="L62:L64"/>
  </mergeCells>
  <pageMargins left="0.78740157480314965" right="0.39370078740157483" top="0.78740157480314965" bottom="0.59055118110236227" header="0.47244094488188981" footer="0.47244094488188981"/>
  <pageSetup paperSize="9" scale="51" orientation="portrait" horizontalDpi="300" verticalDpi="300" r:id="rId1"/>
  <headerFooter alignWithMargins="0">
    <oddHeader>&amp;C&amp;"Arial,Negrito"&amp;14Turismo mundial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660D-AFBD-499D-B030-51F9B2E74C29}">
  <sheetPr>
    <tabColor rgb="FF92D050"/>
  </sheetPr>
  <dimension ref="B1:T135"/>
  <sheetViews>
    <sheetView showGridLines="0" zoomScaleNormal="100" zoomScaleSheetLayoutView="70" workbookViewId="0"/>
  </sheetViews>
  <sheetFormatPr defaultColWidth="11.42578125" defaultRowHeight="21.95" customHeight="1" x14ac:dyDescent="0.4"/>
  <cols>
    <col min="1" max="1" width="2.7109375" style="113" customWidth="1"/>
    <col min="2" max="2" width="50.7109375" style="139" customWidth="1"/>
    <col min="3" max="3" width="0.28515625" style="139" customWidth="1"/>
    <col min="4" max="4" width="20.7109375" style="113" customWidth="1"/>
    <col min="5" max="5" width="0.28515625" style="113" customWidth="1"/>
    <col min="6" max="6" width="20.7109375" style="113" customWidth="1"/>
    <col min="7" max="7" width="0.28515625" style="113" customWidth="1"/>
    <col min="8" max="8" width="20.7109375" style="113" customWidth="1"/>
    <col min="9" max="9" width="0.28515625" style="113" customWidth="1"/>
    <col min="10" max="10" width="20.7109375" style="113" customWidth="1"/>
    <col min="11" max="11" width="0.28515625" style="113" customWidth="1"/>
    <col min="12" max="12" width="20.7109375" style="113" customWidth="1"/>
    <col min="13" max="13" width="2.7109375" style="113" customWidth="1"/>
    <col min="14" max="254" width="11.42578125" style="113"/>
    <col min="255" max="255" width="45.7109375" style="113" customWidth="1"/>
    <col min="256" max="264" width="18.7109375" style="113" customWidth="1"/>
    <col min="265" max="510" width="11.42578125" style="113"/>
    <col min="511" max="511" width="45.7109375" style="113" customWidth="1"/>
    <col min="512" max="520" width="18.7109375" style="113" customWidth="1"/>
    <col min="521" max="766" width="11.42578125" style="113"/>
    <col min="767" max="767" width="45.7109375" style="113" customWidth="1"/>
    <col min="768" max="776" width="18.7109375" style="113" customWidth="1"/>
    <col min="777" max="1022" width="11.42578125" style="113"/>
    <col min="1023" max="1023" width="45.7109375" style="113" customWidth="1"/>
    <col min="1024" max="1032" width="18.7109375" style="113" customWidth="1"/>
    <col min="1033" max="1278" width="11.42578125" style="113"/>
    <col min="1279" max="1279" width="45.7109375" style="113" customWidth="1"/>
    <col min="1280" max="1288" width="18.7109375" style="113" customWidth="1"/>
    <col min="1289" max="1534" width="11.42578125" style="113"/>
    <col min="1535" max="1535" width="45.7109375" style="113" customWidth="1"/>
    <col min="1536" max="1544" width="18.7109375" style="113" customWidth="1"/>
    <col min="1545" max="1790" width="11.42578125" style="113"/>
    <col min="1791" max="1791" width="45.7109375" style="113" customWidth="1"/>
    <col min="1792" max="1800" width="18.7109375" style="113" customWidth="1"/>
    <col min="1801" max="2046" width="11.42578125" style="113"/>
    <col min="2047" max="2047" width="45.7109375" style="113" customWidth="1"/>
    <col min="2048" max="2056" width="18.7109375" style="113" customWidth="1"/>
    <col min="2057" max="2302" width="11.42578125" style="113"/>
    <col min="2303" max="2303" width="45.7109375" style="113" customWidth="1"/>
    <col min="2304" max="2312" width="18.7109375" style="113" customWidth="1"/>
    <col min="2313" max="2558" width="11.42578125" style="113"/>
    <col min="2559" max="2559" width="45.7109375" style="113" customWidth="1"/>
    <col min="2560" max="2568" width="18.7109375" style="113" customWidth="1"/>
    <col min="2569" max="2814" width="11.42578125" style="113"/>
    <col min="2815" max="2815" width="45.7109375" style="113" customWidth="1"/>
    <col min="2816" max="2824" width="18.7109375" style="113" customWidth="1"/>
    <col min="2825" max="3070" width="11.42578125" style="113"/>
    <col min="3071" max="3071" width="45.7109375" style="113" customWidth="1"/>
    <col min="3072" max="3080" width="18.7109375" style="113" customWidth="1"/>
    <col min="3081" max="3326" width="11.42578125" style="113"/>
    <col min="3327" max="3327" width="45.7109375" style="113" customWidth="1"/>
    <col min="3328" max="3336" width="18.7109375" style="113" customWidth="1"/>
    <col min="3337" max="3582" width="11.42578125" style="113"/>
    <col min="3583" max="3583" width="45.7109375" style="113" customWidth="1"/>
    <col min="3584" max="3592" width="18.7109375" style="113" customWidth="1"/>
    <col min="3593" max="3838" width="11.42578125" style="113"/>
    <col min="3839" max="3839" width="45.7109375" style="113" customWidth="1"/>
    <col min="3840" max="3848" width="18.7109375" style="113" customWidth="1"/>
    <col min="3849" max="4094" width="11.42578125" style="113"/>
    <col min="4095" max="4095" width="45.7109375" style="113" customWidth="1"/>
    <col min="4096" max="4104" width="18.7109375" style="113" customWidth="1"/>
    <col min="4105" max="4350" width="11.42578125" style="113"/>
    <col min="4351" max="4351" width="45.7109375" style="113" customWidth="1"/>
    <col min="4352" max="4360" width="18.7109375" style="113" customWidth="1"/>
    <col min="4361" max="4606" width="11.42578125" style="113"/>
    <col min="4607" max="4607" width="45.7109375" style="113" customWidth="1"/>
    <col min="4608" max="4616" width="18.7109375" style="113" customWidth="1"/>
    <col min="4617" max="4862" width="11.42578125" style="113"/>
    <col min="4863" max="4863" width="45.7109375" style="113" customWidth="1"/>
    <col min="4864" max="4872" width="18.7109375" style="113" customWidth="1"/>
    <col min="4873" max="5118" width="11.42578125" style="113"/>
    <col min="5119" max="5119" width="45.7109375" style="113" customWidth="1"/>
    <col min="5120" max="5128" width="18.7109375" style="113" customWidth="1"/>
    <col min="5129" max="5374" width="11.42578125" style="113"/>
    <col min="5375" max="5375" width="45.7109375" style="113" customWidth="1"/>
    <col min="5376" max="5384" width="18.7109375" style="113" customWidth="1"/>
    <col min="5385" max="5630" width="11.42578125" style="113"/>
    <col min="5631" max="5631" width="45.7109375" style="113" customWidth="1"/>
    <col min="5632" max="5640" width="18.7109375" style="113" customWidth="1"/>
    <col min="5641" max="5886" width="11.42578125" style="113"/>
    <col min="5887" max="5887" width="45.7109375" style="113" customWidth="1"/>
    <col min="5888" max="5896" width="18.7109375" style="113" customWidth="1"/>
    <col min="5897" max="6142" width="11.42578125" style="113"/>
    <col min="6143" max="6143" width="45.7109375" style="113" customWidth="1"/>
    <col min="6144" max="6152" width="18.7109375" style="113" customWidth="1"/>
    <col min="6153" max="6398" width="11.42578125" style="113"/>
    <col min="6399" max="6399" width="45.7109375" style="113" customWidth="1"/>
    <col min="6400" max="6408" width="18.7109375" style="113" customWidth="1"/>
    <col min="6409" max="6654" width="11.42578125" style="113"/>
    <col min="6655" max="6655" width="45.7109375" style="113" customWidth="1"/>
    <col min="6656" max="6664" width="18.7109375" style="113" customWidth="1"/>
    <col min="6665" max="6910" width="11.42578125" style="113"/>
    <col min="6911" max="6911" width="45.7109375" style="113" customWidth="1"/>
    <col min="6912" max="6920" width="18.7109375" style="113" customWidth="1"/>
    <col min="6921" max="7166" width="11.42578125" style="113"/>
    <col min="7167" max="7167" width="45.7109375" style="113" customWidth="1"/>
    <col min="7168" max="7176" width="18.7109375" style="113" customWidth="1"/>
    <col min="7177" max="7422" width="11.42578125" style="113"/>
    <col min="7423" max="7423" width="45.7109375" style="113" customWidth="1"/>
    <col min="7424" max="7432" width="18.7109375" style="113" customWidth="1"/>
    <col min="7433" max="7678" width="11.42578125" style="113"/>
    <col min="7679" max="7679" width="45.7109375" style="113" customWidth="1"/>
    <col min="7680" max="7688" width="18.7109375" style="113" customWidth="1"/>
    <col min="7689" max="7934" width="11.42578125" style="113"/>
    <col min="7935" max="7935" width="45.7109375" style="113" customWidth="1"/>
    <col min="7936" max="7944" width="18.7109375" style="113" customWidth="1"/>
    <col min="7945" max="8190" width="11.42578125" style="113"/>
    <col min="8191" max="8191" width="45.7109375" style="113" customWidth="1"/>
    <col min="8192" max="8200" width="18.7109375" style="113" customWidth="1"/>
    <col min="8201" max="8446" width="11.42578125" style="113"/>
    <col min="8447" max="8447" width="45.7109375" style="113" customWidth="1"/>
    <col min="8448" max="8456" width="18.7109375" style="113" customWidth="1"/>
    <col min="8457" max="8702" width="11.42578125" style="113"/>
    <col min="8703" max="8703" width="45.7109375" style="113" customWidth="1"/>
    <col min="8704" max="8712" width="18.7109375" style="113" customWidth="1"/>
    <col min="8713" max="8958" width="11.42578125" style="113"/>
    <col min="8959" max="8959" width="45.7109375" style="113" customWidth="1"/>
    <col min="8960" max="8968" width="18.7109375" style="113" customWidth="1"/>
    <col min="8969" max="9214" width="11.42578125" style="113"/>
    <col min="9215" max="9215" width="45.7109375" style="113" customWidth="1"/>
    <col min="9216" max="9224" width="18.7109375" style="113" customWidth="1"/>
    <col min="9225" max="9470" width="11.42578125" style="113"/>
    <col min="9471" max="9471" width="45.7109375" style="113" customWidth="1"/>
    <col min="9472" max="9480" width="18.7109375" style="113" customWidth="1"/>
    <col min="9481" max="9726" width="11.42578125" style="113"/>
    <col min="9727" max="9727" width="45.7109375" style="113" customWidth="1"/>
    <col min="9728" max="9736" width="18.7109375" style="113" customWidth="1"/>
    <col min="9737" max="9982" width="11.42578125" style="113"/>
    <col min="9983" max="9983" width="45.7109375" style="113" customWidth="1"/>
    <col min="9984" max="9992" width="18.7109375" style="113" customWidth="1"/>
    <col min="9993" max="10238" width="11.42578125" style="113"/>
    <col min="10239" max="10239" width="45.7109375" style="113" customWidth="1"/>
    <col min="10240" max="10248" width="18.7109375" style="113" customWidth="1"/>
    <col min="10249" max="10494" width="11.42578125" style="113"/>
    <col min="10495" max="10495" width="45.7109375" style="113" customWidth="1"/>
    <col min="10496" max="10504" width="18.7109375" style="113" customWidth="1"/>
    <col min="10505" max="10750" width="11.42578125" style="113"/>
    <col min="10751" max="10751" width="45.7109375" style="113" customWidth="1"/>
    <col min="10752" max="10760" width="18.7109375" style="113" customWidth="1"/>
    <col min="10761" max="11006" width="11.42578125" style="113"/>
    <col min="11007" max="11007" width="45.7109375" style="113" customWidth="1"/>
    <col min="11008" max="11016" width="18.7109375" style="113" customWidth="1"/>
    <col min="11017" max="11262" width="11.42578125" style="113"/>
    <col min="11263" max="11263" width="45.7109375" style="113" customWidth="1"/>
    <col min="11264" max="11272" width="18.7109375" style="113" customWidth="1"/>
    <col min="11273" max="11518" width="11.42578125" style="113"/>
    <col min="11519" max="11519" width="45.7109375" style="113" customWidth="1"/>
    <col min="11520" max="11528" width="18.7109375" style="113" customWidth="1"/>
    <col min="11529" max="11774" width="11.42578125" style="113"/>
    <col min="11775" max="11775" width="45.7109375" style="113" customWidth="1"/>
    <col min="11776" max="11784" width="18.7109375" style="113" customWidth="1"/>
    <col min="11785" max="12030" width="11.42578125" style="113"/>
    <col min="12031" max="12031" width="45.7109375" style="113" customWidth="1"/>
    <col min="12032" max="12040" width="18.7109375" style="113" customWidth="1"/>
    <col min="12041" max="12286" width="11.42578125" style="113"/>
    <col min="12287" max="12287" width="45.7109375" style="113" customWidth="1"/>
    <col min="12288" max="12296" width="18.7109375" style="113" customWidth="1"/>
    <col min="12297" max="12542" width="11.42578125" style="113"/>
    <col min="12543" max="12543" width="45.7109375" style="113" customWidth="1"/>
    <col min="12544" max="12552" width="18.7109375" style="113" customWidth="1"/>
    <col min="12553" max="12798" width="11.42578125" style="113"/>
    <col min="12799" max="12799" width="45.7109375" style="113" customWidth="1"/>
    <col min="12800" max="12808" width="18.7109375" style="113" customWidth="1"/>
    <col min="12809" max="13054" width="11.42578125" style="113"/>
    <col min="13055" max="13055" width="45.7109375" style="113" customWidth="1"/>
    <col min="13056" max="13064" width="18.7109375" style="113" customWidth="1"/>
    <col min="13065" max="13310" width="11.42578125" style="113"/>
    <col min="13311" max="13311" width="45.7109375" style="113" customWidth="1"/>
    <col min="13312" max="13320" width="18.7109375" style="113" customWidth="1"/>
    <col min="13321" max="13566" width="11.42578125" style="113"/>
    <col min="13567" max="13567" width="45.7109375" style="113" customWidth="1"/>
    <col min="13568" max="13576" width="18.7109375" style="113" customWidth="1"/>
    <col min="13577" max="13822" width="11.42578125" style="113"/>
    <col min="13823" max="13823" width="45.7109375" style="113" customWidth="1"/>
    <col min="13824" max="13832" width="18.7109375" style="113" customWidth="1"/>
    <col min="13833" max="14078" width="11.42578125" style="113"/>
    <col min="14079" max="14079" width="45.7109375" style="113" customWidth="1"/>
    <col min="14080" max="14088" width="18.7109375" style="113" customWidth="1"/>
    <col min="14089" max="14334" width="11.42578125" style="113"/>
    <col min="14335" max="14335" width="45.7109375" style="113" customWidth="1"/>
    <col min="14336" max="14344" width="18.7109375" style="113" customWidth="1"/>
    <col min="14345" max="14590" width="11.42578125" style="113"/>
    <col min="14591" max="14591" width="45.7109375" style="113" customWidth="1"/>
    <col min="14592" max="14600" width="18.7109375" style="113" customWidth="1"/>
    <col min="14601" max="14846" width="11.42578125" style="113"/>
    <col min="14847" max="14847" width="45.7109375" style="113" customWidth="1"/>
    <col min="14848" max="14856" width="18.7109375" style="113" customWidth="1"/>
    <col min="14857" max="15102" width="11.42578125" style="113"/>
    <col min="15103" max="15103" width="45.7109375" style="113" customWidth="1"/>
    <col min="15104" max="15112" width="18.7109375" style="113" customWidth="1"/>
    <col min="15113" max="15358" width="11.42578125" style="113"/>
    <col min="15359" max="15359" width="45.7109375" style="113" customWidth="1"/>
    <col min="15360" max="15368" width="18.7109375" style="113" customWidth="1"/>
    <col min="15369" max="15614" width="11.42578125" style="113"/>
    <col min="15615" max="15615" width="45.7109375" style="113" customWidth="1"/>
    <col min="15616" max="15624" width="18.7109375" style="113" customWidth="1"/>
    <col min="15625" max="15870" width="11.42578125" style="113"/>
    <col min="15871" max="15871" width="45.7109375" style="113" customWidth="1"/>
    <col min="15872" max="15880" width="18.7109375" style="113" customWidth="1"/>
    <col min="15881" max="16126" width="11.42578125" style="113"/>
    <col min="16127" max="16127" width="45.7109375" style="113" customWidth="1"/>
    <col min="16128" max="16136" width="18.7109375" style="113" customWidth="1"/>
    <col min="16137" max="16384" width="11.42578125" style="113"/>
  </cols>
  <sheetData>
    <row r="1" spans="2:13" ht="21.95" customHeight="1" x14ac:dyDescent="0.4">
      <c r="B1" s="112" t="s">
        <v>2</v>
      </c>
      <c r="C1" s="112"/>
      <c r="J1" s="114"/>
      <c r="K1" s="114"/>
    </row>
    <row r="2" spans="2:13" ht="21.95" customHeight="1" x14ac:dyDescent="0.4">
      <c r="B2" s="115" t="s">
        <v>219</v>
      </c>
      <c r="C2" s="115"/>
      <c r="J2" s="114"/>
      <c r="K2" s="114"/>
      <c r="L2" s="114"/>
    </row>
    <row r="3" spans="2:13" ht="3.95" customHeight="1" x14ac:dyDescent="0.4">
      <c r="B3" s="115"/>
      <c r="C3" s="115"/>
      <c r="J3" s="114"/>
      <c r="K3" s="114"/>
      <c r="L3" s="114"/>
    </row>
    <row r="4" spans="2:13" ht="3.95" customHeight="1" x14ac:dyDescent="0.4"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</row>
    <row r="5" spans="2:13" ht="20.100000000000001" customHeight="1" x14ac:dyDescent="0.4">
      <c r="B5" s="162" t="s">
        <v>123</v>
      </c>
      <c r="C5" s="116"/>
      <c r="D5" s="163" t="s">
        <v>124</v>
      </c>
      <c r="E5" s="163"/>
      <c r="F5" s="163"/>
      <c r="G5" s="163"/>
      <c r="H5" s="163"/>
      <c r="I5" s="163"/>
      <c r="J5" s="163"/>
      <c r="K5" s="163"/>
      <c r="L5" s="163"/>
    </row>
    <row r="6" spans="2:13" ht="2.1" customHeight="1" x14ac:dyDescent="0.4">
      <c r="B6" s="162"/>
      <c r="C6" s="116"/>
      <c r="D6" s="117"/>
      <c r="E6" s="117"/>
      <c r="F6" s="117"/>
      <c r="G6" s="117"/>
      <c r="H6" s="117"/>
      <c r="I6" s="117"/>
      <c r="J6" s="117"/>
      <c r="K6" s="117"/>
      <c r="L6" s="117"/>
    </row>
    <row r="7" spans="2:13" ht="20.100000000000001" customHeight="1" x14ac:dyDescent="0.4">
      <c r="B7" s="162"/>
      <c r="C7" s="116"/>
      <c r="D7" s="118">
        <v>2015</v>
      </c>
      <c r="E7" s="119"/>
      <c r="F7" s="118">
        <v>2016</v>
      </c>
      <c r="G7" s="119"/>
      <c r="H7" s="118">
        <v>2017</v>
      </c>
      <c r="I7" s="119"/>
      <c r="J7" s="118">
        <v>2018</v>
      </c>
      <c r="K7" s="119"/>
      <c r="L7" s="118">
        <v>2019</v>
      </c>
    </row>
    <row r="8" spans="2:13" ht="2.1" customHeight="1" x14ac:dyDescent="0.4">
      <c r="B8" s="120"/>
      <c r="C8" s="120"/>
      <c r="D8" s="121"/>
      <c r="E8" s="121"/>
      <c r="F8" s="121"/>
      <c r="G8" s="121"/>
      <c r="H8" s="121"/>
      <c r="I8" s="121"/>
      <c r="J8" s="121"/>
      <c r="K8" s="121"/>
      <c r="L8" s="121"/>
    </row>
    <row r="9" spans="2:13" ht="20.100000000000001" customHeight="1" x14ac:dyDescent="0.4">
      <c r="B9" s="122" t="s">
        <v>16</v>
      </c>
      <c r="C9" s="123"/>
      <c r="D9" s="124">
        <v>12076</v>
      </c>
      <c r="E9" s="125"/>
      <c r="F9" s="124">
        <v>12227</v>
      </c>
      <c r="G9" s="125"/>
      <c r="H9" s="124">
        <v>12563</v>
      </c>
      <c r="I9" s="125"/>
      <c r="J9" s="124">
        <v>12951</v>
      </c>
      <c r="K9" s="125"/>
      <c r="L9" s="124">
        <v>13269</v>
      </c>
      <c r="M9" s="126"/>
    </row>
    <row r="10" spans="2:13" ht="20.100000000000001" customHeight="1" x14ac:dyDescent="0.4">
      <c r="B10" s="127" t="s">
        <v>44</v>
      </c>
      <c r="C10" s="128"/>
      <c r="D10" s="129">
        <v>925</v>
      </c>
      <c r="E10" s="129"/>
      <c r="F10" s="129">
        <v>934</v>
      </c>
      <c r="G10" s="129"/>
      <c r="H10" s="129">
        <v>941</v>
      </c>
      <c r="I10" s="129"/>
      <c r="J10" s="114">
        <v>947</v>
      </c>
      <c r="K10" s="114"/>
      <c r="L10" s="114">
        <v>934</v>
      </c>
      <c r="M10" s="126"/>
    </row>
    <row r="11" spans="2:13" ht="20.100000000000001" customHeight="1" x14ac:dyDescent="0.4">
      <c r="B11" s="127" t="s">
        <v>50</v>
      </c>
      <c r="C11" s="128"/>
      <c r="D11" s="129">
        <v>667</v>
      </c>
      <c r="E11" s="129"/>
      <c r="F11" s="129">
        <v>689</v>
      </c>
      <c r="G11" s="129"/>
      <c r="H11" s="129">
        <v>682</v>
      </c>
      <c r="I11" s="129"/>
      <c r="J11" s="114">
        <v>642</v>
      </c>
      <c r="K11" s="114"/>
      <c r="L11" s="114">
        <v>714</v>
      </c>
      <c r="M11" s="126"/>
    </row>
    <row r="12" spans="2:13" ht="20.100000000000001" customHeight="1" x14ac:dyDescent="0.4">
      <c r="B12" s="127" t="s">
        <v>51</v>
      </c>
      <c r="C12" s="128"/>
      <c r="D12" s="129">
        <v>582</v>
      </c>
      <c r="E12" s="129"/>
      <c r="F12" s="129">
        <v>582</v>
      </c>
      <c r="G12" s="129"/>
      <c r="H12" s="129">
        <v>592</v>
      </c>
      <c r="I12" s="129"/>
      <c r="J12" s="114">
        <v>574</v>
      </c>
      <c r="K12" s="114"/>
      <c r="L12" s="114">
        <v>567</v>
      </c>
      <c r="M12" s="126"/>
    </row>
    <row r="13" spans="2:13" ht="20.100000000000001" customHeight="1" x14ac:dyDescent="0.4">
      <c r="B13" s="127" t="s">
        <v>43</v>
      </c>
      <c r="C13" s="128"/>
      <c r="D13" s="129">
        <v>572</v>
      </c>
      <c r="E13" s="129"/>
      <c r="F13" s="129">
        <v>533</v>
      </c>
      <c r="G13" s="129"/>
      <c r="H13" s="129">
        <v>564</v>
      </c>
      <c r="I13" s="129"/>
      <c r="J13" s="114">
        <v>595</v>
      </c>
      <c r="K13" s="114"/>
      <c r="L13" s="114">
        <v>578</v>
      </c>
      <c r="M13" s="126"/>
    </row>
    <row r="14" spans="2:13" ht="20.100000000000001" customHeight="1" x14ac:dyDescent="0.4">
      <c r="B14" s="127" t="s">
        <v>46</v>
      </c>
      <c r="C14" s="128"/>
      <c r="D14" s="129">
        <v>504</v>
      </c>
      <c r="E14" s="129"/>
      <c r="F14" s="129">
        <v>468</v>
      </c>
      <c r="G14" s="129"/>
      <c r="H14" s="129">
        <v>515</v>
      </c>
      <c r="I14" s="129"/>
      <c r="J14" s="114">
        <v>522</v>
      </c>
      <c r="K14" s="114"/>
      <c r="L14" s="114">
        <v>550</v>
      </c>
      <c r="M14" s="126"/>
    </row>
    <row r="15" spans="2:13" ht="20.100000000000001" customHeight="1" x14ac:dyDescent="0.4">
      <c r="B15" s="127" t="s">
        <v>41</v>
      </c>
      <c r="C15" s="128"/>
      <c r="D15" s="129">
        <v>522</v>
      </c>
      <c r="E15" s="129"/>
      <c r="F15" s="129">
        <v>545</v>
      </c>
      <c r="G15" s="129"/>
      <c r="H15" s="129">
        <v>506</v>
      </c>
      <c r="I15" s="129"/>
      <c r="J15" s="114">
        <v>579</v>
      </c>
      <c r="K15" s="114"/>
      <c r="L15" s="114">
        <v>595</v>
      </c>
      <c r="M15" s="126"/>
    </row>
    <row r="16" spans="2:13" ht="20.100000000000001" customHeight="1" x14ac:dyDescent="0.4">
      <c r="B16" s="127" t="s">
        <v>53</v>
      </c>
      <c r="C16" s="130"/>
      <c r="D16" s="129">
        <v>355</v>
      </c>
      <c r="E16" s="129"/>
      <c r="F16" s="129">
        <v>410</v>
      </c>
      <c r="G16" s="129"/>
      <c r="H16" s="129">
        <v>414</v>
      </c>
      <c r="I16" s="129"/>
      <c r="J16" s="114">
        <v>492</v>
      </c>
      <c r="K16" s="114"/>
      <c r="L16" s="114">
        <v>527</v>
      </c>
      <c r="M16" s="126"/>
    </row>
    <row r="17" spans="2:13" ht="20.100000000000001" customHeight="1" x14ac:dyDescent="0.4">
      <c r="B17" s="127" t="s">
        <v>45</v>
      </c>
      <c r="C17" s="130"/>
      <c r="D17" s="129">
        <v>333</v>
      </c>
      <c r="E17" s="129"/>
      <c r="F17" s="129">
        <v>410</v>
      </c>
      <c r="G17" s="129"/>
      <c r="H17" s="129">
        <v>376</v>
      </c>
      <c r="I17" s="129"/>
      <c r="J17" s="114">
        <v>449</v>
      </c>
      <c r="K17" s="114"/>
      <c r="L17" s="114">
        <v>539</v>
      </c>
      <c r="M17" s="126"/>
    </row>
    <row r="18" spans="2:13" ht="20.100000000000001" customHeight="1" x14ac:dyDescent="0.4">
      <c r="B18" s="127" t="s">
        <v>59</v>
      </c>
      <c r="C18" s="130"/>
      <c r="D18" s="129">
        <v>308</v>
      </c>
      <c r="E18" s="129"/>
      <c r="F18" s="129">
        <v>287</v>
      </c>
      <c r="G18" s="129"/>
      <c r="H18" s="129">
        <v>360</v>
      </c>
      <c r="I18" s="129"/>
      <c r="J18" s="114">
        <v>315</v>
      </c>
      <c r="K18" s="114"/>
      <c r="L18" s="114">
        <v>336</v>
      </c>
      <c r="M18" s="126"/>
    </row>
    <row r="19" spans="2:13" ht="20.100000000000001" customHeight="1" x14ac:dyDescent="0.4">
      <c r="B19" s="127" t="s">
        <v>61</v>
      </c>
      <c r="C19" s="130"/>
      <c r="D19" s="129">
        <v>333</v>
      </c>
      <c r="E19" s="129"/>
      <c r="F19" s="129">
        <v>368</v>
      </c>
      <c r="G19" s="129"/>
      <c r="H19" s="129">
        <v>307</v>
      </c>
      <c r="I19" s="129"/>
      <c r="J19" s="114">
        <v>355</v>
      </c>
      <c r="K19" s="114"/>
      <c r="L19" s="114">
        <v>356</v>
      </c>
      <c r="M19" s="126"/>
    </row>
    <row r="20" spans="2:13" ht="20.100000000000001" customHeight="1" x14ac:dyDescent="0.4">
      <c r="B20" s="127" t="s">
        <v>56</v>
      </c>
      <c r="C20" s="130"/>
      <c r="D20" s="129">
        <v>278</v>
      </c>
      <c r="E20" s="129"/>
      <c r="F20" s="129">
        <v>287</v>
      </c>
      <c r="G20" s="129"/>
      <c r="H20" s="129">
        <v>298</v>
      </c>
      <c r="I20" s="129"/>
      <c r="J20" s="114">
        <v>306</v>
      </c>
      <c r="K20" s="114"/>
      <c r="L20" s="114">
        <v>342</v>
      </c>
      <c r="M20" s="126"/>
    </row>
    <row r="21" spans="2:13" ht="20.100000000000001" customHeight="1" x14ac:dyDescent="0.4">
      <c r="B21" s="127" t="s">
        <v>52</v>
      </c>
      <c r="C21" s="130"/>
      <c r="D21" s="129">
        <v>258</v>
      </c>
      <c r="E21" s="129"/>
      <c r="F21" s="129">
        <v>268</v>
      </c>
      <c r="G21" s="129"/>
      <c r="H21" s="129">
        <v>281</v>
      </c>
      <c r="I21" s="129"/>
      <c r="J21" s="114">
        <v>240</v>
      </c>
      <c r="K21" s="114"/>
      <c r="L21" s="114">
        <v>231</v>
      </c>
      <c r="M21" s="126"/>
    </row>
    <row r="22" spans="2:13" ht="20.100000000000001" customHeight="1" x14ac:dyDescent="0.4">
      <c r="B22" s="127" t="s">
        <v>125</v>
      </c>
      <c r="C22" s="130"/>
      <c r="D22" s="129">
        <v>267</v>
      </c>
      <c r="E22" s="129"/>
      <c r="F22" s="129">
        <v>267</v>
      </c>
      <c r="G22" s="129"/>
      <c r="H22" s="129">
        <v>279</v>
      </c>
      <c r="I22" s="129"/>
      <c r="J22" s="114">
        <v>273</v>
      </c>
      <c r="K22" s="114"/>
      <c r="L22" s="114">
        <v>248</v>
      </c>
      <c r="M22" s="126"/>
    </row>
    <row r="23" spans="2:13" ht="20.100000000000001" customHeight="1" x14ac:dyDescent="0.4">
      <c r="B23" s="127" t="s">
        <v>98</v>
      </c>
      <c r="C23" s="130"/>
      <c r="D23" s="129">
        <v>247</v>
      </c>
      <c r="E23" s="129"/>
      <c r="F23" s="129">
        <v>211</v>
      </c>
      <c r="G23" s="129"/>
      <c r="H23" s="129">
        <v>258</v>
      </c>
      <c r="I23" s="129"/>
      <c r="J23" s="114">
        <v>265</v>
      </c>
      <c r="K23" s="114"/>
      <c r="L23" s="114">
        <v>272</v>
      </c>
      <c r="M23" s="126"/>
    </row>
    <row r="24" spans="2:13" ht="20.100000000000001" customHeight="1" x14ac:dyDescent="0.4">
      <c r="B24" s="127" t="s">
        <v>126</v>
      </c>
      <c r="C24" s="130"/>
      <c r="D24" s="129">
        <v>216</v>
      </c>
      <c r="E24" s="129"/>
      <c r="F24" s="129">
        <v>260</v>
      </c>
      <c r="G24" s="129"/>
      <c r="H24" s="129">
        <v>255</v>
      </c>
      <c r="I24" s="129"/>
      <c r="J24" s="114">
        <v>257</v>
      </c>
      <c r="K24" s="114"/>
      <c r="L24" s="114">
        <v>237</v>
      </c>
      <c r="M24" s="126"/>
    </row>
    <row r="25" spans="2:13" ht="20.100000000000001" customHeight="1" x14ac:dyDescent="0.4">
      <c r="B25" s="127" t="s">
        <v>64</v>
      </c>
      <c r="C25" s="130"/>
      <c r="D25" s="129">
        <v>292</v>
      </c>
      <c r="E25" s="129"/>
      <c r="F25" s="129">
        <v>244</v>
      </c>
      <c r="G25" s="129"/>
      <c r="H25" s="129">
        <v>237</v>
      </c>
      <c r="I25" s="129"/>
      <c r="J25" s="114">
        <v>233</v>
      </c>
      <c r="K25" s="114"/>
      <c r="L25" s="114">
        <v>209</v>
      </c>
      <c r="M25" s="126"/>
    </row>
    <row r="26" spans="2:13" ht="20.100000000000001" customHeight="1" x14ac:dyDescent="0.4">
      <c r="B26" s="127" t="s">
        <v>127</v>
      </c>
      <c r="C26" s="130"/>
      <c r="D26" s="129">
        <v>194</v>
      </c>
      <c r="E26" s="129"/>
      <c r="F26" s="129">
        <v>184</v>
      </c>
      <c r="G26" s="129"/>
      <c r="H26" s="129">
        <v>230</v>
      </c>
      <c r="I26" s="129"/>
      <c r="J26" s="114">
        <v>208</v>
      </c>
      <c r="K26" s="114"/>
      <c r="L26" s="114">
        <v>221</v>
      </c>
      <c r="M26" s="126"/>
    </row>
    <row r="27" spans="2:13" ht="20.100000000000001" customHeight="1" x14ac:dyDescent="0.4">
      <c r="B27" s="127" t="s">
        <v>60</v>
      </c>
      <c r="C27" s="130"/>
      <c r="D27" s="129">
        <v>193</v>
      </c>
      <c r="E27" s="129"/>
      <c r="F27" s="129">
        <v>195</v>
      </c>
      <c r="G27" s="129"/>
      <c r="H27" s="129">
        <v>216</v>
      </c>
      <c r="I27" s="129"/>
      <c r="J27" s="114">
        <v>211</v>
      </c>
      <c r="K27" s="114"/>
      <c r="L27" s="114">
        <v>213</v>
      </c>
      <c r="M27" s="126"/>
    </row>
    <row r="28" spans="2:13" ht="20.100000000000001" customHeight="1" x14ac:dyDescent="0.4">
      <c r="B28" s="127" t="s">
        <v>128</v>
      </c>
      <c r="C28" s="130"/>
      <c r="D28" s="129">
        <v>216</v>
      </c>
      <c r="E28" s="129"/>
      <c r="F28" s="129">
        <v>194</v>
      </c>
      <c r="G28" s="129"/>
      <c r="H28" s="129">
        <v>208</v>
      </c>
      <c r="I28" s="129"/>
      <c r="J28" s="114">
        <v>252</v>
      </c>
      <c r="K28" s="114"/>
      <c r="L28" s="114">
        <v>237</v>
      </c>
      <c r="M28" s="126"/>
    </row>
    <row r="29" spans="2:13" ht="20.100000000000001" customHeight="1" x14ac:dyDescent="0.4">
      <c r="B29" s="127" t="s">
        <v>129</v>
      </c>
      <c r="C29" s="130"/>
      <c r="D29" s="129">
        <v>204</v>
      </c>
      <c r="E29" s="129"/>
      <c r="F29" s="129">
        <v>180</v>
      </c>
      <c r="G29" s="129"/>
      <c r="H29" s="129">
        <v>203</v>
      </c>
      <c r="I29" s="129"/>
      <c r="J29" s="114">
        <v>192</v>
      </c>
      <c r="K29" s="114"/>
      <c r="L29" s="114">
        <v>202</v>
      </c>
      <c r="M29" s="126"/>
    </row>
    <row r="30" spans="2:13" ht="20.100000000000001" customHeight="1" x14ac:dyDescent="0.4">
      <c r="B30" s="127" t="s">
        <v>130</v>
      </c>
      <c r="C30" s="130"/>
      <c r="D30" s="129">
        <v>181</v>
      </c>
      <c r="E30" s="129"/>
      <c r="F30" s="129">
        <v>188</v>
      </c>
      <c r="G30" s="129"/>
      <c r="H30" s="129">
        <v>199</v>
      </c>
      <c r="I30" s="129"/>
      <c r="J30" s="114">
        <v>232</v>
      </c>
      <c r="K30" s="114"/>
      <c r="L30" s="114">
        <v>214</v>
      </c>
      <c r="M30" s="126"/>
    </row>
    <row r="31" spans="2:13" ht="20.100000000000001" customHeight="1" x14ac:dyDescent="0.4">
      <c r="B31" s="127" t="s">
        <v>48</v>
      </c>
      <c r="C31" s="130"/>
      <c r="D31" s="129">
        <v>184</v>
      </c>
      <c r="E31" s="129"/>
      <c r="F31" s="129">
        <v>182</v>
      </c>
      <c r="G31" s="129"/>
      <c r="H31" s="129">
        <v>198</v>
      </c>
      <c r="I31" s="129"/>
      <c r="J31" s="114">
        <v>172</v>
      </c>
      <c r="K31" s="114"/>
      <c r="L31" s="114">
        <v>197</v>
      </c>
      <c r="M31" s="126"/>
    </row>
    <row r="32" spans="2:13" ht="20.100000000000001" customHeight="1" x14ac:dyDescent="0.4">
      <c r="B32" s="127" t="s">
        <v>131</v>
      </c>
      <c r="C32" s="130"/>
      <c r="D32" s="129">
        <v>154</v>
      </c>
      <c r="E32" s="129"/>
      <c r="F32" s="129">
        <v>156</v>
      </c>
      <c r="G32" s="129"/>
      <c r="H32" s="129">
        <v>187</v>
      </c>
      <c r="I32" s="129"/>
      <c r="J32" s="114">
        <v>162</v>
      </c>
      <c r="K32" s="114"/>
      <c r="L32" s="114">
        <v>171</v>
      </c>
      <c r="M32" s="126"/>
    </row>
    <row r="33" spans="2:13" ht="20.100000000000001" customHeight="1" x14ac:dyDescent="0.4">
      <c r="B33" s="127" t="s">
        <v>132</v>
      </c>
      <c r="C33" s="130"/>
      <c r="D33" s="129">
        <v>132</v>
      </c>
      <c r="E33" s="129"/>
      <c r="F33" s="129">
        <v>143</v>
      </c>
      <c r="G33" s="129"/>
      <c r="H33" s="129">
        <v>175</v>
      </c>
      <c r="I33" s="129"/>
      <c r="J33" s="114">
        <v>158</v>
      </c>
      <c r="K33" s="114"/>
      <c r="L33" s="114">
        <v>158</v>
      </c>
      <c r="M33" s="126"/>
    </row>
    <row r="34" spans="2:13" ht="20.100000000000001" customHeight="1" x14ac:dyDescent="0.4">
      <c r="B34" s="127" t="s">
        <v>49</v>
      </c>
      <c r="C34" s="130"/>
      <c r="D34" s="129">
        <v>151</v>
      </c>
      <c r="E34" s="129"/>
      <c r="F34" s="129">
        <v>174</v>
      </c>
      <c r="G34" s="129"/>
      <c r="H34" s="129">
        <v>163</v>
      </c>
      <c r="I34" s="129"/>
      <c r="J34" s="114">
        <v>193</v>
      </c>
      <c r="K34" s="114"/>
      <c r="L34" s="114">
        <v>162</v>
      </c>
      <c r="M34" s="126"/>
    </row>
    <row r="35" spans="2:13" ht="20.100000000000001" customHeight="1" x14ac:dyDescent="0.4">
      <c r="B35" s="127" t="s">
        <v>133</v>
      </c>
      <c r="C35" s="130"/>
      <c r="D35" s="129">
        <v>156</v>
      </c>
      <c r="E35" s="129"/>
      <c r="F35" s="129">
        <v>151</v>
      </c>
      <c r="G35" s="129"/>
      <c r="H35" s="129">
        <v>160</v>
      </c>
      <c r="I35" s="129"/>
      <c r="J35" s="114">
        <v>145</v>
      </c>
      <c r="K35" s="114"/>
      <c r="L35" s="114">
        <v>149</v>
      </c>
      <c r="M35" s="126"/>
    </row>
    <row r="36" spans="2:13" ht="20.100000000000001" customHeight="1" x14ac:dyDescent="0.4">
      <c r="B36" s="127" t="s">
        <v>134</v>
      </c>
      <c r="C36" s="130"/>
      <c r="D36" s="129">
        <v>112</v>
      </c>
      <c r="E36" s="129"/>
      <c r="F36" s="129">
        <v>129</v>
      </c>
      <c r="G36" s="129"/>
      <c r="H36" s="129">
        <v>159</v>
      </c>
      <c r="I36" s="129"/>
      <c r="J36" s="114">
        <v>129</v>
      </c>
      <c r="K36" s="114"/>
      <c r="L36" s="114">
        <v>111</v>
      </c>
      <c r="M36" s="126"/>
    </row>
    <row r="37" spans="2:13" ht="20.100000000000001" customHeight="1" x14ac:dyDescent="0.4">
      <c r="B37" s="127" t="s">
        <v>135</v>
      </c>
      <c r="C37" s="130"/>
      <c r="D37" s="129">
        <v>125</v>
      </c>
      <c r="E37" s="129"/>
      <c r="F37" s="129">
        <v>157</v>
      </c>
      <c r="G37" s="129"/>
      <c r="H37" s="129">
        <v>158</v>
      </c>
      <c r="I37" s="129"/>
      <c r="J37" s="114">
        <v>146</v>
      </c>
      <c r="K37" s="114"/>
      <c r="L37" s="114">
        <v>147</v>
      </c>
      <c r="M37" s="126"/>
    </row>
    <row r="38" spans="2:13" ht="20.100000000000001" customHeight="1" x14ac:dyDescent="0.4">
      <c r="B38" s="127" t="s">
        <v>136</v>
      </c>
      <c r="C38" s="130"/>
      <c r="D38" s="129">
        <v>141</v>
      </c>
      <c r="E38" s="129"/>
      <c r="F38" s="129">
        <v>178</v>
      </c>
      <c r="G38" s="129"/>
      <c r="H38" s="129">
        <v>156</v>
      </c>
      <c r="I38" s="129"/>
      <c r="J38" s="114">
        <v>140</v>
      </c>
      <c r="K38" s="114"/>
      <c r="L38" s="114">
        <v>168</v>
      </c>
      <c r="M38" s="126"/>
    </row>
    <row r="39" spans="2:13" ht="20.100000000000001" customHeight="1" x14ac:dyDescent="0.4">
      <c r="B39" s="127" t="s">
        <v>137</v>
      </c>
      <c r="C39" s="130"/>
      <c r="D39" s="129">
        <v>144</v>
      </c>
      <c r="E39" s="129"/>
      <c r="F39" s="129">
        <v>144</v>
      </c>
      <c r="G39" s="129"/>
      <c r="H39" s="129">
        <v>156</v>
      </c>
      <c r="I39" s="129"/>
      <c r="J39" s="114">
        <v>161</v>
      </c>
      <c r="K39" s="114"/>
      <c r="L39" s="114">
        <v>151</v>
      </c>
      <c r="M39" s="126"/>
    </row>
    <row r="40" spans="2:13" ht="20.100000000000001" customHeight="1" x14ac:dyDescent="0.4">
      <c r="B40" s="127" t="s">
        <v>54</v>
      </c>
      <c r="C40" s="130"/>
      <c r="D40" s="129">
        <v>152</v>
      </c>
      <c r="E40" s="129"/>
      <c r="F40" s="129">
        <v>168</v>
      </c>
      <c r="G40" s="129"/>
      <c r="H40" s="129">
        <v>144</v>
      </c>
      <c r="I40" s="129"/>
      <c r="J40" s="114">
        <v>166</v>
      </c>
      <c r="K40" s="114"/>
      <c r="L40" s="114">
        <v>202</v>
      </c>
      <c r="M40" s="126"/>
    </row>
    <row r="41" spans="2:13" ht="20.100000000000001" customHeight="1" x14ac:dyDescent="0.4">
      <c r="B41" s="127" t="s">
        <v>138</v>
      </c>
      <c r="C41" s="130"/>
      <c r="D41" s="129">
        <v>138</v>
      </c>
      <c r="E41" s="129"/>
      <c r="F41" s="129">
        <v>147</v>
      </c>
      <c r="G41" s="129"/>
      <c r="H41" s="129">
        <v>142</v>
      </c>
      <c r="I41" s="129"/>
      <c r="J41" s="114">
        <v>147</v>
      </c>
      <c r="K41" s="114"/>
      <c r="L41" s="114">
        <v>154</v>
      </c>
      <c r="M41" s="126"/>
    </row>
    <row r="42" spans="2:13" ht="20.100000000000001" customHeight="1" x14ac:dyDescent="0.4">
      <c r="B42" s="127" t="s">
        <v>139</v>
      </c>
      <c r="C42" s="130"/>
      <c r="D42" s="129">
        <v>124</v>
      </c>
      <c r="E42" s="129"/>
      <c r="F42" s="129">
        <v>141</v>
      </c>
      <c r="G42" s="129"/>
      <c r="H42" s="129">
        <v>141</v>
      </c>
      <c r="I42" s="129"/>
      <c r="J42" s="114">
        <v>173</v>
      </c>
      <c r="K42" s="114"/>
      <c r="L42" s="114">
        <v>163</v>
      </c>
      <c r="M42" s="126"/>
    </row>
    <row r="43" spans="2:13" ht="20.100000000000001" customHeight="1" x14ac:dyDescent="0.4">
      <c r="B43" s="127" t="s">
        <v>140</v>
      </c>
      <c r="C43" s="130"/>
      <c r="D43" s="129">
        <v>108</v>
      </c>
      <c r="E43" s="129"/>
      <c r="F43" s="129">
        <v>125</v>
      </c>
      <c r="G43" s="129"/>
      <c r="H43" s="129">
        <v>122</v>
      </c>
      <c r="I43" s="129"/>
      <c r="J43" s="114">
        <v>100</v>
      </c>
      <c r="K43" s="114"/>
      <c r="L43" s="114">
        <v>103</v>
      </c>
      <c r="M43" s="126"/>
    </row>
    <row r="44" spans="2:13" ht="20.100000000000001" customHeight="1" x14ac:dyDescent="0.4">
      <c r="B44" s="127" t="s">
        <v>141</v>
      </c>
      <c r="C44" s="130"/>
      <c r="D44" s="129">
        <v>118</v>
      </c>
      <c r="E44" s="129"/>
      <c r="F44" s="129">
        <v>104</v>
      </c>
      <c r="G44" s="129"/>
      <c r="H44" s="129">
        <v>119</v>
      </c>
      <c r="I44" s="129"/>
      <c r="J44" s="114">
        <v>109</v>
      </c>
      <c r="K44" s="114"/>
      <c r="L44" s="114">
        <v>108</v>
      </c>
      <c r="M44" s="126"/>
    </row>
    <row r="45" spans="2:13" ht="20.100000000000001" customHeight="1" x14ac:dyDescent="0.4">
      <c r="B45" s="127" t="s">
        <v>142</v>
      </c>
      <c r="C45" s="130"/>
      <c r="D45" s="129">
        <v>112</v>
      </c>
      <c r="E45" s="129"/>
      <c r="F45" s="129">
        <v>99</v>
      </c>
      <c r="G45" s="129"/>
      <c r="H45" s="129">
        <v>119</v>
      </c>
      <c r="I45" s="129"/>
      <c r="J45" s="114">
        <v>129</v>
      </c>
      <c r="K45" s="114"/>
      <c r="L45" s="114">
        <v>91</v>
      </c>
      <c r="M45" s="126"/>
    </row>
    <row r="46" spans="2:13" ht="20.100000000000001" customHeight="1" x14ac:dyDescent="0.4">
      <c r="B46" s="127" t="s">
        <v>55</v>
      </c>
      <c r="C46" s="130"/>
      <c r="D46" s="129">
        <v>113</v>
      </c>
      <c r="E46" s="129"/>
      <c r="F46" s="129">
        <v>115</v>
      </c>
      <c r="G46" s="129"/>
      <c r="H46" s="129">
        <v>112</v>
      </c>
      <c r="I46" s="129"/>
      <c r="J46" s="114">
        <v>134</v>
      </c>
      <c r="K46" s="114"/>
      <c r="L46" s="114">
        <v>137</v>
      </c>
      <c r="M46" s="126"/>
    </row>
    <row r="47" spans="2:13" ht="20.100000000000001" customHeight="1" x14ac:dyDescent="0.4">
      <c r="B47" s="127" t="s">
        <v>143</v>
      </c>
      <c r="C47" s="130"/>
      <c r="D47" s="129">
        <v>96</v>
      </c>
      <c r="E47" s="129"/>
      <c r="F47" s="129">
        <v>75</v>
      </c>
      <c r="G47" s="129"/>
      <c r="H47" s="129">
        <v>102</v>
      </c>
      <c r="I47" s="129"/>
      <c r="J47" s="114">
        <v>108</v>
      </c>
      <c r="K47" s="114"/>
      <c r="L47" s="114">
        <v>123</v>
      </c>
      <c r="M47" s="126"/>
    </row>
    <row r="48" spans="2:13" ht="20.100000000000001" customHeight="1" x14ac:dyDescent="0.4">
      <c r="B48" s="127" t="s">
        <v>144</v>
      </c>
      <c r="C48" s="130"/>
      <c r="D48" s="129">
        <v>105</v>
      </c>
      <c r="E48" s="129"/>
      <c r="F48" s="129">
        <v>98</v>
      </c>
      <c r="G48" s="129"/>
      <c r="H48" s="129">
        <v>96</v>
      </c>
      <c r="I48" s="129"/>
      <c r="J48" s="114">
        <v>87</v>
      </c>
      <c r="K48" s="114"/>
      <c r="L48" s="114">
        <v>100</v>
      </c>
      <c r="M48" s="126"/>
    </row>
    <row r="49" spans="2:20" ht="20.100000000000001" customHeight="1" x14ac:dyDescent="0.4">
      <c r="B49" s="127" t="s">
        <v>145</v>
      </c>
      <c r="C49" s="130"/>
      <c r="D49" s="129">
        <v>78</v>
      </c>
      <c r="E49" s="129"/>
      <c r="F49" s="129">
        <v>94</v>
      </c>
      <c r="G49" s="129"/>
      <c r="H49" s="129">
        <v>89</v>
      </c>
      <c r="I49" s="129"/>
      <c r="J49" s="114">
        <v>122</v>
      </c>
      <c r="K49" s="114"/>
      <c r="L49" s="114">
        <v>95</v>
      </c>
      <c r="M49" s="126"/>
    </row>
    <row r="50" spans="2:20" ht="20.100000000000001" customHeight="1" x14ac:dyDescent="0.4">
      <c r="B50" s="127" t="s">
        <v>57</v>
      </c>
      <c r="C50" s="130"/>
      <c r="D50" s="129">
        <v>83</v>
      </c>
      <c r="E50" s="129"/>
      <c r="F50" s="129">
        <v>76</v>
      </c>
      <c r="G50" s="129"/>
      <c r="H50" s="129">
        <v>87</v>
      </c>
      <c r="I50" s="129"/>
      <c r="J50" s="114">
        <v>83</v>
      </c>
      <c r="K50" s="114"/>
      <c r="L50" s="114">
        <v>117</v>
      </c>
      <c r="M50" s="126"/>
    </row>
    <row r="51" spans="2:20" ht="20.100000000000001" customHeight="1" x14ac:dyDescent="0.4">
      <c r="B51" s="131" t="s">
        <v>146</v>
      </c>
      <c r="C51" s="132"/>
      <c r="D51" s="133">
        <v>64</v>
      </c>
      <c r="E51" s="133"/>
      <c r="F51" s="133">
        <v>66</v>
      </c>
      <c r="G51" s="133"/>
      <c r="H51" s="129">
        <v>71</v>
      </c>
      <c r="I51" s="129"/>
      <c r="J51" s="114">
        <v>53</v>
      </c>
      <c r="K51" s="114"/>
      <c r="L51" s="114">
        <v>58</v>
      </c>
      <c r="M51" s="126"/>
    </row>
    <row r="52" spans="2:20" ht="20.100000000000001" customHeight="1" x14ac:dyDescent="0.4">
      <c r="B52" s="127" t="s">
        <v>147</v>
      </c>
      <c r="C52" s="130"/>
      <c r="D52" s="129">
        <v>101</v>
      </c>
      <c r="E52" s="129"/>
      <c r="F52" s="129">
        <v>92</v>
      </c>
      <c r="G52" s="129"/>
      <c r="H52" s="129">
        <v>70</v>
      </c>
      <c r="I52" s="129"/>
      <c r="J52" s="114">
        <v>78</v>
      </c>
      <c r="K52" s="114"/>
      <c r="L52" s="114">
        <v>59</v>
      </c>
      <c r="M52" s="126"/>
    </row>
    <row r="53" spans="2:20" ht="20.100000000000001" customHeight="1" x14ac:dyDescent="0.4">
      <c r="B53" s="127" t="s">
        <v>148</v>
      </c>
      <c r="C53" s="130"/>
      <c r="D53" s="129">
        <v>77</v>
      </c>
      <c r="E53" s="129"/>
      <c r="F53" s="129">
        <v>69</v>
      </c>
      <c r="G53" s="129"/>
      <c r="H53" s="129">
        <v>70</v>
      </c>
      <c r="I53" s="129"/>
      <c r="J53" s="114">
        <v>74</v>
      </c>
      <c r="K53" s="114"/>
      <c r="L53" s="114">
        <v>78</v>
      </c>
      <c r="M53" s="126"/>
    </row>
    <row r="54" spans="2:20" ht="20.100000000000001" customHeight="1" x14ac:dyDescent="0.4">
      <c r="B54" s="127" t="s">
        <v>149</v>
      </c>
      <c r="C54" s="130"/>
      <c r="D54" s="129">
        <v>65</v>
      </c>
      <c r="E54" s="129"/>
      <c r="F54" s="129">
        <v>73</v>
      </c>
      <c r="G54" s="129"/>
      <c r="H54" s="129">
        <v>68</v>
      </c>
      <c r="I54" s="129"/>
      <c r="J54" s="114">
        <v>85</v>
      </c>
      <c r="K54" s="114"/>
      <c r="L54" s="114">
        <v>83</v>
      </c>
      <c r="M54" s="126"/>
    </row>
    <row r="55" spans="2:20" ht="20.100000000000001" customHeight="1" x14ac:dyDescent="0.4">
      <c r="B55" s="131" t="s">
        <v>150</v>
      </c>
      <c r="C55" s="132"/>
      <c r="D55" s="134">
        <v>73</v>
      </c>
      <c r="E55" s="134"/>
      <c r="F55" s="133">
        <v>44</v>
      </c>
      <c r="G55" s="133"/>
      <c r="H55" s="129">
        <v>68</v>
      </c>
      <c r="I55" s="129"/>
      <c r="J55" s="114">
        <v>67</v>
      </c>
      <c r="K55" s="114"/>
      <c r="L55" s="114">
        <v>73</v>
      </c>
      <c r="M55" s="126"/>
    </row>
    <row r="56" spans="2:20" ht="20.100000000000001" customHeight="1" x14ac:dyDescent="0.4">
      <c r="B56" s="131" t="s">
        <v>151</v>
      </c>
      <c r="C56" s="132"/>
      <c r="D56" s="134">
        <v>36</v>
      </c>
      <c r="E56" s="134"/>
      <c r="F56" s="133">
        <v>48</v>
      </c>
      <c r="G56" s="133"/>
      <c r="H56" s="129">
        <v>64</v>
      </c>
      <c r="I56" s="129"/>
      <c r="J56" s="114">
        <v>57</v>
      </c>
      <c r="K56" s="114"/>
      <c r="L56" s="114">
        <v>86</v>
      </c>
      <c r="M56" s="126"/>
    </row>
    <row r="57" spans="2:20" ht="20.100000000000001" customHeight="1" x14ac:dyDescent="0.4">
      <c r="B57" s="131" t="s">
        <v>152</v>
      </c>
      <c r="C57" s="132"/>
      <c r="D57" s="134">
        <v>56</v>
      </c>
      <c r="E57" s="134"/>
      <c r="F57" s="133">
        <v>69</v>
      </c>
      <c r="G57" s="133"/>
      <c r="H57" s="129">
        <v>58</v>
      </c>
      <c r="I57" s="129"/>
      <c r="J57" s="114">
        <v>59</v>
      </c>
      <c r="K57" s="114"/>
      <c r="L57" s="114">
        <v>56</v>
      </c>
      <c r="M57" s="126"/>
    </row>
    <row r="58" spans="2:20" ht="20.100000000000001" customHeight="1" x14ac:dyDescent="0.4">
      <c r="B58" s="127" t="s">
        <v>47</v>
      </c>
      <c r="C58" s="130"/>
      <c r="D58" s="129">
        <v>211</v>
      </c>
      <c r="E58" s="129"/>
      <c r="F58" s="129">
        <v>103</v>
      </c>
      <c r="G58" s="129"/>
      <c r="H58" s="129">
        <v>57</v>
      </c>
      <c r="I58" s="129"/>
      <c r="J58" s="114">
        <v>55</v>
      </c>
      <c r="K58" s="114"/>
      <c r="L58" s="114">
        <v>97</v>
      </c>
      <c r="M58" s="126"/>
    </row>
    <row r="59" spans="2:20" ht="20.100000000000001" customHeight="1" x14ac:dyDescent="0.4">
      <c r="B59" s="131" t="s">
        <v>153</v>
      </c>
      <c r="C59" s="132"/>
      <c r="D59" s="133">
        <v>57</v>
      </c>
      <c r="E59" s="133"/>
      <c r="F59" s="133">
        <v>66</v>
      </c>
      <c r="G59" s="133"/>
      <c r="H59" s="129">
        <v>56</v>
      </c>
      <c r="I59" s="129"/>
      <c r="J59" s="114">
        <v>64</v>
      </c>
      <c r="K59" s="114"/>
      <c r="L59" s="114">
        <v>71</v>
      </c>
      <c r="M59" s="126"/>
    </row>
    <row r="60" spans="2:20" ht="20.100000000000001" customHeight="1" x14ac:dyDescent="0.4">
      <c r="B60" s="127" t="s">
        <v>65</v>
      </c>
      <c r="C60" s="130"/>
      <c r="D60" s="129">
        <v>1163</v>
      </c>
      <c r="E60" s="129"/>
      <c r="F60" s="129">
        <v>1237</v>
      </c>
      <c r="G60" s="129"/>
      <c r="H60" s="129">
        <v>1275</v>
      </c>
      <c r="I60" s="129"/>
      <c r="J60" s="129">
        <v>1456</v>
      </c>
      <c r="K60" s="129"/>
      <c r="L60" s="129">
        <v>89</v>
      </c>
      <c r="M60" s="126"/>
    </row>
    <row r="61" spans="2:20" ht="3.95" customHeight="1" x14ac:dyDescent="0.4"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26"/>
    </row>
    <row r="62" spans="2:20" ht="3.95" customHeight="1" x14ac:dyDescent="0.4">
      <c r="B62" s="130"/>
      <c r="C62" s="130"/>
      <c r="D62" s="129"/>
      <c r="E62" s="129"/>
      <c r="F62" s="129"/>
      <c r="G62" s="129"/>
      <c r="H62" s="129"/>
      <c r="I62" s="129"/>
      <c r="J62" s="129"/>
      <c r="K62" s="129"/>
      <c r="L62" s="129"/>
      <c r="M62" s="126"/>
    </row>
    <row r="63" spans="2:20" s="136" customFormat="1" ht="15.95" customHeight="1" x14ac:dyDescent="0.25">
      <c r="B63" s="135" t="s">
        <v>154</v>
      </c>
      <c r="C63" s="135"/>
      <c r="D63" s="135"/>
      <c r="E63" s="135"/>
      <c r="F63" s="135"/>
      <c r="G63" s="135"/>
      <c r="H63" s="135"/>
      <c r="I63" s="135"/>
      <c r="J63" s="135"/>
      <c r="K63" s="135"/>
      <c r="L63" s="135"/>
      <c r="M63" s="135"/>
      <c r="N63" s="135"/>
      <c r="O63" s="135"/>
      <c r="P63" s="135"/>
      <c r="Q63" s="135"/>
      <c r="R63" s="135"/>
      <c r="S63" s="135"/>
      <c r="T63" s="135"/>
    </row>
    <row r="64" spans="2:20" s="136" customFormat="1" ht="15.95" customHeight="1" x14ac:dyDescent="0.25">
      <c r="B64" s="135" t="s">
        <v>155</v>
      </c>
      <c r="C64" s="135"/>
      <c r="D64" s="135"/>
      <c r="E64" s="135"/>
      <c r="F64" s="135"/>
      <c r="G64" s="135"/>
      <c r="H64" s="135"/>
      <c r="I64" s="135"/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135"/>
    </row>
    <row r="65" spans="2:20" s="136" customFormat="1" ht="15.95" customHeight="1" x14ac:dyDescent="0.25"/>
    <row r="66" spans="2:20" s="136" customFormat="1" ht="15.95" customHeight="1" x14ac:dyDescent="0.25">
      <c r="B66" s="137"/>
      <c r="C66" s="137"/>
      <c r="D66" s="137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</row>
    <row r="67" spans="2:20" ht="21.95" customHeight="1" x14ac:dyDescent="0.4">
      <c r="B67" s="112" t="s">
        <v>1</v>
      </c>
      <c r="C67" s="112"/>
      <c r="J67" s="114"/>
      <c r="K67" s="114"/>
    </row>
    <row r="68" spans="2:20" ht="21.95" customHeight="1" x14ac:dyDescent="0.4">
      <c r="B68" s="112" t="s">
        <v>220</v>
      </c>
      <c r="C68" s="112"/>
    </row>
    <row r="69" spans="2:20" ht="3.95" customHeight="1" x14ac:dyDescent="0.4">
      <c r="B69" s="115"/>
      <c r="C69" s="115"/>
      <c r="J69" s="114"/>
      <c r="K69" s="114"/>
      <c r="L69" s="114"/>
    </row>
    <row r="70" spans="2:20" ht="3.95" customHeight="1" x14ac:dyDescent="0.4">
      <c r="B70" s="161"/>
      <c r="C70" s="161"/>
      <c r="D70" s="161"/>
      <c r="E70" s="161"/>
      <c r="F70" s="161"/>
      <c r="G70" s="161"/>
      <c r="H70" s="161"/>
      <c r="I70" s="161"/>
      <c r="J70" s="161"/>
      <c r="K70" s="161"/>
      <c r="L70" s="161"/>
    </row>
    <row r="71" spans="2:20" ht="20.100000000000001" customHeight="1" x14ac:dyDescent="0.4">
      <c r="B71" s="162" t="s">
        <v>156</v>
      </c>
      <c r="C71" s="116"/>
      <c r="D71" s="163" t="s">
        <v>124</v>
      </c>
      <c r="E71" s="163"/>
      <c r="F71" s="163"/>
      <c r="G71" s="163"/>
      <c r="H71" s="163"/>
      <c r="I71" s="163"/>
      <c r="J71" s="163"/>
      <c r="K71" s="163"/>
      <c r="L71" s="163"/>
    </row>
    <row r="72" spans="2:20" ht="2.1" customHeight="1" x14ac:dyDescent="0.4">
      <c r="B72" s="162"/>
      <c r="C72" s="116"/>
      <c r="D72" s="117"/>
      <c r="E72" s="117"/>
      <c r="F72" s="117"/>
      <c r="G72" s="117"/>
      <c r="H72" s="117"/>
      <c r="I72" s="117"/>
      <c r="J72" s="117"/>
      <c r="K72" s="117"/>
      <c r="L72" s="117"/>
    </row>
    <row r="73" spans="2:20" ht="20.100000000000001" customHeight="1" x14ac:dyDescent="0.4">
      <c r="B73" s="162"/>
      <c r="C73" s="116"/>
      <c r="D73" s="118">
        <v>2015</v>
      </c>
      <c r="E73" s="119"/>
      <c r="F73" s="118">
        <v>2016</v>
      </c>
      <c r="G73" s="119"/>
      <c r="H73" s="118">
        <v>2017</v>
      </c>
      <c r="I73" s="119"/>
      <c r="J73" s="118">
        <v>2018</v>
      </c>
      <c r="K73" s="119"/>
      <c r="L73" s="118">
        <v>2019</v>
      </c>
    </row>
    <row r="74" spans="2:20" ht="2.1" customHeight="1" x14ac:dyDescent="0.4">
      <c r="B74" s="120"/>
      <c r="C74" s="120"/>
      <c r="D74" s="121"/>
      <c r="E74" s="121"/>
      <c r="F74" s="121"/>
      <c r="G74" s="121"/>
      <c r="H74" s="121"/>
      <c r="I74" s="121"/>
      <c r="J74" s="121"/>
      <c r="K74" s="121"/>
      <c r="L74" s="121"/>
    </row>
    <row r="75" spans="2:20" ht="20.100000000000001" customHeight="1" x14ac:dyDescent="0.4">
      <c r="B75" s="122" t="s">
        <v>157</v>
      </c>
      <c r="C75" s="123"/>
      <c r="D75" s="124">
        <v>12134</v>
      </c>
      <c r="E75" s="125"/>
      <c r="F75" s="124">
        <v>12293</v>
      </c>
      <c r="G75" s="125"/>
      <c r="H75" s="124">
        <v>12636</v>
      </c>
      <c r="I75" s="125"/>
      <c r="J75" s="124">
        <v>13019</v>
      </c>
      <c r="K75" s="125"/>
      <c r="L75" s="124">
        <v>13269</v>
      </c>
      <c r="M75" s="126"/>
    </row>
    <row r="76" spans="2:20" ht="20.100000000000001" customHeight="1" x14ac:dyDescent="0.4">
      <c r="B76" s="138" t="s">
        <v>158</v>
      </c>
      <c r="C76" s="112"/>
      <c r="D76" s="129">
        <v>180</v>
      </c>
      <c r="E76" s="129"/>
      <c r="F76" s="129">
        <v>181</v>
      </c>
      <c r="G76" s="129"/>
      <c r="H76" s="129">
        <v>195</v>
      </c>
      <c r="I76" s="129"/>
      <c r="J76" s="113">
        <v>163</v>
      </c>
      <c r="L76" s="113">
        <v>156</v>
      </c>
    </row>
    <row r="77" spans="2:20" ht="20.100000000000001" customHeight="1" x14ac:dyDescent="0.4">
      <c r="B77" s="138" t="s">
        <v>159</v>
      </c>
      <c r="C77" s="112"/>
      <c r="D77" s="129">
        <v>186</v>
      </c>
      <c r="E77" s="129"/>
      <c r="F77" s="129">
        <v>196</v>
      </c>
      <c r="G77" s="129"/>
      <c r="H77" s="129">
        <v>190</v>
      </c>
      <c r="I77" s="129"/>
      <c r="J77" s="113">
        <v>212</v>
      </c>
      <c r="L77" s="113">
        <v>237</v>
      </c>
    </row>
    <row r="78" spans="2:20" ht="20.100000000000001" customHeight="1" x14ac:dyDescent="0.4">
      <c r="B78" s="138" t="s">
        <v>160</v>
      </c>
      <c r="C78" s="112"/>
      <c r="D78" s="129">
        <v>178</v>
      </c>
      <c r="E78" s="129"/>
      <c r="F78" s="129">
        <v>186</v>
      </c>
      <c r="G78" s="129"/>
      <c r="H78" s="129">
        <v>190</v>
      </c>
      <c r="I78" s="129"/>
      <c r="J78" s="113">
        <v>172</v>
      </c>
      <c r="L78" s="113">
        <v>149</v>
      </c>
    </row>
    <row r="79" spans="2:20" ht="20.100000000000001" customHeight="1" x14ac:dyDescent="0.4">
      <c r="B79" s="138" t="s">
        <v>161</v>
      </c>
      <c r="C79" s="112"/>
      <c r="D79" s="129">
        <v>195</v>
      </c>
      <c r="E79" s="129"/>
      <c r="F79" s="129">
        <v>176</v>
      </c>
      <c r="G79" s="129"/>
      <c r="H79" s="129">
        <v>185</v>
      </c>
      <c r="I79" s="129"/>
      <c r="J79" s="113">
        <v>162</v>
      </c>
      <c r="L79" s="113">
        <v>176</v>
      </c>
    </row>
    <row r="80" spans="2:20" ht="20.100000000000001" customHeight="1" x14ac:dyDescent="0.4">
      <c r="B80" s="138" t="s">
        <v>162</v>
      </c>
      <c r="C80" s="112"/>
      <c r="D80" s="129">
        <v>171</v>
      </c>
      <c r="E80" s="129"/>
      <c r="F80" s="129">
        <v>153</v>
      </c>
      <c r="G80" s="129"/>
      <c r="H80" s="129">
        <v>177</v>
      </c>
      <c r="I80" s="129"/>
      <c r="J80" s="113">
        <v>150</v>
      </c>
      <c r="L80" s="113">
        <v>143</v>
      </c>
    </row>
    <row r="81" spans="2:12" ht="20.100000000000001" customHeight="1" x14ac:dyDescent="0.4">
      <c r="B81" s="138" t="s">
        <v>163</v>
      </c>
      <c r="C81" s="112"/>
      <c r="D81" s="129">
        <v>156</v>
      </c>
      <c r="E81" s="129"/>
      <c r="F81" s="129">
        <v>151</v>
      </c>
      <c r="G81" s="129"/>
      <c r="H81" s="129">
        <v>160</v>
      </c>
      <c r="I81" s="129"/>
      <c r="J81" s="113">
        <v>145</v>
      </c>
      <c r="L81" s="113">
        <v>148</v>
      </c>
    </row>
    <row r="82" spans="2:12" ht="20.100000000000001" customHeight="1" x14ac:dyDescent="0.4">
      <c r="B82" s="138" t="s">
        <v>164</v>
      </c>
      <c r="C82" s="112"/>
      <c r="D82" s="129">
        <v>171</v>
      </c>
      <c r="E82" s="129"/>
      <c r="F82" s="129">
        <v>144</v>
      </c>
      <c r="G82" s="129"/>
      <c r="H82" s="129">
        <v>153</v>
      </c>
      <c r="I82" s="129"/>
      <c r="J82" s="113">
        <v>165</v>
      </c>
      <c r="L82" s="113">
        <v>154</v>
      </c>
    </row>
    <row r="83" spans="2:12" ht="20.100000000000001" customHeight="1" x14ac:dyDescent="0.4">
      <c r="B83" s="138" t="s">
        <v>165</v>
      </c>
      <c r="C83" s="112"/>
      <c r="D83" s="129">
        <v>123</v>
      </c>
      <c r="E83" s="129"/>
      <c r="F83" s="129">
        <v>126</v>
      </c>
      <c r="G83" s="129"/>
      <c r="H83" s="129">
        <v>151</v>
      </c>
      <c r="I83" s="129"/>
      <c r="J83" s="113">
        <v>136</v>
      </c>
      <c r="L83" s="113">
        <v>138</v>
      </c>
    </row>
    <row r="84" spans="2:12" ht="20.100000000000001" customHeight="1" x14ac:dyDescent="0.4">
      <c r="B84" s="138" t="s">
        <v>166</v>
      </c>
      <c r="C84" s="112"/>
      <c r="D84" s="129">
        <v>145</v>
      </c>
      <c r="E84" s="129"/>
      <c r="F84" s="129">
        <v>138</v>
      </c>
      <c r="G84" s="129"/>
      <c r="H84" s="129">
        <v>149</v>
      </c>
      <c r="I84" s="129"/>
      <c r="J84" s="113">
        <v>152</v>
      </c>
      <c r="L84" s="113">
        <v>190</v>
      </c>
    </row>
    <row r="85" spans="2:12" ht="20.100000000000001" customHeight="1" x14ac:dyDescent="0.4">
      <c r="B85" s="138" t="s">
        <v>167</v>
      </c>
      <c r="C85" s="112"/>
      <c r="D85" s="129">
        <v>117</v>
      </c>
      <c r="E85" s="129"/>
      <c r="F85" s="129">
        <v>137</v>
      </c>
      <c r="G85" s="129"/>
      <c r="H85" s="129">
        <v>142</v>
      </c>
      <c r="I85" s="129"/>
      <c r="J85" s="113">
        <v>122</v>
      </c>
      <c r="L85" s="113">
        <v>114</v>
      </c>
    </row>
    <row r="86" spans="2:12" ht="20.100000000000001" customHeight="1" x14ac:dyDescent="0.4">
      <c r="B86" s="138" t="s">
        <v>168</v>
      </c>
      <c r="C86" s="112"/>
      <c r="D86" s="129">
        <v>82</v>
      </c>
      <c r="E86" s="129"/>
      <c r="F86" s="129">
        <v>103</v>
      </c>
      <c r="G86" s="129"/>
      <c r="H86" s="129">
        <v>131</v>
      </c>
      <c r="I86" s="129"/>
      <c r="J86" s="113">
        <v>133</v>
      </c>
      <c r="L86" s="113">
        <v>127</v>
      </c>
    </row>
    <row r="87" spans="2:12" ht="20.100000000000001" customHeight="1" x14ac:dyDescent="0.4">
      <c r="B87" s="138" t="s">
        <v>169</v>
      </c>
      <c r="C87" s="112"/>
      <c r="D87" s="129">
        <v>95</v>
      </c>
      <c r="E87" s="129"/>
      <c r="F87" s="129">
        <v>108</v>
      </c>
      <c r="G87" s="129"/>
      <c r="H87" s="129">
        <v>128</v>
      </c>
      <c r="I87" s="129"/>
      <c r="J87" s="113">
        <v>100</v>
      </c>
      <c r="L87" s="113">
        <v>90</v>
      </c>
    </row>
    <row r="88" spans="2:12" ht="20.100000000000001" customHeight="1" x14ac:dyDescent="0.4">
      <c r="B88" s="138" t="s">
        <v>142</v>
      </c>
      <c r="C88" s="112"/>
      <c r="D88" s="129">
        <v>112</v>
      </c>
      <c r="E88" s="129"/>
      <c r="F88" s="129">
        <v>99</v>
      </c>
      <c r="G88" s="129"/>
      <c r="H88" s="129">
        <v>119</v>
      </c>
      <c r="I88" s="129"/>
      <c r="J88" s="113">
        <v>129</v>
      </c>
      <c r="L88" s="113">
        <v>91</v>
      </c>
    </row>
    <row r="89" spans="2:12" ht="20.100000000000001" customHeight="1" x14ac:dyDescent="0.4">
      <c r="B89" s="138" t="s">
        <v>170</v>
      </c>
      <c r="C89" s="112"/>
      <c r="D89" s="129">
        <v>97</v>
      </c>
      <c r="E89" s="129"/>
      <c r="F89" s="129">
        <v>118</v>
      </c>
      <c r="G89" s="129"/>
      <c r="H89" s="129">
        <v>117</v>
      </c>
      <c r="I89" s="129"/>
      <c r="J89" s="113">
        <v>104</v>
      </c>
      <c r="L89" s="113">
        <v>109</v>
      </c>
    </row>
    <row r="90" spans="2:12" ht="20.100000000000001" customHeight="1" x14ac:dyDescent="0.4">
      <c r="B90" s="138" t="s">
        <v>171</v>
      </c>
      <c r="C90" s="112"/>
      <c r="D90" s="129">
        <v>138</v>
      </c>
      <c r="E90" s="129"/>
      <c r="F90" s="129">
        <v>115</v>
      </c>
      <c r="G90" s="129"/>
      <c r="H90" s="129">
        <v>115</v>
      </c>
      <c r="I90" s="129"/>
      <c r="J90" s="113">
        <v>120</v>
      </c>
      <c r="L90" s="113">
        <v>125</v>
      </c>
    </row>
    <row r="91" spans="2:12" ht="20.100000000000001" customHeight="1" x14ac:dyDescent="0.4">
      <c r="B91" s="138" t="s">
        <v>172</v>
      </c>
      <c r="C91" s="112"/>
      <c r="D91" s="129">
        <v>120</v>
      </c>
      <c r="E91" s="129"/>
      <c r="F91" s="129">
        <v>144</v>
      </c>
      <c r="G91" s="129"/>
      <c r="H91" s="129">
        <v>112</v>
      </c>
      <c r="I91" s="129"/>
      <c r="J91" s="113">
        <v>123</v>
      </c>
      <c r="L91" s="113">
        <v>120</v>
      </c>
    </row>
    <row r="92" spans="2:12" ht="20.100000000000001" customHeight="1" x14ac:dyDescent="0.4">
      <c r="B92" s="138" t="s">
        <v>173</v>
      </c>
      <c r="C92" s="112"/>
      <c r="D92" s="129">
        <v>103</v>
      </c>
      <c r="E92" s="129"/>
      <c r="F92" s="129">
        <v>121</v>
      </c>
      <c r="G92" s="129"/>
      <c r="H92" s="129">
        <v>110</v>
      </c>
      <c r="I92" s="129"/>
      <c r="J92" s="113">
        <v>135</v>
      </c>
      <c r="L92" s="113">
        <v>124</v>
      </c>
    </row>
    <row r="93" spans="2:12" ht="20.100000000000001" customHeight="1" x14ac:dyDescent="0.4">
      <c r="B93" s="138" t="s">
        <v>174</v>
      </c>
      <c r="C93" s="112"/>
      <c r="D93" s="129">
        <v>80</v>
      </c>
      <c r="E93" s="129"/>
      <c r="F93" s="129">
        <v>95</v>
      </c>
      <c r="G93" s="129"/>
      <c r="H93" s="129">
        <v>101</v>
      </c>
      <c r="I93" s="129"/>
      <c r="J93" s="113">
        <v>123</v>
      </c>
      <c r="L93" s="113">
        <v>131</v>
      </c>
    </row>
    <row r="94" spans="2:12" ht="20.100000000000001" customHeight="1" x14ac:dyDescent="0.4">
      <c r="B94" s="138" t="s">
        <v>175</v>
      </c>
      <c r="C94" s="112"/>
      <c r="D94" s="129">
        <v>89</v>
      </c>
      <c r="E94" s="129"/>
      <c r="F94" s="129">
        <v>101</v>
      </c>
      <c r="G94" s="129"/>
      <c r="H94" s="129">
        <v>97</v>
      </c>
      <c r="I94" s="129"/>
      <c r="J94" s="113">
        <v>103</v>
      </c>
      <c r="L94" s="113">
        <v>91</v>
      </c>
    </row>
    <row r="95" spans="2:12" ht="20.100000000000001" customHeight="1" x14ac:dyDescent="0.4">
      <c r="B95" s="138" t="s">
        <v>176</v>
      </c>
      <c r="C95" s="112"/>
      <c r="D95" s="129">
        <v>99</v>
      </c>
      <c r="E95" s="129"/>
      <c r="F95" s="129">
        <v>96</v>
      </c>
      <c r="G95" s="129"/>
      <c r="H95" s="129">
        <v>96</v>
      </c>
      <c r="I95" s="129"/>
      <c r="J95" s="113">
        <v>93</v>
      </c>
      <c r="L95" s="113">
        <v>102</v>
      </c>
    </row>
    <row r="96" spans="2:12" ht="20.100000000000001" customHeight="1" x14ac:dyDescent="0.4">
      <c r="B96" s="138" t="s">
        <v>177</v>
      </c>
      <c r="C96" s="112"/>
      <c r="D96" s="134">
        <v>76</v>
      </c>
      <c r="E96" s="134"/>
      <c r="F96" s="133">
        <v>76</v>
      </c>
      <c r="G96" s="133"/>
      <c r="H96" s="129">
        <v>96</v>
      </c>
      <c r="I96" s="129"/>
      <c r="J96" s="113">
        <v>87</v>
      </c>
      <c r="L96" s="113">
        <v>92</v>
      </c>
    </row>
    <row r="97" spans="2:12" ht="20.100000000000001" customHeight="1" x14ac:dyDescent="0.4">
      <c r="B97" s="138" t="s">
        <v>178</v>
      </c>
      <c r="C97" s="112"/>
      <c r="D97" s="129">
        <v>117</v>
      </c>
      <c r="E97" s="129"/>
      <c r="F97" s="129">
        <v>91</v>
      </c>
      <c r="G97" s="129"/>
      <c r="H97" s="129">
        <v>90</v>
      </c>
      <c r="I97" s="129"/>
      <c r="J97" s="113">
        <v>122</v>
      </c>
      <c r="L97" s="113">
        <v>86</v>
      </c>
    </row>
    <row r="98" spans="2:12" ht="20.100000000000001" customHeight="1" x14ac:dyDescent="0.4">
      <c r="B98" s="138" t="s">
        <v>179</v>
      </c>
      <c r="C98" s="112"/>
      <c r="D98" s="133">
        <v>62</v>
      </c>
      <c r="E98" s="133"/>
      <c r="F98" s="133">
        <v>71</v>
      </c>
      <c r="G98" s="133"/>
      <c r="H98" s="129">
        <v>89</v>
      </c>
      <c r="I98" s="129"/>
      <c r="J98" s="113">
        <v>76</v>
      </c>
      <c r="L98" s="113">
        <v>71</v>
      </c>
    </row>
    <row r="99" spans="2:12" ht="20.100000000000001" customHeight="1" x14ac:dyDescent="0.4">
      <c r="B99" s="138" t="s">
        <v>180</v>
      </c>
      <c r="C99" s="112"/>
      <c r="D99" s="129">
        <v>71</v>
      </c>
      <c r="E99" s="129"/>
      <c r="F99" s="129">
        <v>92</v>
      </c>
      <c r="G99" s="129"/>
      <c r="H99" s="129">
        <v>87</v>
      </c>
      <c r="I99" s="129"/>
      <c r="J99" s="113">
        <v>71</v>
      </c>
      <c r="L99" s="113">
        <v>80</v>
      </c>
    </row>
    <row r="100" spans="2:12" ht="20.100000000000001" customHeight="1" x14ac:dyDescent="0.4">
      <c r="B100" s="138" t="s">
        <v>181</v>
      </c>
      <c r="C100" s="112"/>
      <c r="D100" s="129">
        <v>95</v>
      </c>
      <c r="E100" s="129"/>
      <c r="F100" s="129">
        <v>113</v>
      </c>
      <c r="G100" s="129"/>
      <c r="H100" s="129">
        <v>81</v>
      </c>
      <c r="I100" s="129"/>
      <c r="J100" s="113">
        <v>93</v>
      </c>
      <c r="L100" s="113">
        <v>91</v>
      </c>
    </row>
    <row r="101" spans="2:12" ht="20.100000000000001" customHeight="1" x14ac:dyDescent="0.4">
      <c r="B101" s="138" t="s">
        <v>182</v>
      </c>
      <c r="C101" s="112"/>
      <c r="D101" s="129">
        <v>90</v>
      </c>
      <c r="E101" s="129"/>
      <c r="F101" s="129">
        <v>83</v>
      </c>
      <c r="G101" s="129"/>
      <c r="H101" s="129">
        <v>76</v>
      </c>
      <c r="I101" s="129"/>
      <c r="J101" s="113">
        <v>100</v>
      </c>
      <c r="L101" s="113">
        <v>101</v>
      </c>
    </row>
    <row r="102" spans="2:12" ht="20.100000000000001" customHeight="1" x14ac:dyDescent="0.4">
      <c r="B102" s="138" t="s">
        <v>183</v>
      </c>
      <c r="C102" s="112"/>
      <c r="D102" s="129">
        <v>87</v>
      </c>
      <c r="E102" s="129"/>
      <c r="F102" s="129">
        <v>79</v>
      </c>
      <c r="G102" s="129"/>
      <c r="H102" s="129">
        <v>76</v>
      </c>
      <c r="I102" s="129"/>
      <c r="J102" s="113">
        <v>90</v>
      </c>
      <c r="L102" s="113">
        <v>107</v>
      </c>
    </row>
    <row r="103" spans="2:12" ht="20.100000000000001" customHeight="1" x14ac:dyDescent="0.4">
      <c r="B103" s="138" t="s">
        <v>184</v>
      </c>
      <c r="C103" s="112"/>
      <c r="D103" s="133">
        <v>86</v>
      </c>
      <c r="E103" s="133"/>
      <c r="F103" s="133">
        <v>61</v>
      </c>
      <c r="G103" s="133"/>
      <c r="H103" s="129">
        <v>76</v>
      </c>
      <c r="I103" s="129"/>
      <c r="J103" s="113">
        <v>87</v>
      </c>
      <c r="L103" s="113">
        <v>93</v>
      </c>
    </row>
    <row r="104" spans="2:12" ht="20.100000000000001" customHeight="1" x14ac:dyDescent="0.4">
      <c r="B104" s="138" t="s">
        <v>185</v>
      </c>
      <c r="C104" s="112"/>
      <c r="D104" s="129">
        <v>82</v>
      </c>
      <c r="E104" s="129"/>
      <c r="F104" s="129">
        <v>76</v>
      </c>
      <c r="G104" s="129"/>
      <c r="H104" s="129">
        <v>74</v>
      </c>
      <c r="I104" s="129"/>
      <c r="J104" s="113">
        <v>67</v>
      </c>
      <c r="L104" s="113">
        <v>78</v>
      </c>
    </row>
    <row r="105" spans="2:12" ht="20.100000000000001" customHeight="1" x14ac:dyDescent="0.4">
      <c r="B105" s="138" t="s">
        <v>186</v>
      </c>
      <c r="C105" s="112"/>
      <c r="D105" s="133">
        <v>63</v>
      </c>
      <c r="E105" s="133"/>
      <c r="F105" s="133">
        <v>67</v>
      </c>
      <c r="G105" s="133"/>
      <c r="H105" s="129">
        <v>73</v>
      </c>
      <c r="I105" s="129"/>
      <c r="J105" s="113">
        <v>74</v>
      </c>
      <c r="L105" s="113">
        <v>67</v>
      </c>
    </row>
    <row r="106" spans="2:12" ht="20.100000000000001" customHeight="1" x14ac:dyDescent="0.4">
      <c r="B106" s="138" t="s">
        <v>187</v>
      </c>
      <c r="C106" s="112"/>
      <c r="D106" s="133">
        <v>60</v>
      </c>
      <c r="E106" s="133"/>
      <c r="F106" s="133">
        <v>63</v>
      </c>
      <c r="G106" s="133"/>
      <c r="H106" s="129">
        <v>73</v>
      </c>
      <c r="I106" s="129"/>
      <c r="J106" s="113">
        <v>75</v>
      </c>
      <c r="L106" s="113">
        <v>52</v>
      </c>
    </row>
    <row r="107" spans="2:12" ht="20.100000000000001" customHeight="1" x14ac:dyDescent="0.4">
      <c r="B107" s="138" t="s">
        <v>188</v>
      </c>
      <c r="C107" s="112"/>
      <c r="D107" s="129">
        <v>67</v>
      </c>
      <c r="E107" s="129"/>
      <c r="F107" s="129">
        <v>76</v>
      </c>
      <c r="G107" s="129"/>
      <c r="H107" s="129">
        <v>70</v>
      </c>
      <c r="I107" s="129"/>
      <c r="J107" s="113">
        <v>85</v>
      </c>
      <c r="L107" s="113">
        <v>77</v>
      </c>
    </row>
    <row r="108" spans="2:12" ht="20.100000000000001" customHeight="1" x14ac:dyDescent="0.4">
      <c r="B108" s="138" t="s">
        <v>189</v>
      </c>
      <c r="C108" s="112"/>
      <c r="D108" s="133">
        <v>93</v>
      </c>
      <c r="E108" s="133"/>
      <c r="F108" s="133">
        <v>59</v>
      </c>
      <c r="G108" s="133"/>
      <c r="H108" s="129">
        <v>69</v>
      </c>
      <c r="I108" s="129"/>
      <c r="J108" s="113">
        <v>61</v>
      </c>
      <c r="L108" s="113">
        <v>73</v>
      </c>
    </row>
    <row r="109" spans="2:12" ht="20.100000000000001" customHeight="1" x14ac:dyDescent="0.4">
      <c r="B109" s="138" t="s">
        <v>190</v>
      </c>
      <c r="C109" s="112"/>
      <c r="D109" s="133">
        <v>60</v>
      </c>
      <c r="E109" s="133"/>
      <c r="F109" s="133">
        <v>70</v>
      </c>
      <c r="G109" s="133"/>
      <c r="H109" s="129">
        <v>68</v>
      </c>
      <c r="I109" s="129"/>
      <c r="J109" s="113">
        <v>71</v>
      </c>
      <c r="L109" s="113">
        <v>63</v>
      </c>
    </row>
    <row r="110" spans="2:12" ht="20.100000000000001" customHeight="1" x14ac:dyDescent="0.4">
      <c r="B110" s="138" t="s">
        <v>191</v>
      </c>
      <c r="C110" s="112"/>
      <c r="D110" s="133">
        <v>63</v>
      </c>
      <c r="E110" s="133"/>
      <c r="F110" s="133">
        <v>64</v>
      </c>
      <c r="G110" s="133"/>
      <c r="H110" s="129">
        <v>67</v>
      </c>
      <c r="I110" s="129"/>
      <c r="J110" s="113">
        <v>53</v>
      </c>
      <c r="L110" s="113">
        <v>64</v>
      </c>
    </row>
    <row r="111" spans="2:12" ht="20.100000000000001" customHeight="1" x14ac:dyDescent="0.4">
      <c r="B111" s="138" t="s">
        <v>192</v>
      </c>
      <c r="C111" s="112"/>
      <c r="D111" s="133">
        <v>54</v>
      </c>
      <c r="E111" s="133"/>
      <c r="F111" s="133">
        <v>58</v>
      </c>
      <c r="G111" s="133"/>
      <c r="H111" s="129">
        <v>67</v>
      </c>
      <c r="I111" s="129"/>
      <c r="J111" s="113">
        <v>66</v>
      </c>
      <c r="L111" s="113">
        <v>54</v>
      </c>
    </row>
    <row r="112" spans="2:12" ht="20.100000000000001" customHeight="1" x14ac:dyDescent="0.4">
      <c r="B112" s="138" t="s">
        <v>193</v>
      </c>
      <c r="C112" s="112"/>
      <c r="D112" s="133">
        <v>68</v>
      </c>
      <c r="E112" s="133"/>
      <c r="F112" s="133">
        <v>64</v>
      </c>
      <c r="G112" s="133"/>
      <c r="H112" s="129">
        <v>66</v>
      </c>
      <c r="I112" s="129"/>
      <c r="J112" s="113">
        <v>59</v>
      </c>
      <c r="L112" s="113">
        <v>66</v>
      </c>
    </row>
    <row r="113" spans="2:12" ht="20.100000000000001" customHeight="1" x14ac:dyDescent="0.4">
      <c r="B113" s="138" t="s">
        <v>194</v>
      </c>
      <c r="C113" s="112"/>
      <c r="D113" s="133">
        <v>73</v>
      </c>
      <c r="E113" s="133"/>
      <c r="F113" s="133">
        <v>68</v>
      </c>
      <c r="G113" s="133"/>
      <c r="H113" s="129">
        <v>65</v>
      </c>
      <c r="I113" s="129"/>
      <c r="J113" s="113">
        <v>68</v>
      </c>
      <c r="L113" s="113">
        <v>91</v>
      </c>
    </row>
    <row r="114" spans="2:12" ht="20.100000000000001" customHeight="1" x14ac:dyDescent="0.4">
      <c r="B114" s="138" t="s">
        <v>195</v>
      </c>
      <c r="C114" s="112"/>
      <c r="D114" s="129">
        <v>55</v>
      </c>
      <c r="E114" s="129"/>
      <c r="F114" s="129">
        <v>79</v>
      </c>
      <c r="G114" s="129"/>
      <c r="H114" s="129">
        <v>61</v>
      </c>
      <c r="I114" s="129"/>
      <c r="J114" s="113">
        <v>82</v>
      </c>
      <c r="L114" s="113">
        <v>87</v>
      </c>
    </row>
    <row r="115" spans="2:12" ht="20.100000000000001" customHeight="1" x14ac:dyDescent="0.4">
      <c r="B115" s="138" t="s">
        <v>196</v>
      </c>
      <c r="C115" s="112"/>
      <c r="D115" s="133">
        <v>78</v>
      </c>
      <c r="E115" s="133"/>
      <c r="F115" s="133">
        <v>47</v>
      </c>
      <c r="G115" s="133"/>
      <c r="H115" s="129">
        <v>61</v>
      </c>
      <c r="I115" s="129"/>
      <c r="J115" s="113">
        <v>62</v>
      </c>
      <c r="L115" s="113">
        <v>73</v>
      </c>
    </row>
    <row r="116" spans="2:12" ht="20.100000000000001" customHeight="1" x14ac:dyDescent="0.4">
      <c r="B116" s="138" t="s">
        <v>197</v>
      </c>
      <c r="C116" s="112"/>
      <c r="D116" s="133">
        <v>41</v>
      </c>
      <c r="E116" s="133"/>
      <c r="F116" s="133">
        <v>39</v>
      </c>
      <c r="G116" s="133"/>
      <c r="H116" s="129">
        <v>59</v>
      </c>
      <c r="I116" s="129"/>
      <c r="J116" s="113">
        <v>43</v>
      </c>
      <c r="L116" s="113">
        <v>37</v>
      </c>
    </row>
    <row r="117" spans="2:12" ht="20.100000000000001" customHeight="1" x14ac:dyDescent="0.4">
      <c r="B117" s="138" t="s">
        <v>198</v>
      </c>
      <c r="C117" s="112"/>
      <c r="D117" s="133">
        <v>58</v>
      </c>
      <c r="E117" s="133"/>
      <c r="F117" s="133">
        <v>42</v>
      </c>
      <c r="G117" s="133"/>
      <c r="H117" s="129">
        <v>57</v>
      </c>
      <c r="I117" s="129"/>
      <c r="J117" s="113">
        <v>49</v>
      </c>
      <c r="L117" s="113">
        <v>51</v>
      </c>
    </row>
    <row r="118" spans="2:12" ht="20.100000000000001" customHeight="1" x14ac:dyDescent="0.4">
      <c r="B118" s="138" t="s">
        <v>199</v>
      </c>
      <c r="C118" s="112"/>
      <c r="D118" s="133">
        <v>78</v>
      </c>
      <c r="E118" s="133"/>
      <c r="F118" s="133">
        <v>63</v>
      </c>
      <c r="G118" s="133"/>
      <c r="H118" s="129">
        <v>55</v>
      </c>
      <c r="I118" s="129"/>
      <c r="J118" s="113">
        <v>60</v>
      </c>
      <c r="L118" s="113">
        <v>56</v>
      </c>
    </row>
    <row r="119" spans="2:12" ht="20.100000000000001" customHeight="1" x14ac:dyDescent="0.4">
      <c r="B119" s="138" t="s">
        <v>200</v>
      </c>
      <c r="C119" s="112"/>
      <c r="D119" s="134">
        <v>48</v>
      </c>
      <c r="E119" s="134"/>
      <c r="F119" s="133">
        <v>62</v>
      </c>
      <c r="G119" s="133"/>
      <c r="H119" s="129">
        <v>53</v>
      </c>
      <c r="I119" s="129"/>
      <c r="J119" s="113">
        <v>42</v>
      </c>
      <c r="L119" s="113">
        <v>48</v>
      </c>
    </row>
    <row r="120" spans="2:12" ht="20.100000000000001" customHeight="1" x14ac:dyDescent="0.4">
      <c r="B120" s="138" t="s">
        <v>201</v>
      </c>
      <c r="C120" s="112"/>
      <c r="D120" s="133">
        <v>45</v>
      </c>
      <c r="E120" s="133"/>
      <c r="F120" s="133">
        <v>45</v>
      </c>
      <c r="G120" s="133"/>
      <c r="H120" s="129">
        <v>52</v>
      </c>
      <c r="I120" s="129"/>
      <c r="J120" s="113">
        <v>46</v>
      </c>
      <c r="L120" s="113">
        <v>53</v>
      </c>
    </row>
    <row r="121" spans="2:12" ht="20.100000000000001" customHeight="1" x14ac:dyDescent="0.4">
      <c r="B121" s="138" t="s">
        <v>202</v>
      </c>
      <c r="C121" s="112"/>
      <c r="D121" s="133">
        <v>63</v>
      </c>
      <c r="E121" s="133"/>
      <c r="F121" s="133">
        <v>57</v>
      </c>
      <c r="G121" s="133"/>
      <c r="H121" s="129">
        <v>51</v>
      </c>
      <c r="I121" s="129"/>
      <c r="J121" s="113">
        <v>45</v>
      </c>
      <c r="L121" s="113">
        <v>41</v>
      </c>
    </row>
    <row r="122" spans="2:12" ht="20.100000000000001" customHeight="1" x14ac:dyDescent="0.4">
      <c r="B122" s="138" t="s">
        <v>203</v>
      </c>
      <c r="C122" s="112"/>
      <c r="D122" s="133">
        <v>52</v>
      </c>
      <c r="E122" s="133"/>
      <c r="F122" s="133">
        <v>50</v>
      </c>
      <c r="G122" s="133"/>
      <c r="H122" s="129">
        <v>51</v>
      </c>
      <c r="I122" s="129"/>
      <c r="J122" s="113">
        <v>39</v>
      </c>
      <c r="L122" s="113">
        <v>46</v>
      </c>
    </row>
    <row r="123" spans="2:12" ht="20.100000000000001" customHeight="1" x14ac:dyDescent="0.4">
      <c r="B123" s="138" t="s">
        <v>204</v>
      </c>
      <c r="C123" s="112"/>
      <c r="D123" s="133">
        <v>65</v>
      </c>
      <c r="E123" s="133"/>
      <c r="F123" s="133">
        <v>46</v>
      </c>
      <c r="G123" s="133"/>
      <c r="H123" s="129">
        <v>48</v>
      </c>
      <c r="I123" s="129"/>
      <c r="J123" s="113">
        <v>46</v>
      </c>
      <c r="L123" s="113">
        <v>33</v>
      </c>
    </row>
    <row r="124" spans="2:12" ht="20.100000000000001" customHeight="1" x14ac:dyDescent="0.4">
      <c r="B124" s="138" t="s">
        <v>205</v>
      </c>
      <c r="C124" s="112"/>
      <c r="D124" s="133">
        <v>57</v>
      </c>
      <c r="E124" s="133"/>
      <c r="F124" s="133">
        <v>61</v>
      </c>
      <c r="G124" s="133"/>
      <c r="H124" s="129">
        <v>47</v>
      </c>
      <c r="I124" s="129"/>
      <c r="J124" s="113">
        <v>49</v>
      </c>
      <c r="L124" s="113">
        <v>57</v>
      </c>
    </row>
    <row r="125" spans="2:12" ht="20.100000000000001" customHeight="1" x14ac:dyDescent="0.4">
      <c r="B125" s="138" t="s">
        <v>206</v>
      </c>
      <c r="C125" s="112"/>
      <c r="D125" s="133">
        <v>62</v>
      </c>
      <c r="E125" s="133"/>
      <c r="F125" s="133">
        <v>63</v>
      </c>
      <c r="G125" s="133"/>
      <c r="H125" s="129">
        <v>46</v>
      </c>
      <c r="I125" s="129"/>
      <c r="J125" s="113">
        <v>67</v>
      </c>
      <c r="L125" s="113">
        <v>60</v>
      </c>
    </row>
    <row r="126" spans="2:12" ht="20.100000000000001" customHeight="1" x14ac:dyDescent="0.4">
      <c r="B126" s="138" t="s">
        <v>207</v>
      </c>
      <c r="C126" s="112"/>
      <c r="D126" s="133">
        <v>42</v>
      </c>
      <c r="E126" s="133"/>
      <c r="F126" s="133">
        <v>42</v>
      </c>
      <c r="G126" s="133"/>
      <c r="H126" s="129">
        <v>46</v>
      </c>
      <c r="I126" s="129"/>
      <c r="J126" s="113">
        <v>51</v>
      </c>
      <c r="L126" s="113">
        <v>41</v>
      </c>
    </row>
    <row r="127" spans="2:12" ht="20.100000000000001" customHeight="1" x14ac:dyDescent="0.4">
      <c r="B127" s="138" t="s">
        <v>208</v>
      </c>
      <c r="C127" s="112"/>
      <c r="D127" s="133">
        <v>45</v>
      </c>
      <c r="E127" s="133"/>
      <c r="F127" s="133">
        <v>58</v>
      </c>
      <c r="G127" s="133"/>
      <c r="H127" s="129">
        <v>46</v>
      </c>
      <c r="I127" s="129"/>
      <c r="J127" s="113">
        <v>59</v>
      </c>
      <c r="L127" s="113">
        <v>67</v>
      </c>
    </row>
    <row r="128" spans="2:12" ht="20.100000000000001" customHeight="1" x14ac:dyDescent="0.4">
      <c r="B128" s="138" t="s">
        <v>65</v>
      </c>
      <c r="C128" s="112"/>
      <c r="D128" s="129">
        <v>7341</v>
      </c>
      <c r="E128" s="129"/>
      <c r="F128" s="129">
        <v>7520</v>
      </c>
      <c r="G128" s="129"/>
      <c r="H128" s="129">
        <v>7722</v>
      </c>
      <c r="I128" s="129"/>
      <c r="J128" s="129">
        <v>8132</v>
      </c>
      <c r="K128" s="129"/>
      <c r="L128" s="129">
        <f>L75-SUM(L76:L127)</f>
        <v>8398</v>
      </c>
    </row>
    <row r="129" spans="2:20" ht="3.95" customHeight="1" x14ac:dyDescent="0.4">
      <c r="B129" s="160"/>
      <c r="C129" s="160"/>
      <c r="D129" s="160"/>
      <c r="E129" s="160"/>
      <c r="F129" s="160"/>
      <c r="G129" s="160"/>
      <c r="H129" s="160"/>
      <c r="I129" s="160"/>
      <c r="J129" s="160"/>
      <c r="K129" s="160"/>
      <c r="L129" s="160"/>
      <c r="M129" s="126"/>
    </row>
    <row r="130" spans="2:20" ht="3.95" customHeight="1" x14ac:dyDescent="0.4">
      <c r="B130" s="130"/>
      <c r="C130" s="130"/>
      <c r="D130" s="129"/>
      <c r="E130" s="129"/>
      <c r="F130" s="129"/>
      <c r="G130" s="129"/>
      <c r="H130" s="129"/>
      <c r="I130" s="129"/>
      <c r="J130" s="129"/>
      <c r="K130" s="129"/>
      <c r="L130" s="129"/>
      <c r="M130" s="126"/>
    </row>
    <row r="131" spans="2:20" s="136" customFormat="1" ht="15.95" customHeight="1" x14ac:dyDescent="0.25">
      <c r="B131" s="135" t="s">
        <v>209</v>
      </c>
      <c r="C131" s="135"/>
      <c r="D131" s="135"/>
      <c r="E131" s="135"/>
      <c r="F131" s="135"/>
      <c r="G131" s="135"/>
      <c r="H131" s="135"/>
      <c r="I131" s="135"/>
      <c r="J131" s="135"/>
      <c r="K131" s="135"/>
      <c r="L131" s="135"/>
      <c r="M131" s="135"/>
      <c r="N131" s="135"/>
      <c r="O131" s="135"/>
      <c r="P131" s="135"/>
      <c r="Q131" s="135"/>
      <c r="R131" s="135"/>
      <c r="S131" s="135"/>
      <c r="T131" s="135"/>
    </row>
    <row r="132" spans="2:20" s="136" customFormat="1" ht="15.95" customHeight="1" x14ac:dyDescent="0.25">
      <c r="B132" s="135" t="s">
        <v>210</v>
      </c>
      <c r="C132" s="135"/>
      <c r="D132" s="135"/>
      <c r="E132" s="135"/>
      <c r="F132" s="135"/>
      <c r="G132" s="135"/>
      <c r="H132" s="135"/>
      <c r="I132" s="135"/>
      <c r="J132" s="135"/>
      <c r="K132" s="135"/>
      <c r="L132" s="135"/>
      <c r="M132" s="135"/>
      <c r="N132" s="135"/>
      <c r="O132" s="135"/>
      <c r="P132" s="135"/>
      <c r="Q132" s="135"/>
      <c r="R132" s="135"/>
      <c r="S132" s="135"/>
      <c r="T132" s="135"/>
    </row>
    <row r="133" spans="2:20" s="136" customFormat="1" ht="15.95" customHeight="1" x14ac:dyDescent="0.25">
      <c r="B133" s="135" t="s">
        <v>211</v>
      </c>
      <c r="C133" s="135"/>
      <c r="D133" s="135"/>
      <c r="E133" s="135"/>
      <c r="F133" s="135"/>
      <c r="G133" s="135"/>
      <c r="H133" s="135"/>
      <c r="I133" s="135"/>
      <c r="J133" s="135"/>
      <c r="K133" s="135"/>
      <c r="L133" s="135"/>
      <c r="M133" s="135"/>
      <c r="N133" s="135"/>
      <c r="O133" s="135"/>
      <c r="P133" s="135"/>
      <c r="Q133" s="135"/>
      <c r="R133" s="135"/>
      <c r="S133" s="135"/>
      <c r="T133" s="135"/>
    </row>
    <row r="135" spans="2:20" ht="21.95" customHeight="1" x14ac:dyDescent="0.4">
      <c r="D135" s="133"/>
      <c r="E135" s="133"/>
      <c r="F135" s="133"/>
      <c r="G135" s="133"/>
    </row>
  </sheetData>
  <mergeCells count="8">
    <mergeCell ref="B129:L129"/>
    <mergeCell ref="B4:L4"/>
    <mergeCell ref="B5:B7"/>
    <mergeCell ref="D5:L5"/>
    <mergeCell ref="B61:L61"/>
    <mergeCell ref="B70:L70"/>
    <mergeCell ref="B71:B73"/>
    <mergeCell ref="D71:L71"/>
  </mergeCells>
  <pageMargins left="0.78740157480314965" right="0.39370078740157483" top="0.78740157480314965" bottom="0.78740157480314965" header="0.47244094488188981" footer="0.47244094488188981"/>
  <pageSetup paperSize="9" scale="50" orientation="portrait" horizontalDpi="300" verticalDpi="300" r:id="rId1"/>
  <headerFooter alignWithMargins="0">
    <oddHeader>&amp;C&amp;"Arial,Negrito"&amp;14Turismo mundial</oddHeader>
  </headerFooter>
  <rowBreaks count="1" manualBreakCount="1">
    <brk id="66" min="1" max="14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768115649C434D849CEB3165BEB773" ma:contentTypeVersion="11" ma:contentTypeDescription="Create a new document." ma:contentTypeScope="" ma:versionID="65e53df41771a5fc7957c33cf0d63d03">
  <xsd:schema xmlns:xsd="http://www.w3.org/2001/XMLSchema" xmlns:xs="http://www.w3.org/2001/XMLSchema" xmlns:p="http://schemas.microsoft.com/office/2006/metadata/properties" xmlns:ns2="0b3000bd-eabd-4d06-8a54-b4e49c5c7c3a" xmlns:ns3="2b22891f-186f-4c5c-9a46-ca1a4f9291c5" targetNamespace="http://schemas.microsoft.com/office/2006/metadata/properties" ma:root="true" ma:fieldsID="d6f915d91d5b85ab3ea54a2154926f38" ns2:_="" ns3:_="">
    <xsd:import namespace="0b3000bd-eabd-4d06-8a54-b4e49c5c7c3a"/>
    <xsd:import namespace="2b22891f-186f-4c5c-9a46-ca1a4f92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000bd-eabd-4d06-8a54-b4e49c5c7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2891f-186f-4c5c-9a46-ca1a4f929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55E0BF-90E4-4480-96A0-3C8A3C113941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2b22891f-186f-4c5c-9a46-ca1a4f9291c5"/>
    <ds:schemaRef ds:uri="0b3000bd-eabd-4d06-8a54-b4e49c5c7c3a"/>
  </ds:schemaRefs>
</ds:datastoreItem>
</file>

<file path=customXml/itemProps2.xml><?xml version="1.0" encoding="utf-8"?>
<ds:datastoreItem xmlns:ds="http://schemas.openxmlformats.org/officeDocument/2006/customXml" ds:itemID="{644C154D-2A8A-446C-BB4D-03D00A9B95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000bd-eabd-4d06-8a54-b4e49c5c7c3a"/>
    <ds:schemaRef ds:uri="2b22891f-186f-4c5c-9a46-ca1a4f929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C9AFFD-AA4A-4224-875E-C4C94C649E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8</vt:i4>
      </vt:variant>
    </vt:vector>
  </HeadingPairs>
  <TitlesOfParts>
    <vt:vector size="16" baseType="lpstr">
      <vt:lpstr>III - Turismo Mundial</vt:lpstr>
      <vt:lpstr>14 - Dados Ger. Turismo Mundial</vt:lpstr>
      <vt:lpstr>Chegadas Mundo_14.1-14.2</vt:lpstr>
      <vt:lpstr>Chegadas Mundo_14.3-14.4</vt:lpstr>
      <vt:lpstr>Chegadas-Receita Mund 14.5-14.6</vt:lpstr>
      <vt:lpstr>Receita Mundo_14.7-14.8</vt:lpstr>
      <vt:lpstr>Receita Mundo_14.9-14.10</vt:lpstr>
      <vt:lpstr>Ev Inter. 14.11_14.12</vt:lpstr>
      <vt:lpstr>'14 - Dados Ger. Turismo Mundial'!Area_de_impressao</vt:lpstr>
      <vt:lpstr>'Chegadas Mundo_14.1-14.2'!Area_de_impressao</vt:lpstr>
      <vt:lpstr>'Chegadas Mundo_14.3-14.4'!Area_de_impressao</vt:lpstr>
      <vt:lpstr>'Chegadas-Receita Mund 14.5-14.6'!Area_de_impressao</vt:lpstr>
      <vt:lpstr>'Ev Inter. 14.11_14.12'!Area_de_impressao</vt:lpstr>
      <vt:lpstr>'III - Turismo Mundial'!Area_de_impressao</vt:lpstr>
      <vt:lpstr>'Receita Mundo_14.7-14.8'!Area_de_impressao</vt:lpstr>
      <vt:lpstr>'Receita Mundo_14.9-14.10'!Area_de_impressao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MTur</dc:creator>
  <cp:keywords/>
  <dc:description/>
  <cp:lastModifiedBy>João Felismario Batista Junior</cp:lastModifiedBy>
  <cp:revision/>
  <dcterms:created xsi:type="dcterms:W3CDTF">2021-02-02T19:38:23Z</dcterms:created>
  <dcterms:modified xsi:type="dcterms:W3CDTF">2021-03-29T21:14:36Z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0x010100BC768115649C434D849CEB3165BEB773</vt:lpwstr>
  </property>
</Properties>
</file>