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ien\Documents\Matura\2017\"/>
    </mc:Choice>
  </mc:AlternateContent>
  <xr:revisionPtr revIDLastSave="0" documentId="13_ncr:1_{5D995644-A6EB-4D99-958B-F391F7FEC24F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cukier" sheetId="1" r:id="rId1"/>
  </sheets>
  <calcPr calcId="181029"/>
</workbook>
</file>

<file path=xl/calcChain.xml><?xml version="1.0" encoding="utf-8"?>
<calcChain xmlns="http://schemas.openxmlformats.org/spreadsheetml/2006/main">
  <c r="AA3" i="1" l="1"/>
  <c r="Z4" i="1"/>
  <c r="Z3" i="1"/>
  <c r="Y3" i="1"/>
  <c r="AD3" i="1"/>
  <c r="W4" i="1"/>
  <c r="Y4" i="1" s="1"/>
  <c r="X4" i="1"/>
  <c r="W5" i="1"/>
  <c r="Y5" i="1" s="1"/>
  <c r="X5" i="1"/>
  <c r="W6" i="1"/>
  <c r="Y6" i="1" s="1"/>
  <c r="X6" i="1"/>
  <c r="W7" i="1"/>
  <c r="X7" i="1"/>
  <c r="Y7" i="1" s="1"/>
  <c r="W8" i="1"/>
  <c r="Y8" i="1" s="1"/>
  <c r="X8" i="1"/>
  <c r="W9" i="1"/>
  <c r="Y9" i="1" s="1"/>
  <c r="X9" i="1"/>
  <c r="W10" i="1"/>
  <c r="Y10" i="1" s="1"/>
  <c r="X10" i="1"/>
  <c r="W11" i="1"/>
  <c r="X11" i="1"/>
  <c r="Y11" i="1" s="1"/>
  <c r="W12" i="1"/>
  <c r="Y12" i="1" s="1"/>
  <c r="X12" i="1"/>
  <c r="W13" i="1"/>
  <c r="Y13" i="1" s="1"/>
  <c r="X13" i="1"/>
  <c r="W14" i="1"/>
  <c r="Y14" i="1" s="1"/>
  <c r="X14" i="1"/>
  <c r="W15" i="1"/>
  <c r="X15" i="1"/>
  <c r="Y15" i="1" s="1"/>
  <c r="W16" i="1"/>
  <c r="Y16" i="1" s="1"/>
  <c r="X16" i="1"/>
  <c r="W17" i="1"/>
  <c r="Y17" i="1" s="1"/>
  <c r="X17" i="1"/>
  <c r="W18" i="1"/>
  <c r="Y18" i="1" s="1"/>
  <c r="X18" i="1"/>
  <c r="W19" i="1"/>
  <c r="X19" i="1"/>
  <c r="Y19" i="1" s="1"/>
  <c r="W20" i="1"/>
  <c r="Y20" i="1" s="1"/>
  <c r="X20" i="1"/>
  <c r="W21" i="1"/>
  <c r="Y21" i="1" s="1"/>
  <c r="X21" i="1"/>
  <c r="W22" i="1"/>
  <c r="Y22" i="1" s="1"/>
  <c r="X22" i="1"/>
  <c r="W23" i="1"/>
  <c r="X23" i="1"/>
  <c r="Y23" i="1" s="1"/>
  <c r="W24" i="1"/>
  <c r="Y24" i="1" s="1"/>
  <c r="X24" i="1"/>
  <c r="W25" i="1"/>
  <c r="Y25" i="1" s="1"/>
  <c r="X25" i="1"/>
  <c r="W26" i="1"/>
  <c r="Y26" i="1" s="1"/>
  <c r="X26" i="1"/>
  <c r="W27" i="1"/>
  <c r="X27" i="1"/>
  <c r="Y27" i="1" s="1"/>
  <c r="W28" i="1"/>
  <c r="Y28" i="1" s="1"/>
  <c r="X28" i="1"/>
  <c r="W29" i="1"/>
  <c r="Y29" i="1" s="1"/>
  <c r="X29" i="1"/>
  <c r="W30" i="1"/>
  <c r="Y30" i="1" s="1"/>
  <c r="X30" i="1"/>
  <c r="W31" i="1"/>
  <c r="X31" i="1"/>
  <c r="Y31" i="1" s="1"/>
  <c r="W32" i="1"/>
  <c r="Y32" i="1" s="1"/>
  <c r="X32" i="1"/>
  <c r="W33" i="1"/>
  <c r="Y33" i="1" s="1"/>
  <c r="X33" i="1"/>
  <c r="W34" i="1"/>
  <c r="Y34" i="1" s="1"/>
  <c r="X34" i="1"/>
  <c r="W35" i="1"/>
  <c r="X35" i="1"/>
  <c r="Y35" i="1" s="1"/>
  <c r="W36" i="1"/>
  <c r="Y36" i="1" s="1"/>
  <c r="X36" i="1"/>
  <c r="W37" i="1"/>
  <c r="Y37" i="1" s="1"/>
  <c r="X37" i="1"/>
  <c r="W38" i="1"/>
  <c r="Y38" i="1" s="1"/>
  <c r="X38" i="1"/>
  <c r="W39" i="1"/>
  <c r="X39" i="1"/>
  <c r="Y39" i="1" s="1"/>
  <c r="W40" i="1"/>
  <c r="Y40" i="1" s="1"/>
  <c r="X40" i="1"/>
  <c r="W41" i="1"/>
  <c r="Y41" i="1" s="1"/>
  <c r="X41" i="1"/>
  <c r="W42" i="1"/>
  <c r="Y42" i="1" s="1"/>
  <c r="X42" i="1"/>
  <c r="W43" i="1"/>
  <c r="X43" i="1"/>
  <c r="Y43" i="1" s="1"/>
  <c r="W44" i="1"/>
  <c r="Y44" i="1" s="1"/>
  <c r="X44" i="1"/>
  <c r="W45" i="1"/>
  <c r="Y45" i="1" s="1"/>
  <c r="X45" i="1"/>
  <c r="W46" i="1"/>
  <c r="Y46" i="1" s="1"/>
  <c r="X46" i="1"/>
  <c r="W47" i="1"/>
  <c r="X47" i="1"/>
  <c r="Y47" i="1" s="1"/>
  <c r="W48" i="1"/>
  <c r="Y48" i="1" s="1"/>
  <c r="X48" i="1"/>
  <c r="W49" i="1"/>
  <c r="Y49" i="1" s="1"/>
  <c r="X49" i="1"/>
  <c r="W50" i="1"/>
  <c r="Y50" i="1" s="1"/>
  <c r="X50" i="1"/>
  <c r="W51" i="1"/>
  <c r="X51" i="1"/>
  <c r="Y51" i="1" s="1"/>
  <c r="W52" i="1"/>
  <c r="Y52" i="1" s="1"/>
  <c r="X52" i="1"/>
  <c r="W53" i="1"/>
  <c r="Y53" i="1" s="1"/>
  <c r="X53" i="1"/>
  <c r="W54" i="1"/>
  <c r="Y54" i="1" s="1"/>
  <c r="X54" i="1"/>
  <c r="W55" i="1"/>
  <c r="X55" i="1"/>
  <c r="Y55" i="1" s="1"/>
  <c r="W56" i="1"/>
  <c r="Y56" i="1" s="1"/>
  <c r="X56" i="1"/>
  <c r="W57" i="1"/>
  <c r="Y57" i="1" s="1"/>
  <c r="X57" i="1"/>
  <c r="W58" i="1"/>
  <c r="Y58" i="1" s="1"/>
  <c r="X58" i="1"/>
  <c r="W59" i="1"/>
  <c r="X59" i="1"/>
  <c r="Y59" i="1" s="1"/>
  <c r="W60" i="1"/>
  <c r="Y60" i="1" s="1"/>
  <c r="X60" i="1"/>
  <c r="W61" i="1"/>
  <c r="Y61" i="1" s="1"/>
  <c r="X61" i="1"/>
  <c r="W62" i="1"/>
  <c r="Y62" i="1" s="1"/>
  <c r="X62" i="1"/>
  <c r="W63" i="1"/>
  <c r="X63" i="1"/>
  <c r="Y63" i="1" s="1"/>
  <c r="W64" i="1"/>
  <c r="Y64" i="1" s="1"/>
  <c r="X64" i="1"/>
  <c r="W65" i="1"/>
  <c r="Y65" i="1" s="1"/>
  <c r="X65" i="1"/>
  <c r="W66" i="1"/>
  <c r="Y66" i="1" s="1"/>
  <c r="X66" i="1"/>
  <c r="W67" i="1"/>
  <c r="X67" i="1"/>
  <c r="Y67" i="1" s="1"/>
  <c r="W68" i="1"/>
  <c r="Y68" i="1" s="1"/>
  <c r="X68" i="1"/>
  <c r="W69" i="1"/>
  <c r="Y69" i="1" s="1"/>
  <c r="X69" i="1"/>
  <c r="W70" i="1"/>
  <c r="Y70" i="1" s="1"/>
  <c r="X70" i="1"/>
  <c r="W71" i="1"/>
  <c r="X71" i="1"/>
  <c r="Y71" i="1" s="1"/>
  <c r="W72" i="1"/>
  <c r="Y72" i="1" s="1"/>
  <c r="X72" i="1"/>
  <c r="W73" i="1"/>
  <c r="Y73" i="1" s="1"/>
  <c r="X73" i="1"/>
  <c r="W74" i="1"/>
  <c r="Y74" i="1" s="1"/>
  <c r="X74" i="1"/>
  <c r="W75" i="1"/>
  <c r="X75" i="1"/>
  <c r="Y75" i="1" s="1"/>
  <c r="W76" i="1"/>
  <c r="Y76" i="1" s="1"/>
  <c r="X76" i="1"/>
  <c r="W77" i="1"/>
  <c r="Y77" i="1" s="1"/>
  <c r="X77" i="1"/>
  <c r="W78" i="1"/>
  <c r="Y78" i="1" s="1"/>
  <c r="X78" i="1"/>
  <c r="W79" i="1"/>
  <c r="X79" i="1"/>
  <c r="Y79" i="1" s="1"/>
  <c r="W80" i="1"/>
  <c r="Y80" i="1" s="1"/>
  <c r="X80" i="1"/>
  <c r="W81" i="1"/>
  <c r="Y81" i="1" s="1"/>
  <c r="X81" i="1"/>
  <c r="W82" i="1"/>
  <c r="Y82" i="1" s="1"/>
  <c r="X82" i="1"/>
  <c r="W83" i="1"/>
  <c r="X83" i="1"/>
  <c r="Y83" i="1" s="1"/>
  <c r="W84" i="1"/>
  <c r="Y84" i="1" s="1"/>
  <c r="X84" i="1"/>
  <c r="W85" i="1"/>
  <c r="Y85" i="1" s="1"/>
  <c r="X85" i="1"/>
  <c r="W86" i="1"/>
  <c r="Y86" i="1" s="1"/>
  <c r="X86" i="1"/>
  <c r="W87" i="1"/>
  <c r="X87" i="1"/>
  <c r="Y87" i="1" s="1"/>
  <c r="W88" i="1"/>
  <c r="Y88" i="1" s="1"/>
  <c r="X88" i="1"/>
  <c r="W89" i="1"/>
  <c r="Y89" i="1" s="1"/>
  <c r="X89" i="1"/>
  <c r="W90" i="1"/>
  <c r="Y90" i="1" s="1"/>
  <c r="X90" i="1"/>
  <c r="W91" i="1"/>
  <c r="X91" i="1"/>
  <c r="Y91" i="1" s="1"/>
  <c r="W92" i="1"/>
  <c r="Y92" i="1" s="1"/>
  <c r="X92" i="1"/>
  <c r="W93" i="1"/>
  <c r="Y93" i="1" s="1"/>
  <c r="X93" i="1"/>
  <c r="W94" i="1"/>
  <c r="Y94" i="1" s="1"/>
  <c r="X94" i="1"/>
  <c r="W95" i="1"/>
  <c r="X95" i="1"/>
  <c r="Y95" i="1" s="1"/>
  <c r="W96" i="1"/>
  <c r="Y96" i="1" s="1"/>
  <c r="X96" i="1"/>
  <c r="W97" i="1"/>
  <c r="Y97" i="1" s="1"/>
  <c r="X97" i="1"/>
  <c r="W98" i="1"/>
  <c r="Y98" i="1" s="1"/>
  <c r="X98" i="1"/>
  <c r="W99" i="1"/>
  <c r="X99" i="1"/>
  <c r="Y99" i="1" s="1"/>
  <c r="W100" i="1"/>
  <c r="Y100" i="1" s="1"/>
  <c r="X100" i="1"/>
  <c r="W101" i="1"/>
  <c r="Y101" i="1" s="1"/>
  <c r="X101" i="1"/>
  <c r="W102" i="1"/>
  <c r="Y102" i="1" s="1"/>
  <c r="X102" i="1"/>
  <c r="W103" i="1"/>
  <c r="X103" i="1"/>
  <c r="Y103" i="1" s="1"/>
  <c r="W104" i="1"/>
  <c r="Y104" i="1" s="1"/>
  <c r="X104" i="1"/>
  <c r="W105" i="1"/>
  <c r="Y105" i="1" s="1"/>
  <c r="X105" i="1"/>
  <c r="W106" i="1"/>
  <c r="Y106" i="1" s="1"/>
  <c r="X106" i="1"/>
  <c r="W107" i="1"/>
  <c r="X107" i="1"/>
  <c r="Y107" i="1" s="1"/>
  <c r="W108" i="1"/>
  <c r="Y108" i="1" s="1"/>
  <c r="X108" i="1"/>
  <c r="W109" i="1"/>
  <c r="Y109" i="1" s="1"/>
  <c r="X109" i="1"/>
  <c r="W110" i="1"/>
  <c r="Y110" i="1" s="1"/>
  <c r="X110" i="1"/>
  <c r="W111" i="1"/>
  <c r="X111" i="1"/>
  <c r="Y111" i="1" s="1"/>
  <c r="W112" i="1"/>
  <c r="Y112" i="1" s="1"/>
  <c r="X112" i="1"/>
  <c r="W113" i="1"/>
  <c r="Y113" i="1" s="1"/>
  <c r="X113" i="1"/>
  <c r="W114" i="1"/>
  <c r="Y114" i="1" s="1"/>
  <c r="X114" i="1"/>
  <c r="W115" i="1"/>
  <c r="X115" i="1"/>
  <c r="Y115" i="1" s="1"/>
  <c r="W116" i="1"/>
  <c r="Y116" i="1" s="1"/>
  <c r="X116" i="1"/>
  <c r="W117" i="1"/>
  <c r="Y117" i="1" s="1"/>
  <c r="X117" i="1"/>
  <c r="W118" i="1"/>
  <c r="Y118" i="1" s="1"/>
  <c r="X118" i="1"/>
  <c r="W119" i="1"/>
  <c r="X119" i="1"/>
  <c r="Y119" i="1" s="1"/>
  <c r="W120" i="1"/>
  <c r="Y120" i="1" s="1"/>
  <c r="X120" i="1"/>
  <c r="W121" i="1"/>
  <c r="Y121" i="1" s="1"/>
  <c r="X121" i="1"/>
  <c r="W122" i="1"/>
  <c r="X122" i="1"/>
  <c r="X3" i="1"/>
  <c r="W3" i="1"/>
  <c r="N6" i="1"/>
  <c r="AA4" i="1" l="1"/>
  <c r="AC4" i="1" s="1"/>
  <c r="AC3" i="1"/>
  <c r="Z5" i="1"/>
  <c r="AA5" i="1" s="1"/>
  <c r="Y122" i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 s="1"/>
  <c r="R2029" i="1"/>
  <c r="S2029" i="1" s="1"/>
  <c r="R2030" i="1"/>
  <c r="S2030" i="1" s="1"/>
  <c r="R2031" i="1"/>
  <c r="S2031" i="1" s="1"/>
  <c r="R2032" i="1"/>
  <c r="S2032" i="1" s="1"/>
  <c r="R2033" i="1"/>
  <c r="S2033" i="1" s="1"/>
  <c r="R2034" i="1"/>
  <c r="S2034" i="1" s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 s="1"/>
  <c r="R2047" i="1"/>
  <c r="S2047" i="1" s="1"/>
  <c r="R2048" i="1"/>
  <c r="S2048" i="1" s="1"/>
  <c r="R2049" i="1"/>
  <c r="S2049" i="1" s="1"/>
  <c r="R2050" i="1"/>
  <c r="S2050" i="1" s="1"/>
  <c r="R2051" i="1"/>
  <c r="S2051" i="1" s="1"/>
  <c r="R2052" i="1"/>
  <c r="S2052" i="1" s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 s="1"/>
  <c r="R2065" i="1"/>
  <c r="S2065" i="1" s="1"/>
  <c r="R2066" i="1"/>
  <c r="S2066" i="1" s="1"/>
  <c r="R2067" i="1"/>
  <c r="S2067" i="1" s="1"/>
  <c r="R2068" i="1"/>
  <c r="S2068" i="1" s="1"/>
  <c r="R2069" i="1"/>
  <c r="S2069" i="1" s="1"/>
  <c r="R2070" i="1"/>
  <c r="S2070" i="1" s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 s="1"/>
  <c r="R2083" i="1"/>
  <c r="S2083" i="1" s="1"/>
  <c r="R2084" i="1"/>
  <c r="S2084" i="1" s="1"/>
  <c r="R2085" i="1"/>
  <c r="S2085" i="1" s="1"/>
  <c r="R2086" i="1"/>
  <c r="S2086" i="1" s="1"/>
  <c r="R2087" i="1"/>
  <c r="S2087" i="1" s="1"/>
  <c r="R2088" i="1"/>
  <c r="S2088" i="1" s="1"/>
  <c r="R2089" i="1"/>
  <c r="S2089" i="1" s="1"/>
  <c r="R2090" i="1"/>
  <c r="S2090" i="1" s="1"/>
  <c r="R2091" i="1"/>
  <c r="S2091" i="1" s="1"/>
  <c r="R2092" i="1"/>
  <c r="S2092" i="1" s="1"/>
  <c r="R2093" i="1"/>
  <c r="S2093" i="1" s="1"/>
  <c r="R2094" i="1"/>
  <c r="S2094" i="1" s="1"/>
  <c r="R2095" i="1"/>
  <c r="S2095" i="1" s="1"/>
  <c r="R2096" i="1"/>
  <c r="S2096" i="1" s="1"/>
  <c r="R2097" i="1"/>
  <c r="S2097" i="1" s="1"/>
  <c r="R2098" i="1"/>
  <c r="S2098" i="1" s="1"/>
  <c r="R2099" i="1"/>
  <c r="S2099" i="1" s="1"/>
  <c r="R2100" i="1"/>
  <c r="S2100" i="1" s="1"/>
  <c r="R2101" i="1"/>
  <c r="S2101" i="1" s="1"/>
  <c r="R2102" i="1"/>
  <c r="S2102" i="1" s="1"/>
  <c r="R2103" i="1"/>
  <c r="S2103" i="1" s="1"/>
  <c r="R2104" i="1"/>
  <c r="S2104" i="1" s="1"/>
  <c r="R2105" i="1"/>
  <c r="S2105" i="1" s="1"/>
  <c r="R2106" i="1"/>
  <c r="S2106" i="1" s="1"/>
  <c r="R2107" i="1"/>
  <c r="S2107" i="1" s="1"/>
  <c r="R2108" i="1"/>
  <c r="S2108" i="1" s="1"/>
  <c r="R2109" i="1"/>
  <c r="S2109" i="1" s="1"/>
  <c r="R2110" i="1"/>
  <c r="S2110" i="1" s="1"/>
  <c r="R2111" i="1"/>
  <c r="S2111" i="1" s="1"/>
  <c r="R2112" i="1"/>
  <c r="S2112" i="1" s="1"/>
  <c r="R2113" i="1"/>
  <c r="S2113" i="1" s="1"/>
  <c r="R2114" i="1"/>
  <c r="S2114" i="1" s="1"/>
  <c r="R2115" i="1"/>
  <c r="S2115" i="1" s="1"/>
  <c r="R2116" i="1"/>
  <c r="S2116" i="1" s="1"/>
  <c r="R2117" i="1"/>
  <c r="S2117" i="1" s="1"/>
  <c r="R2118" i="1"/>
  <c r="S2118" i="1" s="1"/>
  <c r="R2119" i="1"/>
  <c r="S2119" i="1" s="1"/>
  <c r="R2120" i="1"/>
  <c r="S2120" i="1" s="1"/>
  <c r="R2121" i="1"/>
  <c r="S2121" i="1" s="1"/>
  <c r="R2122" i="1"/>
  <c r="S2122" i="1" s="1"/>
  <c r="R2123" i="1"/>
  <c r="S2123" i="1" s="1"/>
  <c r="R2124" i="1"/>
  <c r="S2124" i="1" s="1"/>
  <c r="R2125" i="1"/>
  <c r="S2125" i="1" s="1"/>
  <c r="R2126" i="1"/>
  <c r="S2126" i="1" s="1"/>
  <c r="R2127" i="1"/>
  <c r="S2127" i="1" s="1"/>
  <c r="R2128" i="1"/>
  <c r="S2128" i="1" s="1"/>
  <c r="R2129" i="1"/>
  <c r="S2129" i="1" s="1"/>
  <c r="R2130" i="1"/>
  <c r="S2130" i="1" s="1"/>
  <c r="R2131" i="1"/>
  <c r="S2131" i="1" s="1"/>
  <c r="R2132" i="1"/>
  <c r="S2132" i="1" s="1"/>
  <c r="R2133" i="1"/>
  <c r="S2133" i="1" s="1"/>
  <c r="R2134" i="1"/>
  <c r="S2134" i="1" s="1"/>
  <c r="R2135" i="1"/>
  <c r="S2135" i="1" s="1"/>
  <c r="R2136" i="1"/>
  <c r="S2136" i="1" s="1"/>
  <c r="R2137" i="1"/>
  <c r="S2137" i="1" s="1"/>
  <c r="R2138" i="1"/>
  <c r="S2138" i="1" s="1"/>
  <c r="R2139" i="1"/>
  <c r="S2139" i="1" s="1"/>
  <c r="R2140" i="1"/>
  <c r="S2140" i="1" s="1"/>
  <c r="R2141" i="1"/>
  <c r="S2141" i="1" s="1"/>
  <c r="R2142" i="1"/>
  <c r="S2142" i="1" s="1"/>
  <c r="R2143" i="1"/>
  <c r="S2143" i="1" s="1"/>
  <c r="R2144" i="1"/>
  <c r="S2144" i="1" s="1"/>
  <c r="R2145" i="1"/>
  <c r="S2145" i="1" s="1"/>
  <c r="R2146" i="1"/>
  <c r="S2146" i="1" s="1"/>
  <c r="R2147" i="1"/>
  <c r="S2147" i="1" s="1"/>
  <c r="R2148" i="1"/>
  <c r="S2148" i="1" s="1"/>
  <c r="R2149" i="1"/>
  <c r="S2149" i="1" s="1"/>
  <c r="R2150" i="1"/>
  <c r="S2150" i="1" s="1"/>
  <c r="R2151" i="1"/>
  <c r="S2151" i="1" s="1"/>
  <c r="R2152" i="1"/>
  <c r="S2152" i="1" s="1"/>
  <c r="R2153" i="1"/>
  <c r="S2153" i="1" s="1"/>
  <c r="R2154" i="1"/>
  <c r="S2154" i="1" s="1"/>
  <c r="R2155" i="1"/>
  <c r="S2155" i="1" s="1"/>
  <c r="R2156" i="1"/>
  <c r="S2156" i="1" s="1"/>
  <c r="R2157" i="1"/>
  <c r="S2157" i="1" s="1"/>
  <c r="R2158" i="1"/>
  <c r="S2158" i="1" s="1"/>
  <c r="R2159" i="1"/>
  <c r="S2159" i="1" s="1"/>
  <c r="R2160" i="1"/>
  <c r="S2160" i="1" s="1"/>
  <c r="R2161" i="1"/>
  <c r="S2161" i="1" s="1"/>
  <c r="R2162" i="1"/>
  <c r="S2162" i="1" s="1"/>
  <c r="R2163" i="1"/>
  <c r="S2163" i="1" s="1"/>
  <c r="R2164" i="1"/>
  <c r="S2164" i="1" s="1"/>
  <c r="R3" i="1"/>
  <c r="S3" i="1" s="1"/>
  <c r="S2167" i="1" l="1"/>
  <c r="N15" i="1"/>
  <c r="N14" i="1"/>
  <c r="N13" i="1"/>
  <c r="N12" i="1"/>
  <c r="N11" i="1"/>
  <c r="N10" i="1"/>
  <c r="N9" i="1"/>
  <c r="N8" i="1"/>
  <c r="N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3" i="1"/>
  <c r="J2167" i="1" s="1"/>
  <c r="Z6" i="1" l="1"/>
  <c r="AC5" i="1"/>
  <c r="AA6" i="1" l="1"/>
  <c r="AC6" i="1" s="1"/>
  <c r="Z7" i="1" l="1"/>
  <c r="AA7" i="1" s="1"/>
  <c r="AC7" i="1"/>
  <c r="Z8" i="1" l="1"/>
  <c r="AA8" i="1" s="1"/>
  <c r="Z9" i="1" l="1"/>
  <c r="AA9" i="1" s="1"/>
  <c r="AC8" i="1"/>
  <c r="AC9" i="1" l="1"/>
  <c r="Z10" i="1" l="1"/>
  <c r="AA10" i="1" s="1"/>
  <c r="Z11" i="1" l="1"/>
  <c r="AA11" i="1" s="1"/>
  <c r="AC10" i="1"/>
  <c r="Z12" i="1" l="1"/>
  <c r="AA12" i="1" s="1"/>
  <c r="AC11" i="1"/>
  <c r="Z13" i="1" l="1"/>
  <c r="AA13" i="1" s="1"/>
  <c r="AC12" i="1"/>
  <c r="Z14" i="1" l="1"/>
  <c r="AA14" i="1" s="1"/>
  <c r="AC13" i="1"/>
  <c r="Z15" i="1" l="1"/>
  <c r="AA15" i="1" s="1"/>
  <c r="AC14" i="1"/>
  <c r="Z16" i="1" l="1"/>
  <c r="AA16" i="1" s="1"/>
  <c r="AC15" i="1"/>
  <c r="Z17" i="1" l="1"/>
  <c r="AA17" i="1" s="1"/>
  <c r="AC16" i="1"/>
  <c r="Z18" i="1" l="1"/>
  <c r="AA18" i="1" s="1"/>
  <c r="AC17" i="1"/>
  <c r="Z19" i="1" l="1"/>
  <c r="AA19" i="1" s="1"/>
  <c r="AC18" i="1"/>
  <c r="Z20" i="1" l="1"/>
  <c r="AA20" i="1" s="1"/>
  <c r="AC19" i="1"/>
  <c r="Z21" i="1" l="1"/>
  <c r="AA21" i="1" s="1"/>
  <c r="AC20" i="1"/>
  <c r="Z22" i="1" l="1"/>
  <c r="AA22" i="1" s="1"/>
  <c r="AC21" i="1"/>
  <c r="AC22" i="1" l="1"/>
  <c r="Z23" i="1"/>
  <c r="AA23" i="1" s="1"/>
  <c r="Z24" i="1" l="1"/>
  <c r="AA24" i="1" s="1"/>
  <c r="AC23" i="1"/>
  <c r="Z25" i="1" l="1"/>
  <c r="AA25" i="1" s="1"/>
  <c r="AC24" i="1"/>
  <c r="Z26" i="1" l="1"/>
  <c r="AA26" i="1" s="1"/>
  <c r="AC25" i="1"/>
  <c r="Z27" i="1" l="1"/>
  <c r="AA27" i="1" s="1"/>
  <c r="AC26" i="1"/>
  <c r="Z28" i="1" l="1"/>
  <c r="AA28" i="1" s="1"/>
  <c r="AC27" i="1"/>
  <c r="AC28" i="1" l="1"/>
  <c r="Z29" i="1" l="1"/>
  <c r="AA29" i="1" s="1"/>
  <c r="Z30" i="1" l="1"/>
  <c r="AA30" i="1" s="1"/>
  <c r="AC29" i="1"/>
  <c r="Z31" i="1" l="1"/>
  <c r="AA31" i="1" s="1"/>
  <c r="AC30" i="1"/>
  <c r="Z32" i="1" l="1"/>
  <c r="AA32" i="1" s="1"/>
  <c r="AC31" i="1"/>
  <c r="Z33" i="1" l="1"/>
  <c r="AA33" i="1" s="1"/>
  <c r="AC32" i="1"/>
  <c r="Z34" i="1" l="1"/>
  <c r="AA34" i="1" s="1"/>
  <c r="AC33" i="1"/>
  <c r="AC34" i="1" l="1"/>
  <c r="Z35" i="1" l="1"/>
  <c r="AA35" i="1" s="1"/>
  <c r="Z36" i="1" l="1"/>
  <c r="AA36" i="1" s="1"/>
  <c r="AC35" i="1"/>
  <c r="Z37" i="1" l="1"/>
  <c r="AA37" i="1" s="1"/>
  <c r="AC36" i="1"/>
  <c r="Z38" i="1" l="1"/>
  <c r="AA38" i="1" s="1"/>
  <c r="AC37" i="1"/>
  <c r="AC38" i="1" l="1"/>
  <c r="Z39" i="1" l="1"/>
  <c r="AA39" i="1" s="1"/>
  <c r="Z40" i="1" l="1"/>
  <c r="AA40" i="1" s="1"/>
  <c r="AC39" i="1"/>
  <c r="Z41" i="1" l="1"/>
  <c r="AA41" i="1" s="1"/>
  <c r="AC40" i="1"/>
  <c r="Z42" i="1" l="1"/>
  <c r="AA42" i="1" s="1"/>
  <c r="AC41" i="1"/>
  <c r="AC42" i="1" l="1"/>
  <c r="Z43" i="1"/>
  <c r="AA43" i="1" s="1"/>
  <c r="Z44" i="1" l="1"/>
  <c r="AA44" i="1" s="1"/>
  <c r="AC43" i="1"/>
  <c r="Z45" i="1" l="1"/>
  <c r="AA45" i="1" s="1"/>
  <c r="AC44" i="1"/>
  <c r="Z46" i="1" l="1"/>
  <c r="AA46" i="1" s="1"/>
  <c r="AC45" i="1"/>
  <c r="AC46" i="1" l="1"/>
  <c r="Z47" i="1"/>
  <c r="AA47" i="1" s="1"/>
  <c r="Z48" i="1" l="1"/>
  <c r="AA48" i="1" s="1"/>
  <c r="AC47" i="1"/>
  <c r="Z49" i="1" l="1"/>
  <c r="AA49" i="1" s="1"/>
  <c r="AC48" i="1"/>
  <c r="Z50" i="1" l="1"/>
  <c r="AA50" i="1" s="1"/>
  <c r="AC49" i="1"/>
  <c r="Z51" i="1" l="1"/>
  <c r="AA51" i="1" s="1"/>
  <c r="AC50" i="1"/>
  <c r="Z52" i="1" l="1"/>
  <c r="AA52" i="1" s="1"/>
  <c r="AC51" i="1"/>
  <c r="Z53" i="1" l="1"/>
  <c r="AA53" i="1" s="1"/>
  <c r="AC52" i="1"/>
  <c r="Z54" i="1" l="1"/>
  <c r="AA54" i="1" s="1"/>
  <c r="AC53" i="1"/>
  <c r="AC54" i="1" l="1"/>
  <c r="Z55" i="1"/>
  <c r="AA55" i="1" s="1"/>
  <c r="Z56" i="1" l="1"/>
  <c r="AA56" i="1" s="1"/>
  <c r="AC55" i="1"/>
  <c r="Z57" i="1" l="1"/>
  <c r="AA57" i="1" s="1"/>
  <c r="AC56" i="1"/>
  <c r="Z58" i="1" l="1"/>
  <c r="AA58" i="1" s="1"/>
  <c r="AC57" i="1"/>
  <c r="AC58" i="1" l="1"/>
  <c r="Z59" i="1"/>
  <c r="AA59" i="1" s="1"/>
  <c r="Z60" i="1" l="1"/>
  <c r="AA60" i="1" s="1"/>
  <c r="AC59" i="1"/>
  <c r="Z61" i="1" l="1"/>
  <c r="AA61" i="1" s="1"/>
  <c r="AC60" i="1"/>
  <c r="Z62" i="1" l="1"/>
  <c r="AA62" i="1" s="1"/>
  <c r="AC61" i="1"/>
  <c r="AC62" i="1" l="1"/>
  <c r="Z63" i="1" l="1"/>
  <c r="AA63" i="1" s="1"/>
  <c r="Z64" i="1" l="1"/>
  <c r="AA64" i="1" s="1"/>
  <c r="AC63" i="1"/>
  <c r="Z65" i="1" l="1"/>
  <c r="AA65" i="1" s="1"/>
  <c r="AC64" i="1"/>
  <c r="Z66" i="1" l="1"/>
  <c r="AA66" i="1" s="1"/>
  <c r="AC65" i="1"/>
  <c r="AC66" i="1" l="1"/>
  <c r="Z67" i="1" l="1"/>
  <c r="AA67" i="1" s="1"/>
  <c r="Z68" i="1" l="1"/>
  <c r="AA68" i="1" s="1"/>
  <c r="AC67" i="1"/>
  <c r="Z69" i="1" l="1"/>
  <c r="AA69" i="1" s="1"/>
  <c r="AC68" i="1"/>
  <c r="AC69" i="1" l="1"/>
  <c r="Z70" i="1"/>
  <c r="AA70" i="1" s="1"/>
  <c r="AC70" i="1" l="1"/>
  <c r="Z71" i="1"/>
  <c r="AA71" i="1" s="1"/>
  <c r="AC71" i="1" l="1"/>
  <c r="Z72" i="1"/>
  <c r="AA72" i="1" s="1"/>
  <c r="AC72" i="1" l="1"/>
  <c r="Z73" i="1"/>
  <c r="AA73" i="1" s="1"/>
  <c r="AC73" i="1" l="1"/>
  <c r="Z74" i="1"/>
  <c r="AA74" i="1" s="1"/>
  <c r="AC74" i="1" l="1"/>
  <c r="Z75" i="1" l="1"/>
  <c r="AA75" i="1" s="1"/>
  <c r="AC75" i="1" l="1"/>
  <c r="Z76" i="1"/>
  <c r="AA76" i="1" s="1"/>
  <c r="AC76" i="1" l="1"/>
  <c r="Z77" i="1"/>
  <c r="AA77" i="1" s="1"/>
  <c r="AC77" i="1" l="1"/>
  <c r="Z78" i="1"/>
  <c r="AA78" i="1" s="1"/>
  <c r="AC78" i="1" l="1"/>
  <c r="Z79" i="1"/>
  <c r="AA79" i="1" s="1"/>
  <c r="AC79" i="1" l="1"/>
  <c r="Z80" i="1"/>
  <c r="AA80" i="1" s="1"/>
  <c r="AC80" i="1" l="1"/>
  <c r="Z81" i="1"/>
  <c r="AA81" i="1" s="1"/>
  <c r="AC81" i="1" l="1"/>
  <c r="Z82" i="1"/>
  <c r="AA82" i="1" s="1"/>
  <c r="AC82" i="1" l="1"/>
  <c r="Z83" i="1"/>
  <c r="AA83" i="1" s="1"/>
  <c r="AC83" i="1" l="1"/>
  <c r="Z84" i="1"/>
  <c r="AA84" i="1" s="1"/>
  <c r="AC84" i="1" l="1"/>
  <c r="Z85" i="1"/>
  <c r="AA85" i="1" s="1"/>
  <c r="AC85" i="1" l="1"/>
  <c r="Z86" i="1"/>
  <c r="AA86" i="1" s="1"/>
  <c r="AC86" i="1" l="1"/>
  <c r="Z87" i="1"/>
  <c r="AA87" i="1" s="1"/>
  <c r="AC87" i="1" l="1"/>
  <c r="Z88" i="1"/>
  <c r="AA88" i="1" s="1"/>
  <c r="AC88" i="1" l="1"/>
  <c r="Z89" i="1"/>
  <c r="AA89" i="1" s="1"/>
  <c r="AC89" i="1" l="1"/>
  <c r="Z90" i="1"/>
  <c r="AA90" i="1" s="1"/>
  <c r="AC90" i="1" l="1"/>
  <c r="Z91" i="1"/>
  <c r="AA91" i="1" s="1"/>
  <c r="AC91" i="1" l="1"/>
  <c r="Z92" i="1"/>
  <c r="AA92" i="1" s="1"/>
  <c r="AC92" i="1" l="1"/>
  <c r="Z93" i="1"/>
  <c r="AA93" i="1" s="1"/>
  <c r="AC93" i="1" l="1"/>
  <c r="Z94" i="1" l="1"/>
  <c r="AA94" i="1" s="1"/>
  <c r="AC94" i="1" l="1"/>
  <c r="Z95" i="1"/>
  <c r="AA95" i="1" s="1"/>
  <c r="AC95" i="1" l="1"/>
  <c r="Z96" i="1"/>
  <c r="AA96" i="1" s="1"/>
  <c r="AC96" i="1" l="1"/>
  <c r="Z97" i="1"/>
  <c r="AA97" i="1" s="1"/>
  <c r="AC97" i="1" l="1"/>
  <c r="Z98" i="1"/>
  <c r="AA98" i="1" s="1"/>
  <c r="AC98" i="1" l="1"/>
  <c r="Z99" i="1"/>
  <c r="AA99" i="1" s="1"/>
  <c r="AC99" i="1" l="1"/>
  <c r="Z100" i="1"/>
  <c r="AA100" i="1" s="1"/>
  <c r="AC100" i="1" l="1"/>
  <c r="Z101" i="1"/>
  <c r="AA101" i="1" s="1"/>
  <c r="AC101" i="1" l="1"/>
  <c r="Z102" i="1"/>
  <c r="AA102" i="1" s="1"/>
  <c r="AC102" i="1" l="1"/>
  <c r="Z103" i="1"/>
  <c r="AA103" i="1" s="1"/>
  <c r="AC103" i="1" l="1"/>
  <c r="Z104" i="1"/>
  <c r="AA104" i="1" s="1"/>
  <c r="AC104" i="1" l="1"/>
  <c r="Z105" i="1"/>
  <c r="AA105" i="1" s="1"/>
  <c r="AC105" i="1" l="1"/>
  <c r="Z106" i="1"/>
  <c r="AA106" i="1" s="1"/>
  <c r="AC106" i="1" l="1"/>
  <c r="Z107" i="1"/>
  <c r="AA107" i="1" s="1"/>
  <c r="AC107" i="1" l="1"/>
  <c r="Z108" i="1"/>
  <c r="AA108" i="1" s="1"/>
  <c r="AC108" i="1" l="1"/>
  <c r="Z109" i="1" l="1"/>
  <c r="AA109" i="1" s="1"/>
  <c r="AC109" i="1" l="1"/>
  <c r="Z110" i="1" l="1"/>
  <c r="AA110" i="1" s="1"/>
  <c r="AC110" i="1" l="1"/>
  <c r="Z111" i="1"/>
  <c r="AA111" i="1" s="1"/>
  <c r="AC111" i="1" l="1"/>
  <c r="Z112" i="1"/>
  <c r="AA112" i="1" s="1"/>
  <c r="AC112" i="1" l="1"/>
  <c r="Z113" i="1"/>
  <c r="AA113" i="1" s="1"/>
  <c r="AC113" i="1" l="1"/>
  <c r="Z114" i="1"/>
  <c r="AA114" i="1" s="1"/>
  <c r="AC114" i="1" l="1"/>
  <c r="Z115" i="1"/>
  <c r="AA115" i="1" s="1"/>
  <c r="AC115" i="1" l="1"/>
  <c r="Z116" i="1"/>
  <c r="AA116" i="1" s="1"/>
  <c r="AC116" i="1" l="1"/>
  <c r="Z117" i="1"/>
  <c r="AA117" i="1" s="1"/>
  <c r="AC117" i="1" l="1"/>
  <c r="Z118" i="1"/>
  <c r="AA118" i="1" s="1"/>
  <c r="AC118" i="1" l="1"/>
  <c r="Z119" i="1"/>
  <c r="AA119" i="1" s="1"/>
  <c r="AC119" i="1" l="1"/>
  <c r="Z120" i="1"/>
  <c r="AA120" i="1" s="1"/>
  <c r="AC120" i="1" l="1"/>
  <c r="Z121" i="1"/>
  <c r="AA121" i="1" s="1"/>
  <c r="AC121" i="1" l="1"/>
  <c r="Z122" i="1"/>
  <c r="AA122" i="1" s="1"/>
  <c r="AC122" i="1" l="1"/>
  <c r="AC124" i="1" s="1"/>
</calcChain>
</file>

<file path=xl/sharedStrings.xml><?xml version="1.0" encoding="utf-8"?>
<sst xmlns="http://schemas.openxmlformats.org/spreadsheetml/2006/main" count="2169" uniqueCount="247">
  <si>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</si>
  <si>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</si>
  <si>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</si>
  <si>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</si>
  <si>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</si>
  <si>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</si>
  <si>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</si>
  <si>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</si>
  <si>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</si>
  <si>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</si>
  <si>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</si>
  <si>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</si>
  <si>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</si>
  <si>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</si>
  <si>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</si>
  <si>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</si>
  <si>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</si>
  <si>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</si>
  <si>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</si>
  <si>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</si>
  <si>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</si>
  <si>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</si>
  <si>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</si>
  <si>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</si>
  <si>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</si>
  <si>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</si>
  <si>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</si>
  <si>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</si>
  <si>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</si>
  <si>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</si>
  <si>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</si>
  <si>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</si>
  <si>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</si>
  <si>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</si>
  <si>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</si>
  <si>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</si>
  <si>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</si>
  <si>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</si>
  <si>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</si>
  <si>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</si>
  <si>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</si>
  <si>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</si>
  <si>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</si>
  <si>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</si>
  <si>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</si>
  <si>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</si>
  <si>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</si>
  <si>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</si>
  <si>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</si>
  <si>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</si>
  <si>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</si>
  <si>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</si>
  <si>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</si>
  <si>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</si>
  <si>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</si>
  <si>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</si>
  <si>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</si>
  <si>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</si>
  <si>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</si>
  <si>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</si>
  <si>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</si>
  <si>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</si>
  <si>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</si>
  <si>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</si>
  <si>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</si>
  <si>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</si>
  <si>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</si>
  <si>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</si>
  <si>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</si>
  <si>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</si>
  <si>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</si>
  <si>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</si>
  <si>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</si>
  <si>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</si>
  <si>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</si>
  <si>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</si>
  <si>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</si>
  <si>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</si>
  <si>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</si>
  <si>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</si>
  <si>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</si>
  <si>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</si>
  <si>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</si>
  <si>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</si>
  <si>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</si>
  <si>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</si>
  <si>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</si>
  <si>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</si>
  <si>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</si>
  <si>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</si>
  <si>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</si>
  <si>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</si>
  <si>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</si>
  <si>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</si>
  <si>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</si>
  <si>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</si>
  <si>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</si>
  <si>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</si>
  <si>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</si>
  <si>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</si>
  <si>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</si>
  <si>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</si>
  <si>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</si>
  <si>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</si>
  <si>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</si>
  <si>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</si>
  <si>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</si>
  <si>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</si>
  <si>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</si>
  <si>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</si>
  <si>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</si>
  <si>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</si>
  <si>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</si>
  <si>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</si>
  <si>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</si>
  <si>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</si>
  <si>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</si>
  <si>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</si>
  <si>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</si>
  <si>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</si>
  <si>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</si>
  <si>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</si>
  <si>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</si>
  <si>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</si>
  <si>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</si>
  <si>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</si>
  <si>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</si>
  <si>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</si>
  <si>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</si>
  <si>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</si>
  <si>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</si>
  <si>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</si>
  <si>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</si>
  <si>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</si>
  <si>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</si>
  <si>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</si>
  <si>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</si>
  <si>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</si>
  <si>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</si>
  <si>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</si>
  <si>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</si>
  <si>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</si>
  <si>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</si>
  <si>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</si>
  <si>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</si>
  <si>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</si>
  <si>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</si>
  <si>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</si>
  <si>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</si>
  <si>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</si>
  <si>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</si>
  <si>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</si>
  <si>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</si>
  <si>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</si>
  <si>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</si>
  <si>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</si>
  <si>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</si>
  <si>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</si>
  <si>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</si>
  <si>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</si>
  <si>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</si>
  <si>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</si>
  <si>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</si>
  <si>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</si>
  <si>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</si>
  <si>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</si>
  <si>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</si>
  <si>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</si>
  <si>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</si>
  <si>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</si>
  <si>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</si>
  <si>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</si>
  <si>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</si>
  <si>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</si>
  <si>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</si>
  <si>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</si>
  <si>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</si>
  <si>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</si>
  <si>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</si>
  <si>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</si>
  <si>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</si>
  <si>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</si>
  <si>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</si>
  <si>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</si>
  <si>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</si>
  <si>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</si>
  <si>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</si>
  <si>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</si>
  <si>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</si>
  <si>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</si>
  <si>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</si>
  <si>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</si>
  <si>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</si>
  <si>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</si>
  <si>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</si>
  <si>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</si>
  <si>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</si>
  <si>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</si>
  <si>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</si>
  <si>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</si>
  <si>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</si>
  <si>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</si>
  <si>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</si>
  <si>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</si>
  <si>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</si>
  <si>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</si>
  <si>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</si>
  <si>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</si>
  <si>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</si>
  <si>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</si>
  <si>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</si>
  <si>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</si>
  <si>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</si>
  <si>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</si>
  <si>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</si>
  <si>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</si>
  <si>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</si>
  <si>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</si>
  <si>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</si>
  <si>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</si>
  <si>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</si>
  <si>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</si>
  <si>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</si>
  <si>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</si>
  <si>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</si>
  <si>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</si>
  <si>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</si>
  <si>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</si>
  <si>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</si>
  <si>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</si>
  <si>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</si>
  <si>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</si>
  <si>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</si>
  <si>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</si>
  <si>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</si>
  <si>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</si>
  <si>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</si>
  <si>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</si>
  <si>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</si>
  <si>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</si>
  <si>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Suma:</t>
  </si>
  <si>
    <t>Rok:</t>
  </si>
  <si>
    <t>Sprzedany cukier [kg]:</t>
  </si>
  <si>
    <t>Sprzedany cukier</t>
  </si>
  <si>
    <t>Miesiąc i rok:</t>
  </si>
  <si>
    <t>Zostało:</t>
  </si>
  <si>
    <t>Do dokupienia: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</si>
</sst>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NumberFormat="1"/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Sprzedarz cukru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cukier!$N$5</c:f>
              <c:strCache>
                <c:ptCount val="1"/>
                <c:pt idx="0">
                  <c:v>Sprzedany cukier [kg]: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cukier!$M$6:$M$15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xVal>
          <c:yVal>
            <c:numRef>
              <c:f>cukier!$N$6:$N$15</c:f>
              <c:numCache>
                <c:formatCode>General</c:formatCode>
                <c:ptCount val="10"/>
                <c:pt idx="0">
                  <c:v>27016</c:v>
                </c:pt>
                <c:pt idx="1">
                  <c:v>27593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27065</c:v>
                </c:pt>
                <c:pt idx="8">
                  <c:v>28419</c:v>
                </c:pt>
                <c:pt idx="9">
                  <c:v>35284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0-4D27-B9D4-25733526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320352"/>
        <c:axId val="1966188432"/>
      </c:scatterChart>
      <c:valAx>
        <c:axId val="18783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188432"/>
        <c:crosses val="autoZero"/>
        <c:crossBetween val="midCat"/>
      </c:valAx>
      <c:valAx>
        <c:axId val="19661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Sprzedany cukier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83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13</xdr:row>
      <xdr:rowOff>0</xdr:rowOff>
    </xdr:from>
    <xdr:to>
      <xdr:col>16</xdr:col>
      <xdr:colOff>257175</xdr:colOff>
      <xdr:row>27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2E65508-980C-4881-99EA-77DE29044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67"/>
  <sheetViews>
    <sheetView tabSelected="1" topLeftCell="L1" workbookViewId="0">
      <selection activeCell="AA8" sqref="AA8"/>
    </sheetView>
  </sheetViews>
  <sheetFormatPr defaultRowHeight="15" x14ac:dyDescent="0.25"/>
  <cols>
    <col min="1" max="1" width="22.5703125" customWidth="1"/>
    <col min="2" max="2" width="18.42578125" customWidth="1"/>
    <col min="10" max="10" width="12" customWidth="1"/>
    <col min="14" max="14" width="20.140625" customWidth="1"/>
    <col min="17" max="17" width="9.85546875" bestFit="1" customWidth="1"/>
    <col min="19" max="19" width="9.85546875" bestFit="1" customWidth="1"/>
    <col min="21" max="21" width="3.85546875" customWidth="1"/>
    <col min="22" max="22" width="9.140625" customWidth="1"/>
    <col min="23" max="23" width="10.85546875" customWidth="1"/>
    <col min="25" max="25" width="16.42578125" customWidth="1"/>
    <col min="27" max="28" width="15.42578125" customWidth="1"/>
  </cols>
  <sheetData>
    <row r="1" spans="1:30" x14ac:dyDescent="0.25">
      <c r="Z1" t="s">
        <v>245</v>
      </c>
      <c r="AA1" t="s">
        <v>246</v>
      </c>
    </row>
    <row r="2" spans="1:30" x14ac:dyDescent="0.25">
      <c r="U2" s="4" t="s">
        <v>244</v>
      </c>
      <c r="V2" s="4"/>
      <c r="Y2" t="s">
        <v>243</v>
      </c>
      <c r="Z2">
        <v>0</v>
      </c>
      <c r="AA2">
        <v>5000</v>
      </c>
    </row>
    <row r="3" spans="1:30" x14ac:dyDescent="0.25">
      <c r="A3" s="1">
        <v>38353</v>
      </c>
      <c r="B3" t="s">
        <v>0</v>
      </c>
      <c r="C3">
        <v>10</v>
      </c>
      <c r="F3">
        <v>2005</v>
      </c>
      <c r="G3">
        <v>2</v>
      </c>
      <c r="J3">
        <f>IF(YEAR(A3)=$F$3,C3*$G$3,IF(YEAR(A3)=$F$4,C3*$G$4,IF(YEAR(A3)=$F$5,C3*$G$5,IF(YEAR(A3)=$F$6,C3*$G$6,IF(YEAR(A3)=$F$7,C3*$G$7,IF(YEAR(A3)=$F$8,C3*$G$8,IF(YEAR(A3)=$F$9,C3*$G$9,IF(YEAR(A3)=$F$10,C3*$G$10,IF(YEAR(A3)=$F$11,C3*$G$11,IF(YEAR(A3)=$F$12,C3*$G$12,))))))))))</f>
        <v>20</v>
      </c>
      <c r="R3">
        <f>SUMIF($B$3:B3,B3,$C$3:C3)</f>
        <v>10</v>
      </c>
      <c r="S3">
        <f>IF(R3&gt;=10000,C3*0.2,IF(R3&gt;=1000,C3*0.1,IF(R3&gt;=100,C3*0.05,0)))</f>
        <v>0</v>
      </c>
      <c r="V3" s="2">
        <v>38353</v>
      </c>
      <c r="W3" s="3" t="str">
        <f>TEXT($V3,"&gt;=MM.RRRR")</f>
        <v>&gt;=01.2005</v>
      </c>
      <c r="X3" s="3" t="str">
        <f>TEXT($V4,"&lt;MM.RRRR")</f>
        <v>&lt;02.2005</v>
      </c>
      <c r="Y3">
        <f>SUMIFS($C$3:$C$2164,$A$3:$A$2164,W3,$A$3:$A$2164,X3)</f>
        <v>1841</v>
      </c>
      <c r="Z3">
        <f>Z2+AA2-Y3</f>
        <v>3159</v>
      </c>
      <c r="AA3">
        <f t="shared" ref="AA3:AA66" si="0">_xlfn.CEILING.MATH(5000-Z3,1000)</f>
        <v>2000</v>
      </c>
      <c r="AC3">
        <f>IF(AA3&gt;=4000,1,0)</f>
        <v>0</v>
      </c>
      <c r="AD3">
        <f>SUMIFS($C$3:$C$2164,$A$3:$A$2164,"&gt;=01.01.2005",$A$3:$A$2164,"&lt;01.02.2005")</f>
        <v>1841</v>
      </c>
    </row>
    <row r="4" spans="1:30" x14ac:dyDescent="0.25">
      <c r="A4" s="1">
        <v>38356</v>
      </c>
      <c r="B4" t="s">
        <v>1</v>
      </c>
      <c r="C4">
        <v>2</v>
      </c>
      <c r="F4">
        <v>2006</v>
      </c>
      <c r="G4">
        <v>2.0499999999999998</v>
      </c>
      <c r="J4">
        <f>IF(YEAR(A4)=$F$3,C4*$G$3,IF(YEAR(A4)=$F$4,C4*$G$4,IF(YEAR(A4)=$F$5,C4*$G$5,IF(YEAR(A4)=$F$6,C4*$G$6,IF(YEAR(A4)=$F$7,C4*$G$7,IF(YEAR(A4)=$F$8,C4*$G$8,IF(YEAR(A4)=$F$9,C4*$G$9,IF(YEAR(A4)=$F$10,C4*$G$10,IF(YEAR(A4)=$F$11,C4*$G$11,IF(YEAR(A4)=$F$12,C4*$G$12,))))))))))</f>
        <v>4</v>
      </c>
      <c r="R4">
        <f>SUMIF($B$3:B4,B4,$C$3:C4)</f>
        <v>2</v>
      </c>
      <c r="S4">
        <f t="shared" ref="S4:S67" si="1">IF(R4&gt;=10000,C4*0.2,IF(R4&gt;=1000,C4*0.1,IF(R4&gt;=100,C4*0.05,0)))</f>
        <v>0</v>
      </c>
      <c r="V4" s="2">
        <v>38384</v>
      </c>
      <c r="W4" s="3" t="str">
        <f>TEXT($V4,"&gt;=MM.RRRR")</f>
        <v>&gt;=02.2005</v>
      </c>
      <c r="X4" s="3" t="str">
        <f>TEXT($V5,"&lt;MM.RRRR")</f>
        <v>&lt;03.2005</v>
      </c>
      <c r="Y4">
        <f>SUMIFS($C$3:$C$2164,$A$3:$A$2164,W4,$A$3:$A$2164,X4)</f>
        <v>2710</v>
      </c>
      <c r="Z4">
        <f t="shared" ref="Z4:Z8" si="2">Z3+AA3-Y4</f>
        <v>2449</v>
      </c>
      <c r="AA4">
        <f t="shared" si="0"/>
        <v>3000</v>
      </c>
      <c r="AC4">
        <f t="shared" ref="AC4:AC67" si="3">IF(AA4&gt;=4000,1,0)</f>
        <v>0</v>
      </c>
    </row>
    <row r="5" spans="1:30" x14ac:dyDescent="0.25">
      <c r="A5" s="1">
        <v>38357</v>
      </c>
      <c r="B5" t="s">
        <v>2</v>
      </c>
      <c r="C5">
        <v>2</v>
      </c>
      <c r="F5">
        <v>2007</v>
      </c>
      <c r="G5">
        <v>2.09</v>
      </c>
      <c r="J5">
        <f>IF(YEAR(A5)=$F$3,C5*$G$3,IF(YEAR(A5)=$F$4,C5*$G$4,IF(YEAR(A5)=$F$5,C5*$G$5,IF(YEAR(A5)=$F$6,C5*$G$6,IF(YEAR(A5)=$F$7,C5*$G$7,IF(YEAR(A5)=$F$8,C5*$G$8,IF(YEAR(A5)=$F$9,C5*$G$9,IF(YEAR(A5)=$F$10,C5*$G$10,IF(YEAR(A5)=$F$11,C5*$G$11,IF(YEAR(A5)=$F$12,C5*$G$12,))))))))))</f>
        <v>4</v>
      </c>
      <c r="M5" t="s">
        <v>241</v>
      </c>
      <c r="N5" t="s">
        <v>242</v>
      </c>
      <c r="R5">
        <f>SUMIF($B$3:B5,B5,$C$3:C5)</f>
        <v>2</v>
      </c>
      <c r="S5">
        <f t="shared" si="1"/>
        <v>0</v>
      </c>
      <c r="V5" s="2">
        <v>38412</v>
      </c>
      <c r="W5" s="3" t="str">
        <f>TEXT($V5,"&gt;=MM.RRRR")</f>
        <v>&gt;=03.2005</v>
      </c>
      <c r="X5" s="3" t="str">
        <f>TEXT($V6,"&lt;MM.RRRR")</f>
        <v>&lt;04.2005</v>
      </c>
      <c r="Y5">
        <f>SUMIFS($C$3:$C$2164,$A$3:$A$2164,W5,$A$3:$A$2164,X5)</f>
        <v>2509</v>
      </c>
      <c r="Z5">
        <f t="shared" si="2"/>
        <v>2940</v>
      </c>
      <c r="AA5">
        <f t="shared" si="0"/>
        <v>3000</v>
      </c>
      <c r="AC5">
        <f t="shared" si="3"/>
        <v>0</v>
      </c>
    </row>
    <row r="6" spans="1:30" x14ac:dyDescent="0.25">
      <c r="A6" s="1">
        <v>38362</v>
      </c>
      <c r="B6" t="s">
        <v>3</v>
      </c>
      <c r="C6">
        <v>5</v>
      </c>
      <c r="F6">
        <v>2008</v>
      </c>
      <c r="G6">
        <v>2.15</v>
      </c>
      <c r="J6">
        <f>IF(YEAR(A6)=$F$3,C6*$G$3,IF(YEAR(A6)=$F$4,C6*$G$4,IF(YEAR(A6)=$F$5,C6*$G$5,IF(YEAR(A6)=$F$6,C6*$G$6,IF(YEAR(A6)=$F$7,C6*$G$7,IF(YEAR(A6)=$F$8,C6*$G$8,IF(YEAR(A6)=$F$9,C6*$G$9,IF(YEAR(A6)=$F$10,C6*$G$10,IF(YEAR(A6)=$F$11,C6*$G$11,IF(YEAR(A6)=$F$12,C6*$G$12,))))))))))</f>
        <v>10</v>
      </c>
      <c r="M6">
        <v>2005</v>
      </c>
      <c r="N6">
        <f>SUM($C$3:$C$203)</f>
        <v>27016</v>
      </c>
      <c r="R6">
        <f>SUMIF($B$3:B6,B6,$C$3:C6)</f>
        <v>5</v>
      </c>
      <c r="S6">
        <f t="shared" si="1"/>
        <v>0</v>
      </c>
      <c r="V6" s="2">
        <v>38443</v>
      </c>
      <c r="W6" s="3" t="str">
        <f>TEXT($V6,"&gt;=MM.RRRR")</f>
        <v>&gt;=04.2005</v>
      </c>
      <c r="X6" s="3" t="str">
        <f>TEXT($V7,"&lt;MM.RRRR")</f>
        <v>&lt;05.2005</v>
      </c>
      <c r="Y6">
        <f>SUMIFS($C$3:$C$2164,$A$3:$A$2164,W6,$A$3:$A$2164,X6)</f>
        <v>2098</v>
      </c>
      <c r="Z6">
        <f t="shared" si="2"/>
        <v>3842</v>
      </c>
      <c r="AA6">
        <f t="shared" si="0"/>
        <v>2000</v>
      </c>
      <c r="AC6">
        <f t="shared" si="3"/>
        <v>0</v>
      </c>
    </row>
    <row r="7" spans="1:30" x14ac:dyDescent="0.25">
      <c r="A7" s="1">
        <v>38363</v>
      </c>
      <c r="B7" t="s">
        <v>4</v>
      </c>
      <c r="C7">
        <v>14</v>
      </c>
      <c r="F7">
        <v>2009</v>
      </c>
      <c r="G7">
        <v>2.13</v>
      </c>
      <c r="J7">
        <f>IF(YEAR(A7)=$F$3,C7*$G$3,IF(YEAR(A7)=$F$4,C7*$G$4,IF(YEAR(A7)=$F$5,C7*$G$5,IF(YEAR(A7)=$F$6,C7*$G$6,IF(YEAR(A7)=$F$7,C7*$G$7,IF(YEAR(A7)=$F$8,C7*$G$8,IF(YEAR(A7)=$F$9,C7*$G$9,IF(YEAR(A7)=$F$10,C7*$G$10,IF(YEAR(A7)=$F$11,C7*$G$11,IF(YEAR(A7)=$F$12,C7*$G$12,))))))))))</f>
        <v>28</v>
      </c>
      <c r="M7">
        <v>2006</v>
      </c>
      <c r="N7">
        <f>SUM($C$203:$C$403)</f>
        <v>27593</v>
      </c>
      <c r="R7">
        <f>SUMIF($B$3:B7,B7,$C$3:C7)</f>
        <v>14</v>
      </c>
      <c r="S7">
        <f t="shared" si="1"/>
        <v>0</v>
      </c>
      <c r="V7" s="2">
        <v>38473</v>
      </c>
      <c r="W7" s="3" t="str">
        <f>TEXT($V7,"&gt;=MM.RRRR")</f>
        <v>&gt;=05.2005</v>
      </c>
      <c r="X7" s="3" t="str">
        <f>TEXT($V8,"&lt;MM.RRRR")</f>
        <v>&lt;06.2005</v>
      </c>
      <c r="Y7">
        <f>SUMIFS($C$3:$C$2164,$A$3:$A$2164,W7,$A$3:$A$2164,X7)</f>
        <v>2323</v>
      </c>
      <c r="Z7">
        <f t="shared" si="2"/>
        <v>3519</v>
      </c>
      <c r="AA7">
        <f t="shared" si="0"/>
        <v>2000</v>
      </c>
      <c r="AC7">
        <f t="shared" si="3"/>
        <v>0</v>
      </c>
    </row>
    <row r="8" spans="1:30" x14ac:dyDescent="0.25">
      <c r="A8" s="1">
        <v>38365</v>
      </c>
      <c r="B8" t="s">
        <v>5</v>
      </c>
      <c r="C8">
        <v>436</v>
      </c>
      <c r="F8">
        <v>2010</v>
      </c>
      <c r="G8">
        <v>2.1</v>
      </c>
      <c r="J8">
        <f>IF(YEAR(A8)=$F$3,C8*$G$3,IF(YEAR(A8)=$F$4,C8*$G$4,IF(YEAR(A8)=$F$5,C8*$G$5,IF(YEAR(A8)=$F$6,C8*$G$6,IF(YEAR(A8)=$F$7,C8*$G$7,IF(YEAR(A8)=$F$8,C8*$G$8,IF(YEAR(A8)=$F$9,C8*$G$9,IF(YEAR(A8)=$F$10,C8*$G$10,IF(YEAR(A8)=$F$11,C8*$G$11,IF(YEAR(A8)=$F$12,C8*$G$12,))))))))))</f>
        <v>872</v>
      </c>
      <c r="M8">
        <v>2007</v>
      </c>
      <c r="N8">
        <f>SUM($C$404:$C$599)</f>
        <v>31720</v>
      </c>
      <c r="R8">
        <f>SUMIF($B$3:B8,B8,$C$3:C8)</f>
        <v>436</v>
      </c>
      <c r="S8">
        <f t="shared" si="1"/>
        <v>21.8</v>
      </c>
      <c r="V8" s="2">
        <v>38504</v>
      </c>
      <c r="W8" s="3" t="str">
        <f>TEXT($V8,"&gt;=MM.RRRR")</f>
        <v>&gt;=06.2005</v>
      </c>
      <c r="X8" s="3" t="str">
        <f>TEXT($V9,"&lt;MM.RRRR")</f>
        <v>&lt;07.2005</v>
      </c>
      <c r="Y8">
        <f>SUMIFS($C$3:$C$2164,$A$3:$A$2164,W8,$A$3:$A$2164,X8)</f>
        <v>2006</v>
      </c>
      <c r="Z8">
        <f t="shared" si="2"/>
        <v>3513</v>
      </c>
      <c r="AA8">
        <f t="shared" si="0"/>
        <v>2000</v>
      </c>
      <c r="AC8">
        <f t="shared" si="3"/>
        <v>0</v>
      </c>
    </row>
    <row r="9" spans="1:30" x14ac:dyDescent="0.25">
      <c r="A9" s="1">
        <v>38366</v>
      </c>
      <c r="B9" t="s">
        <v>6</v>
      </c>
      <c r="C9">
        <v>95</v>
      </c>
      <c r="F9">
        <v>2011</v>
      </c>
      <c r="G9">
        <v>2.2000000000000002</v>
      </c>
      <c r="J9">
        <f>IF(YEAR(A9)=$F$3,C9*$G$3,IF(YEAR(A9)=$F$4,C9*$G$4,IF(YEAR(A9)=$F$5,C9*$G$5,IF(YEAR(A9)=$F$6,C9*$G$6,IF(YEAR(A9)=$F$7,C9*$G$7,IF(YEAR(A9)=$F$8,C9*$G$8,IF(YEAR(A9)=$F$9,C9*$G$9,IF(YEAR(A9)=$F$10,C9*$G$10,IF(YEAR(A9)=$F$11,C9*$G$11,IF(YEAR(A9)=$F$12,C9*$G$12,))))))))))</f>
        <v>190</v>
      </c>
      <c r="M9">
        <v>2008</v>
      </c>
      <c r="N9">
        <f>SUM($C$600:$C$857)</f>
        <v>36523</v>
      </c>
      <c r="R9">
        <f>SUMIF($B$3:B9,B9,$C$3:C9)</f>
        <v>95</v>
      </c>
      <c r="S9">
        <f t="shared" si="1"/>
        <v>0</v>
      </c>
      <c r="V9" s="2">
        <v>38534</v>
      </c>
      <c r="W9" s="3" t="str">
        <f>TEXT($V9,"&gt;=MM.RRRR")</f>
        <v>&gt;=07.2005</v>
      </c>
      <c r="X9" s="3" t="str">
        <f>TEXT($V10,"&lt;MM.RRRR")</f>
        <v>&lt;08.2005</v>
      </c>
      <c r="Y9">
        <f>SUMIFS($C$3:$C$2164,$A$3:$A$2164,W9,$A$3:$A$2164,X9)</f>
        <v>2545</v>
      </c>
      <c r="Z9">
        <f t="shared" ref="Z9:Z72" si="4">Z8+AA8-Y9</f>
        <v>2968</v>
      </c>
      <c r="AA9">
        <f t="shared" si="0"/>
        <v>3000</v>
      </c>
      <c r="AC9">
        <f t="shared" si="3"/>
        <v>0</v>
      </c>
    </row>
    <row r="10" spans="1:30" x14ac:dyDescent="0.25">
      <c r="A10" s="1">
        <v>38370</v>
      </c>
      <c r="B10" t="s">
        <v>7</v>
      </c>
      <c r="C10">
        <v>350</v>
      </c>
      <c r="F10">
        <v>2012</v>
      </c>
      <c r="G10">
        <v>2.25</v>
      </c>
      <c r="J10">
        <f>IF(YEAR(A10)=$F$3,C10*$G$3,IF(YEAR(A10)=$F$4,C10*$G$4,IF(YEAR(A10)=$F$5,C10*$G$5,IF(YEAR(A10)=$F$6,C10*$G$6,IF(YEAR(A10)=$F$7,C10*$G$7,IF(YEAR(A10)=$F$8,C10*$G$8,IF(YEAR(A10)=$F$9,C10*$G$9,IF(YEAR(A10)=$F$10,C10*$G$10,IF(YEAR(A10)=$F$11,C10*$G$11,IF(YEAR(A10)=$F$12,C10*$G$12,))))))))))</f>
        <v>700</v>
      </c>
      <c r="M10">
        <v>2009</v>
      </c>
      <c r="N10">
        <f>SUM($C$858:$C$1091)</f>
        <v>30764</v>
      </c>
      <c r="R10">
        <f>SUMIF($B$3:B10,B10,$C$3:C10)</f>
        <v>350</v>
      </c>
      <c r="S10">
        <f t="shared" si="1"/>
        <v>17.5</v>
      </c>
      <c r="V10" s="2">
        <v>38565</v>
      </c>
      <c r="W10" s="3" t="str">
        <f>TEXT($V10,"&gt;=MM.RRRR")</f>
        <v>&gt;=08.2005</v>
      </c>
      <c r="X10" s="3" t="str">
        <f>TEXT($V11,"&lt;MM.RRRR")</f>
        <v>&lt;09.2005</v>
      </c>
      <c r="Y10">
        <f>SUMIFS($C$3:$C$2164,$A$3:$A$2164,W10,$A$3:$A$2164,X10)</f>
        <v>2058</v>
      </c>
      <c r="Z10">
        <f t="shared" si="4"/>
        <v>3910</v>
      </c>
      <c r="AA10">
        <f t="shared" si="0"/>
        <v>2000</v>
      </c>
      <c r="AC10">
        <f t="shared" si="3"/>
        <v>0</v>
      </c>
    </row>
    <row r="11" spans="1:30" x14ac:dyDescent="0.25">
      <c r="A11" s="1">
        <v>38371</v>
      </c>
      <c r="B11" t="s">
        <v>7</v>
      </c>
      <c r="C11">
        <v>231</v>
      </c>
      <c r="F11">
        <v>2013</v>
      </c>
      <c r="G11">
        <v>2.2200000000000002</v>
      </c>
      <c r="J11">
        <f>IF(YEAR(A11)=$F$3,C11*$G$3,IF(YEAR(A11)=$F$4,C11*$G$4,IF(YEAR(A11)=$F$5,C11*$G$5,IF(YEAR(A11)=$F$6,C11*$G$6,IF(YEAR(A11)=$F$7,C11*$G$7,IF(YEAR(A11)=$F$8,C11*$G$8,IF(YEAR(A11)=$F$9,C11*$G$9,IF(YEAR(A11)=$F$10,C11*$G$10,IF(YEAR(A11)=$F$11,C11*$G$11,IF(YEAR(A11)=$F$12,C11*$G$12,))))))))))</f>
        <v>462</v>
      </c>
      <c r="M11">
        <v>2010</v>
      </c>
      <c r="N11">
        <f>SUM($C$1092:$C$1317)</f>
        <v>32521</v>
      </c>
      <c r="R11">
        <f>SUMIF($B$3:B11,B11,$C$3:C11)</f>
        <v>581</v>
      </c>
      <c r="S11">
        <f t="shared" si="1"/>
        <v>11.55</v>
      </c>
      <c r="V11" s="2">
        <v>38596</v>
      </c>
      <c r="W11" s="3" t="str">
        <f>TEXT($V11,"&gt;=MM.RRRR")</f>
        <v>&gt;=09.2005</v>
      </c>
      <c r="X11" s="3" t="str">
        <f>TEXT($V12,"&lt;MM.RRRR")</f>
        <v>&lt;10.2005</v>
      </c>
      <c r="Y11">
        <f>SUMIFS($C$3:$C$2164,$A$3:$A$2164,W11,$A$3:$A$2164,X11)</f>
        <v>3495</v>
      </c>
      <c r="Z11">
        <f t="shared" si="4"/>
        <v>2415</v>
      </c>
      <c r="AA11">
        <f t="shared" si="0"/>
        <v>3000</v>
      </c>
      <c r="AC11">
        <f t="shared" si="3"/>
        <v>0</v>
      </c>
    </row>
    <row r="12" spans="1:30" x14ac:dyDescent="0.25">
      <c r="A12" s="1">
        <v>38372</v>
      </c>
      <c r="B12" t="s">
        <v>8</v>
      </c>
      <c r="C12">
        <v>38</v>
      </c>
      <c r="F12">
        <v>2014</v>
      </c>
      <c r="G12">
        <v>2.23</v>
      </c>
      <c r="J12">
        <f>IF(YEAR(A12)=$F$3,C12*$G$3,IF(YEAR(A12)=$F$4,C12*$G$4,IF(YEAR(A12)=$F$5,C12*$G$5,IF(YEAR(A12)=$F$6,C12*$G$6,IF(YEAR(A12)=$F$7,C12*$G$7,IF(YEAR(A12)=$F$8,C12*$G$8,IF(YEAR(A12)=$F$9,C12*$G$9,IF(YEAR(A12)=$F$10,C12*$G$10,IF(YEAR(A12)=$F$11,C12*$G$11,IF(YEAR(A12)=$F$12,C12*$G$12,))))))))))</f>
        <v>76</v>
      </c>
      <c r="M12">
        <v>2011</v>
      </c>
      <c r="N12">
        <f>SUM($C$1318:$C$1511)</f>
        <v>23778</v>
      </c>
      <c r="R12">
        <f>SUMIF($B$3:B12,B12,$C$3:C12)</f>
        <v>38</v>
      </c>
      <c r="S12">
        <f t="shared" si="1"/>
        <v>0</v>
      </c>
      <c r="V12" s="2">
        <v>38626</v>
      </c>
      <c r="W12" s="3" t="str">
        <f>TEXT($V12,"&gt;=MM.RRRR")</f>
        <v>&gt;=10.2005</v>
      </c>
      <c r="X12" s="3" t="str">
        <f>TEXT($V13,"&lt;MM.RRRR")</f>
        <v>&lt;11.2005</v>
      </c>
      <c r="Y12">
        <f>SUMIFS($C$3:$C$2164,$A$3:$A$2164,W12,$A$3:$A$2164,X12)</f>
        <v>1985</v>
      </c>
      <c r="Z12">
        <f t="shared" si="4"/>
        <v>3430</v>
      </c>
      <c r="AA12">
        <f t="shared" si="0"/>
        <v>2000</v>
      </c>
      <c r="AC12">
        <f t="shared" si="3"/>
        <v>0</v>
      </c>
    </row>
    <row r="13" spans="1:30" x14ac:dyDescent="0.25">
      <c r="A13" s="1">
        <v>38374</v>
      </c>
      <c r="B13" t="s">
        <v>9</v>
      </c>
      <c r="C13">
        <v>440</v>
      </c>
      <c r="J13">
        <f>IF(YEAR(A13)=$F$3,C13*$G$3,IF(YEAR(A13)=$F$4,C13*$G$4,IF(YEAR(A13)=$F$5,C13*$G$5,IF(YEAR(A13)=$F$6,C13*$G$6,IF(YEAR(A13)=$F$7,C13*$G$7,IF(YEAR(A13)=$F$8,C13*$G$8,IF(YEAR(A13)=$F$9,C13*$G$9,IF(YEAR(A13)=$F$10,C13*$G$10,IF(YEAR(A13)=$F$11,C13*$G$11,IF(YEAR(A13)=$F$12,C13*$G$12,))))))))))</f>
        <v>880</v>
      </c>
      <c r="M13">
        <v>2012</v>
      </c>
      <c r="N13">
        <f>SUM($C$1511:$C$1718)</f>
        <v>27065</v>
      </c>
      <c r="R13">
        <f>SUMIF($B$3:B13,B13,$C$3:C13)</f>
        <v>440</v>
      </c>
      <c r="S13">
        <f t="shared" si="1"/>
        <v>22</v>
      </c>
      <c r="V13" s="2">
        <v>38657</v>
      </c>
      <c r="W13" s="3" t="str">
        <f>TEXT($V13,"&gt;=MM.RRRR")</f>
        <v>&gt;=11.2005</v>
      </c>
      <c r="X13" s="3" t="str">
        <f>TEXT($V14,"&lt;MM.RRRR")</f>
        <v>&lt;12.2005</v>
      </c>
      <c r="Y13">
        <f>SUMIFS($C$3:$C$2164,$A$3:$A$2164,W13,$A$3:$A$2164,X13)</f>
        <v>2136</v>
      </c>
      <c r="Z13">
        <f t="shared" si="4"/>
        <v>3294</v>
      </c>
      <c r="AA13">
        <f t="shared" si="0"/>
        <v>2000</v>
      </c>
      <c r="AC13">
        <f t="shared" si="3"/>
        <v>0</v>
      </c>
    </row>
    <row r="14" spans="1:30" x14ac:dyDescent="0.25">
      <c r="A14" s="1">
        <v>38376</v>
      </c>
      <c r="B14" t="s">
        <v>10</v>
      </c>
      <c r="C14">
        <v>120</v>
      </c>
      <c r="J14">
        <f>IF(YEAR(A14)=$F$3,C14*$G$3,IF(YEAR(A14)=$F$4,C14*$G$4,IF(YEAR(A14)=$F$5,C14*$G$5,IF(YEAR(A14)=$F$6,C14*$G$6,IF(YEAR(A14)=$F$7,C14*$G$7,IF(YEAR(A14)=$F$8,C14*$G$8,IF(YEAR(A14)=$F$9,C14*$G$9,IF(YEAR(A14)=$F$10,C14*$G$10,IF(YEAR(A14)=$F$11,C14*$G$11,IF(YEAR(A14)=$F$12,C14*$G$12,))))))))))</f>
        <v>240</v>
      </c>
      <c r="M14">
        <v>2013</v>
      </c>
      <c r="N14">
        <f>SUM($C$1719:$C$1937)</f>
        <v>28419</v>
      </c>
      <c r="R14">
        <f>SUMIF($B$3:B14,B14,$C$3:C14)</f>
        <v>120</v>
      </c>
      <c r="S14">
        <f t="shared" si="1"/>
        <v>6</v>
      </c>
      <c r="V14" s="2">
        <v>38687</v>
      </c>
      <c r="W14" s="3" t="str">
        <f>TEXT($V14,"&gt;=MM.RRRR")</f>
        <v>&gt;=12.2005</v>
      </c>
      <c r="X14" s="3" t="str">
        <f>TEXT($V15,"&lt;MM.RRRR")</f>
        <v>&lt;01.2006</v>
      </c>
      <c r="Y14">
        <f>SUMIFS($C$3:$C$2164,$A$3:$A$2164,W14,$A$3:$A$2164,X14)</f>
        <v>1310</v>
      </c>
      <c r="Z14">
        <f t="shared" si="4"/>
        <v>3984</v>
      </c>
      <c r="AA14">
        <f t="shared" si="0"/>
        <v>2000</v>
      </c>
      <c r="AC14">
        <f t="shared" si="3"/>
        <v>0</v>
      </c>
    </row>
    <row r="15" spans="1:30" x14ac:dyDescent="0.25">
      <c r="A15" s="1">
        <v>38377</v>
      </c>
      <c r="B15" t="s">
        <v>11</v>
      </c>
      <c r="C15">
        <v>11</v>
      </c>
      <c r="J15">
        <f>IF(YEAR(A15)=$F$3,C15*$G$3,IF(YEAR(A15)=$F$4,C15*$G$4,IF(YEAR(A15)=$F$5,C15*$G$5,IF(YEAR(A15)=$F$6,C15*$G$6,IF(YEAR(A15)=$F$7,C15*$G$7,IF(YEAR(A15)=$F$8,C15*$G$8,IF(YEAR(A15)=$F$9,C15*$G$9,IF(YEAR(A15)=$F$10,C15*$G$10,IF(YEAR(A15)=$F$11,C15*$G$11,IF(YEAR(A15)=$F$12,C15*$G$12,))))))))))</f>
        <v>22</v>
      </c>
      <c r="M15">
        <v>2014</v>
      </c>
      <c r="N15">
        <f>SUM($C$1938:$C$2164)</f>
        <v>35284</v>
      </c>
      <c r="R15">
        <f>SUMIF($B$3:B15,B15,$C$3:C15)</f>
        <v>11</v>
      </c>
      <c r="S15">
        <f t="shared" si="1"/>
        <v>0</v>
      </c>
      <c r="V15" s="2">
        <v>38718</v>
      </c>
      <c r="W15" s="3" t="str">
        <f>TEXT($V15,"&gt;=MM.RRRR")</f>
        <v>&gt;=01.2006</v>
      </c>
      <c r="X15" s="3" t="str">
        <f>TEXT($V16,"&lt;MM.RRRR")</f>
        <v>&lt;02.2006</v>
      </c>
      <c r="Y15">
        <f>SUMIFS($C$3:$C$2164,$A$3:$A$2164,W15,$A$3:$A$2164,X15)</f>
        <v>1279</v>
      </c>
      <c r="Z15">
        <f t="shared" si="4"/>
        <v>4705</v>
      </c>
      <c r="AA15">
        <f t="shared" si="0"/>
        <v>1000</v>
      </c>
      <c r="AC15">
        <f t="shared" si="3"/>
        <v>0</v>
      </c>
    </row>
    <row r="16" spans="1:30" x14ac:dyDescent="0.25">
      <c r="A16" s="1">
        <v>38378</v>
      </c>
      <c r="B16" t="s">
        <v>12</v>
      </c>
      <c r="C16">
        <v>36</v>
      </c>
      <c r="J16">
        <f>IF(YEAR(A16)=$F$3,C16*$G$3,IF(YEAR(A16)=$F$4,C16*$G$4,IF(YEAR(A16)=$F$5,C16*$G$5,IF(YEAR(A16)=$F$6,C16*$G$6,IF(YEAR(A16)=$F$7,C16*$G$7,IF(YEAR(A16)=$F$8,C16*$G$8,IF(YEAR(A16)=$F$9,C16*$G$9,IF(YEAR(A16)=$F$10,C16*$G$10,IF(YEAR(A16)=$F$11,C16*$G$11,IF(YEAR(A16)=$F$12,C16*$G$12,))))))))))</f>
        <v>72</v>
      </c>
      <c r="R16">
        <f>SUMIF($B$3:B16,B16,$C$3:C16)</f>
        <v>36</v>
      </c>
      <c r="S16">
        <f t="shared" si="1"/>
        <v>0</v>
      </c>
      <c r="V16" s="2">
        <v>38749</v>
      </c>
      <c r="W16" s="3" t="str">
        <f>TEXT($V16,"&gt;=MM.RRRR")</f>
        <v>&gt;=02.2006</v>
      </c>
      <c r="X16" s="3" t="str">
        <f>TEXT($V17,"&lt;MM.RRRR")</f>
        <v>&lt;03.2006</v>
      </c>
      <c r="Y16">
        <f>SUMIFS($C$3:$C$2164,$A$3:$A$2164,W16,$A$3:$A$2164,X16)</f>
        <v>3045</v>
      </c>
      <c r="Z16">
        <f t="shared" si="4"/>
        <v>2660</v>
      </c>
      <c r="AA16">
        <f t="shared" si="0"/>
        <v>3000</v>
      </c>
      <c r="AC16">
        <f t="shared" si="3"/>
        <v>0</v>
      </c>
    </row>
    <row r="17" spans="1:29" x14ac:dyDescent="0.25">
      <c r="A17" s="1">
        <v>38379</v>
      </c>
      <c r="B17" t="s">
        <v>10</v>
      </c>
      <c r="C17">
        <v>51</v>
      </c>
      <c r="J17">
        <f>IF(YEAR(A17)=$F$3,C17*$G$3,IF(YEAR(A17)=$F$4,C17*$G$4,IF(YEAR(A17)=$F$5,C17*$G$5,IF(YEAR(A17)=$F$6,C17*$G$6,IF(YEAR(A17)=$F$7,C17*$G$7,IF(YEAR(A17)=$F$8,C17*$G$8,IF(YEAR(A17)=$F$9,C17*$G$9,IF(YEAR(A17)=$F$10,C17*$G$10,IF(YEAR(A17)=$F$11,C17*$G$11,IF(YEAR(A17)=$F$12,C17*$G$12,))))))))))</f>
        <v>102</v>
      </c>
      <c r="R17">
        <f>SUMIF($B$3:B17,B17,$C$3:C17)</f>
        <v>171</v>
      </c>
      <c r="S17">
        <f t="shared" si="1"/>
        <v>2.5500000000000003</v>
      </c>
      <c r="V17" s="2">
        <v>38777</v>
      </c>
      <c r="W17" s="3" t="str">
        <f>TEXT($V17,"&gt;=MM.RRRR")</f>
        <v>&gt;=03.2006</v>
      </c>
      <c r="X17" s="3" t="str">
        <f>TEXT($V18,"&lt;MM.RRRR")</f>
        <v>&lt;04.2006</v>
      </c>
      <c r="Y17">
        <f>SUMIFS($C$3:$C$2164,$A$3:$A$2164,W17,$A$3:$A$2164,X17)</f>
        <v>1031</v>
      </c>
      <c r="Z17">
        <f t="shared" si="4"/>
        <v>4629</v>
      </c>
      <c r="AA17">
        <f t="shared" si="0"/>
        <v>1000</v>
      </c>
      <c r="AC17">
        <f t="shared" si="3"/>
        <v>0</v>
      </c>
    </row>
    <row r="18" spans="1:29" x14ac:dyDescent="0.25">
      <c r="A18" s="1">
        <v>38385</v>
      </c>
      <c r="B18" t="s">
        <v>7</v>
      </c>
      <c r="C18">
        <v>465</v>
      </c>
      <c r="J18">
        <f>IF(YEAR(A18)=$F$3,C18*$G$3,IF(YEAR(A18)=$F$4,C18*$G$4,IF(YEAR(A18)=$F$5,C18*$G$5,IF(YEAR(A18)=$F$6,C18*$G$6,IF(YEAR(A18)=$F$7,C18*$G$7,IF(YEAR(A18)=$F$8,C18*$G$8,IF(YEAR(A18)=$F$9,C18*$G$9,IF(YEAR(A18)=$F$10,C18*$G$10,IF(YEAR(A18)=$F$11,C18*$G$11,IF(YEAR(A18)=$F$12,C18*$G$12,))))))))))</f>
        <v>930</v>
      </c>
      <c r="R18">
        <f>SUMIF($B$3:B18,B18,$C$3:C18)</f>
        <v>1046</v>
      </c>
      <c r="S18">
        <f t="shared" si="1"/>
        <v>46.5</v>
      </c>
      <c r="V18" s="2">
        <v>38808</v>
      </c>
      <c r="W18" s="3" t="str">
        <f>TEXT($V18,"&gt;=MM.RRRR")</f>
        <v>&gt;=04.2006</v>
      </c>
      <c r="X18" s="3" t="str">
        <f>TEXT($V19,"&lt;MM.RRRR")</f>
        <v>&lt;05.2006</v>
      </c>
      <c r="Y18">
        <f>SUMIFS($C$3:$C$2164,$A$3:$A$2164,W18,$A$3:$A$2164,X18)</f>
        <v>2464</v>
      </c>
      <c r="Z18">
        <f t="shared" si="4"/>
        <v>3165</v>
      </c>
      <c r="AA18">
        <f t="shared" si="0"/>
        <v>2000</v>
      </c>
      <c r="AC18">
        <f t="shared" si="3"/>
        <v>0</v>
      </c>
    </row>
    <row r="19" spans="1:29" x14ac:dyDescent="0.25">
      <c r="A19" s="1">
        <v>38386</v>
      </c>
      <c r="B19" t="s">
        <v>13</v>
      </c>
      <c r="C19">
        <v>8</v>
      </c>
      <c r="J19">
        <f>IF(YEAR(A19)=$F$3,C19*$G$3,IF(YEAR(A19)=$F$4,C19*$G$4,IF(YEAR(A19)=$F$5,C19*$G$5,IF(YEAR(A19)=$F$6,C19*$G$6,IF(YEAR(A19)=$F$7,C19*$G$7,IF(YEAR(A19)=$F$8,C19*$G$8,IF(YEAR(A19)=$F$9,C19*$G$9,IF(YEAR(A19)=$F$10,C19*$G$10,IF(YEAR(A19)=$F$11,C19*$G$11,IF(YEAR(A19)=$F$12,C19*$G$12,))))))))))</f>
        <v>16</v>
      </c>
      <c r="R19">
        <f>SUMIF($B$3:B19,B19,$C$3:C19)</f>
        <v>8</v>
      </c>
      <c r="S19">
        <f t="shared" si="1"/>
        <v>0</v>
      </c>
      <c r="V19" s="2">
        <v>38838</v>
      </c>
      <c r="W19" s="3" t="str">
        <f>TEXT($V19,"&gt;=MM.RRRR")</f>
        <v>&gt;=05.2006</v>
      </c>
      <c r="X19" s="3" t="str">
        <f>TEXT($V20,"&lt;MM.RRRR")</f>
        <v>&lt;06.2006</v>
      </c>
      <c r="Y19">
        <f>SUMIFS($C$3:$C$2164,$A$3:$A$2164,W19,$A$3:$A$2164,X19)</f>
        <v>2988</v>
      </c>
      <c r="Z19">
        <f t="shared" si="4"/>
        <v>2177</v>
      </c>
      <c r="AA19">
        <f t="shared" si="0"/>
        <v>3000</v>
      </c>
      <c r="AC19">
        <f t="shared" si="3"/>
        <v>0</v>
      </c>
    </row>
    <row r="20" spans="1:29" x14ac:dyDescent="0.25">
      <c r="A20" s="1">
        <v>38388</v>
      </c>
      <c r="B20" t="s">
        <v>14</v>
      </c>
      <c r="C20">
        <v>287</v>
      </c>
      <c r="J20">
        <f>IF(YEAR(A20)=$F$3,C20*$G$3,IF(YEAR(A20)=$F$4,C20*$G$4,IF(YEAR(A20)=$F$5,C20*$G$5,IF(YEAR(A20)=$F$6,C20*$G$6,IF(YEAR(A20)=$F$7,C20*$G$7,IF(YEAR(A20)=$F$8,C20*$G$8,IF(YEAR(A20)=$F$9,C20*$G$9,IF(YEAR(A20)=$F$10,C20*$G$10,IF(YEAR(A20)=$F$11,C20*$G$11,IF(YEAR(A20)=$F$12,C20*$G$12,))))))))))</f>
        <v>574</v>
      </c>
      <c r="R20">
        <f>SUMIF($B$3:B20,B20,$C$3:C20)</f>
        <v>287</v>
      </c>
      <c r="S20">
        <f t="shared" si="1"/>
        <v>14.350000000000001</v>
      </c>
      <c r="V20" s="2">
        <v>38869</v>
      </c>
      <c r="W20" s="3" t="str">
        <f>TEXT($V20,"&gt;=MM.RRRR")</f>
        <v>&gt;=06.2006</v>
      </c>
      <c r="X20" s="3" t="str">
        <f>TEXT($V21,"&lt;MM.RRRR")</f>
        <v>&lt;07.2006</v>
      </c>
      <c r="Y20">
        <f>SUMIFS($C$3:$C$2164,$A$3:$A$2164,W20,$A$3:$A$2164,X20)</f>
        <v>1031</v>
      </c>
      <c r="Z20">
        <f t="shared" si="4"/>
        <v>4146</v>
      </c>
      <c r="AA20">
        <f t="shared" si="0"/>
        <v>1000</v>
      </c>
      <c r="AC20">
        <f t="shared" si="3"/>
        <v>0</v>
      </c>
    </row>
    <row r="21" spans="1:29" x14ac:dyDescent="0.25">
      <c r="A21" s="1">
        <v>38388</v>
      </c>
      <c r="B21" t="s">
        <v>15</v>
      </c>
      <c r="C21">
        <v>12</v>
      </c>
      <c r="J21">
        <f>IF(YEAR(A21)=$F$3,C21*$G$3,IF(YEAR(A21)=$F$4,C21*$G$4,IF(YEAR(A21)=$F$5,C21*$G$5,IF(YEAR(A21)=$F$6,C21*$G$6,IF(YEAR(A21)=$F$7,C21*$G$7,IF(YEAR(A21)=$F$8,C21*$G$8,IF(YEAR(A21)=$F$9,C21*$G$9,IF(YEAR(A21)=$F$10,C21*$G$10,IF(YEAR(A21)=$F$11,C21*$G$11,IF(YEAR(A21)=$F$12,C21*$G$12,))))))))))</f>
        <v>24</v>
      </c>
      <c r="R21">
        <f>SUMIF($B$3:B21,B21,$C$3:C21)</f>
        <v>12</v>
      </c>
      <c r="S21">
        <f t="shared" si="1"/>
        <v>0</v>
      </c>
      <c r="V21" s="2">
        <v>38899</v>
      </c>
      <c r="W21" s="3" t="str">
        <f>TEXT($V21,"&gt;=MM.RRRR")</f>
        <v>&gt;=07.2006</v>
      </c>
      <c r="X21" s="3" t="str">
        <f>TEXT($V22,"&lt;MM.RRRR")</f>
        <v>&lt;08.2006</v>
      </c>
      <c r="Y21">
        <f>SUMIFS($C$3:$C$2164,$A$3:$A$2164,W21,$A$3:$A$2164,X21)</f>
        <v>3319</v>
      </c>
      <c r="Z21">
        <f t="shared" si="4"/>
        <v>1827</v>
      </c>
      <c r="AA21">
        <f t="shared" si="0"/>
        <v>4000</v>
      </c>
      <c r="AC21">
        <f t="shared" si="3"/>
        <v>1</v>
      </c>
    </row>
    <row r="22" spans="1:29" x14ac:dyDescent="0.25">
      <c r="A22" s="1">
        <v>38393</v>
      </c>
      <c r="B22" t="s">
        <v>16</v>
      </c>
      <c r="C22">
        <v>6</v>
      </c>
      <c r="J22">
        <f>IF(YEAR(A22)=$F$3,C22*$G$3,IF(YEAR(A22)=$F$4,C22*$G$4,IF(YEAR(A22)=$F$5,C22*$G$5,IF(YEAR(A22)=$F$6,C22*$G$6,IF(YEAR(A22)=$F$7,C22*$G$7,IF(YEAR(A22)=$F$8,C22*$G$8,IF(YEAR(A22)=$F$9,C22*$G$9,IF(YEAR(A22)=$F$10,C22*$G$10,IF(YEAR(A22)=$F$11,C22*$G$11,IF(YEAR(A22)=$F$12,C22*$G$12,))))))))))</f>
        <v>12</v>
      </c>
      <c r="R22">
        <f>SUMIF($B$3:B22,B22,$C$3:C22)</f>
        <v>6</v>
      </c>
      <c r="S22">
        <f t="shared" si="1"/>
        <v>0</v>
      </c>
      <c r="V22" s="2">
        <v>38930</v>
      </c>
      <c r="W22" s="3" t="str">
        <f>TEXT($V22,"&gt;=MM.RRRR")</f>
        <v>&gt;=08.2006</v>
      </c>
      <c r="X22" s="3" t="str">
        <f>TEXT($V23,"&lt;MM.RRRR")</f>
        <v>&lt;09.2006</v>
      </c>
      <c r="Y22">
        <f>SUMIFS($C$3:$C$2164,$A$3:$A$2164,W22,$A$3:$A$2164,X22)</f>
        <v>2774</v>
      </c>
      <c r="Z22">
        <f t="shared" si="4"/>
        <v>3053</v>
      </c>
      <c r="AA22">
        <f t="shared" si="0"/>
        <v>2000</v>
      </c>
      <c r="AC22">
        <f t="shared" si="3"/>
        <v>0</v>
      </c>
    </row>
    <row r="23" spans="1:29" x14ac:dyDescent="0.25">
      <c r="A23" s="1">
        <v>38397</v>
      </c>
      <c r="B23" t="s">
        <v>17</v>
      </c>
      <c r="C23">
        <v>321</v>
      </c>
      <c r="J23">
        <f>IF(YEAR(A23)=$F$3,C23*$G$3,IF(YEAR(A23)=$F$4,C23*$G$4,IF(YEAR(A23)=$F$5,C23*$G$5,IF(YEAR(A23)=$F$6,C23*$G$6,IF(YEAR(A23)=$F$7,C23*$G$7,IF(YEAR(A23)=$F$8,C23*$G$8,IF(YEAR(A23)=$F$9,C23*$G$9,IF(YEAR(A23)=$F$10,C23*$G$10,IF(YEAR(A23)=$F$11,C23*$G$11,IF(YEAR(A23)=$F$12,C23*$G$12,))))))))))</f>
        <v>642</v>
      </c>
      <c r="R23">
        <f>SUMIF($B$3:B23,B23,$C$3:C23)</f>
        <v>321</v>
      </c>
      <c r="S23">
        <f t="shared" si="1"/>
        <v>16.05</v>
      </c>
      <c r="V23" s="2">
        <v>38961</v>
      </c>
      <c r="W23" s="3" t="str">
        <f>TEXT($V23,"&gt;=MM.RRRR")</f>
        <v>&gt;=09.2006</v>
      </c>
      <c r="X23" s="3" t="str">
        <f>TEXT($V24,"&lt;MM.RRRR")</f>
        <v>&lt;10.2006</v>
      </c>
      <c r="Y23">
        <f>SUMIFS($C$3:$C$2164,$A$3:$A$2164,W23,$A$3:$A$2164,X23)</f>
        <v>2764</v>
      </c>
      <c r="Z23">
        <f t="shared" si="4"/>
        <v>2289</v>
      </c>
      <c r="AA23">
        <f t="shared" si="0"/>
        <v>3000</v>
      </c>
      <c r="AC23">
        <f t="shared" si="3"/>
        <v>0</v>
      </c>
    </row>
    <row r="24" spans="1:29" x14ac:dyDescent="0.25">
      <c r="A24" s="1">
        <v>38401</v>
      </c>
      <c r="B24" t="s">
        <v>18</v>
      </c>
      <c r="C24">
        <v>99</v>
      </c>
      <c r="J24">
        <f>IF(YEAR(A24)=$F$3,C24*$G$3,IF(YEAR(A24)=$F$4,C24*$G$4,IF(YEAR(A24)=$F$5,C24*$G$5,IF(YEAR(A24)=$F$6,C24*$G$6,IF(YEAR(A24)=$F$7,C24*$G$7,IF(YEAR(A24)=$F$8,C24*$G$8,IF(YEAR(A24)=$F$9,C24*$G$9,IF(YEAR(A24)=$F$10,C24*$G$10,IF(YEAR(A24)=$F$11,C24*$G$11,IF(YEAR(A24)=$F$12,C24*$G$12,))))))))))</f>
        <v>198</v>
      </c>
      <c r="R24">
        <f>SUMIF($B$3:B24,B24,$C$3:C24)</f>
        <v>99</v>
      </c>
      <c r="S24">
        <f t="shared" si="1"/>
        <v>0</v>
      </c>
      <c r="V24" s="2">
        <v>38991</v>
      </c>
      <c r="W24" s="3" t="str">
        <f>TEXT($V24,"&gt;=MM.RRRR")</f>
        <v>&gt;=10.2006</v>
      </c>
      <c r="X24" s="3" t="str">
        <f>TEXT($V25,"&lt;MM.RRRR")</f>
        <v>&lt;11.2006</v>
      </c>
      <c r="Y24">
        <f>SUMIFS($C$3:$C$2164,$A$3:$A$2164,W24,$A$3:$A$2164,X24)</f>
        <v>2416</v>
      </c>
      <c r="Z24">
        <f t="shared" si="4"/>
        <v>2873</v>
      </c>
      <c r="AA24">
        <f t="shared" si="0"/>
        <v>3000</v>
      </c>
      <c r="AC24">
        <f t="shared" si="3"/>
        <v>0</v>
      </c>
    </row>
    <row r="25" spans="1:29" x14ac:dyDescent="0.25">
      <c r="A25" s="1">
        <v>38401</v>
      </c>
      <c r="B25" t="s">
        <v>19</v>
      </c>
      <c r="C25">
        <v>91</v>
      </c>
      <c r="J25">
        <f>IF(YEAR(A25)=$F$3,C25*$G$3,IF(YEAR(A25)=$F$4,C25*$G$4,IF(YEAR(A25)=$F$5,C25*$G$5,IF(YEAR(A25)=$F$6,C25*$G$6,IF(YEAR(A25)=$F$7,C25*$G$7,IF(YEAR(A25)=$F$8,C25*$G$8,IF(YEAR(A25)=$F$9,C25*$G$9,IF(YEAR(A25)=$F$10,C25*$G$10,IF(YEAR(A25)=$F$11,C25*$G$11,IF(YEAR(A25)=$F$12,C25*$G$12,))))))))))</f>
        <v>182</v>
      </c>
      <c r="R25">
        <f>SUMIF($B$3:B25,B25,$C$3:C25)</f>
        <v>91</v>
      </c>
      <c r="S25">
        <f t="shared" si="1"/>
        <v>0</v>
      </c>
      <c r="V25" s="2">
        <v>39022</v>
      </c>
      <c r="W25" s="3" t="str">
        <f>TEXT($V25,"&gt;=MM.RRRR")</f>
        <v>&gt;=11.2006</v>
      </c>
      <c r="X25" s="3" t="str">
        <f>TEXT($V26,"&lt;MM.RRRR")</f>
        <v>&lt;12.2006</v>
      </c>
      <c r="Y25">
        <f>SUMIFS($C$3:$C$2164,$A$3:$A$2164,W25,$A$3:$A$2164,X25)</f>
        <v>1917</v>
      </c>
      <c r="Z25">
        <f t="shared" si="4"/>
        <v>3956</v>
      </c>
      <c r="AA25">
        <f t="shared" si="0"/>
        <v>2000</v>
      </c>
      <c r="AC25">
        <f t="shared" si="3"/>
        <v>0</v>
      </c>
    </row>
    <row r="26" spans="1:29" x14ac:dyDescent="0.25">
      <c r="A26" s="1">
        <v>38407</v>
      </c>
      <c r="B26" t="s">
        <v>14</v>
      </c>
      <c r="C26">
        <v>118</v>
      </c>
      <c r="J26">
        <f>IF(YEAR(A26)=$F$3,C26*$G$3,IF(YEAR(A26)=$F$4,C26*$G$4,IF(YEAR(A26)=$F$5,C26*$G$5,IF(YEAR(A26)=$F$6,C26*$G$6,IF(YEAR(A26)=$F$7,C26*$G$7,IF(YEAR(A26)=$F$8,C26*$G$8,IF(YEAR(A26)=$F$9,C26*$G$9,IF(YEAR(A26)=$F$10,C26*$G$10,IF(YEAR(A26)=$F$11,C26*$G$11,IF(YEAR(A26)=$F$12,C26*$G$12,))))))))))</f>
        <v>236</v>
      </c>
      <c r="R26">
        <f>SUMIF($B$3:B26,B26,$C$3:C26)</f>
        <v>405</v>
      </c>
      <c r="S26">
        <f t="shared" si="1"/>
        <v>5.9</v>
      </c>
      <c r="V26" s="2">
        <v>39052</v>
      </c>
      <c r="W26" s="3" t="str">
        <f>TEXT($V26,"&gt;=MM.RRRR")</f>
        <v>&gt;=12.2006</v>
      </c>
      <c r="X26" s="3" t="str">
        <f>TEXT($V27,"&lt;MM.RRRR")</f>
        <v>&lt;01.2007</v>
      </c>
      <c r="Y26">
        <f>SUMIFS($C$3:$C$2164,$A$3:$A$2164,W26,$A$3:$A$2164,X26)</f>
        <v>2198</v>
      </c>
      <c r="Z26">
        <f t="shared" si="4"/>
        <v>3758</v>
      </c>
      <c r="AA26">
        <f t="shared" si="0"/>
        <v>2000</v>
      </c>
      <c r="AC26">
        <f t="shared" si="3"/>
        <v>0</v>
      </c>
    </row>
    <row r="27" spans="1:29" x14ac:dyDescent="0.25">
      <c r="A27" s="1">
        <v>38408</v>
      </c>
      <c r="B27" t="s">
        <v>20</v>
      </c>
      <c r="C27">
        <v>58</v>
      </c>
      <c r="J27">
        <f>IF(YEAR(A27)=$F$3,C27*$G$3,IF(YEAR(A27)=$F$4,C27*$G$4,IF(YEAR(A27)=$F$5,C27*$G$5,IF(YEAR(A27)=$F$6,C27*$G$6,IF(YEAR(A27)=$F$7,C27*$G$7,IF(YEAR(A27)=$F$8,C27*$G$8,IF(YEAR(A27)=$F$9,C27*$G$9,IF(YEAR(A27)=$F$10,C27*$G$10,IF(YEAR(A27)=$F$11,C27*$G$11,IF(YEAR(A27)=$F$12,C27*$G$12,))))))))))</f>
        <v>116</v>
      </c>
      <c r="R27">
        <f>SUMIF($B$3:B27,B27,$C$3:C27)</f>
        <v>58</v>
      </c>
      <c r="S27">
        <f t="shared" si="1"/>
        <v>0</v>
      </c>
      <c r="V27" s="2">
        <v>39083</v>
      </c>
      <c r="W27" s="3" t="str">
        <f>TEXT($V27,"&gt;=MM.RRRR")</f>
        <v>&gt;=01.2007</v>
      </c>
      <c r="X27" s="3" t="str">
        <f>TEXT($V28,"&lt;MM.RRRR")</f>
        <v>&lt;02.2007</v>
      </c>
      <c r="Y27">
        <f>SUMIFS($C$3:$C$2164,$A$3:$A$2164,W27,$A$3:$A$2164,X27)</f>
        <v>2010</v>
      </c>
      <c r="Z27">
        <f t="shared" si="4"/>
        <v>3748</v>
      </c>
      <c r="AA27">
        <f t="shared" si="0"/>
        <v>2000</v>
      </c>
      <c r="AC27">
        <f t="shared" si="3"/>
        <v>0</v>
      </c>
    </row>
    <row r="28" spans="1:29" x14ac:dyDescent="0.25">
      <c r="A28" s="1">
        <v>38409</v>
      </c>
      <c r="B28" t="s">
        <v>21</v>
      </c>
      <c r="C28">
        <v>16</v>
      </c>
      <c r="J28">
        <f>IF(YEAR(A28)=$F$3,C28*$G$3,IF(YEAR(A28)=$F$4,C28*$G$4,IF(YEAR(A28)=$F$5,C28*$G$5,IF(YEAR(A28)=$F$6,C28*$G$6,IF(YEAR(A28)=$F$7,C28*$G$7,IF(YEAR(A28)=$F$8,C28*$G$8,IF(YEAR(A28)=$F$9,C28*$G$9,IF(YEAR(A28)=$F$10,C28*$G$10,IF(YEAR(A28)=$F$11,C28*$G$11,IF(YEAR(A28)=$F$12,C28*$G$12,))))))))))</f>
        <v>32</v>
      </c>
      <c r="R28">
        <f>SUMIF($B$3:B28,B28,$C$3:C28)</f>
        <v>16</v>
      </c>
      <c r="S28">
        <f t="shared" si="1"/>
        <v>0</v>
      </c>
      <c r="V28" s="2">
        <v>39114</v>
      </c>
      <c r="W28" s="3" t="str">
        <f>TEXT($V28,"&gt;=MM.RRRR")</f>
        <v>&gt;=02.2007</v>
      </c>
      <c r="X28" s="3" t="str">
        <f>TEXT($V29,"&lt;MM.RRRR")</f>
        <v>&lt;03.2007</v>
      </c>
      <c r="Y28">
        <f>SUMIFS($C$3:$C$2164,$A$3:$A$2164,W28,$A$3:$A$2164,X28)</f>
        <v>2273</v>
      </c>
      <c r="Z28">
        <f t="shared" si="4"/>
        <v>3475</v>
      </c>
      <c r="AA28">
        <f t="shared" si="0"/>
        <v>2000</v>
      </c>
      <c r="AC28">
        <f t="shared" si="3"/>
        <v>0</v>
      </c>
    </row>
    <row r="29" spans="1:29" x14ac:dyDescent="0.25">
      <c r="A29" s="1">
        <v>38409</v>
      </c>
      <c r="B29" t="s">
        <v>22</v>
      </c>
      <c r="C29">
        <v>348</v>
      </c>
      <c r="J29">
        <f>IF(YEAR(A29)=$F$3,C29*$G$3,IF(YEAR(A29)=$F$4,C29*$G$4,IF(YEAR(A29)=$F$5,C29*$G$5,IF(YEAR(A29)=$F$6,C29*$G$6,IF(YEAR(A29)=$F$7,C29*$G$7,IF(YEAR(A29)=$F$8,C29*$G$8,IF(YEAR(A29)=$F$9,C29*$G$9,IF(YEAR(A29)=$F$10,C29*$G$10,IF(YEAR(A29)=$F$11,C29*$G$11,IF(YEAR(A29)=$F$12,C29*$G$12,))))))))))</f>
        <v>696</v>
      </c>
      <c r="R29">
        <f>SUMIF($B$3:B29,B29,$C$3:C29)</f>
        <v>348</v>
      </c>
      <c r="S29">
        <f t="shared" si="1"/>
        <v>17.400000000000002</v>
      </c>
      <c r="V29" s="2">
        <v>39142</v>
      </c>
      <c r="W29" s="3" t="str">
        <f>TEXT($V29,"&gt;=MM.RRRR")</f>
        <v>&gt;=03.2007</v>
      </c>
      <c r="X29" s="3" t="str">
        <f>TEXT($V30,"&lt;MM.RRRR")</f>
        <v>&lt;04.2007</v>
      </c>
      <c r="Y29">
        <f>SUMIFS($C$3:$C$2164,$A$3:$A$2164,W29,$A$3:$A$2164,X29)</f>
        <v>2815</v>
      </c>
      <c r="Z29">
        <f t="shared" si="4"/>
        <v>2660</v>
      </c>
      <c r="AA29">
        <f t="shared" si="0"/>
        <v>3000</v>
      </c>
      <c r="AC29">
        <f t="shared" si="3"/>
        <v>0</v>
      </c>
    </row>
    <row r="30" spans="1:29" x14ac:dyDescent="0.25">
      <c r="A30" s="1">
        <v>38410</v>
      </c>
      <c r="B30" t="s">
        <v>5</v>
      </c>
      <c r="C30">
        <v>336</v>
      </c>
      <c r="J30">
        <f>IF(YEAR(A30)=$F$3,C30*$G$3,IF(YEAR(A30)=$F$4,C30*$G$4,IF(YEAR(A30)=$F$5,C30*$G$5,IF(YEAR(A30)=$F$6,C30*$G$6,IF(YEAR(A30)=$F$7,C30*$G$7,IF(YEAR(A30)=$F$8,C30*$G$8,IF(YEAR(A30)=$F$9,C30*$G$9,IF(YEAR(A30)=$F$10,C30*$G$10,IF(YEAR(A30)=$F$11,C30*$G$11,IF(YEAR(A30)=$F$12,C30*$G$12,))))))))))</f>
        <v>672</v>
      </c>
      <c r="R30">
        <f>SUMIF($B$3:B30,B30,$C$3:C30)</f>
        <v>772</v>
      </c>
      <c r="S30">
        <f t="shared" si="1"/>
        <v>16.8</v>
      </c>
      <c r="V30" s="2">
        <v>39173</v>
      </c>
      <c r="W30" s="3" t="str">
        <f>TEXT($V30,"&gt;=MM.RRRR")</f>
        <v>&gt;=04.2007</v>
      </c>
      <c r="X30" s="3" t="str">
        <f>TEXT($V31,"&lt;MM.RRRR")</f>
        <v>&lt;05.2007</v>
      </c>
      <c r="Y30">
        <f>SUMIFS($C$3:$C$2164,$A$3:$A$2164,W30,$A$3:$A$2164,X30)</f>
        <v>2572</v>
      </c>
      <c r="Z30">
        <f t="shared" si="4"/>
        <v>3088</v>
      </c>
      <c r="AA30">
        <f t="shared" si="0"/>
        <v>2000</v>
      </c>
      <c r="AC30">
        <f t="shared" si="3"/>
        <v>0</v>
      </c>
    </row>
    <row r="31" spans="1:29" x14ac:dyDescent="0.25">
      <c r="A31" s="1">
        <v>38410</v>
      </c>
      <c r="B31" t="s">
        <v>22</v>
      </c>
      <c r="C31">
        <v>435</v>
      </c>
      <c r="J31">
        <f>IF(YEAR(A31)=$F$3,C31*$G$3,IF(YEAR(A31)=$F$4,C31*$G$4,IF(YEAR(A31)=$F$5,C31*$G$5,IF(YEAR(A31)=$F$6,C31*$G$6,IF(YEAR(A31)=$F$7,C31*$G$7,IF(YEAR(A31)=$F$8,C31*$G$8,IF(YEAR(A31)=$F$9,C31*$G$9,IF(YEAR(A31)=$F$10,C31*$G$10,IF(YEAR(A31)=$F$11,C31*$G$11,IF(YEAR(A31)=$F$12,C31*$G$12,))))))))))</f>
        <v>870</v>
      </c>
      <c r="R31">
        <f>SUMIF($B$3:B31,B31,$C$3:C31)</f>
        <v>783</v>
      </c>
      <c r="S31">
        <f t="shared" si="1"/>
        <v>21.75</v>
      </c>
      <c r="V31" s="2">
        <v>39203</v>
      </c>
      <c r="W31" s="3" t="str">
        <f>TEXT($V31,"&gt;=MM.RRRR")</f>
        <v>&gt;=05.2007</v>
      </c>
      <c r="X31" s="3" t="str">
        <f>TEXT($V32,"&lt;MM.RRRR")</f>
        <v>&lt;06.2007</v>
      </c>
      <c r="Y31">
        <f>SUMIFS($C$3:$C$2164,$A$3:$A$2164,W31,$A$3:$A$2164,X31)</f>
        <v>2776</v>
      </c>
      <c r="Z31">
        <f t="shared" si="4"/>
        <v>2312</v>
      </c>
      <c r="AA31">
        <f t="shared" si="0"/>
        <v>3000</v>
      </c>
      <c r="AC31">
        <f t="shared" si="3"/>
        <v>0</v>
      </c>
    </row>
    <row r="32" spans="1:29" x14ac:dyDescent="0.25">
      <c r="A32" s="1">
        <v>38410</v>
      </c>
      <c r="B32" t="s">
        <v>23</v>
      </c>
      <c r="C32">
        <v>110</v>
      </c>
      <c r="J32">
        <f>IF(YEAR(A32)=$F$3,C32*$G$3,IF(YEAR(A32)=$F$4,C32*$G$4,IF(YEAR(A32)=$F$5,C32*$G$5,IF(YEAR(A32)=$F$6,C32*$G$6,IF(YEAR(A32)=$F$7,C32*$G$7,IF(YEAR(A32)=$F$8,C32*$G$8,IF(YEAR(A32)=$F$9,C32*$G$9,IF(YEAR(A32)=$F$10,C32*$G$10,IF(YEAR(A32)=$F$11,C32*$G$11,IF(YEAR(A32)=$F$12,C32*$G$12,))))))))))</f>
        <v>220</v>
      </c>
      <c r="R32">
        <f>SUMIF($B$3:B32,B32,$C$3:C32)</f>
        <v>110</v>
      </c>
      <c r="S32">
        <f t="shared" si="1"/>
        <v>5.5</v>
      </c>
      <c r="V32" s="2">
        <v>39234</v>
      </c>
      <c r="W32" s="3" t="str">
        <f>TEXT($V32,"&gt;=MM.RRRR")</f>
        <v>&gt;=06.2007</v>
      </c>
      <c r="X32" s="3" t="str">
        <f>TEXT($V33,"&lt;MM.RRRR")</f>
        <v>&lt;07.2007</v>
      </c>
      <c r="Y32">
        <f>SUMIFS($C$3:$C$2164,$A$3:$A$2164,W32,$A$3:$A$2164,X32)</f>
        <v>1163</v>
      </c>
      <c r="Z32">
        <f t="shared" si="4"/>
        <v>4149</v>
      </c>
      <c r="AA32">
        <f t="shared" si="0"/>
        <v>1000</v>
      </c>
      <c r="AC32">
        <f t="shared" si="3"/>
        <v>0</v>
      </c>
    </row>
    <row r="33" spans="1:29" x14ac:dyDescent="0.25">
      <c r="A33" s="1">
        <v>38412</v>
      </c>
      <c r="B33" t="s">
        <v>24</v>
      </c>
      <c r="C33">
        <v>204</v>
      </c>
      <c r="J33">
        <f>IF(YEAR(A33)=$F$3,C33*$G$3,IF(YEAR(A33)=$F$4,C33*$G$4,IF(YEAR(A33)=$F$5,C33*$G$5,IF(YEAR(A33)=$F$6,C33*$G$6,IF(YEAR(A33)=$F$7,C33*$G$7,IF(YEAR(A33)=$F$8,C33*$G$8,IF(YEAR(A33)=$F$9,C33*$G$9,IF(YEAR(A33)=$F$10,C33*$G$10,IF(YEAR(A33)=$F$11,C33*$G$11,IF(YEAR(A33)=$F$12,C33*$G$12,))))))))))</f>
        <v>408</v>
      </c>
      <c r="R33">
        <f>SUMIF($B$3:B33,B33,$C$3:C33)</f>
        <v>204</v>
      </c>
      <c r="S33">
        <f t="shared" si="1"/>
        <v>10.200000000000001</v>
      </c>
      <c r="V33" s="2">
        <v>39264</v>
      </c>
      <c r="W33" s="3" t="str">
        <f>TEXT($V33,"&gt;=MM.RRRR")</f>
        <v>&gt;=07.2007</v>
      </c>
      <c r="X33" s="3" t="str">
        <f>TEXT($V34,"&lt;MM.RRRR")</f>
        <v>&lt;08.2007</v>
      </c>
      <c r="Y33">
        <f>SUMIFS($C$3:$C$2164,$A$3:$A$2164,W33,$A$3:$A$2164,X33)</f>
        <v>2472</v>
      </c>
      <c r="Z33">
        <f t="shared" si="4"/>
        <v>2677</v>
      </c>
      <c r="AA33">
        <f t="shared" si="0"/>
        <v>3000</v>
      </c>
      <c r="AC33">
        <f t="shared" si="3"/>
        <v>0</v>
      </c>
    </row>
    <row r="34" spans="1:29" x14ac:dyDescent="0.25">
      <c r="A34" s="1">
        <v>38412</v>
      </c>
      <c r="B34" t="s">
        <v>18</v>
      </c>
      <c r="C34">
        <v>20</v>
      </c>
      <c r="J34">
        <f>IF(YEAR(A34)=$F$3,C34*$G$3,IF(YEAR(A34)=$F$4,C34*$G$4,IF(YEAR(A34)=$F$5,C34*$G$5,IF(YEAR(A34)=$F$6,C34*$G$6,IF(YEAR(A34)=$F$7,C34*$G$7,IF(YEAR(A34)=$F$8,C34*$G$8,IF(YEAR(A34)=$F$9,C34*$G$9,IF(YEAR(A34)=$F$10,C34*$G$10,IF(YEAR(A34)=$F$11,C34*$G$11,IF(YEAR(A34)=$F$12,C34*$G$12,))))))))))</f>
        <v>40</v>
      </c>
      <c r="R34">
        <f>SUMIF($B$3:B34,B34,$C$3:C34)</f>
        <v>119</v>
      </c>
      <c r="S34">
        <f t="shared" si="1"/>
        <v>1</v>
      </c>
      <c r="V34" s="2">
        <v>39295</v>
      </c>
      <c r="W34" s="3" t="str">
        <f>TEXT($V34,"&gt;=MM.RRRR")</f>
        <v>&gt;=08.2007</v>
      </c>
      <c r="X34" s="3" t="str">
        <f>TEXT($V35,"&lt;MM.RRRR")</f>
        <v>&lt;09.2007</v>
      </c>
      <c r="Y34">
        <f>SUMIFS($C$3:$C$2164,$A$3:$A$2164,W34,$A$3:$A$2164,X34)</f>
        <v>3138</v>
      </c>
      <c r="Z34">
        <f t="shared" si="4"/>
        <v>2539</v>
      </c>
      <c r="AA34">
        <f t="shared" si="0"/>
        <v>3000</v>
      </c>
      <c r="AC34">
        <f t="shared" si="3"/>
        <v>0</v>
      </c>
    </row>
    <row r="35" spans="1:29" x14ac:dyDescent="0.25">
      <c r="A35" s="1">
        <v>38414</v>
      </c>
      <c r="B35" t="s">
        <v>25</v>
      </c>
      <c r="C35">
        <v>102</v>
      </c>
      <c r="J35">
        <f>IF(YEAR(A35)=$F$3,C35*$G$3,IF(YEAR(A35)=$F$4,C35*$G$4,IF(YEAR(A35)=$F$5,C35*$G$5,IF(YEAR(A35)=$F$6,C35*$G$6,IF(YEAR(A35)=$F$7,C35*$G$7,IF(YEAR(A35)=$F$8,C35*$G$8,IF(YEAR(A35)=$F$9,C35*$G$9,IF(YEAR(A35)=$F$10,C35*$G$10,IF(YEAR(A35)=$F$11,C35*$G$11,IF(YEAR(A35)=$F$12,C35*$G$12,))))))))))</f>
        <v>204</v>
      </c>
      <c r="R35">
        <f>SUMIF($B$3:B35,B35,$C$3:C35)</f>
        <v>102</v>
      </c>
      <c r="S35">
        <f t="shared" si="1"/>
        <v>5.1000000000000005</v>
      </c>
      <c r="V35" s="2">
        <v>39326</v>
      </c>
      <c r="W35" s="3" t="str">
        <f>TEXT($V35,"&gt;=MM.RRRR")</f>
        <v>&gt;=09.2007</v>
      </c>
      <c r="X35" s="3" t="str">
        <f>TEXT($V36,"&lt;MM.RRRR")</f>
        <v>&lt;10.2007</v>
      </c>
      <c r="Y35">
        <f>SUMIFS($C$3:$C$2164,$A$3:$A$2164,W35,$A$3:$A$2164,X35)</f>
        <v>4586</v>
      </c>
      <c r="Z35">
        <f t="shared" si="4"/>
        <v>953</v>
      </c>
      <c r="AA35">
        <f t="shared" si="0"/>
        <v>5000</v>
      </c>
      <c r="AC35">
        <f t="shared" si="3"/>
        <v>1</v>
      </c>
    </row>
    <row r="36" spans="1:29" x14ac:dyDescent="0.25">
      <c r="A36" s="1">
        <v>38416</v>
      </c>
      <c r="B36" t="s">
        <v>26</v>
      </c>
      <c r="C36">
        <v>48</v>
      </c>
      <c r="J36">
        <f>IF(YEAR(A36)=$F$3,C36*$G$3,IF(YEAR(A36)=$F$4,C36*$G$4,IF(YEAR(A36)=$F$5,C36*$G$5,IF(YEAR(A36)=$F$6,C36*$G$6,IF(YEAR(A36)=$F$7,C36*$G$7,IF(YEAR(A36)=$F$8,C36*$G$8,IF(YEAR(A36)=$F$9,C36*$G$9,IF(YEAR(A36)=$F$10,C36*$G$10,IF(YEAR(A36)=$F$11,C36*$G$11,IF(YEAR(A36)=$F$12,C36*$G$12,))))))))))</f>
        <v>96</v>
      </c>
      <c r="R36">
        <f>SUMIF($B$3:B36,B36,$C$3:C36)</f>
        <v>48</v>
      </c>
      <c r="S36">
        <f t="shared" si="1"/>
        <v>0</v>
      </c>
      <c r="V36" s="2">
        <v>39356</v>
      </c>
      <c r="W36" s="3" t="str">
        <f>TEXT($V36,"&gt;=MM.RRRR")</f>
        <v>&gt;=10.2007</v>
      </c>
      <c r="X36" s="3" t="str">
        <f>TEXT($V37,"&lt;MM.RRRR")</f>
        <v>&lt;11.2007</v>
      </c>
      <c r="Y36">
        <f>SUMIFS($C$3:$C$2164,$A$3:$A$2164,W36,$A$3:$A$2164,X36)</f>
        <v>2590</v>
      </c>
      <c r="Z36">
        <f t="shared" si="4"/>
        <v>3363</v>
      </c>
      <c r="AA36">
        <f t="shared" si="0"/>
        <v>2000</v>
      </c>
      <c r="AC36">
        <f t="shared" si="3"/>
        <v>0</v>
      </c>
    </row>
    <row r="37" spans="1:29" x14ac:dyDescent="0.25">
      <c r="A37" s="1">
        <v>38418</v>
      </c>
      <c r="B37" t="s">
        <v>22</v>
      </c>
      <c r="C37">
        <v>329</v>
      </c>
      <c r="J37">
        <f>IF(YEAR(A37)=$F$3,C37*$G$3,IF(YEAR(A37)=$F$4,C37*$G$4,IF(YEAR(A37)=$F$5,C37*$G$5,IF(YEAR(A37)=$F$6,C37*$G$6,IF(YEAR(A37)=$F$7,C37*$G$7,IF(YEAR(A37)=$F$8,C37*$G$8,IF(YEAR(A37)=$F$9,C37*$G$9,IF(YEAR(A37)=$F$10,C37*$G$10,IF(YEAR(A37)=$F$11,C37*$G$11,IF(YEAR(A37)=$F$12,C37*$G$12,))))))))))</f>
        <v>658</v>
      </c>
      <c r="R37">
        <f>SUMIF($B$3:B37,B37,$C$3:C37)</f>
        <v>1112</v>
      </c>
      <c r="S37">
        <f t="shared" si="1"/>
        <v>32.9</v>
      </c>
      <c r="V37" s="2">
        <v>39387</v>
      </c>
      <c r="W37" s="3" t="str">
        <f>TEXT($V37,"&gt;=MM.RRRR")</f>
        <v>&gt;=11.2007</v>
      </c>
      <c r="X37" s="3" t="str">
        <f>TEXT($V38,"&lt;MM.RRRR")</f>
        <v>&lt;12.2007</v>
      </c>
      <c r="Y37">
        <f>SUMIFS($C$3:$C$2164,$A$3:$A$2164,W37,$A$3:$A$2164,X37)</f>
        <v>1654</v>
      </c>
      <c r="Z37">
        <f t="shared" si="4"/>
        <v>3709</v>
      </c>
      <c r="AA37">
        <f t="shared" si="0"/>
        <v>2000</v>
      </c>
      <c r="AC37">
        <f t="shared" si="3"/>
        <v>0</v>
      </c>
    </row>
    <row r="38" spans="1:29" x14ac:dyDescent="0.25">
      <c r="A38" s="1">
        <v>38420</v>
      </c>
      <c r="B38" t="s">
        <v>27</v>
      </c>
      <c r="C38">
        <v>16</v>
      </c>
      <c r="J38">
        <f>IF(YEAR(A38)=$F$3,C38*$G$3,IF(YEAR(A38)=$F$4,C38*$G$4,IF(YEAR(A38)=$F$5,C38*$G$5,IF(YEAR(A38)=$F$6,C38*$G$6,IF(YEAR(A38)=$F$7,C38*$G$7,IF(YEAR(A38)=$F$8,C38*$G$8,IF(YEAR(A38)=$F$9,C38*$G$9,IF(YEAR(A38)=$F$10,C38*$G$10,IF(YEAR(A38)=$F$11,C38*$G$11,IF(YEAR(A38)=$F$12,C38*$G$12,))))))))))</f>
        <v>32</v>
      </c>
      <c r="R38">
        <f>SUMIF($B$3:B38,B38,$C$3:C38)</f>
        <v>16</v>
      </c>
      <c r="S38">
        <f t="shared" si="1"/>
        <v>0</v>
      </c>
      <c r="V38" s="2">
        <v>39417</v>
      </c>
      <c r="W38" s="3" t="str">
        <f>TEXT($V38,"&gt;=MM.RRRR")</f>
        <v>&gt;=12.2007</v>
      </c>
      <c r="X38" s="3" t="str">
        <f>TEXT($V39,"&lt;MM.RRRR")</f>
        <v>&lt;01.2008</v>
      </c>
      <c r="Y38">
        <f>SUMIFS($C$3:$C$2164,$A$3:$A$2164,W38,$A$3:$A$2164,X38)</f>
        <v>3671</v>
      </c>
      <c r="Z38">
        <f t="shared" si="4"/>
        <v>2038</v>
      </c>
      <c r="AA38">
        <f t="shared" si="0"/>
        <v>3000</v>
      </c>
      <c r="AC38">
        <f t="shared" si="3"/>
        <v>0</v>
      </c>
    </row>
    <row r="39" spans="1:29" x14ac:dyDescent="0.25">
      <c r="A39" s="1">
        <v>38421</v>
      </c>
      <c r="B39" t="s">
        <v>28</v>
      </c>
      <c r="C39">
        <v>102</v>
      </c>
      <c r="J39">
        <f>IF(YEAR(A39)=$F$3,C39*$G$3,IF(YEAR(A39)=$F$4,C39*$G$4,IF(YEAR(A39)=$F$5,C39*$G$5,IF(YEAR(A39)=$F$6,C39*$G$6,IF(YEAR(A39)=$F$7,C39*$G$7,IF(YEAR(A39)=$F$8,C39*$G$8,IF(YEAR(A39)=$F$9,C39*$G$9,IF(YEAR(A39)=$F$10,C39*$G$10,IF(YEAR(A39)=$F$11,C39*$G$11,IF(YEAR(A39)=$F$12,C39*$G$12,))))))))))</f>
        <v>204</v>
      </c>
      <c r="R39">
        <f>SUMIF($B$3:B39,B39,$C$3:C39)</f>
        <v>102</v>
      </c>
      <c r="S39">
        <f t="shared" si="1"/>
        <v>5.1000000000000005</v>
      </c>
      <c r="V39" s="2">
        <v>39448</v>
      </c>
      <c r="W39" s="3" t="str">
        <f>TEXT($V39,"&gt;=MM.RRRR")</f>
        <v>&gt;=01.2008</v>
      </c>
      <c r="X39" s="3" t="str">
        <f>TEXT($V40,"&lt;MM.RRRR")</f>
        <v>&lt;02.2008</v>
      </c>
      <c r="Y39">
        <f>SUMIFS($C$3:$C$2164,$A$3:$A$2164,W39,$A$3:$A$2164,X39)</f>
        <v>2043</v>
      </c>
      <c r="Z39">
        <f t="shared" si="4"/>
        <v>2995</v>
      </c>
      <c r="AA39">
        <f t="shared" si="0"/>
        <v>3000</v>
      </c>
      <c r="AC39">
        <f t="shared" si="3"/>
        <v>0</v>
      </c>
    </row>
    <row r="40" spans="1:29" x14ac:dyDescent="0.25">
      <c r="A40" s="1">
        <v>38421</v>
      </c>
      <c r="B40" t="s">
        <v>14</v>
      </c>
      <c r="C40">
        <v>309</v>
      </c>
      <c r="J40">
        <f>IF(YEAR(A40)=$F$3,C40*$G$3,IF(YEAR(A40)=$F$4,C40*$G$4,IF(YEAR(A40)=$F$5,C40*$G$5,IF(YEAR(A40)=$F$6,C40*$G$6,IF(YEAR(A40)=$F$7,C40*$G$7,IF(YEAR(A40)=$F$8,C40*$G$8,IF(YEAR(A40)=$F$9,C40*$G$9,IF(YEAR(A40)=$F$10,C40*$G$10,IF(YEAR(A40)=$F$11,C40*$G$11,IF(YEAR(A40)=$F$12,C40*$G$12,))))))))))</f>
        <v>618</v>
      </c>
      <c r="R40">
        <f>SUMIF($B$3:B40,B40,$C$3:C40)</f>
        <v>714</v>
      </c>
      <c r="S40">
        <f t="shared" si="1"/>
        <v>15.450000000000001</v>
      </c>
      <c r="V40" s="2">
        <v>39479</v>
      </c>
      <c r="W40" s="3" t="str">
        <f>TEXT($V40,"&gt;=MM.RRRR")</f>
        <v>&gt;=02.2008</v>
      </c>
      <c r="X40" s="3" t="str">
        <f>TEXT($V41,"&lt;MM.RRRR")</f>
        <v>&lt;03.2008</v>
      </c>
      <c r="Y40">
        <f>SUMIFS($C$3:$C$2164,$A$3:$A$2164,W40,$A$3:$A$2164,X40)</f>
        <v>3369</v>
      </c>
      <c r="Z40">
        <f t="shared" si="4"/>
        <v>2626</v>
      </c>
      <c r="AA40">
        <f t="shared" si="0"/>
        <v>3000</v>
      </c>
      <c r="AC40">
        <f t="shared" si="3"/>
        <v>0</v>
      </c>
    </row>
    <row r="41" spans="1:29" x14ac:dyDescent="0.25">
      <c r="A41" s="1">
        <v>38423</v>
      </c>
      <c r="B41" t="s">
        <v>5</v>
      </c>
      <c r="C41">
        <v>331</v>
      </c>
      <c r="J41">
        <f>IF(YEAR(A41)=$F$3,C41*$G$3,IF(YEAR(A41)=$F$4,C41*$G$4,IF(YEAR(A41)=$F$5,C41*$G$5,IF(YEAR(A41)=$F$6,C41*$G$6,IF(YEAR(A41)=$F$7,C41*$G$7,IF(YEAR(A41)=$F$8,C41*$G$8,IF(YEAR(A41)=$F$9,C41*$G$9,IF(YEAR(A41)=$F$10,C41*$G$10,IF(YEAR(A41)=$F$11,C41*$G$11,IF(YEAR(A41)=$F$12,C41*$G$12,))))))))))</f>
        <v>662</v>
      </c>
      <c r="R41">
        <f>SUMIF($B$3:B41,B41,$C$3:C41)</f>
        <v>1103</v>
      </c>
      <c r="S41">
        <f t="shared" si="1"/>
        <v>33.1</v>
      </c>
      <c r="V41" s="2">
        <v>39508</v>
      </c>
      <c r="W41" s="3" t="str">
        <f>TEXT($V41,"&gt;=MM.RRRR")</f>
        <v>&gt;=03.2008</v>
      </c>
      <c r="X41" s="3" t="str">
        <f>TEXT($V42,"&lt;MM.RRRR")</f>
        <v>&lt;04.2008</v>
      </c>
      <c r="Y41">
        <f>SUMIFS($C$3:$C$2164,$A$3:$A$2164,W41,$A$3:$A$2164,X41)</f>
        <v>4571</v>
      </c>
      <c r="Z41">
        <f t="shared" si="4"/>
        <v>1055</v>
      </c>
      <c r="AA41">
        <f t="shared" si="0"/>
        <v>4000</v>
      </c>
      <c r="AC41">
        <f t="shared" si="3"/>
        <v>1</v>
      </c>
    </row>
    <row r="42" spans="1:29" x14ac:dyDescent="0.25">
      <c r="A42" s="1">
        <v>38428</v>
      </c>
      <c r="B42" t="s">
        <v>29</v>
      </c>
      <c r="C42">
        <v>3</v>
      </c>
      <c r="J42">
        <f>IF(YEAR(A42)=$F$3,C42*$G$3,IF(YEAR(A42)=$F$4,C42*$G$4,IF(YEAR(A42)=$F$5,C42*$G$5,IF(YEAR(A42)=$F$6,C42*$G$6,IF(YEAR(A42)=$F$7,C42*$G$7,IF(YEAR(A42)=$F$8,C42*$G$8,IF(YEAR(A42)=$F$9,C42*$G$9,IF(YEAR(A42)=$F$10,C42*$G$10,IF(YEAR(A42)=$F$11,C42*$G$11,IF(YEAR(A42)=$F$12,C42*$G$12,))))))))))</f>
        <v>6</v>
      </c>
      <c r="R42">
        <f>SUMIF($B$3:B42,B42,$C$3:C42)</f>
        <v>3</v>
      </c>
      <c r="S42">
        <f t="shared" si="1"/>
        <v>0</v>
      </c>
      <c r="V42" s="2">
        <v>39539</v>
      </c>
      <c r="W42" s="3" t="str">
        <f>TEXT($V42,"&gt;=MM.RRRR")</f>
        <v>&gt;=04.2008</v>
      </c>
      <c r="X42" s="3" t="str">
        <f>TEXT($V43,"&lt;MM.RRRR")</f>
        <v>&lt;05.2008</v>
      </c>
      <c r="Y42">
        <f>SUMIFS($C$3:$C$2164,$A$3:$A$2164,W42,$A$3:$A$2164,X42)</f>
        <v>3728</v>
      </c>
      <c r="Z42">
        <f t="shared" si="4"/>
        <v>1327</v>
      </c>
      <c r="AA42">
        <f t="shared" si="0"/>
        <v>4000</v>
      </c>
      <c r="AC42">
        <f t="shared" si="3"/>
        <v>1</v>
      </c>
    </row>
    <row r="43" spans="1:29" x14ac:dyDescent="0.25">
      <c r="A43" s="1">
        <v>38429</v>
      </c>
      <c r="B43" t="s">
        <v>30</v>
      </c>
      <c r="C43">
        <v>76</v>
      </c>
      <c r="J43">
        <f>IF(YEAR(A43)=$F$3,C43*$G$3,IF(YEAR(A43)=$F$4,C43*$G$4,IF(YEAR(A43)=$F$5,C43*$G$5,IF(YEAR(A43)=$F$6,C43*$G$6,IF(YEAR(A43)=$F$7,C43*$G$7,IF(YEAR(A43)=$F$8,C43*$G$8,IF(YEAR(A43)=$F$9,C43*$G$9,IF(YEAR(A43)=$F$10,C43*$G$10,IF(YEAR(A43)=$F$11,C43*$G$11,IF(YEAR(A43)=$F$12,C43*$G$12,))))))))))</f>
        <v>152</v>
      </c>
      <c r="R43">
        <f>SUMIF($B$3:B43,B43,$C$3:C43)</f>
        <v>76</v>
      </c>
      <c r="S43">
        <f t="shared" si="1"/>
        <v>0</v>
      </c>
      <c r="V43" s="2">
        <v>39569</v>
      </c>
      <c r="W43" s="3" t="str">
        <f>TEXT($V43,"&gt;=MM.RRRR")</f>
        <v>&gt;=05.2008</v>
      </c>
      <c r="X43" s="3" t="str">
        <f>TEXT($V44,"&lt;MM.RRRR")</f>
        <v>&lt;06.2008</v>
      </c>
      <c r="Y43">
        <f>SUMIFS($C$3:$C$2164,$A$3:$A$2164,W43,$A$3:$A$2164,X43)</f>
        <v>3696</v>
      </c>
      <c r="Z43">
        <f t="shared" si="4"/>
        <v>1631</v>
      </c>
      <c r="AA43">
        <f t="shared" si="0"/>
        <v>4000</v>
      </c>
      <c r="AC43">
        <f t="shared" si="3"/>
        <v>1</v>
      </c>
    </row>
    <row r="44" spans="1:29" x14ac:dyDescent="0.25">
      <c r="A44" s="1">
        <v>38429</v>
      </c>
      <c r="B44" t="s">
        <v>31</v>
      </c>
      <c r="C44">
        <v>196</v>
      </c>
      <c r="J44">
        <f>IF(YEAR(A44)=$F$3,C44*$G$3,IF(YEAR(A44)=$F$4,C44*$G$4,IF(YEAR(A44)=$F$5,C44*$G$5,IF(YEAR(A44)=$F$6,C44*$G$6,IF(YEAR(A44)=$F$7,C44*$G$7,IF(YEAR(A44)=$F$8,C44*$G$8,IF(YEAR(A44)=$F$9,C44*$G$9,IF(YEAR(A44)=$F$10,C44*$G$10,IF(YEAR(A44)=$F$11,C44*$G$11,IF(YEAR(A44)=$F$12,C44*$G$12,))))))))))</f>
        <v>392</v>
      </c>
      <c r="R44">
        <f>SUMIF($B$3:B44,B44,$C$3:C44)</f>
        <v>196</v>
      </c>
      <c r="S44">
        <f t="shared" si="1"/>
        <v>9.8000000000000007</v>
      </c>
      <c r="V44" s="2">
        <v>39600</v>
      </c>
      <c r="W44" s="3" t="str">
        <f>TEXT($V44,"&gt;=MM.RRRR")</f>
        <v>&gt;=06.2008</v>
      </c>
      <c r="X44" s="3" t="str">
        <f>TEXT($V45,"&lt;MM.RRRR")</f>
        <v>&lt;07.2008</v>
      </c>
      <c r="Y44">
        <f>SUMIFS($C$3:$C$2164,$A$3:$A$2164,W44,$A$3:$A$2164,X44)</f>
        <v>1671</v>
      </c>
      <c r="Z44">
        <f t="shared" si="4"/>
        <v>3960</v>
      </c>
      <c r="AA44">
        <f t="shared" si="0"/>
        <v>2000</v>
      </c>
      <c r="AC44">
        <f t="shared" si="3"/>
        <v>0</v>
      </c>
    </row>
    <row r="45" spans="1:29" x14ac:dyDescent="0.25">
      <c r="A45" s="1">
        <v>38431</v>
      </c>
      <c r="B45" t="s">
        <v>18</v>
      </c>
      <c r="C45">
        <v>54</v>
      </c>
      <c r="J45">
        <f>IF(YEAR(A45)=$F$3,C45*$G$3,IF(YEAR(A45)=$F$4,C45*$G$4,IF(YEAR(A45)=$F$5,C45*$G$5,IF(YEAR(A45)=$F$6,C45*$G$6,IF(YEAR(A45)=$F$7,C45*$G$7,IF(YEAR(A45)=$F$8,C45*$G$8,IF(YEAR(A45)=$F$9,C45*$G$9,IF(YEAR(A45)=$F$10,C45*$G$10,IF(YEAR(A45)=$F$11,C45*$G$11,IF(YEAR(A45)=$F$12,C45*$G$12,))))))))))</f>
        <v>108</v>
      </c>
      <c r="R45">
        <f>SUMIF($B$3:B45,B45,$C$3:C45)</f>
        <v>173</v>
      </c>
      <c r="S45">
        <f t="shared" si="1"/>
        <v>2.7</v>
      </c>
      <c r="V45" s="2">
        <v>39630</v>
      </c>
      <c r="W45" s="3" t="str">
        <f>TEXT($V45,"&gt;=MM.RRRR")</f>
        <v>&gt;=07.2008</v>
      </c>
      <c r="X45" s="3" t="str">
        <f>TEXT($V46,"&lt;MM.RRRR")</f>
        <v>&lt;08.2008</v>
      </c>
      <c r="Y45">
        <f>SUMIFS($C$3:$C$2164,$A$3:$A$2164,W45,$A$3:$A$2164,X45)</f>
        <v>2491</v>
      </c>
      <c r="Z45">
        <f t="shared" si="4"/>
        <v>3469</v>
      </c>
      <c r="AA45">
        <f t="shared" si="0"/>
        <v>2000</v>
      </c>
      <c r="AC45">
        <f t="shared" si="3"/>
        <v>0</v>
      </c>
    </row>
    <row r="46" spans="1:29" x14ac:dyDescent="0.25">
      <c r="A46" s="1">
        <v>38435</v>
      </c>
      <c r="B46" t="s">
        <v>9</v>
      </c>
      <c r="C46">
        <v>277</v>
      </c>
      <c r="J46">
        <f>IF(YEAR(A46)=$F$3,C46*$G$3,IF(YEAR(A46)=$F$4,C46*$G$4,IF(YEAR(A46)=$F$5,C46*$G$5,IF(YEAR(A46)=$F$6,C46*$G$6,IF(YEAR(A46)=$F$7,C46*$G$7,IF(YEAR(A46)=$F$8,C46*$G$8,IF(YEAR(A46)=$F$9,C46*$G$9,IF(YEAR(A46)=$F$10,C46*$G$10,IF(YEAR(A46)=$F$11,C46*$G$11,IF(YEAR(A46)=$F$12,C46*$G$12,))))))))))</f>
        <v>554</v>
      </c>
      <c r="R46">
        <f>SUMIF($B$3:B46,B46,$C$3:C46)</f>
        <v>717</v>
      </c>
      <c r="S46">
        <f t="shared" si="1"/>
        <v>13.850000000000001</v>
      </c>
      <c r="V46" s="2">
        <v>39661</v>
      </c>
      <c r="W46" s="3" t="str">
        <f>TEXT($V46,"&gt;=MM.RRRR")</f>
        <v>&gt;=08.2008</v>
      </c>
      <c r="X46" s="3" t="str">
        <f>TEXT($V47,"&lt;MM.RRRR")</f>
        <v>&lt;09.2008</v>
      </c>
      <c r="Y46">
        <f>SUMIFS($C$3:$C$2164,$A$3:$A$2164,W46,$A$3:$A$2164,X46)</f>
        <v>2463</v>
      </c>
      <c r="Z46">
        <f t="shared" si="4"/>
        <v>3006</v>
      </c>
      <c r="AA46">
        <f t="shared" si="0"/>
        <v>2000</v>
      </c>
      <c r="AC46">
        <f t="shared" si="3"/>
        <v>0</v>
      </c>
    </row>
    <row r="47" spans="1:29" x14ac:dyDescent="0.25">
      <c r="A47" s="1">
        <v>38437</v>
      </c>
      <c r="B47" t="s">
        <v>32</v>
      </c>
      <c r="C47">
        <v>7</v>
      </c>
      <c r="J47">
        <f>IF(YEAR(A47)=$F$3,C47*$G$3,IF(YEAR(A47)=$F$4,C47*$G$4,IF(YEAR(A47)=$F$5,C47*$G$5,IF(YEAR(A47)=$F$6,C47*$G$6,IF(YEAR(A47)=$F$7,C47*$G$7,IF(YEAR(A47)=$F$8,C47*$G$8,IF(YEAR(A47)=$F$9,C47*$G$9,IF(YEAR(A47)=$F$10,C47*$G$10,IF(YEAR(A47)=$F$11,C47*$G$11,IF(YEAR(A47)=$F$12,C47*$G$12,))))))))))</f>
        <v>14</v>
      </c>
      <c r="R47">
        <f>SUMIF($B$3:B47,B47,$C$3:C47)</f>
        <v>7</v>
      </c>
      <c r="S47">
        <f t="shared" si="1"/>
        <v>0</v>
      </c>
      <c r="V47" s="2">
        <v>39692</v>
      </c>
      <c r="W47" s="3" t="str">
        <f>TEXT($V47,"&gt;=MM.RRRR")</f>
        <v>&gt;=09.2008</v>
      </c>
      <c r="X47" s="3" t="str">
        <f>TEXT($V48,"&lt;MM.RRRR")</f>
        <v>&lt;10.2008</v>
      </c>
      <c r="Y47">
        <f>SUMIFS($C$3:$C$2164,$A$3:$A$2164,W47,$A$3:$A$2164,X47)</f>
        <v>3266</v>
      </c>
      <c r="Z47">
        <f t="shared" si="4"/>
        <v>1740</v>
      </c>
      <c r="AA47">
        <f t="shared" si="0"/>
        <v>4000</v>
      </c>
      <c r="AC47">
        <f t="shared" si="3"/>
        <v>1</v>
      </c>
    </row>
    <row r="48" spans="1:29" x14ac:dyDescent="0.25">
      <c r="A48" s="1">
        <v>38439</v>
      </c>
      <c r="B48" t="s">
        <v>33</v>
      </c>
      <c r="C48">
        <v>12</v>
      </c>
      <c r="J48">
        <f>IF(YEAR(A48)=$F$3,C48*$G$3,IF(YEAR(A48)=$F$4,C48*$G$4,IF(YEAR(A48)=$F$5,C48*$G$5,IF(YEAR(A48)=$F$6,C48*$G$6,IF(YEAR(A48)=$F$7,C48*$G$7,IF(YEAR(A48)=$F$8,C48*$G$8,IF(YEAR(A48)=$F$9,C48*$G$9,IF(YEAR(A48)=$F$10,C48*$G$10,IF(YEAR(A48)=$F$11,C48*$G$11,IF(YEAR(A48)=$F$12,C48*$G$12,))))))))))</f>
        <v>24</v>
      </c>
      <c r="R48">
        <f>SUMIF($B$3:B48,B48,$C$3:C48)</f>
        <v>12</v>
      </c>
      <c r="S48">
        <f t="shared" si="1"/>
        <v>0</v>
      </c>
      <c r="V48" s="2">
        <v>39722</v>
      </c>
      <c r="W48" s="3" t="str">
        <f>TEXT($V48,"&gt;=MM.RRRR")</f>
        <v>&gt;=10.2008</v>
      </c>
      <c r="X48" s="3" t="str">
        <f>TEXT($V49,"&lt;MM.RRRR")</f>
        <v>&lt;11.2008</v>
      </c>
      <c r="Y48">
        <f>SUMIFS($C$3:$C$2164,$A$3:$A$2164,W48,$A$3:$A$2164,X48)</f>
        <v>3704</v>
      </c>
      <c r="Z48">
        <f t="shared" si="4"/>
        <v>2036</v>
      </c>
      <c r="AA48">
        <f t="shared" si="0"/>
        <v>3000</v>
      </c>
      <c r="AC48">
        <f t="shared" si="3"/>
        <v>0</v>
      </c>
    </row>
    <row r="49" spans="1:29" x14ac:dyDescent="0.25">
      <c r="A49" s="1">
        <v>38440</v>
      </c>
      <c r="B49" t="s">
        <v>34</v>
      </c>
      <c r="C49">
        <v>7</v>
      </c>
      <c r="J49">
        <f>IF(YEAR(A49)=$F$3,C49*$G$3,IF(YEAR(A49)=$F$4,C49*$G$4,IF(YEAR(A49)=$F$5,C49*$G$5,IF(YEAR(A49)=$F$6,C49*$G$6,IF(YEAR(A49)=$F$7,C49*$G$7,IF(YEAR(A49)=$F$8,C49*$G$8,IF(YEAR(A49)=$F$9,C49*$G$9,IF(YEAR(A49)=$F$10,C49*$G$10,IF(YEAR(A49)=$F$11,C49*$G$11,IF(YEAR(A49)=$F$12,C49*$G$12,))))))))))</f>
        <v>14</v>
      </c>
      <c r="R49">
        <f>SUMIF($B$3:B49,B49,$C$3:C49)</f>
        <v>7</v>
      </c>
      <c r="S49">
        <f t="shared" si="1"/>
        <v>0</v>
      </c>
      <c r="V49" s="2">
        <v>39753</v>
      </c>
      <c r="W49" s="3" t="str">
        <f>TEXT($V49,"&gt;=MM.RRRR")</f>
        <v>&gt;=11.2008</v>
      </c>
      <c r="X49" s="3" t="str">
        <f>TEXT($V50,"&lt;MM.RRRR")</f>
        <v>&lt;12.2008</v>
      </c>
      <c r="Y49">
        <f>SUMIFS($C$3:$C$2164,$A$3:$A$2164,W49,$A$3:$A$2164,X49)</f>
        <v>2537</v>
      </c>
      <c r="Z49">
        <f t="shared" si="4"/>
        <v>2499</v>
      </c>
      <c r="AA49">
        <f t="shared" si="0"/>
        <v>3000</v>
      </c>
      <c r="AC49">
        <f t="shared" si="3"/>
        <v>0</v>
      </c>
    </row>
    <row r="50" spans="1:29" x14ac:dyDescent="0.25">
      <c r="A50" s="1">
        <v>38442</v>
      </c>
      <c r="B50" t="s">
        <v>7</v>
      </c>
      <c r="C50">
        <v>416</v>
      </c>
      <c r="J50">
        <f>IF(YEAR(A50)=$F$3,C50*$G$3,IF(YEAR(A50)=$F$4,C50*$G$4,IF(YEAR(A50)=$F$5,C50*$G$5,IF(YEAR(A50)=$F$6,C50*$G$6,IF(YEAR(A50)=$F$7,C50*$G$7,IF(YEAR(A50)=$F$8,C50*$G$8,IF(YEAR(A50)=$F$9,C50*$G$9,IF(YEAR(A50)=$F$10,C50*$G$10,IF(YEAR(A50)=$F$11,C50*$G$11,IF(YEAR(A50)=$F$12,C50*$G$12,))))))))))</f>
        <v>832</v>
      </c>
      <c r="R50">
        <f>SUMIF($B$3:B50,B50,$C$3:C50)</f>
        <v>1462</v>
      </c>
      <c r="S50">
        <f t="shared" si="1"/>
        <v>41.6</v>
      </c>
      <c r="V50" s="2">
        <v>39783</v>
      </c>
      <c r="W50" s="3" t="str">
        <f>TEXT($V50,"&gt;=MM.RRRR")</f>
        <v>&gt;=12.2008</v>
      </c>
      <c r="X50" s="3" t="str">
        <f>TEXT($V51,"&lt;MM.RRRR")</f>
        <v>&lt;01.2009</v>
      </c>
      <c r="Y50">
        <f>SUMIFS($C$3:$C$2164,$A$3:$A$2164,W50,$A$3:$A$2164,X50)</f>
        <v>2984</v>
      </c>
      <c r="Z50">
        <f t="shared" si="4"/>
        <v>2515</v>
      </c>
      <c r="AA50">
        <f t="shared" si="0"/>
        <v>3000</v>
      </c>
      <c r="AC50">
        <f t="shared" si="3"/>
        <v>0</v>
      </c>
    </row>
    <row r="51" spans="1:29" x14ac:dyDescent="0.25">
      <c r="A51" s="1">
        <v>38445</v>
      </c>
      <c r="B51" t="s">
        <v>7</v>
      </c>
      <c r="C51">
        <v>263</v>
      </c>
      <c r="J51">
        <f>IF(YEAR(A51)=$F$3,C51*$G$3,IF(YEAR(A51)=$F$4,C51*$G$4,IF(YEAR(A51)=$F$5,C51*$G$5,IF(YEAR(A51)=$F$6,C51*$G$6,IF(YEAR(A51)=$F$7,C51*$G$7,IF(YEAR(A51)=$F$8,C51*$G$8,IF(YEAR(A51)=$F$9,C51*$G$9,IF(YEAR(A51)=$F$10,C51*$G$10,IF(YEAR(A51)=$F$11,C51*$G$11,IF(YEAR(A51)=$F$12,C51*$G$12,))))))))))</f>
        <v>526</v>
      </c>
      <c r="R51">
        <f>SUMIF($B$3:B51,B51,$C$3:C51)</f>
        <v>1725</v>
      </c>
      <c r="S51">
        <f t="shared" si="1"/>
        <v>26.3</v>
      </c>
      <c r="V51" s="2">
        <v>39814</v>
      </c>
      <c r="W51" s="3" t="str">
        <f>TEXT($V51,"&gt;=MM.RRRR")</f>
        <v>&gt;=01.2009</v>
      </c>
      <c r="X51" s="3" t="str">
        <f>TEXT($V52,"&lt;MM.RRRR")</f>
        <v>&lt;02.2009</v>
      </c>
      <c r="Y51">
        <f>SUMIFS($C$3:$C$2164,$A$3:$A$2164,W51,$A$3:$A$2164,X51)</f>
        <v>1399</v>
      </c>
      <c r="Z51">
        <f t="shared" si="4"/>
        <v>4116</v>
      </c>
      <c r="AA51">
        <f t="shared" si="0"/>
        <v>1000</v>
      </c>
      <c r="AC51">
        <f t="shared" si="3"/>
        <v>0</v>
      </c>
    </row>
    <row r="52" spans="1:29" x14ac:dyDescent="0.25">
      <c r="A52" s="1">
        <v>38448</v>
      </c>
      <c r="B52" t="s">
        <v>1</v>
      </c>
      <c r="C52">
        <v>15</v>
      </c>
      <c r="J52">
        <f>IF(YEAR(A52)=$F$3,C52*$G$3,IF(YEAR(A52)=$F$4,C52*$G$4,IF(YEAR(A52)=$F$5,C52*$G$5,IF(YEAR(A52)=$F$6,C52*$G$6,IF(YEAR(A52)=$F$7,C52*$G$7,IF(YEAR(A52)=$F$8,C52*$G$8,IF(YEAR(A52)=$F$9,C52*$G$9,IF(YEAR(A52)=$F$10,C52*$G$10,IF(YEAR(A52)=$F$11,C52*$G$11,IF(YEAR(A52)=$F$12,C52*$G$12,))))))))))</f>
        <v>30</v>
      </c>
      <c r="R52">
        <f>SUMIF($B$3:B52,B52,$C$3:C52)</f>
        <v>17</v>
      </c>
      <c r="S52">
        <f t="shared" si="1"/>
        <v>0</v>
      </c>
      <c r="V52" s="2">
        <v>39845</v>
      </c>
      <c r="W52" s="3" t="str">
        <f>TEXT($V52,"&gt;=MM.RRRR")</f>
        <v>&gt;=02.2009</v>
      </c>
      <c r="X52" s="3" t="str">
        <f>TEXT($V53,"&lt;MM.RRRR")</f>
        <v>&lt;03.2009</v>
      </c>
      <c r="Y52">
        <f>SUMIFS($C$3:$C$2164,$A$3:$A$2164,W52,$A$3:$A$2164,X52)</f>
        <v>4149</v>
      </c>
      <c r="Z52">
        <f t="shared" si="4"/>
        <v>967</v>
      </c>
      <c r="AA52">
        <f t="shared" si="0"/>
        <v>5000</v>
      </c>
      <c r="AC52">
        <f t="shared" si="3"/>
        <v>1</v>
      </c>
    </row>
    <row r="53" spans="1:29" x14ac:dyDescent="0.25">
      <c r="A53" s="1">
        <v>38452</v>
      </c>
      <c r="B53" t="s">
        <v>25</v>
      </c>
      <c r="C53">
        <v>194</v>
      </c>
      <c r="J53">
        <f>IF(YEAR(A53)=$F$3,C53*$G$3,IF(YEAR(A53)=$F$4,C53*$G$4,IF(YEAR(A53)=$F$5,C53*$G$5,IF(YEAR(A53)=$F$6,C53*$G$6,IF(YEAR(A53)=$F$7,C53*$G$7,IF(YEAR(A53)=$F$8,C53*$G$8,IF(YEAR(A53)=$F$9,C53*$G$9,IF(YEAR(A53)=$F$10,C53*$G$10,IF(YEAR(A53)=$F$11,C53*$G$11,IF(YEAR(A53)=$F$12,C53*$G$12,))))))))))</f>
        <v>388</v>
      </c>
      <c r="R53">
        <f>SUMIF($B$3:B53,B53,$C$3:C53)</f>
        <v>296</v>
      </c>
      <c r="S53">
        <f t="shared" si="1"/>
        <v>9.7000000000000011</v>
      </c>
      <c r="V53" s="2">
        <v>39873</v>
      </c>
      <c r="W53" s="3" t="str">
        <f>TEXT($V53,"&gt;=MM.RRRR")</f>
        <v>&gt;=03.2009</v>
      </c>
      <c r="X53" s="3" t="str">
        <f>TEXT($V54,"&lt;MM.RRRR")</f>
        <v>&lt;04.2009</v>
      </c>
      <c r="Y53">
        <f>SUMIFS($C$3:$C$2164,$A$3:$A$2164,W53,$A$3:$A$2164,X53)</f>
        <v>2618</v>
      </c>
      <c r="Z53">
        <f t="shared" si="4"/>
        <v>3349</v>
      </c>
      <c r="AA53">
        <f t="shared" si="0"/>
        <v>2000</v>
      </c>
      <c r="AC53">
        <f t="shared" si="3"/>
        <v>0</v>
      </c>
    </row>
    <row r="54" spans="1:29" x14ac:dyDescent="0.25">
      <c r="A54" s="1">
        <v>38453</v>
      </c>
      <c r="B54" t="s">
        <v>35</v>
      </c>
      <c r="C54">
        <v>120</v>
      </c>
      <c r="J54">
        <f>IF(YEAR(A54)=$F$3,C54*$G$3,IF(YEAR(A54)=$F$4,C54*$G$4,IF(YEAR(A54)=$F$5,C54*$G$5,IF(YEAR(A54)=$F$6,C54*$G$6,IF(YEAR(A54)=$F$7,C54*$G$7,IF(YEAR(A54)=$F$8,C54*$G$8,IF(YEAR(A54)=$F$9,C54*$G$9,IF(YEAR(A54)=$F$10,C54*$G$10,IF(YEAR(A54)=$F$11,C54*$G$11,IF(YEAR(A54)=$F$12,C54*$G$12,))))))))))</f>
        <v>240</v>
      </c>
      <c r="R54">
        <f>SUMIF($B$3:B54,B54,$C$3:C54)</f>
        <v>120</v>
      </c>
      <c r="S54">
        <f t="shared" si="1"/>
        <v>6</v>
      </c>
      <c r="V54" s="2">
        <v>39904</v>
      </c>
      <c r="W54" s="3" t="str">
        <f>TEXT($V54,"&gt;=MM.RRRR")</f>
        <v>&gt;=04.2009</v>
      </c>
      <c r="X54" s="3" t="str">
        <f>TEXT($V55,"&lt;MM.RRRR")</f>
        <v>&lt;05.2009</v>
      </c>
      <c r="Y54">
        <f>SUMIFS($C$3:$C$2164,$A$3:$A$2164,W54,$A$3:$A$2164,X54)</f>
        <v>1468</v>
      </c>
      <c r="Z54">
        <f t="shared" si="4"/>
        <v>3881</v>
      </c>
      <c r="AA54">
        <f t="shared" si="0"/>
        <v>2000</v>
      </c>
      <c r="AC54">
        <f t="shared" si="3"/>
        <v>0</v>
      </c>
    </row>
    <row r="55" spans="1:29" x14ac:dyDescent="0.25">
      <c r="A55" s="1">
        <v>38454</v>
      </c>
      <c r="B55" t="s">
        <v>7</v>
      </c>
      <c r="C55">
        <v>175</v>
      </c>
      <c r="J55">
        <f>IF(YEAR(A55)=$F$3,C55*$G$3,IF(YEAR(A55)=$F$4,C55*$G$4,IF(YEAR(A55)=$F$5,C55*$G$5,IF(YEAR(A55)=$F$6,C55*$G$6,IF(YEAR(A55)=$F$7,C55*$G$7,IF(YEAR(A55)=$F$8,C55*$G$8,IF(YEAR(A55)=$F$9,C55*$G$9,IF(YEAR(A55)=$F$10,C55*$G$10,IF(YEAR(A55)=$F$11,C55*$G$11,IF(YEAR(A55)=$F$12,C55*$G$12,))))))))))</f>
        <v>350</v>
      </c>
      <c r="R55">
        <f>SUMIF($B$3:B55,B55,$C$3:C55)</f>
        <v>1900</v>
      </c>
      <c r="S55">
        <f t="shared" si="1"/>
        <v>17.5</v>
      </c>
      <c r="V55" s="2">
        <v>39934</v>
      </c>
      <c r="W55" s="3" t="str">
        <f>TEXT($V55,"&gt;=MM.RRRR")</f>
        <v>&gt;=05.2009</v>
      </c>
      <c r="X55" s="3" t="str">
        <f>TEXT($V56,"&lt;MM.RRRR")</f>
        <v>&lt;06.2009</v>
      </c>
      <c r="Y55">
        <f>SUMIFS($C$3:$C$2164,$A$3:$A$2164,W55,$A$3:$A$2164,X55)</f>
        <v>2372</v>
      </c>
      <c r="Z55">
        <f t="shared" si="4"/>
        <v>3509</v>
      </c>
      <c r="AA55">
        <f t="shared" si="0"/>
        <v>2000</v>
      </c>
      <c r="AC55">
        <f t="shared" si="3"/>
        <v>0</v>
      </c>
    </row>
    <row r="56" spans="1:29" x14ac:dyDescent="0.25">
      <c r="A56" s="1">
        <v>38456</v>
      </c>
      <c r="B56" t="s">
        <v>36</v>
      </c>
      <c r="C56">
        <v>12</v>
      </c>
      <c r="J56">
        <f>IF(YEAR(A56)=$F$3,C56*$G$3,IF(YEAR(A56)=$F$4,C56*$G$4,IF(YEAR(A56)=$F$5,C56*$G$5,IF(YEAR(A56)=$F$6,C56*$G$6,IF(YEAR(A56)=$F$7,C56*$G$7,IF(YEAR(A56)=$F$8,C56*$G$8,IF(YEAR(A56)=$F$9,C56*$G$9,IF(YEAR(A56)=$F$10,C56*$G$10,IF(YEAR(A56)=$F$11,C56*$G$11,IF(YEAR(A56)=$F$12,C56*$G$12,))))))))))</f>
        <v>24</v>
      </c>
      <c r="R56">
        <f>SUMIF($B$3:B56,B56,$C$3:C56)</f>
        <v>12</v>
      </c>
      <c r="S56">
        <f t="shared" si="1"/>
        <v>0</v>
      </c>
      <c r="V56" s="2">
        <v>39965</v>
      </c>
      <c r="W56" s="3" t="str">
        <f>TEXT($V56,"&gt;=MM.RRRR")</f>
        <v>&gt;=06.2009</v>
      </c>
      <c r="X56" s="3" t="str">
        <f>TEXT($V57,"&lt;MM.RRRR")</f>
        <v>&lt;07.2009</v>
      </c>
      <c r="Y56">
        <f>SUMIFS($C$3:$C$2164,$A$3:$A$2164,W56,$A$3:$A$2164,X56)</f>
        <v>2334</v>
      </c>
      <c r="Z56">
        <f t="shared" si="4"/>
        <v>3175</v>
      </c>
      <c r="AA56">
        <f t="shared" si="0"/>
        <v>2000</v>
      </c>
      <c r="AC56">
        <f t="shared" si="3"/>
        <v>0</v>
      </c>
    </row>
    <row r="57" spans="1:29" x14ac:dyDescent="0.25">
      <c r="A57" s="1">
        <v>38457</v>
      </c>
      <c r="B57" t="s">
        <v>37</v>
      </c>
      <c r="C57">
        <v>174</v>
      </c>
      <c r="J57">
        <f>IF(YEAR(A57)=$F$3,C57*$G$3,IF(YEAR(A57)=$F$4,C57*$G$4,IF(YEAR(A57)=$F$5,C57*$G$5,IF(YEAR(A57)=$F$6,C57*$G$6,IF(YEAR(A57)=$F$7,C57*$G$7,IF(YEAR(A57)=$F$8,C57*$G$8,IF(YEAR(A57)=$F$9,C57*$G$9,IF(YEAR(A57)=$F$10,C57*$G$10,IF(YEAR(A57)=$F$11,C57*$G$11,IF(YEAR(A57)=$F$12,C57*$G$12,))))))))))</f>
        <v>348</v>
      </c>
      <c r="R57">
        <f>SUMIF($B$3:B57,B57,$C$3:C57)</f>
        <v>174</v>
      </c>
      <c r="S57">
        <f t="shared" si="1"/>
        <v>8.7000000000000011</v>
      </c>
      <c r="V57" s="2">
        <v>39995</v>
      </c>
      <c r="W57" s="3" t="str">
        <f>TEXT($V57,"&gt;=MM.RRRR")</f>
        <v>&gt;=07.2009</v>
      </c>
      <c r="X57" s="3" t="str">
        <f>TEXT($V58,"&lt;MM.RRRR")</f>
        <v>&lt;08.2009</v>
      </c>
      <c r="Y57">
        <f>SUMIFS($C$3:$C$2164,$A$3:$A$2164,W57,$A$3:$A$2164,X57)</f>
        <v>2372</v>
      </c>
      <c r="Z57">
        <f t="shared" si="4"/>
        <v>2803</v>
      </c>
      <c r="AA57">
        <f t="shared" si="0"/>
        <v>3000</v>
      </c>
      <c r="AC57">
        <f t="shared" si="3"/>
        <v>0</v>
      </c>
    </row>
    <row r="58" spans="1:29" x14ac:dyDescent="0.25">
      <c r="A58" s="1">
        <v>38458</v>
      </c>
      <c r="B58" t="s">
        <v>38</v>
      </c>
      <c r="C58">
        <v>3</v>
      </c>
      <c r="J58">
        <f>IF(YEAR(A58)=$F$3,C58*$G$3,IF(YEAR(A58)=$F$4,C58*$G$4,IF(YEAR(A58)=$F$5,C58*$G$5,IF(YEAR(A58)=$F$6,C58*$G$6,IF(YEAR(A58)=$F$7,C58*$G$7,IF(YEAR(A58)=$F$8,C58*$G$8,IF(YEAR(A58)=$F$9,C58*$G$9,IF(YEAR(A58)=$F$10,C58*$G$10,IF(YEAR(A58)=$F$11,C58*$G$11,IF(YEAR(A58)=$F$12,C58*$G$12,))))))))))</f>
        <v>6</v>
      </c>
      <c r="R58">
        <f>SUMIF($B$3:B58,B58,$C$3:C58)</f>
        <v>3</v>
      </c>
      <c r="S58">
        <f t="shared" si="1"/>
        <v>0</v>
      </c>
      <c r="V58" s="2">
        <v>40026</v>
      </c>
      <c r="W58" s="3" t="str">
        <f>TEXT($V58,"&gt;=MM.RRRR")</f>
        <v>&gt;=08.2009</v>
      </c>
      <c r="X58" s="3" t="str">
        <f>TEXT($V59,"&lt;MM.RRRR")</f>
        <v>&lt;09.2009</v>
      </c>
      <c r="Y58">
        <f>SUMIFS($C$3:$C$2164,$A$3:$A$2164,W58,$A$3:$A$2164,X58)</f>
        <v>2742</v>
      </c>
      <c r="Z58">
        <f t="shared" si="4"/>
        <v>3061</v>
      </c>
      <c r="AA58">
        <f t="shared" si="0"/>
        <v>2000</v>
      </c>
      <c r="AC58">
        <f t="shared" si="3"/>
        <v>0</v>
      </c>
    </row>
    <row r="59" spans="1:29" x14ac:dyDescent="0.25">
      <c r="A59" s="1">
        <v>38459</v>
      </c>
      <c r="B59" t="s">
        <v>39</v>
      </c>
      <c r="C59">
        <v>149</v>
      </c>
      <c r="J59">
        <f>IF(YEAR(A59)=$F$3,C59*$G$3,IF(YEAR(A59)=$F$4,C59*$G$4,IF(YEAR(A59)=$F$5,C59*$G$5,IF(YEAR(A59)=$F$6,C59*$G$6,IF(YEAR(A59)=$F$7,C59*$G$7,IF(YEAR(A59)=$F$8,C59*$G$8,IF(YEAR(A59)=$F$9,C59*$G$9,IF(YEAR(A59)=$F$10,C59*$G$10,IF(YEAR(A59)=$F$11,C59*$G$11,IF(YEAR(A59)=$F$12,C59*$G$12,))))))))))</f>
        <v>298</v>
      </c>
      <c r="R59">
        <f>SUMIF($B$3:B59,B59,$C$3:C59)</f>
        <v>149</v>
      </c>
      <c r="S59">
        <f t="shared" si="1"/>
        <v>7.45</v>
      </c>
      <c r="V59" s="2">
        <v>40057</v>
      </c>
      <c r="W59" s="3" t="str">
        <f>TEXT($V59,"&gt;=MM.RRRR")</f>
        <v>&gt;=09.2009</v>
      </c>
      <c r="X59" s="3" t="str">
        <f>TEXT($V60,"&lt;MM.RRRR")</f>
        <v>&lt;10.2009</v>
      </c>
      <c r="Y59">
        <f>SUMIFS($C$3:$C$2164,$A$3:$A$2164,W59,$A$3:$A$2164,X59)</f>
        <v>2504</v>
      </c>
      <c r="Z59">
        <f t="shared" si="4"/>
        <v>2557</v>
      </c>
      <c r="AA59">
        <f t="shared" si="0"/>
        <v>3000</v>
      </c>
      <c r="AC59">
        <f t="shared" si="3"/>
        <v>0</v>
      </c>
    </row>
    <row r="60" spans="1:29" x14ac:dyDescent="0.25">
      <c r="A60" s="1">
        <v>38460</v>
      </c>
      <c r="B60" t="s">
        <v>17</v>
      </c>
      <c r="C60">
        <v>492</v>
      </c>
      <c r="J60">
        <f>IF(YEAR(A60)=$F$3,C60*$G$3,IF(YEAR(A60)=$F$4,C60*$G$4,IF(YEAR(A60)=$F$5,C60*$G$5,IF(YEAR(A60)=$F$6,C60*$G$6,IF(YEAR(A60)=$F$7,C60*$G$7,IF(YEAR(A60)=$F$8,C60*$G$8,IF(YEAR(A60)=$F$9,C60*$G$9,IF(YEAR(A60)=$F$10,C60*$G$10,IF(YEAR(A60)=$F$11,C60*$G$11,IF(YEAR(A60)=$F$12,C60*$G$12,))))))))))</f>
        <v>984</v>
      </c>
      <c r="R60">
        <f>SUMIF($B$3:B60,B60,$C$3:C60)</f>
        <v>813</v>
      </c>
      <c r="S60">
        <f t="shared" si="1"/>
        <v>24.6</v>
      </c>
      <c r="V60" s="2">
        <v>40087</v>
      </c>
      <c r="W60" s="3" t="str">
        <f>TEXT($V60,"&gt;=MM.RRRR")</f>
        <v>&gt;=10.2009</v>
      </c>
      <c r="X60" s="3" t="str">
        <f>TEXT($V61,"&lt;MM.RRRR")</f>
        <v>&lt;11.2009</v>
      </c>
      <c r="Y60">
        <f>SUMIFS($C$3:$C$2164,$A$3:$A$2164,W60,$A$3:$A$2164,X60)</f>
        <v>1454</v>
      </c>
      <c r="Z60">
        <f t="shared" si="4"/>
        <v>4103</v>
      </c>
      <c r="AA60">
        <f t="shared" si="0"/>
        <v>1000</v>
      </c>
      <c r="AC60">
        <f t="shared" si="3"/>
        <v>0</v>
      </c>
    </row>
    <row r="61" spans="1:29" x14ac:dyDescent="0.25">
      <c r="A61" s="1">
        <v>38460</v>
      </c>
      <c r="B61" t="s">
        <v>40</v>
      </c>
      <c r="C61">
        <v>2</v>
      </c>
      <c r="J61">
        <f>IF(YEAR(A61)=$F$3,C61*$G$3,IF(YEAR(A61)=$F$4,C61*$G$4,IF(YEAR(A61)=$F$5,C61*$G$5,IF(YEAR(A61)=$F$6,C61*$G$6,IF(YEAR(A61)=$F$7,C61*$G$7,IF(YEAR(A61)=$F$8,C61*$G$8,IF(YEAR(A61)=$F$9,C61*$G$9,IF(YEAR(A61)=$F$10,C61*$G$10,IF(YEAR(A61)=$F$11,C61*$G$11,IF(YEAR(A61)=$F$12,C61*$G$12,))))))))))</f>
        <v>4</v>
      </c>
      <c r="R61">
        <f>SUMIF($B$3:B61,B61,$C$3:C61)</f>
        <v>2</v>
      </c>
      <c r="S61">
        <f t="shared" si="1"/>
        <v>0</v>
      </c>
      <c r="V61" s="2">
        <v>40118</v>
      </c>
      <c r="W61" s="3" t="str">
        <f>TEXT($V61,"&gt;=MM.RRRR")</f>
        <v>&gt;=11.2009</v>
      </c>
      <c r="X61" s="3" t="str">
        <f>TEXT($V62,"&lt;MM.RRRR")</f>
        <v>&lt;12.2009</v>
      </c>
      <c r="Y61">
        <f>SUMIFS($C$3:$C$2164,$A$3:$A$2164,W61,$A$3:$A$2164,X61)</f>
        <v>4150</v>
      </c>
      <c r="Z61">
        <f t="shared" si="4"/>
        <v>953</v>
      </c>
      <c r="AA61">
        <f t="shared" si="0"/>
        <v>5000</v>
      </c>
      <c r="AC61">
        <f t="shared" si="3"/>
        <v>1</v>
      </c>
    </row>
    <row r="62" spans="1:29" x14ac:dyDescent="0.25">
      <c r="A62" s="1">
        <v>38461</v>
      </c>
      <c r="B62" t="s">
        <v>14</v>
      </c>
      <c r="C62">
        <v>298</v>
      </c>
      <c r="J62">
        <f>IF(YEAR(A62)=$F$3,C62*$G$3,IF(YEAR(A62)=$F$4,C62*$G$4,IF(YEAR(A62)=$F$5,C62*$G$5,IF(YEAR(A62)=$F$6,C62*$G$6,IF(YEAR(A62)=$F$7,C62*$G$7,IF(YEAR(A62)=$F$8,C62*$G$8,IF(YEAR(A62)=$F$9,C62*$G$9,IF(YEAR(A62)=$F$10,C62*$G$10,IF(YEAR(A62)=$F$11,C62*$G$11,IF(YEAR(A62)=$F$12,C62*$G$12,))))))))))</f>
        <v>596</v>
      </c>
      <c r="R62">
        <f>SUMIF($B$3:B62,B62,$C$3:C62)</f>
        <v>1012</v>
      </c>
      <c r="S62">
        <f t="shared" si="1"/>
        <v>29.8</v>
      </c>
      <c r="V62" s="2">
        <v>40148</v>
      </c>
      <c r="W62" s="3" t="str">
        <f>TEXT($V62,"&gt;=MM.RRRR")</f>
        <v>&gt;=12.2009</v>
      </c>
      <c r="X62" s="3" t="str">
        <f>TEXT($V63,"&lt;MM.RRRR")</f>
        <v>&lt;01.2010</v>
      </c>
      <c r="Y62">
        <f>SUMIFS($C$3:$C$2164,$A$3:$A$2164,W62,$A$3:$A$2164,X62)</f>
        <v>3202</v>
      </c>
      <c r="Z62">
        <f t="shared" si="4"/>
        <v>2751</v>
      </c>
      <c r="AA62">
        <f t="shared" si="0"/>
        <v>3000</v>
      </c>
      <c r="AC62">
        <f t="shared" si="3"/>
        <v>0</v>
      </c>
    </row>
    <row r="63" spans="1:29" x14ac:dyDescent="0.25">
      <c r="A63" s="1">
        <v>38472</v>
      </c>
      <c r="B63" t="s">
        <v>17</v>
      </c>
      <c r="C63">
        <v>201</v>
      </c>
      <c r="J63">
        <f>IF(YEAR(A63)=$F$3,C63*$G$3,IF(YEAR(A63)=$F$4,C63*$G$4,IF(YEAR(A63)=$F$5,C63*$G$5,IF(YEAR(A63)=$F$6,C63*$G$6,IF(YEAR(A63)=$F$7,C63*$G$7,IF(YEAR(A63)=$F$8,C63*$G$8,IF(YEAR(A63)=$F$9,C63*$G$9,IF(YEAR(A63)=$F$10,C63*$G$10,IF(YEAR(A63)=$F$11,C63*$G$11,IF(YEAR(A63)=$F$12,C63*$G$12,))))))))))</f>
        <v>402</v>
      </c>
      <c r="R63">
        <f>SUMIF($B$3:B63,B63,$C$3:C63)</f>
        <v>1014</v>
      </c>
      <c r="S63">
        <f t="shared" si="1"/>
        <v>20.100000000000001</v>
      </c>
      <c r="V63" s="2">
        <v>40179</v>
      </c>
      <c r="W63" s="3" t="str">
        <f>TEXT($V63,"&gt;=MM.RRRR")</f>
        <v>&gt;=01.2010</v>
      </c>
      <c r="X63" s="3" t="str">
        <f>TEXT($V64,"&lt;MM.RRRR")</f>
        <v>&lt;02.2010</v>
      </c>
      <c r="Y63">
        <f>SUMIFS($C$3:$C$2164,$A$3:$A$2164,W63,$A$3:$A$2164,X63)</f>
        <v>3810</v>
      </c>
      <c r="Z63">
        <f t="shared" si="4"/>
        <v>1941</v>
      </c>
      <c r="AA63">
        <f t="shared" si="0"/>
        <v>4000</v>
      </c>
      <c r="AC63">
        <f t="shared" si="3"/>
        <v>1</v>
      </c>
    </row>
    <row r="64" spans="1:29" x14ac:dyDescent="0.25">
      <c r="A64" s="1">
        <v>38473</v>
      </c>
      <c r="B64" t="s">
        <v>41</v>
      </c>
      <c r="C64">
        <v>15</v>
      </c>
      <c r="J64">
        <f>IF(YEAR(A64)=$F$3,C64*$G$3,IF(YEAR(A64)=$F$4,C64*$G$4,IF(YEAR(A64)=$F$5,C64*$G$5,IF(YEAR(A64)=$F$6,C64*$G$6,IF(YEAR(A64)=$F$7,C64*$G$7,IF(YEAR(A64)=$F$8,C64*$G$8,IF(YEAR(A64)=$F$9,C64*$G$9,IF(YEAR(A64)=$F$10,C64*$G$10,IF(YEAR(A64)=$F$11,C64*$G$11,IF(YEAR(A64)=$F$12,C64*$G$12,))))))))))</f>
        <v>30</v>
      </c>
      <c r="R64">
        <f>SUMIF($B$3:B64,B64,$C$3:C64)</f>
        <v>15</v>
      </c>
      <c r="S64">
        <f t="shared" si="1"/>
        <v>0</v>
      </c>
      <c r="V64" s="2">
        <v>40210</v>
      </c>
      <c r="W64" s="3" t="str">
        <f>TEXT($V64,"&gt;=MM.RRRR")</f>
        <v>&gt;=02.2010</v>
      </c>
      <c r="X64" s="3" t="str">
        <f>TEXT($V65,"&lt;MM.RRRR")</f>
        <v>&lt;03.2010</v>
      </c>
      <c r="Y64">
        <f>SUMIFS($C$3:$C$2164,$A$3:$A$2164,W64,$A$3:$A$2164,X64)</f>
        <v>3854</v>
      </c>
      <c r="Z64">
        <f t="shared" si="4"/>
        <v>2087</v>
      </c>
      <c r="AA64">
        <f t="shared" si="0"/>
        <v>3000</v>
      </c>
      <c r="AC64">
        <f t="shared" si="3"/>
        <v>0</v>
      </c>
    </row>
    <row r="65" spans="1:29" x14ac:dyDescent="0.25">
      <c r="A65" s="1">
        <v>38473</v>
      </c>
      <c r="B65" t="s">
        <v>14</v>
      </c>
      <c r="C65">
        <v>319</v>
      </c>
      <c r="J65">
        <f>IF(YEAR(A65)=$F$3,C65*$G$3,IF(YEAR(A65)=$F$4,C65*$G$4,IF(YEAR(A65)=$F$5,C65*$G$5,IF(YEAR(A65)=$F$6,C65*$G$6,IF(YEAR(A65)=$F$7,C65*$G$7,IF(YEAR(A65)=$F$8,C65*$G$8,IF(YEAR(A65)=$F$9,C65*$G$9,IF(YEAR(A65)=$F$10,C65*$G$10,IF(YEAR(A65)=$F$11,C65*$G$11,IF(YEAR(A65)=$F$12,C65*$G$12,))))))))))</f>
        <v>638</v>
      </c>
      <c r="R65">
        <f>SUMIF($B$3:B65,B65,$C$3:C65)</f>
        <v>1331</v>
      </c>
      <c r="S65">
        <f t="shared" si="1"/>
        <v>31.900000000000002</v>
      </c>
      <c r="V65" s="2">
        <v>40238</v>
      </c>
      <c r="W65" s="3" t="str">
        <f>TEXT($V65,"&gt;=MM.RRRR")</f>
        <v>&gt;=03.2010</v>
      </c>
      <c r="X65" s="3" t="str">
        <f>TEXT($V66,"&lt;MM.RRRR")</f>
        <v>&lt;04.2010</v>
      </c>
      <c r="Y65">
        <f>SUMIFS($C$3:$C$2164,$A$3:$A$2164,W65,$A$3:$A$2164,X65)</f>
        <v>2274</v>
      </c>
      <c r="Z65">
        <f t="shared" si="4"/>
        <v>2813</v>
      </c>
      <c r="AA65">
        <f t="shared" si="0"/>
        <v>3000</v>
      </c>
      <c r="AC65">
        <f t="shared" si="3"/>
        <v>0</v>
      </c>
    </row>
    <row r="66" spans="1:29" x14ac:dyDescent="0.25">
      <c r="A66" s="1">
        <v>38474</v>
      </c>
      <c r="B66" t="s">
        <v>42</v>
      </c>
      <c r="C66">
        <v>9</v>
      </c>
      <c r="J66">
        <f>IF(YEAR(A66)=$F$3,C66*$G$3,IF(YEAR(A66)=$F$4,C66*$G$4,IF(YEAR(A66)=$F$5,C66*$G$5,IF(YEAR(A66)=$F$6,C66*$G$6,IF(YEAR(A66)=$F$7,C66*$G$7,IF(YEAR(A66)=$F$8,C66*$G$8,IF(YEAR(A66)=$F$9,C66*$G$9,IF(YEAR(A66)=$F$10,C66*$G$10,IF(YEAR(A66)=$F$11,C66*$G$11,IF(YEAR(A66)=$F$12,C66*$G$12,))))))))))</f>
        <v>18</v>
      </c>
      <c r="R66">
        <f>SUMIF($B$3:B66,B66,$C$3:C66)</f>
        <v>9</v>
      </c>
      <c r="S66">
        <f t="shared" si="1"/>
        <v>0</v>
      </c>
      <c r="V66" s="2">
        <v>40269</v>
      </c>
      <c r="W66" s="3" t="str">
        <f>TEXT($V66,"&gt;=MM.RRRR")</f>
        <v>&gt;=04.2010</v>
      </c>
      <c r="X66" s="3" t="str">
        <f>TEXT($V67,"&lt;MM.RRRR")</f>
        <v>&lt;05.2010</v>
      </c>
      <c r="Y66">
        <f>SUMIFS($C$3:$C$2164,$A$3:$A$2164,W66,$A$3:$A$2164,X66)</f>
        <v>2995</v>
      </c>
      <c r="Z66">
        <f t="shared" si="4"/>
        <v>2818</v>
      </c>
      <c r="AA66">
        <f t="shared" si="0"/>
        <v>3000</v>
      </c>
      <c r="AC66">
        <f t="shared" si="3"/>
        <v>0</v>
      </c>
    </row>
    <row r="67" spans="1:29" x14ac:dyDescent="0.25">
      <c r="A67" s="1">
        <v>38476</v>
      </c>
      <c r="B67" t="s">
        <v>43</v>
      </c>
      <c r="C67">
        <v>15</v>
      </c>
      <c r="J67">
        <f>IF(YEAR(A67)=$F$3,C67*$G$3,IF(YEAR(A67)=$F$4,C67*$G$4,IF(YEAR(A67)=$F$5,C67*$G$5,IF(YEAR(A67)=$F$6,C67*$G$6,IF(YEAR(A67)=$F$7,C67*$G$7,IF(YEAR(A67)=$F$8,C67*$G$8,IF(YEAR(A67)=$F$9,C67*$G$9,IF(YEAR(A67)=$F$10,C67*$G$10,IF(YEAR(A67)=$F$11,C67*$G$11,IF(YEAR(A67)=$F$12,C67*$G$12,))))))))))</f>
        <v>30</v>
      </c>
      <c r="R67">
        <f>SUMIF($B$3:B67,B67,$C$3:C67)</f>
        <v>15</v>
      </c>
      <c r="S67">
        <f t="shared" si="1"/>
        <v>0</v>
      </c>
      <c r="V67" s="2">
        <v>40299</v>
      </c>
      <c r="W67" s="3" t="str">
        <f>TEXT($V67,"&gt;=MM.RRRR")</f>
        <v>&gt;=05.2010</v>
      </c>
      <c r="X67" s="3" t="str">
        <f>TEXT($V68,"&lt;MM.RRRR")</f>
        <v>&lt;06.2010</v>
      </c>
      <c r="Y67">
        <f>SUMIFS($C$3:$C$2164,$A$3:$A$2164,W67,$A$3:$A$2164,X67)</f>
        <v>2684</v>
      </c>
      <c r="Z67">
        <f t="shared" si="4"/>
        <v>3134</v>
      </c>
      <c r="AA67">
        <f t="shared" ref="AA67:AA117" si="5">_xlfn.CEILING.MATH(5000-Z67,1000)</f>
        <v>2000</v>
      </c>
      <c r="AC67">
        <f t="shared" si="3"/>
        <v>0</v>
      </c>
    </row>
    <row r="68" spans="1:29" x14ac:dyDescent="0.25">
      <c r="A68" s="1">
        <v>38479</v>
      </c>
      <c r="B68" t="s">
        <v>22</v>
      </c>
      <c r="C68">
        <v>444</v>
      </c>
      <c r="J68">
        <f>IF(YEAR(A68)=$F$3,C68*$G$3,IF(YEAR(A68)=$F$4,C68*$G$4,IF(YEAR(A68)=$F$5,C68*$G$5,IF(YEAR(A68)=$F$6,C68*$G$6,IF(YEAR(A68)=$F$7,C68*$G$7,IF(YEAR(A68)=$F$8,C68*$G$8,IF(YEAR(A68)=$F$9,C68*$G$9,IF(YEAR(A68)=$F$10,C68*$G$10,IF(YEAR(A68)=$F$11,C68*$G$11,IF(YEAR(A68)=$F$12,C68*$G$12,))))))))))</f>
        <v>888</v>
      </c>
      <c r="R68">
        <f>SUMIF($B$3:B68,B68,$C$3:C68)</f>
        <v>1556</v>
      </c>
      <c r="S68">
        <f t="shared" ref="S68:S131" si="6">IF(R68&gt;=10000,C68*0.2,IF(R68&gt;=1000,C68*0.1,IF(R68&gt;=100,C68*0.05,0)))</f>
        <v>44.400000000000006</v>
      </c>
      <c r="V68" s="2">
        <v>40330</v>
      </c>
      <c r="W68" s="3" t="str">
        <f>TEXT($V68,"&gt;=MM.RRRR")</f>
        <v>&gt;=06.2010</v>
      </c>
      <c r="X68" s="3" t="str">
        <f>TEXT($V69,"&lt;MM.RRRR")</f>
        <v>&lt;07.2010</v>
      </c>
      <c r="Y68">
        <f>SUMIFS($C$3:$C$2164,$A$3:$A$2164,W68,$A$3:$A$2164,X68)</f>
        <v>3244</v>
      </c>
      <c r="Z68">
        <f t="shared" si="4"/>
        <v>1890</v>
      </c>
      <c r="AA68">
        <f t="shared" si="5"/>
        <v>4000</v>
      </c>
      <c r="AC68">
        <f t="shared" ref="AC68:AC122" si="7">IF(AA68&gt;=4000,1,0)</f>
        <v>1</v>
      </c>
    </row>
    <row r="69" spans="1:29" x14ac:dyDescent="0.25">
      <c r="A69" s="1">
        <v>38479</v>
      </c>
      <c r="B69" t="s">
        <v>44</v>
      </c>
      <c r="C69">
        <v>13</v>
      </c>
      <c r="J69">
        <f>IF(YEAR(A69)=$F$3,C69*$G$3,IF(YEAR(A69)=$F$4,C69*$G$4,IF(YEAR(A69)=$F$5,C69*$G$5,IF(YEAR(A69)=$F$6,C69*$G$6,IF(YEAR(A69)=$F$7,C69*$G$7,IF(YEAR(A69)=$F$8,C69*$G$8,IF(YEAR(A69)=$F$9,C69*$G$9,IF(YEAR(A69)=$F$10,C69*$G$10,IF(YEAR(A69)=$F$11,C69*$G$11,IF(YEAR(A69)=$F$12,C69*$G$12,))))))))))</f>
        <v>26</v>
      </c>
      <c r="R69">
        <f>SUMIF($B$3:B69,B69,$C$3:C69)</f>
        <v>13</v>
      </c>
      <c r="S69">
        <f t="shared" si="6"/>
        <v>0</v>
      </c>
      <c r="V69" s="2">
        <v>40360</v>
      </c>
      <c r="W69" s="3" t="str">
        <f>TEXT($V69,"&gt;=MM.RRRR")</f>
        <v>&gt;=07.2010</v>
      </c>
      <c r="X69" s="3" t="str">
        <f>TEXT($V70,"&lt;MM.RRRR")</f>
        <v>&lt;08.2010</v>
      </c>
      <c r="Y69">
        <f>SUMIFS($C$3:$C$2164,$A$3:$A$2164,W69,$A$3:$A$2164,X69)</f>
        <v>2076</v>
      </c>
      <c r="Z69">
        <f t="shared" si="4"/>
        <v>3814</v>
      </c>
      <c r="AA69">
        <f t="shared" si="5"/>
        <v>2000</v>
      </c>
      <c r="AC69">
        <f t="shared" si="7"/>
        <v>0</v>
      </c>
    </row>
    <row r="70" spans="1:29" x14ac:dyDescent="0.25">
      <c r="A70" s="1">
        <v>38481</v>
      </c>
      <c r="B70" t="s">
        <v>45</v>
      </c>
      <c r="C70">
        <v>366</v>
      </c>
      <c r="J70">
        <f>IF(YEAR(A70)=$F$3,C70*$G$3,IF(YEAR(A70)=$F$4,C70*$G$4,IF(YEAR(A70)=$F$5,C70*$G$5,IF(YEAR(A70)=$F$6,C70*$G$6,IF(YEAR(A70)=$F$7,C70*$G$7,IF(YEAR(A70)=$F$8,C70*$G$8,IF(YEAR(A70)=$F$9,C70*$G$9,IF(YEAR(A70)=$F$10,C70*$G$10,IF(YEAR(A70)=$F$11,C70*$G$11,IF(YEAR(A70)=$F$12,C70*$G$12,))))))))))</f>
        <v>732</v>
      </c>
      <c r="R70">
        <f>SUMIF($B$3:B70,B70,$C$3:C70)</f>
        <v>366</v>
      </c>
      <c r="S70">
        <f t="shared" si="6"/>
        <v>18.3</v>
      </c>
      <c r="V70" s="2">
        <v>40391</v>
      </c>
      <c r="W70" s="3" t="str">
        <f>TEXT($V70,"&gt;=MM.RRRR")</f>
        <v>&gt;=08.2010</v>
      </c>
      <c r="X70" s="3" t="str">
        <f>TEXT($V71,"&lt;MM.RRRR")</f>
        <v>&lt;09.2010</v>
      </c>
      <c r="Y70">
        <f>SUMIFS($C$3:$C$2164,$A$3:$A$2164,W70,$A$3:$A$2164,X70)</f>
        <v>781</v>
      </c>
      <c r="Z70">
        <f t="shared" si="4"/>
        <v>5033</v>
      </c>
      <c r="AA70">
        <f t="shared" si="5"/>
        <v>0</v>
      </c>
      <c r="AC70">
        <f t="shared" si="7"/>
        <v>0</v>
      </c>
    </row>
    <row r="71" spans="1:29" x14ac:dyDescent="0.25">
      <c r="A71" s="1">
        <v>38492</v>
      </c>
      <c r="B71" t="s">
        <v>9</v>
      </c>
      <c r="C71">
        <v>259</v>
      </c>
      <c r="J71">
        <f>IF(YEAR(A71)=$F$3,C71*$G$3,IF(YEAR(A71)=$F$4,C71*$G$4,IF(YEAR(A71)=$F$5,C71*$G$5,IF(YEAR(A71)=$F$6,C71*$G$6,IF(YEAR(A71)=$F$7,C71*$G$7,IF(YEAR(A71)=$F$8,C71*$G$8,IF(YEAR(A71)=$F$9,C71*$G$9,IF(YEAR(A71)=$F$10,C71*$G$10,IF(YEAR(A71)=$F$11,C71*$G$11,IF(YEAR(A71)=$F$12,C71*$G$12,))))))))))</f>
        <v>518</v>
      </c>
      <c r="R71">
        <f>SUMIF($B$3:B71,B71,$C$3:C71)</f>
        <v>976</v>
      </c>
      <c r="S71">
        <f t="shared" si="6"/>
        <v>12.950000000000001</v>
      </c>
      <c r="V71" s="2">
        <v>40422</v>
      </c>
      <c r="W71" s="3" t="str">
        <f>TEXT($V71,"&gt;=MM.RRRR")</f>
        <v>&gt;=09.2010</v>
      </c>
      <c r="X71" s="3" t="str">
        <f>TEXT($V72,"&lt;MM.RRRR")</f>
        <v>&lt;10.2010</v>
      </c>
      <c r="Y71">
        <f>SUMIFS($C$3:$C$2164,$A$3:$A$2164,W71,$A$3:$A$2164,X71)</f>
        <v>2930</v>
      </c>
      <c r="Z71">
        <f t="shared" si="4"/>
        <v>2103</v>
      </c>
      <c r="AA71">
        <f t="shared" si="5"/>
        <v>3000</v>
      </c>
      <c r="AC71">
        <f t="shared" si="7"/>
        <v>0</v>
      </c>
    </row>
    <row r="72" spans="1:29" x14ac:dyDescent="0.25">
      <c r="A72" s="1">
        <v>38493</v>
      </c>
      <c r="B72" t="s">
        <v>46</v>
      </c>
      <c r="C72">
        <v>16</v>
      </c>
      <c r="J72">
        <f>IF(YEAR(A72)=$F$3,C72*$G$3,IF(YEAR(A72)=$F$4,C72*$G$4,IF(YEAR(A72)=$F$5,C72*$G$5,IF(YEAR(A72)=$F$6,C72*$G$6,IF(YEAR(A72)=$F$7,C72*$G$7,IF(YEAR(A72)=$F$8,C72*$G$8,IF(YEAR(A72)=$F$9,C72*$G$9,IF(YEAR(A72)=$F$10,C72*$G$10,IF(YEAR(A72)=$F$11,C72*$G$11,IF(YEAR(A72)=$F$12,C72*$G$12,))))))))))</f>
        <v>32</v>
      </c>
      <c r="R72">
        <f>SUMIF($B$3:B72,B72,$C$3:C72)</f>
        <v>16</v>
      </c>
      <c r="S72">
        <f t="shared" si="6"/>
        <v>0</v>
      </c>
      <c r="V72" s="2">
        <v>40452</v>
      </c>
      <c r="W72" s="3" t="str">
        <f>TEXT($V72,"&gt;=MM.RRRR")</f>
        <v>&gt;=10.2010</v>
      </c>
      <c r="X72" s="3" t="str">
        <f>TEXT($V73,"&lt;MM.RRRR")</f>
        <v>&lt;11.2010</v>
      </c>
      <c r="Y72">
        <f>SUMIFS($C$3:$C$2164,$A$3:$A$2164,W72,$A$3:$A$2164,X72)</f>
        <v>3854</v>
      </c>
      <c r="Z72">
        <f t="shared" si="4"/>
        <v>1249</v>
      </c>
      <c r="AA72">
        <f t="shared" si="5"/>
        <v>4000</v>
      </c>
      <c r="AC72">
        <f t="shared" si="7"/>
        <v>1</v>
      </c>
    </row>
    <row r="73" spans="1:29" x14ac:dyDescent="0.25">
      <c r="A73" s="1">
        <v>38496</v>
      </c>
      <c r="B73" t="s">
        <v>28</v>
      </c>
      <c r="C73">
        <v>49</v>
      </c>
      <c r="J73">
        <f>IF(YEAR(A73)=$F$3,C73*$G$3,IF(YEAR(A73)=$F$4,C73*$G$4,IF(YEAR(A73)=$F$5,C73*$G$5,IF(YEAR(A73)=$F$6,C73*$G$6,IF(YEAR(A73)=$F$7,C73*$G$7,IF(YEAR(A73)=$F$8,C73*$G$8,IF(YEAR(A73)=$F$9,C73*$G$9,IF(YEAR(A73)=$F$10,C73*$G$10,IF(YEAR(A73)=$F$11,C73*$G$11,IF(YEAR(A73)=$F$12,C73*$G$12,))))))))))</f>
        <v>98</v>
      </c>
      <c r="R73">
        <f>SUMIF($B$3:B73,B73,$C$3:C73)</f>
        <v>151</v>
      </c>
      <c r="S73">
        <f t="shared" si="6"/>
        <v>2.4500000000000002</v>
      </c>
      <c r="V73" s="2">
        <v>40483</v>
      </c>
      <c r="W73" s="3" t="str">
        <f>TEXT($V73,"&gt;=MM.RRRR")</f>
        <v>&gt;=11.2010</v>
      </c>
      <c r="X73" s="3" t="str">
        <f>TEXT($V74,"&lt;MM.RRRR")</f>
        <v>&lt;12.2010</v>
      </c>
      <c r="Y73">
        <f>SUMIFS($C$3:$C$2164,$A$3:$A$2164,W73,$A$3:$A$2164,X73)</f>
        <v>1933</v>
      </c>
      <c r="Z73">
        <f t="shared" ref="Z73:Z122" si="8">Z72+AA72-Y73</f>
        <v>3316</v>
      </c>
      <c r="AA73">
        <f t="shared" si="5"/>
        <v>2000</v>
      </c>
      <c r="AC73">
        <f t="shared" si="7"/>
        <v>0</v>
      </c>
    </row>
    <row r="74" spans="1:29" x14ac:dyDescent="0.25">
      <c r="A74" s="1">
        <v>38497</v>
      </c>
      <c r="B74" t="s">
        <v>47</v>
      </c>
      <c r="C74">
        <v>3</v>
      </c>
      <c r="J74">
        <f>IF(YEAR(A74)=$F$3,C74*$G$3,IF(YEAR(A74)=$F$4,C74*$G$4,IF(YEAR(A74)=$F$5,C74*$G$5,IF(YEAR(A74)=$F$6,C74*$G$6,IF(YEAR(A74)=$F$7,C74*$G$7,IF(YEAR(A74)=$F$8,C74*$G$8,IF(YEAR(A74)=$F$9,C74*$G$9,IF(YEAR(A74)=$F$10,C74*$G$10,IF(YEAR(A74)=$F$11,C74*$G$11,IF(YEAR(A74)=$F$12,C74*$G$12,))))))))))</f>
        <v>6</v>
      </c>
      <c r="R74">
        <f>SUMIF($B$3:B74,B74,$C$3:C74)</f>
        <v>3</v>
      </c>
      <c r="S74">
        <f t="shared" si="6"/>
        <v>0</v>
      </c>
      <c r="V74" s="2">
        <v>40513</v>
      </c>
      <c r="W74" s="3" t="str">
        <f>TEXT($V74,"&gt;=MM.RRRR")</f>
        <v>&gt;=12.2010</v>
      </c>
      <c r="X74" s="3" t="str">
        <f>TEXT($V75,"&lt;MM.RRRR")</f>
        <v>&lt;01.2011</v>
      </c>
      <c r="Y74">
        <f>SUMIFS($C$3:$C$2164,$A$3:$A$2164,W74,$A$3:$A$2164,X74)</f>
        <v>2086</v>
      </c>
      <c r="Z74">
        <f t="shared" si="8"/>
        <v>3230</v>
      </c>
      <c r="AA74">
        <f t="shared" si="5"/>
        <v>2000</v>
      </c>
      <c r="AC74">
        <f t="shared" si="7"/>
        <v>0</v>
      </c>
    </row>
    <row r="75" spans="1:29" x14ac:dyDescent="0.25">
      <c r="A75" s="1">
        <v>38497</v>
      </c>
      <c r="B75" t="s">
        <v>22</v>
      </c>
      <c r="C75">
        <v>251</v>
      </c>
      <c r="J75">
        <f>IF(YEAR(A75)=$F$3,C75*$G$3,IF(YEAR(A75)=$F$4,C75*$G$4,IF(YEAR(A75)=$F$5,C75*$G$5,IF(YEAR(A75)=$F$6,C75*$G$6,IF(YEAR(A75)=$F$7,C75*$G$7,IF(YEAR(A75)=$F$8,C75*$G$8,IF(YEAR(A75)=$F$9,C75*$G$9,IF(YEAR(A75)=$F$10,C75*$G$10,IF(YEAR(A75)=$F$11,C75*$G$11,IF(YEAR(A75)=$F$12,C75*$G$12,))))))))))</f>
        <v>502</v>
      </c>
      <c r="R75">
        <f>SUMIF($B$3:B75,B75,$C$3:C75)</f>
        <v>1807</v>
      </c>
      <c r="S75">
        <f t="shared" si="6"/>
        <v>25.1</v>
      </c>
      <c r="V75" s="2">
        <v>40544</v>
      </c>
      <c r="W75" s="3" t="str">
        <f>TEXT($V75,"&gt;=MM.RRRR")</f>
        <v>&gt;=01.2011</v>
      </c>
      <c r="X75" s="3" t="str">
        <f>TEXT($V76,"&lt;MM.RRRR")</f>
        <v>&lt;02.2011</v>
      </c>
      <c r="Y75">
        <f>SUMIFS($C$3:$C$2164,$A$3:$A$2164,W75,$A$3:$A$2164,X75)</f>
        <v>2759</v>
      </c>
      <c r="Z75">
        <f t="shared" si="8"/>
        <v>2471</v>
      </c>
      <c r="AA75">
        <f t="shared" si="5"/>
        <v>3000</v>
      </c>
      <c r="AC75">
        <f t="shared" si="7"/>
        <v>0</v>
      </c>
    </row>
    <row r="76" spans="1:29" x14ac:dyDescent="0.25">
      <c r="A76" s="1">
        <v>38499</v>
      </c>
      <c r="B76" t="s">
        <v>30</v>
      </c>
      <c r="C76">
        <v>179</v>
      </c>
      <c r="J76">
        <f>IF(YEAR(A76)=$F$3,C76*$G$3,IF(YEAR(A76)=$F$4,C76*$G$4,IF(YEAR(A76)=$F$5,C76*$G$5,IF(YEAR(A76)=$F$6,C76*$G$6,IF(YEAR(A76)=$F$7,C76*$G$7,IF(YEAR(A76)=$F$8,C76*$G$8,IF(YEAR(A76)=$F$9,C76*$G$9,IF(YEAR(A76)=$F$10,C76*$G$10,IF(YEAR(A76)=$F$11,C76*$G$11,IF(YEAR(A76)=$F$12,C76*$G$12,))))))))))</f>
        <v>358</v>
      </c>
      <c r="R76">
        <f>SUMIF($B$3:B76,B76,$C$3:C76)</f>
        <v>255</v>
      </c>
      <c r="S76">
        <f t="shared" si="6"/>
        <v>8.9500000000000011</v>
      </c>
      <c r="V76" s="2">
        <v>40575</v>
      </c>
      <c r="W76" s="3" t="str">
        <f>TEXT($V76,"&gt;=MM.RRRR")</f>
        <v>&gt;=02.2011</v>
      </c>
      <c r="X76" s="3" t="str">
        <f>TEXT($V77,"&lt;MM.RRRR")</f>
        <v>&lt;03.2011</v>
      </c>
      <c r="Y76">
        <f>SUMIFS($C$3:$C$2164,$A$3:$A$2164,W76,$A$3:$A$2164,X76)</f>
        <v>1209</v>
      </c>
      <c r="Z76">
        <f t="shared" si="8"/>
        <v>4262</v>
      </c>
      <c r="AA76">
        <f t="shared" si="5"/>
        <v>1000</v>
      </c>
      <c r="AC76">
        <f t="shared" si="7"/>
        <v>0</v>
      </c>
    </row>
    <row r="77" spans="1:29" x14ac:dyDescent="0.25">
      <c r="A77" s="1">
        <v>38501</v>
      </c>
      <c r="B77" t="s">
        <v>10</v>
      </c>
      <c r="C77">
        <v>116</v>
      </c>
      <c r="J77">
        <f>IF(YEAR(A77)=$F$3,C77*$G$3,IF(YEAR(A77)=$F$4,C77*$G$4,IF(YEAR(A77)=$F$5,C77*$G$5,IF(YEAR(A77)=$F$6,C77*$G$6,IF(YEAR(A77)=$F$7,C77*$G$7,IF(YEAR(A77)=$F$8,C77*$G$8,IF(YEAR(A77)=$F$9,C77*$G$9,IF(YEAR(A77)=$F$10,C77*$G$10,IF(YEAR(A77)=$F$11,C77*$G$11,IF(YEAR(A77)=$F$12,C77*$G$12,))))))))))</f>
        <v>232</v>
      </c>
      <c r="R77">
        <f>SUMIF($B$3:B77,B77,$C$3:C77)</f>
        <v>287</v>
      </c>
      <c r="S77">
        <f t="shared" si="6"/>
        <v>5.8000000000000007</v>
      </c>
      <c r="V77" s="2">
        <v>40603</v>
      </c>
      <c r="W77" s="3" t="str">
        <f>TEXT($V77,"&gt;=MM.RRRR")</f>
        <v>&gt;=03.2011</v>
      </c>
      <c r="X77" s="3" t="str">
        <f>TEXT($V78,"&lt;MM.RRRR")</f>
        <v>&lt;04.2011</v>
      </c>
      <c r="Y77">
        <f>SUMIFS($C$3:$C$2164,$A$3:$A$2164,W77,$A$3:$A$2164,X77)</f>
        <v>1947</v>
      </c>
      <c r="Z77">
        <f t="shared" si="8"/>
        <v>3315</v>
      </c>
      <c r="AA77">
        <f t="shared" si="5"/>
        <v>2000</v>
      </c>
      <c r="AC77">
        <f t="shared" si="7"/>
        <v>0</v>
      </c>
    </row>
    <row r="78" spans="1:29" x14ac:dyDescent="0.25">
      <c r="A78" s="1">
        <v>38501</v>
      </c>
      <c r="B78" t="s">
        <v>48</v>
      </c>
      <c r="C78">
        <v>13</v>
      </c>
      <c r="J78">
        <f>IF(YEAR(A78)=$F$3,C78*$G$3,IF(YEAR(A78)=$F$4,C78*$G$4,IF(YEAR(A78)=$F$5,C78*$G$5,IF(YEAR(A78)=$F$6,C78*$G$6,IF(YEAR(A78)=$F$7,C78*$G$7,IF(YEAR(A78)=$F$8,C78*$G$8,IF(YEAR(A78)=$F$9,C78*$G$9,IF(YEAR(A78)=$F$10,C78*$G$10,IF(YEAR(A78)=$F$11,C78*$G$11,IF(YEAR(A78)=$F$12,C78*$G$12,))))))))))</f>
        <v>26</v>
      </c>
      <c r="R78">
        <f>SUMIF($B$3:B78,B78,$C$3:C78)</f>
        <v>13</v>
      </c>
      <c r="S78">
        <f t="shared" si="6"/>
        <v>0</v>
      </c>
      <c r="V78" s="2">
        <v>40634</v>
      </c>
      <c r="W78" s="3" t="str">
        <f>TEXT($V78,"&gt;=MM.RRRR")</f>
        <v>&gt;=04.2011</v>
      </c>
      <c r="X78" s="3" t="str">
        <f>TEXT($V79,"&lt;MM.RRRR")</f>
        <v>&lt;05.2011</v>
      </c>
      <c r="Y78">
        <f>SUMIFS($C$3:$C$2164,$A$3:$A$2164,W78,$A$3:$A$2164,X78)</f>
        <v>2206</v>
      </c>
      <c r="Z78">
        <f t="shared" si="8"/>
        <v>3109</v>
      </c>
      <c r="AA78">
        <f t="shared" si="5"/>
        <v>2000</v>
      </c>
      <c r="AC78">
        <f t="shared" si="7"/>
        <v>0</v>
      </c>
    </row>
    <row r="79" spans="1:29" x14ac:dyDescent="0.25">
      <c r="A79" s="1">
        <v>38503</v>
      </c>
      <c r="B79" t="s">
        <v>49</v>
      </c>
      <c r="C79">
        <v>3</v>
      </c>
      <c r="J79">
        <f>IF(YEAR(A79)=$F$3,C79*$G$3,IF(YEAR(A79)=$F$4,C79*$G$4,IF(YEAR(A79)=$F$5,C79*$G$5,IF(YEAR(A79)=$F$6,C79*$G$6,IF(YEAR(A79)=$F$7,C79*$G$7,IF(YEAR(A79)=$F$8,C79*$G$8,IF(YEAR(A79)=$F$9,C79*$G$9,IF(YEAR(A79)=$F$10,C79*$G$10,IF(YEAR(A79)=$F$11,C79*$G$11,IF(YEAR(A79)=$F$12,C79*$G$12,))))))))))</f>
        <v>6</v>
      </c>
      <c r="R79">
        <f>SUMIF($B$3:B79,B79,$C$3:C79)</f>
        <v>3</v>
      </c>
      <c r="S79">
        <f t="shared" si="6"/>
        <v>0</v>
      </c>
      <c r="V79" s="2">
        <v>40664</v>
      </c>
      <c r="W79" s="3" t="str">
        <f>TEXT($V79,"&gt;=MM.RRRR")</f>
        <v>&gt;=05.2011</v>
      </c>
      <c r="X79" s="3" t="str">
        <f>TEXT($V80,"&lt;MM.RRRR")</f>
        <v>&lt;06.2011</v>
      </c>
      <c r="Y79">
        <f>SUMIFS($C$3:$C$2164,$A$3:$A$2164,W79,$A$3:$A$2164,X79)</f>
        <v>2466</v>
      </c>
      <c r="Z79">
        <f t="shared" si="8"/>
        <v>2643</v>
      </c>
      <c r="AA79">
        <f t="shared" si="5"/>
        <v>3000</v>
      </c>
      <c r="AC79">
        <f t="shared" si="7"/>
        <v>0</v>
      </c>
    </row>
    <row r="80" spans="1:29" x14ac:dyDescent="0.25">
      <c r="A80" s="1">
        <v>38503</v>
      </c>
      <c r="B80" t="s">
        <v>50</v>
      </c>
      <c r="C80">
        <v>253</v>
      </c>
      <c r="J80">
        <f>IF(YEAR(A80)=$F$3,C80*$G$3,IF(YEAR(A80)=$F$4,C80*$G$4,IF(YEAR(A80)=$F$5,C80*$G$5,IF(YEAR(A80)=$F$6,C80*$G$6,IF(YEAR(A80)=$F$7,C80*$G$7,IF(YEAR(A80)=$F$8,C80*$G$8,IF(YEAR(A80)=$F$9,C80*$G$9,IF(YEAR(A80)=$F$10,C80*$G$10,IF(YEAR(A80)=$F$11,C80*$G$11,IF(YEAR(A80)=$F$12,C80*$G$12,))))))))))</f>
        <v>506</v>
      </c>
      <c r="R80">
        <f>SUMIF($B$3:B80,B80,$C$3:C80)</f>
        <v>253</v>
      </c>
      <c r="S80">
        <f t="shared" si="6"/>
        <v>12.65</v>
      </c>
      <c r="V80" s="2">
        <v>40695</v>
      </c>
      <c r="W80" s="3" t="str">
        <f>TEXT($V80,"&gt;=MM.RRRR")</f>
        <v>&gt;=06.2011</v>
      </c>
      <c r="X80" s="3" t="str">
        <f>TEXT($V81,"&lt;MM.RRRR")</f>
        <v>&lt;07.2011</v>
      </c>
      <c r="Y80">
        <f>SUMIFS($C$3:$C$2164,$A$3:$A$2164,W80,$A$3:$A$2164,X80)</f>
        <v>2317</v>
      </c>
      <c r="Z80">
        <f t="shared" si="8"/>
        <v>3326</v>
      </c>
      <c r="AA80">
        <f t="shared" si="5"/>
        <v>2000</v>
      </c>
      <c r="AC80">
        <f t="shared" si="7"/>
        <v>0</v>
      </c>
    </row>
    <row r="81" spans="1:29" x14ac:dyDescent="0.25">
      <c r="A81" s="1">
        <v>38510</v>
      </c>
      <c r="B81" t="s">
        <v>23</v>
      </c>
      <c r="C81">
        <v>83</v>
      </c>
      <c r="J81">
        <f>IF(YEAR(A81)=$F$3,C81*$G$3,IF(YEAR(A81)=$F$4,C81*$G$4,IF(YEAR(A81)=$F$5,C81*$G$5,IF(YEAR(A81)=$F$6,C81*$G$6,IF(YEAR(A81)=$F$7,C81*$G$7,IF(YEAR(A81)=$F$8,C81*$G$8,IF(YEAR(A81)=$F$9,C81*$G$9,IF(YEAR(A81)=$F$10,C81*$G$10,IF(YEAR(A81)=$F$11,C81*$G$11,IF(YEAR(A81)=$F$12,C81*$G$12,))))))))))</f>
        <v>166</v>
      </c>
      <c r="R81">
        <f>SUMIF($B$3:B81,B81,$C$3:C81)</f>
        <v>193</v>
      </c>
      <c r="S81">
        <f t="shared" si="6"/>
        <v>4.1500000000000004</v>
      </c>
      <c r="V81" s="2">
        <v>40725</v>
      </c>
      <c r="W81" s="3" t="str">
        <f>TEXT($V81,"&gt;=MM.RRRR")</f>
        <v>&gt;=07.2011</v>
      </c>
      <c r="X81" s="3" t="str">
        <f>TEXT($V82,"&lt;MM.RRRR")</f>
        <v>&lt;08.2011</v>
      </c>
      <c r="Y81">
        <f>SUMIFS($C$3:$C$2164,$A$3:$A$2164,W81,$A$3:$A$2164,X81)</f>
        <v>2468</v>
      </c>
      <c r="Z81">
        <f t="shared" si="8"/>
        <v>2858</v>
      </c>
      <c r="AA81">
        <f t="shared" si="5"/>
        <v>3000</v>
      </c>
      <c r="AC81">
        <f t="shared" si="7"/>
        <v>0</v>
      </c>
    </row>
    <row r="82" spans="1:29" x14ac:dyDescent="0.25">
      <c r="A82" s="1">
        <v>38512</v>
      </c>
      <c r="B82" t="s">
        <v>18</v>
      </c>
      <c r="C82">
        <v>177</v>
      </c>
      <c r="J82">
        <f>IF(YEAR(A82)=$F$3,C82*$G$3,IF(YEAR(A82)=$F$4,C82*$G$4,IF(YEAR(A82)=$F$5,C82*$G$5,IF(YEAR(A82)=$F$6,C82*$G$6,IF(YEAR(A82)=$F$7,C82*$G$7,IF(YEAR(A82)=$F$8,C82*$G$8,IF(YEAR(A82)=$F$9,C82*$G$9,IF(YEAR(A82)=$F$10,C82*$G$10,IF(YEAR(A82)=$F$11,C82*$G$11,IF(YEAR(A82)=$F$12,C82*$G$12,))))))))))</f>
        <v>354</v>
      </c>
      <c r="R82">
        <f>SUMIF($B$3:B82,B82,$C$3:C82)</f>
        <v>350</v>
      </c>
      <c r="S82">
        <f t="shared" si="6"/>
        <v>8.85</v>
      </c>
      <c r="V82" s="2">
        <v>40756</v>
      </c>
      <c r="W82" s="3" t="str">
        <f>TEXT($V82,"&gt;=MM.RRRR")</f>
        <v>&gt;=08.2011</v>
      </c>
      <c r="X82" s="3" t="str">
        <f>TEXT($V83,"&lt;MM.RRRR")</f>
        <v>&lt;09.2011</v>
      </c>
      <c r="Y82">
        <f>SUMIFS($C$3:$C$2164,$A$3:$A$2164,W82,$A$3:$A$2164,X82)</f>
        <v>1937</v>
      </c>
      <c r="Z82">
        <f t="shared" si="8"/>
        <v>3921</v>
      </c>
      <c r="AA82">
        <f t="shared" si="5"/>
        <v>2000</v>
      </c>
      <c r="AC82">
        <f t="shared" si="7"/>
        <v>0</v>
      </c>
    </row>
    <row r="83" spans="1:29" x14ac:dyDescent="0.25">
      <c r="A83" s="1">
        <v>38512</v>
      </c>
      <c r="B83" t="s">
        <v>51</v>
      </c>
      <c r="C83">
        <v>7</v>
      </c>
      <c r="J83">
        <f>IF(YEAR(A83)=$F$3,C83*$G$3,IF(YEAR(A83)=$F$4,C83*$G$4,IF(YEAR(A83)=$F$5,C83*$G$5,IF(YEAR(A83)=$F$6,C83*$G$6,IF(YEAR(A83)=$F$7,C83*$G$7,IF(YEAR(A83)=$F$8,C83*$G$8,IF(YEAR(A83)=$F$9,C83*$G$9,IF(YEAR(A83)=$F$10,C83*$G$10,IF(YEAR(A83)=$F$11,C83*$G$11,IF(YEAR(A83)=$F$12,C83*$G$12,))))))))))</f>
        <v>14</v>
      </c>
      <c r="R83">
        <f>SUMIF($B$3:B83,B83,$C$3:C83)</f>
        <v>7</v>
      </c>
      <c r="S83">
        <f t="shared" si="6"/>
        <v>0</v>
      </c>
      <c r="V83" s="2">
        <v>40787</v>
      </c>
      <c r="W83" s="3" t="str">
        <f>TEXT($V83,"&gt;=MM.RRRR")</f>
        <v>&gt;=09.2011</v>
      </c>
      <c r="X83" s="3" t="str">
        <f>TEXT($V84,"&lt;MM.RRRR")</f>
        <v>&lt;10.2011</v>
      </c>
      <c r="Y83">
        <f>SUMIFS($C$3:$C$2164,$A$3:$A$2164,W83,$A$3:$A$2164,X83)</f>
        <v>1893</v>
      </c>
      <c r="Z83">
        <f t="shared" si="8"/>
        <v>4028</v>
      </c>
      <c r="AA83">
        <f t="shared" si="5"/>
        <v>1000</v>
      </c>
      <c r="AC83">
        <f t="shared" si="7"/>
        <v>0</v>
      </c>
    </row>
    <row r="84" spans="1:29" x14ac:dyDescent="0.25">
      <c r="A84" s="1">
        <v>38513</v>
      </c>
      <c r="B84" t="s">
        <v>52</v>
      </c>
      <c r="C84">
        <v>46</v>
      </c>
      <c r="J84">
        <f>IF(YEAR(A84)=$F$3,C84*$G$3,IF(YEAR(A84)=$F$4,C84*$G$4,IF(YEAR(A84)=$F$5,C84*$G$5,IF(YEAR(A84)=$F$6,C84*$G$6,IF(YEAR(A84)=$F$7,C84*$G$7,IF(YEAR(A84)=$F$8,C84*$G$8,IF(YEAR(A84)=$F$9,C84*$G$9,IF(YEAR(A84)=$F$10,C84*$G$10,IF(YEAR(A84)=$F$11,C84*$G$11,IF(YEAR(A84)=$F$12,C84*$G$12,))))))))))</f>
        <v>92</v>
      </c>
      <c r="R84">
        <f>SUMIF($B$3:B84,B84,$C$3:C84)</f>
        <v>46</v>
      </c>
      <c r="S84">
        <f t="shared" si="6"/>
        <v>0</v>
      </c>
      <c r="V84" s="2">
        <v>40817</v>
      </c>
      <c r="W84" s="3" t="str">
        <f>TEXT($V84,"&gt;=MM.RRRR")</f>
        <v>&gt;=10.2011</v>
      </c>
      <c r="X84" s="3" t="str">
        <f>TEXT($V85,"&lt;MM.RRRR")</f>
        <v>&lt;11.2011</v>
      </c>
      <c r="Y84">
        <f>SUMIFS($C$3:$C$2164,$A$3:$A$2164,W84,$A$3:$A$2164,X84)</f>
        <v>1858</v>
      </c>
      <c r="Z84">
        <f t="shared" si="8"/>
        <v>3170</v>
      </c>
      <c r="AA84">
        <f t="shared" si="5"/>
        <v>2000</v>
      </c>
      <c r="AC84">
        <f t="shared" si="7"/>
        <v>0</v>
      </c>
    </row>
    <row r="85" spans="1:29" x14ac:dyDescent="0.25">
      <c r="A85" s="1">
        <v>38514</v>
      </c>
      <c r="B85" t="s">
        <v>53</v>
      </c>
      <c r="C85">
        <v>2</v>
      </c>
      <c r="J85">
        <f>IF(YEAR(A85)=$F$3,C85*$G$3,IF(YEAR(A85)=$F$4,C85*$G$4,IF(YEAR(A85)=$F$5,C85*$G$5,IF(YEAR(A85)=$F$6,C85*$G$6,IF(YEAR(A85)=$F$7,C85*$G$7,IF(YEAR(A85)=$F$8,C85*$G$8,IF(YEAR(A85)=$F$9,C85*$G$9,IF(YEAR(A85)=$F$10,C85*$G$10,IF(YEAR(A85)=$F$11,C85*$G$11,IF(YEAR(A85)=$F$12,C85*$G$12,))))))))))</f>
        <v>4</v>
      </c>
      <c r="R85">
        <f>SUMIF($B$3:B85,B85,$C$3:C85)</f>
        <v>2</v>
      </c>
      <c r="S85">
        <f t="shared" si="6"/>
        <v>0</v>
      </c>
      <c r="V85" s="2">
        <v>40848</v>
      </c>
      <c r="W85" s="3" t="str">
        <f>TEXT($V85,"&gt;=MM.RRRR")</f>
        <v>&gt;=11.2011</v>
      </c>
      <c r="X85" s="3" t="str">
        <f>TEXT($V86,"&lt;MM.RRRR")</f>
        <v>&lt;12.2011</v>
      </c>
      <c r="Y85">
        <f>SUMIFS($C$3:$C$2164,$A$3:$A$2164,W85,$A$3:$A$2164,X85)</f>
        <v>947</v>
      </c>
      <c r="Z85">
        <f t="shared" si="8"/>
        <v>4223</v>
      </c>
      <c r="AA85">
        <f t="shared" si="5"/>
        <v>1000</v>
      </c>
      <c r="AC85">
        <f t="shared" si="7"/>
        <v>0</v>
      </c>
    </row>
    <row r="86" spans="1:29" x14ac:dyDescent="0.25">
      <c r="A86" s="1">
        <v>38515</v>
      </c>
      <c r="B86" t="s">
        <v>3</v>
      </c>
      <c r="C86">
        <v>9</v>
      </c>
      <c r="J86">
        <f>IF(YEAR(A86)=$F$3,C86*$G$3,IF(YEAR(A86)=$F$4,C86*$G$4,IF(YEAR(A86)=$F$5,C86*$G$5,IF(YEAR(A86)=$F$6,C86*$G$6,IF(YEAR(A86)=$F$7,C86*$G$7,IF(YEAR(A86)=$F$8,C86*$G$8,IF(YEAR(A86)=$F$9,C86*$G$9,IF(YEAR(A86)=$F$10,C86*$G$10,IF(YEAR(A86)=$F$11,C86*$G$11,IF(YEAR(A86)=$F$12,C86*$G$12,))))))))))</f>
        <v>18</v>
      </c>
      <c r="R86">
        <f>SUMIF($B$3:B86,B86,$C$3:C86)</f>
        <v>14</v>
      </c>
      <c r="S86">
        <f t="shared" si="6"/>
        <v>0</v>
      </c>
      <c r="V86" s="2">
        <v>40878</v>
      </c>
      <c r="W86" s="3" t="str">
        <f>TEXT($V86,"&gt;=MM.RRRR")</f>
        <v>&gt;=12.2011</v>
      </c>
      <c r="X86" s="3" t="str">
        <f>TEXT($V87,"&lt;MM.RRRR")</f>
        <v>&lt;01.2012</v>
      </c>
      <c r="Y86">
        <f>SUMIFS($C$3:$C$2164,$A$3:$A$2164,W86,$A$3:$A$2164,X86)</f>
        <v>1771</v>
      </c>
      <c r="Z86">
        <f t="shared" si="8"/>
        <v>3452</v>
      </c>
      <c r="AA86">
        <f t="shared" si="5"/>
        <v>2000</v>
      </c>
      <c r="AC86">
        <f t="shared" si="7"/>
        <v>0</v>
      </c>
    </row>
    <row r="87" spans="1:29" x14ac:dyDescent="0.25">
      <c r="A87" s="1">
        <v>38517</v>
      </c>
      <c r="B87" t="s">
        <v>54</v>
      </c>
      <c r="C87">
        <v>3</v>
      </c>
      <c r="J87">
        <f>IF(YEAR(A87)=$F$3,C87*$G$3,IF(YEAR(A87)=$F$4,C87*$G$4,IF(YEAR(A87)=$F$5,C87*$G$5,IF(YEAR(A87)=$F$6,C87*$G$6,IF(YEAR(A87)=$F$7,C87*$G$7,IF(YEAR(A87)=$F$8,C87*$G$8,IF(YEAR(A87)=$F$9,C87*$G$9,IF(YEAR(A87)=$F$10,C87*$G$10,IF(YEAR(A87)=$F$11,C87*$G$11,IF(YEAR(A87)=$F$12,C87*$G$12,))))))))))</f>
        <v>6</v>
      </c>
      <c r="R87">
        <f>SUMIF($B$3:B87,B87,$C$3:C87)</f>
        <v>3</v>
      </c>
      <c r="S87">
        <f t="shared" si="6"/>
        <v>0</v>
      </c>
      <c r="V87" s="2">
        <v>40909</v>
      </c>
      <c r="W87" s="3" t="str">
        <f>TEXT($V87,"&gt;=MM.RRRR")</f>
        <v>&gt;=01.2012</v>
      </c>
      <c r="X87" s="3" t="str">
        <f>TEXT($V88,"&lt;MM.RRRR")</f>
        <v>&lt;02.2012</v>
      </c>
      <c r="Y87">
        <f>SUMIFS($C$3:$C$2164,$A$3:$A$2164,W87,$A$3:$A$2164,X87)</f>
        <v>2642</v>
      </c>
      <c r="Z87">
        <f t="shared" si="8"/>
        <v>2810</v>
      </c>
      <c r="AA87">
        <f t="shared" si="5"/>
        <v>3000</v>
      </c>
      <c r="AC87">
        <f t="shared" si="7"/>
        <v>0</v>
      </c>
    </row>
    <row r="88" spans="1:29" x14ac:dyDescent="0.25">
      <c r="A88" s="1">
        <v>38517</v>
      </c>
      <c r="B88" t="s">
        <v>55</v>
      </c>
      <c r="C88">
        <v>67</v>
      </c>
      <c r="J88">
        <f>IF(YEAR(A88)=$F$3,C88*$G$3,IF(YEAR(A88)=$F$4,C88*$G$4,IF(YEAR(A88)=$F$5,C88*$G$5,IF(YEAR(A88)=$F$6,C88*$G$6,IF(YEAR(A88)=$F$7,C88*$G$7,IF(YEAR(A88)=$F$8,C88*$G$8,IF(YEAR(A88)=$F$9,C88*$G$9,IF(YEAR(A88)=$F$10,C88*$G$10,IF(YEAR(A88)=$F$11,C88*$G$11,IF(YEAR(A88)=$F$12,C88*$G$12,))))))))))</f>
        <v>134</v>
      </c>
      <c r="R88">
        <f>SUMIF($B$3:B88,B88,$C$3:C88)</f>
        <v>67</v>
      </c>
      <c r="S88">
        <f t="shared" si="6"/>
        <v>0</v>
      </c>
      <c r="V88" s="2">
        <v>40940</v>
      </c>
      <c r="W88" s="3" t="str">
        <f>TEXT($V88,"&gt;=MM.RRRR")</f>
        <v>&gt;=02.2012</v>
      </c>
      <c r="X88" s="3" t="str">
        <f>TEXT($V89,"&lt;MM.RRRR")</f>
        <v>&lt;03.2012</v>
      </c>
      <c r="Y88">
        <f>SUMIFS($C$3:$C$2164,$A$3:$A$2164,W88,$A$3:$A$2164,X88)</f>
        <v>2686</v>
      </c>
      <c r="Z88">
        <f t="shared" si="8"/>
        <v>3124</v>
      </c>
      <c r="AA88">
        <f t="shared" si="5"/>
        <v>2000</v>
      </c>
      <c r="AC88">
        <f t="shared" si="7"/>
        <v>0</v>
      </c>
    </row>
    <row r="89" spans="1:29" x14ac:dyDescent="0.25">
      <c r="A89" s="1">
        <v>38517</v>
      </c>
      <c r="B89" t="s">
        <v>45</v>
      </c>
      <c r="C89">
        <v>425</v>
      </c>
      <c r="J89">
        <f>IF(YEAR(A89)=$F$3,C89*$G$3,IF(YEAR(A89)=$F$4,C89*$G$4,IF(YEAR(A89)=$F$5,C89*$G$5,IF(YEAR(A89)=$F$6,C89*$G$6,IF(YEAR(A89)=$F$7,C89*$G$7,IF(YEAR(A89)=$F$8,C89*$G$8,IF(YEAR(A89)=$F$9,C89*$G$9,IF(YEAR(A89)=$F$10,C89*$G$10,IF(YEAR(A89)=$F$11,C89*$G$11,IF(YEAR(A89)=$F$12,C89*$G$12,))))))))))</f>
        <v>850</v>
      </c>
      <c r="R89">
        <f>SUMIF($B$3:B89,B89,$C$3:C89)</f>
        <v>791</v>
      </c>
      <c r="S89">
        <f t="shared" si="6"/>
        <v>21.25</v>
      </c>
      <c r="V89" s="2">
        <v>40969</v>
      </c>
      <c r="W89" s="3" t="str">
        <f>TEXT($V89,"&gt;=MM.RRRR")</f>
        <v>&gt;=03.2012</v>
      </c>
      <c r="X89" s="3" t="str">
        <f>TEXT($V90,"&lt;MM.RRRR")</f>
        <v>&lt;04.2012</v>
      </c>
      <c r="Y89">
        <f>SUMIFS($C$3:$C$2164,$A$3:$A$2164,W89,$A$3:$A$2164,X89)</f>
        <v>2895</v>
      </c>
      <c r="Z89">
        <f t="shared" si="8"/>
        <v>2229</v>
      </c>
      <c r="AA89">
        <f t="shared" si="5"/>
        <v>3000</v>
      </c>
      <c r="AC89">
        <f t="shared" si="7"/>
        <v>0</v>
      </c>
    </row>
    <row r="90" spans="1:29" x14ac:dyDescent="0.25">
      <c r="A90" s="1">
        <v>38518</v>
      </c>
      <c r="B90" t="s">
        <v>5</v>
      </c>
      <c r="C90">
        <v>453</v>
      </c>
      <c r="J90">
        <f>IF(YEAR(A90)=$F$3,C90*$G$3,IF(YEAR(A90)=$F$4,C90*$G$4,IF(YEAR(A90)=$F$5,C90*$G$5,IF(YEAR(A90)=$F$6,C90*$G$6,IF(YEAR(A90)=$F$7,C90*$G$7,IF(YEAR(A90)=$F$8,C90*$G$8,IF(YEAR(A90)=$F$9,C90*$G$9,IF(YEAR(A90)=$F$10,C90*$G$10,IF(YEAR(A90)=$F$11,C90*$G$11,IF(YEAR(A90)=$F$12,C90*$G$12,))))))))))</f>
        <v>906</v>
      </c>
      <c r="R90">
        <f>SUMIF($B$3:B90,B90,$C$3:C90)</f>
        <v>1556</v>
      </c>
      <c r="S90">
        <f t="shared" si="6"/>
        <v>45.300000000000004</v>
      </c>
      <c r="V90" s="2">
        <v>41000</v>
      </c>
      <c r="W90" s="3" t="str">
        <f>TEXT($V90,"&gt;=MM.RRRR")</f>
        <v>&gt;=04.2012</v>
      </c>
      <c r="X90" s="3" t="str">
        <f>TEXT($V91,"&lt;MM.RRRR")</f>
        <v>&lt;05.2012</v>
      </c>
      <c r="Y90">
        <f>SUMIFS($C$3:$C$2164,$A$3:$A$2164,W90,$A$3:$A$2164,X90)</f>
        <v>1937</v>
      </c>
      <c r="Z90">
        <f t="shared" si="8"/>
        <v>3292</v>
      </c>
      <c r="AA90">
        <f t="shared" si="5"/>
        <v>2000</v>
      </c>
      <c r="AC90">
        <f t="shared" si="7"/>
        <v>0</v>
      </c>
    </row>
    <row r="91" spans="1:29" x14ac:dyDescent="0.25">
      <c r="A91" s="1">
        <v>38523</v>
      </c>
      <c r="B91" t="s">
        <v>22</v>
      </c>
      <c r="C91">
        <v>212</v>
      </c>
      <c r="J91">
        <f>IF(YEAR(A91)=$F$3,C91*$G$3,IF(YEAR(A91)=$F$4,C91*$G$4,IF(YEAR(A91)=$F$5,C91*$G$5,IF(YEAR(A91)=$F$6,C91*$G$6,IF(YEAR(A91)=$F$7,C91*$G$7,IF(YEAR(A91)=$F$8,C91*$G$8,IF(YEAR(A91)=$F$9,C91*$G$9,IF(YEAR(A91)=$F$10,C91*$G$10,IF(YEAR(A91)=$F$11,C91*$G$11,IF(YEAR(A91)=$F$12,C91*$G$12,))))))))))</f>
        <v>424</v>
      </c>
      <c r="R91">
        <f>SUMIF($B$3:B91,B91,$C$3:C91)</f>
        <v>2019</v>
      </c>
      <c r="S91">
        <f t="shared" si="6"/>
        <v>21.200000000000003</v>
      </c>
      <c r="V91" s="2">
        <v>41030</v>
      </c>
      <c r="W91" s="3" t="str">
        <f>TEXT($V91,"&gt;=MM.RRRR")</f>
        <v>&gt;=05.2012</v>
      </c>
      <c r="X91" s="3" t="str">
        <f>TEXT($V92,"&lt;MM.RRRR")</f>
        <v>&lt;06.2012</v>
      </c>
      <c r="Y91">
        <f>SUMIFS($C$3:$C$2164,$A$3:$A$2164,W91,$A$3:$A$2164,X91)</f>
        <v>2463</v>
      </c>
      <c r="Z91">
        <f t="shared" si="8"/>
        <v>2829</v>
      </c>
      <c r="AA91">
        <f t="shared" si="5"/>
        <v>3000</v>
      </c>
      <c r="AC91">
        <f t="shared" si="7"/>
        <v>0</v>
      </c>
    </row>
    <row r="92" spans="1:29" x14ac:dyDescent="0.25">
      <c r="A92" s="1">
        <v>38525</v>
      </c>
      <c r="B92" t="s">
        <v>56</v>
      </c>
      <c r="C92">
        <v>19</v>
      </c>
      <c r="J92">
        <f>IF(YEAR(A92)=$F$3,C92*$G$3,IF(YEAR(A92)=$F$4,C92*$G$4,IF(YEAR(A92)=$F$5,C92*$G$5,IF(YEAR(A92)=$F$6,C92*$G$6,IF(YEAR(A92)=$F$7,C92*$G$7,IF(YEAR(A92)=$F$8,C92*$G$8,IF(YEAR(A92)=$F$9,C92*$G$9,IF(YEAR(A92)=$F$10,C92*$G$10,IF(YEAR(A92)=$F$11,C92*$G$11,IF(YEAR(A92)=$F$12,C92*$G$12,))))))))))</f>
        <v>38</v>
      </c>
      <c r="R92">
        <f>SUMIF($B$3:B92,B92,$C$3:C92)</f>
        <v>19</v>
      </c>
      <c r="S92">
        <f t="shared" si="6"/>
        <v>0</v>
      </c>
      <c r="V92" s="2">
        <v>41061</v>
      </c>
      <c r="W92" s="3" t="str">
        <f>TEXT($V92,"&gt;=MM.RRRR")</f>
        <v>&gt;=06.2012</v>
      </c>
      <c r="X92" s="3" t="str">
        <f>TEXT($V93,"&lt;MM.RRRR")</f>
        <v>&lt;07.2012</v>
      </c>
      <c r="Y92">
        <f>SUMIFS($C$3:$C$2164,$A$3:$A$2164,W92,$A$3:$A$2164,X92)</f>
        <v>2003</v>
      </c>
      <c r="Z92">
        <f t="shared" si="8"/>
        <v>3826</v>
      </c>
      <c r="AA92">
        <f t="shared" si="5"/>
        <v>2000</v>
      </c>
      <c r="AC92">
        <f t="shared" si="7"/>
        <v>0</v>
      </c>
    </row>
    <row r="93" spans="1:29" x14ac:dyDescent="0.25">
      <c r="A93" s="1">
        <v>38526</v>
      </c>
      <c r="B93" t="s">
        <v>6</v>
      </c>
      <c r="C93">
        <v>81</v>
      </c>
      <c r="J93">
        <f>IF(YEAR(A93)=$F$3,C93*$G$3,IF(YEAR(A93)=$F$4,C93*$G$4,IF(YEAR(A93)=$F$5,C93*$G$5,IF(YEAR(A93)=$F$6,C93*$G$6,IF(YEAR(A93)=$F$7,C93*$G$7,IF(YEAR(A93)=$F$8,C93*$G$8,IF(YEAR(A93)=$F$9,C93*$G$9,IF(YEAR(A93)=$F$10,C93*$G$10,IF(YEAR(A93)=$F$11,C93*$G$11,IF(YEAR(A93)=$F$12,C93*$G$12,))))))))))</f>
        <v>162</v>
      </c>
      <c r="R93">
        <f>SUMIF($B$3:B93,B93,$C$3:C93)</f>
        <v>176</v>
      </c>
      <c r="S93">
        <f t="shared" si="6"/>
        <v>4.05</v>
      </c>
      <c r="V93" s="2">
        <v>41091</v>
      </c>
      <c r="W93" s="3" t="str">
        <f>TEXT($V93,"&gt;=MM.RRRR")</f>
        <v>&gt;=07.2012</v>
      </c>
      <c r="X93" s="3" t="str">
        <f>TEXT($V94,"&lt;MM.RRRR")</f>
        <v>&lt;08.2012</v>
      </c>
      <c r="Y93">
        <f>SUMIFS($C$3:$C$2164,$A$3:$A$2164,W93,$A$3:$A$2164,X93)</f>
        <v>2217</v>
      </c>
      <c r="Z93">
        <f t="shared" si="8"/>
        <v>3609</v>
      </c>
      <c r="AA93">
        <f t="shared" si="5"/>
        <v>2000</v>
      </c>
      <c r="AC93">
        <f t="shared" si="7"/>
        <v>0</v>
      </c>
    </row>
    <row r="94" spans="1:29" x14ac:dyDescent="0.25">
      <c r="A94" s="1">
        <v>38528</v>
      </c>
      <c r="B94" t="s">
        <v>57</v>
      </c>
      <c r="C94">
        <v>7</v>
      </c>
      <c r="J94">
        <f>IF(YEAR(A94)=$F$3,C94*$G$3,IF(YEAR(A94)=$F$4,C94*$G$4,IF(YEAR(A94)=$F$5,C94*$G$5,IF(YEAR(A94)=$F$6,C94*$G$6,IF(YEAR(A94)=$F$7,C94*$G$7,IF(YEAR(A94)=$F$8,C94*$G$8,IF(YEAR(A94)=$F$9,C94*$G$9,IF(YEAR(A94)=$F$10,C94*$G$10,IF(YEAR(A94)=$F$11,C94*$G$11,IF(YEAR(A94)=$F$12,C94*$G$12,))))))))))</f>
        <v>14</v>
      </c>
      <c r="R94">
        <f>SUMIF($B$3:B94,B94,$C$3:C94)</f>
        <v>7</v>
      </c>
      <c r="S94">
        <f t="shared" si="6"/>
        <v>0</v>
      </c>
      <c r="V94" s="2">
        <v>41122</v>
      </c>
      <c r="W94" s="3" t="str">
        <f>TEXT($V94,"&gt;=MM.RRRR")</f>
        <v>&gt;=08.2012</v>
      </c>
      <c r="X94" s="3" t="str">
        <f>TEXT($V95,"&lt;MM.RRRR")</f>
        <v>&lt;09.2012</v>
      </c>
      <c r="Y94">
        <f>SUMIFS($C$3:$C$2164,$A$3:$A$2164,W94,$A$3:$A$2164,X94)</f>
        <v>2981</v>
      </c>
      <c r="Z94">
        <f t="shared" si="8"/>
        <v>2628</v>
      </c>
      <c r="AA94">
        <f t="shared" si="5"/>
        <v>3000</v>
      </c>
      <c r="AC94">
        <f t="shared" si="7"/>
        <v>0</v>
      </c>
    </row>
    <row r="95" spans="1:29" x14ac:dyDescent="0.25">
      <c r="A95" s="1">
        <v>38529</v>
      </c>
      <c r="B95" t="s">
        <v>58</v>
      </c>
      <c r="C95">
        <v>179</v>
      </c>
      <c r="J95">
        <f>IF(YEAR(A95)=$F$3,C95*$G$3,IF(YEAR(A95)=$F$4,C95*$G$4,IF(YEAR(A95)=$F$5,C95*$G$5,IF(YEAR(A95)=$F$6,C95*$G$6,IF(YEAR(A95)=$F$7,C95*$G$7,IF(YEAR(A95)=$F$8,C95*$G$8,IF(YEAR(A95)=$F$9,C95*$G$9,IF(YEAR(A95)=$F$10,C95*$G$10,IF(YEAR(A95)=$F$11,C95*$G$11,IF(YEAR(A95)=$F$12,C95*$G$12,))))))))))</f>
        <v>358</v>
      </c>
      <c r="R95">
        <f>SUMIF($B$3:B95,B95,$C$3:C95)</f>
        <v>179</v>
      </c>
      <c r="S95">
        <f t="shared" si="6"/>
        <v>8.9500000000000011</v>
      </c>
      <c r="V95" s="2">
        <v>41153</v>
      </c>
      <c r="W95" s="3" t="str">
        <f>TEXT($V95,"&gt;=MM.RRRR")</f>
        <v>&gt;=09.2012</v>
      </c>
      <c r="X95" s="3" t="str">
        <f>TEXT($V96,"&lt;MM.RRRR")</f>
        <v>&lt;10.2012</v>
      </c>
      <c r="Y95">
        <f>SUMIFS($C$3:$C$2164,$A$3:$A$2164,W95,$A$3:$A$2164,X95)</f>
        <v>2204</v>
      </c>
      <c r="Z95">
        <f t="shared" si="8"/>
        <v>3424</v>
      </c>
      <c r="AA95">
        <f t="shared" si="5"/>
        <v>2000</v>
      </c>
      <c r="AC95">
        <f t="shared" si="7"/>
        <v>0</v>
      </c>
    </row>
    <row r="96" spans="1:29" x14ac:dyDescent="0.25">
      <c r="A96" s="1">
        <v>38531</v>
      </c>
      <c r="B96" t="s">
        <v>14</v>
      </c>
      <c r="C96">
        <v>222</v>
      </c>
      <c r="J96">
        <f>IF(YEAR(A96)=$F$3,C96*$G$3,IF(YEAR(A96)=$F$4,C96*$G$4,IF(YEAR(A96)=$F$5,C96*$G$5,IF(YEAR(A96)=$F$6,C96*$G$6,IF(YEAR(A96)=$F$7,C96*$G$7,IF(YEAR(A96)=$F$8,C96*$G$8,IF(YEAR(A96)=$F$9,C96*$G$9,IF(YEAR(A96)=$F$10,C96*$G$10,IF(YEAR(A96)=$F$11,C96*$G$11,IF(YEAR(A96)=$F$12,C96*$G$12,))))))))))</f>
        <v>444</v>
      </c>
      <c r="R96">
        <f>SUMIF($B$3:B96,B96,$C$3:C96)</f>
        <v>1553</v>
      </c>
      <c r="S96">
        <f t="shared" si="6"/>
        <v>22.200000000000003</v>
      </c>
      <c r="V96" s="2">
        <v>41183</v>
      </c>
      <c r="W96" s="3" t="str">
        <f>TEXT($V96,"&gt;=MM.RRRR")</f>
        <v>&gt;=10.2012</v>
      </c>
      <c r="X96" s="3" t="str">
        <f>TEXT($V97,"&lt;MM.RRRR")</f>
        <v>&lt;11.2012</v>
      </c>
      <c r="Y96">
        <f>SUMIFS($C$3:$C$2164,$A$3:$A$2164,W96,$A$3:$A$2164,X96)</f>
        <v>982</v>
      </c>
      <c r="Z96">
        <f t="shared" si="8"/>
        <v>4442</v>
      </c>
      <c r="AA96">
        <f t="shared" si="5"/>
        <v>1000</v>
      </c>
      <c r="AC96">
        <f t="shared" si="7"/>
        <v>0</v>
      </c>
    </row>
    <row r="97" spans="1:29" x14ac:dyDescent="0.25">
      <c r="A97" s="1">
        <v>38532</v>
      </c>
      <c r="B97" t="s">
        <v>59</v>
      </c>
      <c r="C97">
        <v>14</v>
      </c>
      <c r="J97">
        <f>IF(YEAR(A97)=$F$3,C97*$G$3,IF(YEAR(A97)=$F$4,C97*$G$4,IF(YEAR(A97)=$F$5,C97*$G$5,IF(YEAR(A97)=$F$6,C97*$G$6,IF(YEAR(A97)=$F$7,C97*$G$7,IF(YEAR(A97)=$F$8,C97*$G$8,IF(YEAR(A97)=$F$9,C97*$G$9,IF(YEAR(A97)=$F$10,C97*$G$10,IF(YEAR(A97)=$F$11,C97*$G$11,IF(YEAR(A97)=$F$12,C97*$G$12,))))))))))</f>
        <v>28</v>
      </c>
      <c r="R97">
        <f>SUMIF($B$3:B97,B97,$C$3:C97)</f>
        <v>14</v>
      </c>
      <c r="S97">
        <f t="shared" si="6"/>
        <v>0</v>
      </c>
      <c r="V97" s="2">
        <v>41214</v>
      </c>
      <c r="W97" s="3" t="str">
        <f>TEXT($V97,"&gt;=MM.RRRR")</f>
        <v>&gt;=11.2012</v>
      </c>
      <c r="X97" s="3" t="str">
        <f>TEXT($V98,"&lt;MM.RRRR")</f>
        <v>&lt;12.2012</v>
      </c>
      <c r="Y97">
        <f>SUMIFS($C$3:$C$2164,$A$3:$A$2164,W97,$A$3:$A$2164,X97)</f>
        <v>1901</v>
      </c>
      <c r="Z97">
        <f t="shared" si="8"/>
        <v>3541</v>
      </c>
      <c r="AA97">
        <f t="shared" si="5"/>
        <v>2000</v>
      </c>
      <c r="AC97">
        <f t="shared" si="7"/>
        <v>0</v>
      </c>
    </row>
    <row r="98" spans="1:29" x14ac:dyDescent="0.25">
      <c r="A98" s="1">
        <v>38534</v>
      </c>
      <c r="B98" t="s">
        <v>60</v>
      </c>
      <c r="C98">
        <v>15</v>
      </c>
      <c r="J98">
        <f>IF(YEAR(A98)=$F$3,C98*$G$3,IF(YEAR(A98)=$F$4,C98*$G$4,IF(YEAR(A98)=$F$5,C98*$G$5,IF(YEAR(A98)=$F$6,C98*$G$6,IF(YEAR(A98)=$F$7,C98*$G$7,IF(YEAR(A98)=$F$8,C98*$G$8,IF(YEAR(A98)=$F$9,C98*$G$9,IF(YEAR(A98)=$F$10,C98*$G$10,IF(YEAR(A98)=$F$11,C98*$G$11,IF(YEAR(A98)=$F$12,C98*$G$12,))))))))))</f>
        <v>30</v>
      </c>
      <c r="R98">
        <f>SUMIF($B$3:B98,B98,$C$3:C98)</f>
        <v>15</v>
      </c>
      <c r="S98">
        <f t="shared" si="6"/>
        <v>0</v>
      </c>
      <c r="V98" s="2">
        <v>41244</v>
      </c>
      <c r="W98" s="3" t="str">
        <f>TEXT($V98,"&gt;=MM.RRRR")</f>
        <v>&gt;=12.2012</v>
      </c>
      <c r="X98" s="3" t="str">
        <f>TEXT($V99,"&lt;MM.RRRR")</f>
        <v>&lt;01.2013</v>
      </c>
      <c r="Y98">
        <f>SUMIFS($C$3:$C$2164,$A$3:$A$2164,W98,$A$3:$A$2164,X98)</f>
        <v>2065</v>
      </c>
      <c r="Z98">
        <f t="shared" si="8"/>
        <v>3476</v>
      </c>
      <c r="AA98">
        <f t="shared" si="5"/>
        <v>2000</v>
      </c>
      <c r="AC98">
        <f t="shared" si="7"/>
        <v>0</v>
      </c>
    </row>
    <row r="99" spans="1:29" x14ac:dyDescent="0.25">
      <c r="A99" s="1">
        <v>38536</v>
      </c>
      <c r="B99" t="s">
        <v>61</v>
      </c>
      <c r="C99">
        <v>97</v>
      </c>
      <c r="J99">
        <f>IF(YEAR(A99)=$F$3,C99*$G$3,IF(YEAR(A99)=$F$4,C99*$G$4,IF(YEAR(A99)=$F$5,C99*$G$5,IF(YEAR(A99)=$F$6,C99*$G$6,IF(YEAR(A99)=$F$7,C99*$G$7,IF(YEAR(A99)=$F$8,C99*$G$8,IF(YEAR(A99)=$F$9,C99*$G$9,IF(YEAR(A99)=$F$10,C99*$G$10,IF(YEAR(A99)=$F$11,C99*$G$11,IF(YEAR(A99)=$F$12,C99*$G$12,))))))))))</f>
        <v>194</v>
      </c>
      <c r="R99">
        <f>SUMIF($B$3:B99,B99,$C$3:C99)</f>
        <v>97</v>
      </c>
      <c r="S99">
        <f t="shared" si="6"/>
        <v>0</v>
      </c>
      <c r="V99" s="2">
        <v>41275</v>
      </c>
      <c r="W99" s="3" t="str">
        <f>TEXT($V99,"&gt;=MM.RRRR")</f>
        <v>&gt;=01.2013</v>
      </c>
      <c r="X99" s="3" t="str">
        <f>TEXT($V100,"&lt;MM.RRRR")</f>
        <v>&lt;02.2013</v>
      </c>
      <c r="Y99">
        <f>SUMIFS($C$3:$C$2164,$A$3:$A$2164,W99,$A$3:$A$2164,X99)</f>
        <v>2327</v>
      </c>
      <c r="Z99">
        <f t="shared" si="8"/>
        <v>3149</v>
      </c>
      <c r="AA99">
        <f t="shared" si="5"/>
        <v>2000</v>
      </c>
      <c r="AC99">
        <f t="shared" si="7"/>
        <v>0</v>
      </c>
    </row>
    <row r="100" spans="1:29" x14ac:dyDescent="0.25">
      <c r="A100" s="1">
        <v>38542</v>
      </c>
      <c r="B100" t="s">
        <v>20</v>
      </c>
      <c r="C100">
        <v>142</v>
      </c>
      <c r="J100">
        <f>IF(YEAR(A100)=$F$3,C100*$G$3,IF(YEAR(A100)=$F$4,C100*$G$4,IF(YEAR(A100)=$F$5,C100*$G$5,IF(YEAR(A100)=$F$6,C100*$G$6,IF(YEAR(A100)=$F$7,C100*$G$7,IF(YEAR(A100)=$F$8,C100*$G$8,IF(YEAR(A100)=$F$9,C100*$G$9,IF(YEAR(A100)=$F$10,C100*$G$10,IF(YEAR(A100)=$F$11,C100*$G$11,IF(YEAR(A100)=$F$12,C100*$G$12,))))))))))</f>
        <v>284</v>
      </c>
      <c r="R100">
        <f>SUMIF($B$3:B100,B100,$C$3:C100)</f>
        <v>200</v>
      </c>
      <c r="S100">
        <f t="shared" si="6"/>
        <v>7.1000000000000005</v>
      </c>
      <c r="V100" s="2">
        <v>41306</v>
      </c>
      <c r="W100" s="3" t="str">
        <f>TEXT($V100,"&gt;=MM.RRRR")</f>
        <v>&gt;=02.2013</v>
      </c>
      <c r="X100" s="3" t="str">
        <f>TEXT($V101,"&lt;MM.RRRR")</f>
        <v>&lt;03.2013</v>
      </c>
      <c r="Y100">
        <f>SUMIFS($C$3:$C$2164,$A$3:$A$2164,W100,$A$3:$A$2164,X100)</f>
        <v>2947</v>
      </c>
      <c r="Z100">
        <f t="shared" si="8"/>
        <v>2202</v>
      </c>
      <c r="AA100">
        <f t="shared" si="5"/>
        <v>3000</v>
      </c>
      <c r="AC100">
        <f t="shared" si="7"/>
        <v>0</v>
      </c>
    </row>
    <row r="101" spans="1:29" x14ac:dyDescent="0.25">
      <c r="A101" s="1">
        <v>38546</v>
      </c>
      <c r="B101" t="s">
        <v>45</v>
      </c>
      <c r="C101">
        <v>214</v>
      </c>
      <c r="J101">
        <f>IF(YEAR(A101)=$F$3,C101*$G$3,IF(YEAR(A101)=$F$4,C101*$G$4,IF(YEAR(A101)=$F$5,C101*$G$5,IF(YEAR(A101)=$F$6,C101*$G$6,IF(YEAR(A101)=$F$7,C101*$G$7,IF(YEAR(A101)=$F$8,C101*$G$8,IF(YEAR(A101)=$F$9,C101*$G$9,IF(YEAR(A101)=$F$10,C101*$G$10,IF(YEAR(A101)=$F$11,C101*$G$11,IF(YEAR(A101)=$F$12,C101*$G$12,))))))))))</f>
        <v>428</v>
      </c>
      <c r="R101">
        <f>SUMIF($B$3:B101,B101,$C$3:C101)</f>
        <v>1005</v>
      </c>
      <c r="S101">
        <f t="shared" si="6"/>
        <v>21.400000000000002</v>
      </c>
      <c r="V101" s="2">
        <v>41334</v>
      </c>
      <c r="W101" s="3" t="str">
        <f>TEXT($V101,"&gt;=MM.RRRR")</f>
        <v>&gt;=03.2013</v>
      </c>
      <c r="X101" s="3" t="str">
        <f>TEXT($V102,"&lt;MM.RRRR")</f>
        <v>&lt;04.2013</v>
      </c>
      <c r="Y101">
        <f>SUMIFS($C$3:$C$2164,$A$3:$A$2164,W101,$A$3:$A$2164,X101)</f>
        <v>1684</v>
      </c>
      <c r="Z101">
        <f t="shared" si="8"/>
        <v>3518</v>
      </c>
      <c r="AA101">
        <f t="shared" si="5"/>
        <v>2000</v>
      </c>
      <c r="AC101">
        <f t="shared" si="7"/>
        <v>0</v>
      </c>
    </row>
    <row r="102" spans="1:29" x14ac:dyDescent="0.25">
      <c r="A102" s="1">
        <v>38546</v>
      </c>
      <c r="B102" t="s">
        <v>14</v>
      </c>
      <c r="C102">
        <v>408</v>
      </c>
      <c r="J102">
        <f>IF(YEAR(A102)=$F$3,C102*$G$3,IF(YEAR(A102)=$F$4,C102*$G$4,IF(YEAR(A102)=$F$5,C102*$G$5,IF(YEAR(A102)=$F$6,C102*$G$6,IF(YEAR(A102)=$F$7,C102*$G$7,IF(YEAR(A102)=$F$8,C102*$G$8,IF(YEAR(A102)=$F$9,C102*$G$9,IF(YEAR(A102)=$F$10,C102*$G$10,IF(YEAR(A102)=$F$11,C102*$G$11,IF(YEAR(A102)=$F$12,C102*$G$12,))))))))))</f>
        <v>816</v>
      </c>
      <c r="R102">
        <f>SUMIF($B$3:B102,B102,$C$3:C102)</f>
        <v>1961</v>
      </c>
      <c r="S102">
        <f t="shared" si="6"/>
        <v>40.800000000000004</v>
      </c>
      <c r="V102" s="2">
        <v>41365</v>
      </c>
      <c r="W102" s="3" t="str">
        <f>TEXT($V102,"&gt;=MM.RRRR")</f>
        <v>&gt;=04.2013</v>
      </c>
      <c r="X102" s="3" t="str">
        <f>TEXT($V103,"&lt;MM.RRRR")</f>
        <v>&lt;05.2013</v>
      </c>
      <c r="Y102">
        <f>SUMIFS($C$3:$C$2164,$A$3:$A$2164,W102,$A$3:$A$2164,X102)</f>
        <v>2997</v>
      </c>
      <c r="Z102">
        <f t="shared" si="8"/>
        <v>2521</v>
      </c>
      <c r="AA102">
        <f t="shared" si="5"/>
        <v>3000</v>
      </c>
      <c r="AC102">
        <f t="shared" si="7"/>
        <v>0</v>
      </c>
    </row>
    <row r="103" spans="1:29" x14ac:dyDescent="0.25">
      <c r="A103" s="1">
        <v>38547</v>
      </c>
      <c r="B103" t="s">
        <v>12</v>
      </c>
      <c r="C103">
        <v>144</v>
      </c>
      <c r="J103">
        <f>IF(YEAR(A103)=$F$3,C103*$G$3,IF(YEAR(A103)=$F$4,C103*$G$4,IF(YEAR(A103)=$F$5,C103*$G$5,IF(YEAR(A103)=$F$6,C103*$G$6,IF(YEAR(A103)=$F$7,C103*$G$7,IF(YEAR(A103)=$F$8,C103*$G$8,IF(YEAR(A103)=$F$9,C103*$G$9,IF(YEAR(A103)=$F$10,C103*$G$10,IF(YEAR(A103)=$F$11,C103*$G$11,IF(YEAR(A103)=$F$12,C103*$G$12,))))))))))</f>
        <v>288</v>
      </c>
      <c r="R103">
        <f>SUMIF($B$3:B103,B103,$C$3:C103)</f>
        <v>180</v>
      </c>
      <c r="S103">
        <f t="shared" si="6"/>
        <v>7.2</v>
      </c>
      <c r="V103" s="2">
        <v>41395</v>
      </c>
      <c r="W103" s="3" t="str">
        <f>TEXT($V103,"&gt;=MM.RRRR")</f>
        <v>&gt;=05.2013</v>
      </c>
      <c r="X103" s="3" t="str">
        <f>TEXT($V104,"&lt;MM.RRRR")</f>
        <v>&lt;06.2013</v>
      </c>
      <c r="Y103">
        <f>SUMIFS($C$3:$C$2164,$A$3:$A$2164,W103,$A$3:$A$2164,X103)</f>
        <v>3554</v>
      </c>
      <c r="Z103">
        <f t="shared" si="8"/>
        <v>1967</v>
      </c>
      <c r="AA103">
        <f t="shared" si="5"/>
        <v>4000</v>
      </c>
      <c r="AC103">
        <f t="shared" si="7"/>
        <v>1</v>
      </c>
    </row>
    <row r="104" spans="1:29" x14ac:dyDescent="0.25">
      <c r="A104" s="1">
        <v>38547</v>
      </c>
      <c r="B104" t="s">
        <v>6</v>
      </c>
      <c r="C104">
        <v>173</v>
      </c>
      <c r="J104">
        <f>IF(YEAR(A104)=$F$3,C104*$G$3,IF(YEAR(A104)=$F$4,C104*$G$4,IF(YEAR(A104)=$F$5,C104*$G$5,IF(YEAR(A104)=$F$6,C104*$G$6,IF(YEAR(A104)=$F$7,C104*$G$7,IF(YEAR(A104)=$F$8,C104*$G$8,IF(YEAR(A104)=$F$9,C104*$G$9,IF(YEAR(A104)=$F$10,C104*$G$10,IF(YEAR(A104)=$F$11,C104*$G$11,IF(YEAR(A104)=$F$12,C104*$G$12,))))))))))</f>
        <v>346</v>
      </c>
      <c r="R104">
        <f>SUMIF($B$3:B104,B104,$C$3:C104)</f>
        <v>349</v>
      </c>
      <c r="S104">
        <f t="shared" si="6"/>
        <v>8.65</v>
      </c>
      <c r="V104" s="2">
        <v>41426</v>
      </c>
      <c r="W104" s="3" t="str">
        <f>TEXT($V104,"&gt;=MM.RRRR")</f>
        <v>&gt;=06.2013</v>
      </c>
      <c r="X104" s="3" t="str">
        <f>TEXT($V105,"&lt;MM.RRRR")</f>
        <v>&lt;07.2013</v>
      </c>
      <c r="Y104">
        <f>SUMIFS($C$3:$C$2164,$A$3:$A$2164,W104,$A$3:$A$2164,X104)</f>
        <v>1919</v>
      </c>
      <c r="Z104">
        <f t="shared" si="8"/>
        <v>4048</v>
      </c>
      <c r="AA104">
        <f t="shared" si="5"/>
        <v>1000</v>
      </c>
      <c r="AC104">
        <f t="shared" si="7"/>
        <v>0</v>
      </c>
    </row>
    <row r="105" spans="1:29" x14ac:dyDescent="0.25">
      <c r="A105" s="1">
        <v>38549</v>
      </c>
      <c r="B105" t="s">
        <v>62</v>
      </c>
      <c r="C105">
        <v>15</v>
      </c>
      <c r="J105">
        <f>IF(YEAR(A105)=$F$3,C105*$G$3,IF(YEAR(A105)=$F$4,C105*$G$4,IF(YEAR(A105)=$F$5,C105*$G$5,IF(YEAR(A105)=$F$6,C105*$G$6,IF(YEAR(A105)=$F$7,C105*$G$7,IF(YEAR(A105)=$F$8,C105*$G$8,IF(YEAR(A105)=$F$9,C105*$G$9,IF(YEAR(A105)=$F$10,C105*$G$10,IF(YEAR(A105)=$F$11,C105*$G$11,IF(YEAR(A105)=$F$12,C105*$G$12,))))))))))</f>
        <v>30</v>
      </c>
      <c r="R105">
        <f>SUMIF($B$3:B105,B105,$C$3:C105)</f>
        <v>15</v>
      </c>
      <c r="S105">
        <f t="shared" si="6"/>
        <v>0</v>
      </c>
      <c r="V105" s="2">
        <v>41456</v>
      </c>
      <c r="W105" s="3" t="str">
        <f>TEXT($V105,"&gt;=MM.RRRR")</f>
        <v>&gt;=07.2013</v>
      </c>
      <c r="X105" s="3" t="str">
        <f>TEXT($V106,"&lt;MM.RRRR")</f>
        <v>&lt;08.2013</v>
      </c>
      <c r="Y105">
        <f>SUMIFS($C$3:$C$2164,$A$3:$A$2164,W105,$A$3:$A$2164,X105)</f>
        <v>2882</v>
      </c>
      <c r="Z105">
        <f t="shared" si="8"/>
        <v>2166</v>
      </c>
      <c r="AA105">
        <f t="shared" si="5"/>
        <v>3000</v>
      </c>
      <c r="AC105">
        <f t="shared" si="7"/>
        <v>0</v>
      </c>
    </row>
    <row r="106" spans="1:29" x14ac:dyDescent="0.25">
      <c r="A106" s="1">
        <v>38551</v>
      </c>
      <c r="B106" t="s">
        <v>50</v>
      </c>
      <c r="C106">
        <v>433</v>
      </c>
      <c r="J106">
        <f>IF(YEAR(A106)=$F$3,C106*$G$3,IF(YEAR(A106)=$F$4,C106*$G$4,IF(YEAR(A106)=$F$5,C106*$G$5,IF(YEAR(A106)=$F$6,C106*$G$6,IF(YEAR(A106)=$F$7,C106*$G$7,IF(YEAR(A106)=$F$8,C106*$G$8,IF(YEAR(A106)=$F$9,C106*$G$9,IF(YEAR(A106)=$F$10,C106*$G$10,IF(YEAR(A106)=$F$11,C106*$G$11,IF(YEAR(A106)=$F$12,C106*$G$12,))))))))))</f>
        <v>866</v>
      </c>
      <c r="R106">
        <f>SUMIF($B$3:B106,B106,$C$3:C106)</f>
        <v>686</v>
      </c>
      <c r="S106">
        <f t="shared" si="6"/>
        <v>21.650000000000002</v>
      </c>
      <c r="V106" s="2">
        <v>41487</v>
      </c>
      <c r="W106" s="3" t="str">
        <f>TEXT($V106,"&gt;=MM.RRRR")</f>
        <v>&gt;=08.2013</v>
      </c>
      <c r="X106" s="3" t="str">
        <f>TEXT($V107,"&lt;MM.RRRR")</f>
        <v>&lt;09.2013</v>
      </c>
      <c r="Y106">
        <f>SUMIFS($C$3:$C$2164,$A$3:$A$2164,W106,$A$3:$A$2164,X106)</f>
        <v>2309</v>
      </c>
      <c r="Z106">
        <f t="shared" si="8"/>
        <v>2857</v>
      </c>
      <c r="AA106">
        <f t="shared" si="5"/>
        <v>3000</v>
      </c>
      <c r="AC106">
        <f t="shared" si="7"/>
        <v>0</v>
      </c>
    </row>
    <row r="107" spans="1:29" x14ac:dyDescent="0.25">
      <c r="A107" s="1">
        <v>38555</v>
      </c>
      <c r="B107" t="s">
        <v>63</v>
      </c>
      <c r="C107">
        <v>137</v>
      </c>
      <c r="J107">
        <f>IF(YEAR(A107)=$F$3,C107*$G$3,IF(YEAR(A107)=$F$4,C107*$G$4,IF(YEAR(A107)=$F$5,C107*$G$5,IF(YEAR(A107)=$F$6,C107*$G$6,IF(YEAR(A107)=$F$7,C107*$G$7,IF(YEAR(A107)=$F$8,C107*$G$8,IF(YEAR(A107)=$F$9,C107*$G$9,IF(YEAR(A107)=$F$10,C107*$G$10,IF(YEAR(A107)=$F$11,C107*$G$11,IF(YEAR(A107)=$F$12,C107*$G$12,))))))))))</f>
        <v>274</v>
      </c>
      <c r="R107">
        <f>SUMIF($B$3:B107,B107,$C$3:C107)</f>
        <v>137</v>
      </c>
      <c r="S107">
        <f t="shared" si="6"/>
        <v>6.8500000000000005</v>
      </c>
      <c r="V107" s="2">
        <v>41518</v>
      </c>
      <c r="W107" s="3" t="str">
        <f>TEXT($V107,"&gt;=MM.RRRR")</f>
        <v>&gt;=09.2013</v>
      </c>
      <c r="X107" s="3" t="str">
        <f>TEXT($V108,"&lt;MM.RRRR")</f>
        <v>&lt;10.2013</v>
      </c>
      <c r="Y107">
        <f>SUMIFS($C$3:$C$2164,$A$3:$A$2164,W107,$A$3:$A$2164,X107)</f>
        <v>1353</v>
      </c>
      <c r="Z107">
        <f t="shared" si="8"/>
        <v>4504</v>
      </c>
      <c r="AA107">
        <f t="shared" si="5"/>
        <v>1000</v>
      </c>
      <c r="AC107">
        <f t="shared" si="7"/>
        <v>0</v>
      </c>
    </row>
    <row r="108" spans="1:29" x14ac:dyDescent="0.25">
      <c r="A108" s="1">
        <v>38558</v>
      </c>
      <c r="B108" t="s">
        <v>50</v>
      </c>
      <c r="C108">
        <v>118</v>
      </c>
      <c r="J108">
        <f>IF(YEAR(A108)=$F$3,C108*$G$3,IF(YEAR(A108)=$F$4,C108*$G$4,IF(YEAR(A108)=$F$5,C108*$G$5,IF(YEAR(A108)=$F$6,C108*$G$6,IF(YEAR(A108)=$F$7,C108*$G$7,IF(YEAR(A108)=$F$8,C108*$G$8,IF(YEAR(A108)=$F$9,C108*$G$9,IF(YEAR(A108)=$F$10,C108*$G$10,IF(YEAR(A108)=$F$11,C108*$G$11,IF(YEAR(A108)=$F$12,C108*$G$12,))))))))))</f>
        <v>236</v>
      </c>
      <c r="R108">
        <f>SUMIF($B$3:B108,B108,$C$3:C108)</f>
        <v>804</v>
      </c>
      <c r="S108">
        <f t="shared" si="6"/>
        <v>5.9</v>
      </c>
      <c r="V108" s="2">
        <v>41548</v>
      </c>
      <c r="W108" s="3" t="str">
        <f>TEXT($V108,"&gt;=MM.RRRR")</f>
        <v>&gt;=10.2013</v>
      </c>
      <c r="X108" s="3" t="str">
        <f>TEXT($V109,"&lt;MM.RRRR")</f>
        <v>&lt;11.2013</v>
      </c>
      <c r="Y108">
        <f>SUMIFS($C$3:$C$2164,$A$3:$A$2164,W108,$A$3:$A$2164,X108)</f>
        <v>2464</v>
      </c>
      <c r="Z108">
        <f t="shared" si="8"/>
        <v>3040</v>
      </c>
      <c r="AA108">
        <f t="shared" si="5"/>
        <v>2000</v>
      </c>
      <c r="AC108">
        <f t="shared" si="7"/>
        <v>0</v>
      </c>
    </row>
    <row r="109" spans="1:29" x14ac:dyDescent="0.25">
      <c r="A109" s="1">
        <v>38558</v>
      </c>
      <c r="B109" t="s">
        <v>9</v>
      </c>
      <c r="C109">
        <v>158</v>
      </c>
      <c r="J109">
        <f>IF(YEAR(A109)=$F$3,C109*$G$3,IF(YEAR(A109)=$F$4,C109*$G$4,IF(YEAR(A109)=$F$5,C109*$G$5,IF(YEAR(A109)=$F$6,C109*$G$6,IF(YEAR(A109)=$F$7,C109*$G$7,IF(YEAR(A109)=$F$8,C109*$G$8,IF(YEAR(A109)=$F$9,C109*$G$9,IF(YEAR(A109)=$F$10,C109*$G$10,IF(YEAR(A109)=$F$11,C109*$G$11,IF(YEAR(A109)=$F$12,C109*$G$12,))))))))))</f>
        <v>316</v>
      </c>
      <c r="R109">
        <f>SUMIF($B$3:B109,B109,$C$3:C109)</f>
        <v>1134</v>
      </c>
      <c r="S109">
        <f t="shared" si="6"/>
        <v>15.8</v>
      </c>
      <c r="V109" s="2">
        <v>41579</v>
      </c>
      <c r="W109" s="3" t="str">
        <f>TEXT($V109,"&gt;=MM.RRRR")</f>
        <v>&gt;=11.2013</v>
      </c>
      <c r="X109" s="3" t="str">
        <f>TEXT($V110,"&lt;MM.RRRR")</f>
        <v>&lt;12.2013</v>
      </c>
      <c r="Y109">
        <f>SUMIFS($C$3:$C$2164,$A$3:$A$2164,W109,$A$3:$A$2164,X109)</f>
        <v>1861</v>
      </c>
      <c r="Z109">
        <f t="shared" si="8"/>
        <v>3179</v>
      </c>
      <c r="AA109">
        <f t="shared" si="5"/>
        <v>2000</v>
      </c>
      <c r="AC109">
        <f t="shared" si="7"/>
        <v>0</v>
      </c>
    </row>
    <row r="110" spans="1:29" x14ac:dyDescent="0.25">
      <c r="A110" s="1">
        <v>38559</v>
      </c>
      <c r="B110" t="s">
        <v>44</v>
      </c>
      <c r="C110">
        <v>13</v>
      </c>
      <c r="J110">
        <f>IF(YEAR(A110)=$F$3,C110*$G$3,IF(YEAR(A110)=$F$4,C110*$G$4,IF(YEAR(A110)=$F$5,C110*$G$5,IF(YEAR(A110)=$F$6,C110*$G$6,IF(YEAR(A110)=$F$7,C110*$G$7,IF(YEAR(A110)=$F$8,C110*$G$8,IF(YEAR(A110)=$F$9,C110*$G$9,IF(YEAR(A110)=$F$10,C110*$G$10,IF(YEAR(A110)=$F$11,C110*$G$11,IF(YEAR(A110)=$F$12,C110*$G$12,))))))))))</f>
        <v>26</v>
      </c>
      <c r="R110">
        <f>SUMIF($B$3:B110,B110,$C$3:C110)</f>
        <v>26</v>
      </c>
      <c r="S110">
        <f t="shared" si="6"/>
        <v>0</v>
      </c>
      <c r="V110" s="2">
        <v>41609</v>
      </c>
      <c r="W110" s="3" t="str">
        <f>TEXT($V110,"&gt;=MM.RRRR")</f>
        <v>&gt;=12.2013</v>
      </c>
      <c r="X110" s="3" t="str">
        <f>TEXT($V111,"&lt;MM.RRRR")</f>
        <v>&lt;01.2014</v>
      </c>
      <c r="Y110">
        <f>SUMIFS($C$3:$C$2164,$A$3:$A$2164,W110,$A$3:$A$2164,X110)</f>
        <v>2122</v>
      </c>
      <c r="Z110">
        <f t="shared" si="8"/>
        <v>3057</v>
      </c>
      <c r="AA110">
        <f t="shared" si="5"/>
        <v>2000</v>
      </c>
      <c r="AC110">
        <f t="shared" si="7"/>
        <v>0</v>
      </c>
    </row>
    <row r="111" spans="1:29" x14ac:dyDescent="0.25">
      <c r="A111" s="1">
        <v>38560</v>
      </c>
      <c r="B111" t="s">
        <v>64</v>
      </c>
      <c r="C111">
        <v>2</v>
      </c>
      <c r="J111">
        <f>IF(YEAR(A111)=$F$3,C111*$G$3,IF(YEAR(A111)=$F$4,C111*$G$4,IF(YEAR(A111)=$F$5,C111*$G$5,IF(YEAR(A111)=$F$6,C111*$G$6,IF(YEAR(A111)=$F$7,C111*$G$7,IF(YEAR(A111)=$F$8,C111*$G$8,IF(YEAR(A111)=$F$9,C111*$G$9,IF(YEAR(A111)=$F$10,C111*$G$10,IF(YEAR(A111)=$F$11,C111*$G$11,IF(YEAR(A111)=$F$12,C111*$G$12,))))))))))</f>
        <v>4</v>
      </c>
      <c r="R111">
        <f>SUMIF($B$3:B111,B111,$C$3:C111)</f>
        <v>2</v>
      </c>
      <c r="S111">
        <f t="shared" si="6"/>
        <v>0</v>
      </c>
      <c r="V111" s="2">
        <v>41640</v>
      </c>
      <c r="W111" s="3" t="str">
        <f>TEXT($V111,"&gt;=MM.RRRR")</f>
        <v>&gt;=01.2014</v>
      </c>
      <c r="X111" s="3" t="str">
        <f>TEXT($V112,"&lt;MM.RRRR")</f>
        <v>&lt;02.2014</v>
      </c>
      <c r="Y111">
        <f>SUMIFS($C$3:$C$2164,$A$3:$A$2164,W111,$A$3:$A$2164,X111)</f>
        <v>2530</v>
      </c>
      <c r="Z111">
        <f t="shared" si="8"/>
        <v>2527</v>
      </c>
      <c r="AA111">
        <f t="shared" si="5"/>
        <v>3000</v>
      </c>
      <c r="AC111">
        <f t="shared" si="7"/>
        <v>0</v>
      </c>
    </row>
    <row r="112" spans="1:29" x14ac:dyDescent="0.25">
      <c r="A112" s="1">
        <v>38562</v>
      </c>
      <c r="B112" t="s">
        <v>50</v>
      </c>
      <c r="C112">
        <v>467</v>
      </c>
      <c r="J112">
        <f>IF(YEAR(A112)=$F$3,C112*$G$3,IF(YEAR(A112)=$F$4,C112*$G$4,IF(YEAR(A112)=$F$5,C112*$G$5,IF(YEAR(A112)=$F$6,C112*$G$6,IF(YEAR(A112)=$F$7,C112*$G$7,IF(YEAR(A112)=$F$8,C112*$G$8,IF(YEAR(A112)=$F$9,C112*$G$9,IF(YEAR(A112)=$F$10,C112*$G$10,IF(YEAR(A112)=$F$11,C112*$G$11,IF(YEAR(A112)=$F$12,C112*$G$12,))))))))))</f>
        <v>934</v>
      </c>
      <c r="R112">
        <f>SUMIF($B$3:B112,B112,$C$3:C112)</f>
        <v>1271</v>
      </c>
      <c r="S112">
        <f t="shared" si="6"/>
        <v>46.7</v>
      </c>
      <c r="V112" s="2">
        <v>41671</v>
      </c>
      <c r="W112" s="3" t="str">
        <f>TEXT($V112,"&gt;=MM.RRRR")</f>
        <v>&gt;=02.2014</v>
      </c>
      <c r="X112" s="3" t="str">
        <f>TEXT($V113,"&lt;MM.RRRR")</f>
        <v>&lt;03.2014</v>
      </c>
      <c r="Y112">
        <f>SUMIFS($C$3:$C$2164,$A$3:$A$2164,W112,$A$3:$A$2164,X112)</f>
        <v>2482</v>
      </c>
      <c r="Z112">
        <f t="shared" si="8"/>
        <v>3045</v>
      </c>
      <c r="AA112">
        <f t="shared" si="5"/>
        <v>2000</v>
      </c>
      <c r="AC112">
        <f t="shared" si="7"/>
        <v>0</v>
      </c>
    </row>
    <row r="113" spans="1:29" x14ac:dyDescent="0.25">
      <c r="A113" s="1">
        <v>38563</v>
      </c>
      <c r="B113" t="s">
        <v>65</v>
      </c>
      <c r="C113">
        <v>9</v>
      </c>
      <c r="J113">
        <f>IF(YEAR(A113)=$F$3,C113*$G$3,IF(YEAR(A113)=$F$4,C113*$G$4,IF(YEAR(A113)=$F$5,C113*$G$5,IF(YEAR(A113)=$F$6,C113*$G$6,IF(YEAR(A113)=$F$7,C113*$G$7,IF(YEAR(A113)=$F$8,C113*$G$8,IF(YEAR(A113)=$F$9,C113*$G$9,IF(YEAR(A113)=$F$10,C113*$G$10,IF(YEAR(A113)=$F$11,C113*$G$11,IF(YEAR(A113)=$F$12,C113*$G$12,))))))))))</f>
        <v>18</v>
      </c>
      <c r="R113">
        <f>SUMIF($B$3:B113,B113,$C$3:C113)</f>
        <v>9</v>
      </c>
      <c r="S113">
        <f t="shared" si="6"/>
        <v>0</v>
      </c>
      <c r="V113" s="2">
        <v>41699</v>
      </c>
      <c r="W113" s="3" t="str">
        <f>TEXT($V113,"&gt;=MM.RRRR")</f>
        <v>&gt;=03.2014</v>
      </c>
      <c r="X113" s="3" t="str">
        <f>TEXT($V114,"&lt;MM.RRRR")</f>
        <v>&lt;04.2014</v>
      </c>
      <c r="Y113">
        <f>SUMIFS($C$3:$C$2164,$A$3:$A$2164,W113,$A$3:$A$2164,X113)</f>
        <v>1644</v>
      </c>
      <c r="Z113">
        <f t="shared" si="8"/>
        <v>3401</v>
      </c>
      <c r="AA113">
        <f t="shared" si="5"/>
        <v>2000</v>
      </c>
      <c r="AC113">
        <f t="shared" si="7"/>
        <v>0</v>
      </c>
    </row>
    <row r="114" spans="1:29" x14ac:dyDescent="0.25">
      <c r="A114" s="1">
        <v>38567</v>
      </c>
      <c r="B114" t="s">
        <v>66</v>
      </c>
      <c r="C114">
        <v>189</v>
      </c>
      <c r="J114">
        <f>IF(YEAR(A114)=$F$3,C114*$G$3,IF(YEAR(A114)=$F$4,C114*$G$4,IF(YEAR(A114)=$F$5,C114*$G$5,IF(YEAR(A114)=$F$6,C114*$G$6,IF(YEAR(A114)=$F$7,C114*$G$7,IF(YEAR(A114)=$F$8,C114*$G$8,IF(YEAR(A114)=$F$9,C114*$G$9,IF(YEAR(A114)=$F$10,C114*$G$10,IF(YEAR(A114)=$F$11,C114*$G$11,IF(YEAR(A114)=$F$12,C114*$G$12,))))))))))</f>
        <v>378</v>
      </c>
      <c r="R114">
        <f>SUMIF($B$3:B114,B114,$C$3:C114)</f>
        <v>189</v>
      </c>
      <c r="S114">
        <f t="shared" si="6"/>
        <v>9.4500000000000011</v>
      </c>
      <c r="V114" s="2">
        <v>41730</v>
      </c>
      <c r="W114" s="3" t="str">
        <f>TEXT($V114,"&gt;=MM.RRRR")</f>
        <v>&gt;=04.2014</v>
      </c>
      <c r="X114" s="3" t="str">
        <f>TEXT($V115,"&lt;MM.RRRR")</f>
        <v>&lt;05.2014</v>
      </c>
      <c r="Y114">
        <f>SUMIFS($C$3:$C$2164,$A$3:$A$2164,W114,$A$3:$A$2164,X114)</f>
        <v>3207</v>
      </c>
      <c r="Z114">
        <f t="shared" si="8"/>
        <v>2194</v>
      </c>
      <c r="AA114">
        <f t="shared" si="5"/>
        <v>3000</v>
      </c>
      <c r="AC114">
        <f t="shared" si="7"/>
        <v>0</v>
      </c>
    </row>
    <row r="115" spans="1:29" x14ac:dyDescent="0.25">
      <c r="A115" s="1">
        <v>38568</v>
      </c>
      <c r="B115" t="s">
        <v>67</v>
      </c>
      <c r="C115">
        <v>19</v>
      </c>
      <c r="J115">
        <f>IF(YEAR(A115)=$F$3,C115*$G$3,IF(YEAR(A115)=$F$4,C115*$G$4,IF(YEAR(A115)=$F$5,C115*$G$5,IF(YEAR(A115)=$F$6,C115*$G$6,IF(YEAR(A115)=$F$7,C115*$G$7,IF(YEAR(A115)=$F$8,C115*$G$8,IF(YEAR(A115)=$F$9,C115*$G$9,IF(YEAR(A115)=$F$10,C115*$G$10,IF(YEAR(A115)=$F$11,C115*$G$11,IF(YEAR(A115)=$F$12,C115*$G$12,))))))))))</f>
        <v>38</v>
      </c>
      <c r="R115">
        <f>SUMIF($B$3:B115,B115,$C$3:C115)</f>
        <v>19</v>
      </c>
      <c r="S115">
        <f t="shared" si="6"/>
        <v>0</v>
      </c>
      <c r="V115" s="2">
        <v>41760</v>
      </c>
      <c r="W115" s="3" t="str">
        <f>TEXT($V115,"&gt;=MM.RRRR")</f>
        <v>&gt;=05.2014</v>
      </c>
      <c r="X115" s="3" t="str">
        <f>TEXT($V116,"&lt;MM.RRRR")</f>
        <v>&lt;06.2014</v>
      </c>
      <c r="Y115">
        <f>SUMIFS($C$3:$C$2164,$A$3:$A$2164,W115,$A$3:$A$2164,X115)</f>
        <v>3562</v>
      </c>
      <c r="Z115">
        <f t="shared" si="8"/>
        <v>1632</v>
      </c>
      <c r="AA115">
        <f t="shared" si="5"/>
        <v>4000</v>
      </c>
      <c r="AC115">
        <f t="shared" si="7"/>
        <v>1</v>
      </c>
    </row>
    <row r="116" spans="1:29" x14ac:dyDescent="0.25">
      <c r="A116" s="1">
        <v>38569</v>
      </c>
      <c r="B116" t="s">
        <v>9</v>
      </c>
      <c r="C116">
        <v>172</v>
      </c>
      <c r="J116">
        <f>IF(YEAR(A116)=$F$3,C116*$G$3,IF(YEAR(A116)=$F$4,C116*$G$4,IF(YEAR(A116)=$F$5,C116*$G$5,IF(YEAR(A116)=$F$6,C116*$G$6,IF(YEAR(A116)=$F$7,C116*$G$7,IF(YEAR(A116)=$F$8,C116*$G$8,IF(YEAR(A116)=$F$9,C116*$G$9,IF(YEAR(A116)=$F$10,C116*$G$10,IF(YEAR(A116)=$F$11,C116*$G$11,IF(YEAR(A116)=$F$12,C116*$G$12,))))))))))</f>
        <v>344</v>
      </c>
      <c r="R116">
        <f>SUMIF($B$3:B116,B116,$C$3:C116)</f>
        <v>1306</v>
      </c>
      <c r="S116">
        <f t="shared" si="6"/>
        <v>17.2</v>
      </c>
      <c r="V116" s="2">
        <v>41791</v>
      </c>
      <c r="W116" s="3" t="str">
        <f>TEXT($V116,"&gt;=MM.RRRR")</f>
        <v>&gt;=06.2014</v>
      </c>
      <c r="X116" s="3" t="str">
        <f>TEXT($V117,"&lt;MM.RRRR")</f>
        <v>&lt;07.2014</v>
      </c>
      <c r="Y116">
        <f>SUMIFS($C$3:$C$2164,$A$3:$A$2164,W116,$A$3:$A$2164,X116)</f>
        <v>1701</v>
      </c>
      <c r="Z116">
        <f t="shared" si="8"/>
        <v>3931</v>
      </c>
      <c r="AA116">
        <f t="shared" si="5"/>
        <v>2000</v>
      </c>
      <c r="AC116">
        <f t="shared" si="7"/>
        <v>0</v>
      </c>
    </row>
    <row r="117" spans="1:29" x14ac:dyDescent="0.25">
      <c r="A117" s="1">
        <v>38570</v>
      </c>
      <c r="B117" t="s">
        <v>55</v>
      </c>
      <c r="C117">
        <v>84</v>
      </c>
      <c r="J117">
        <f>IF(YEAR(A117)=$F$3,C117*$G$3,IF(YEAR(A117)=$F$4,C117*$G$4,IF(YEAR(A117)=$F$5,C117*$G$5,IF(YEAR(A117)=$F$6,C117*$G$6,IF(YEAR(A117)=$F$7,C117*$G$7,IF(YEAR(A117)=$F$8,C117*$G$8,IF(YEAR(A117)=$F$9,C117*$G$9,IF(YEAR(A117)=$F$10,C117*$G$10,IF(YEAR(A117)=$F$11,C117*$G$11,IF(YEAR(A117)=$F$12,C117*$G$12,))))))))))</f>
        <v>168</v>
      </c>
      <c r="R117">
        <f>SUMIF($B$3:B117,B117,$C$3:C117)</f>
        <v>151</v>
      </c>
      <c r="S117">
        <f t="shared" si="6"/>
        <v>4.2</v>
      </c>
      <c r="V117" s="2">
        <v>41821</v>
      </c>
      <c r="W117" s="3" t="str">
        <f>TEXT($V117,"&gt;=MM.RRRR")</f>
        <v>&gt;=07.2014</v>
      </c>
      <c r="X117" s="3" t="str">
        <f>TEXT($V118,"&lt;MM.RRRR")</f>
        <v>&lt;08.2014</v>
      </c>
      <c r="Y117">
        <f>SUMIFS($C$3:$C$2164,$A$3:$A$2164,W117,$A$3:$A$2164,X117)</f>
        <v>3297</v>
      </c>
      <c r="Z117">
        <f t="shared" si="8"/>
        <v>2634</v>
      </c>
      <c r="AA117">
        <f t="shared" si="5"/>
        <v>3000</v>
      </c>
      <c r="AC117">
        <f t="shared" si="7"/>
        <v>0</v>
      </c>
    </row>
    <row r="118" spans="1:29" x14ac:dyDescent="0.25">
      <c r="A118" s="1">
        <v>38570</v>
      </c>
      <c r="B118" t="s">
        <v>68</v>
      </c>
      <c r="C118">
        <v>8</v>
      </c>
      <c r="J118">
        <f>IF(YEAR(A118)=$F$3,C118*$G$3,IF(YEAR(A118)=$F$4,C118*$G$4,IF(YEAR(A118)=$F$5,C118*$G$5,IF(YEAR(A118)=$F$6,C118*$G$6,IF(YEAR(A118)=$F$7,C118*$G$7,IF(YEAR(A118)=$F$8,C118*$G$8,IF(YEAR(A118)=$F$9,C118*$G$9,IF(YEAR(A118)=$F$10,C118*$G$10,IF(YEAR(A118)=$F$11,C118*$G$11,IF(YEAR(A118)=$F$12,C118*$G$12,))))))))))</f>
        <v>16</v>
      </c>
      <c r="R118">
        <f>SUMIF($B$3:B118,B118,$C$3:C118)</f>
        <v>8</v>
      </c>
      <c r="S118">
        <f t="shared" si="6"/>
        <v>0</v>
      </c>
      <c r="V118" s="2">
        <v>41852</v>
      </c>
      <c r="W118" s="3" t="str">
        <f>TEXT($V118,"&gt;=MM.RRRR")</f>
        <v>&gt;=08.2014</v>
      </c>
      <c r="X118" s="3" t="str">
        <f>TEXT($V119,"&lt;MM.RRRR")</f>
        <v>&lt;09.2014</v>
      </c>
      <c r="Y118">
        <f>SUMIFS($C$3:$C$2164,$A$3:$A$2164,W118,$A$3:$A$2164,X118)</f>
        <v>3395</v>
      </c>
      <c r="Z118">
        <f t="shared" si="8"/>
        <v>2239</v>
      </c>
      <c r="AA118">
        <f>_xlfn.CEILING.MATH(5000-Z118,1000)</f>
        <v>3000</v>
      </c>
      <c r="AC118">
        <f t="shared" si="7"/>
        <v>0</v>
      </c>
    </row>
    <row r="119" spans="1:29" x14ac:dyDescent="0.25">
      <c r="A119" s="1">
        <v>38570</v>
      </c>
      <c r="B119" t="s">
        <v>69</v>
      </c>
      <c r="C119">
        <v>66</v>
      </c>
      <c r="J119">
        <f>IF(YEAR(A119)=$F$3,C119*$G$3,IF(YEAR(A119)=$F$4,C119*$G$4,IF(YEAR(A119)=$F$5,C119*$G$5,IF(YEAR(A119)=$F$6,C119*$G$6,IF(YEAR(A119)=$F$7,C119*$G$7,IF(YEAR(A119)=$F$8,C119*$G$8,IF(YEAR(A119)=$F$9,C119*$G$9,IF(YEAR(A119)=$F$10,C119*$G$10,IF(YEAR(A119)=$F$11,C119*$G$11,IF(YEAR(A119)=$F$12,C119*$G$12,))))))))))</f>
        <v>132</v>
      </c>
      <c r="R119">
        <f>SUMIF($B$3:B119,B119,$C$3:C119)</f>
        <v>66</v>
      </c>
      <c r="S119">
        <f t="shared" si="6"/>
        <v>0</v>
      </c>
      <c r="V119" s="2">
        <v>41883</v>
      </c>
      <c r="W119" s="3" t="str">
        <f>TEXT($V119,"&gt;=MM.RRRR")</f>
        <v>&gt;=09.2014</v>
      </c>
      <c r="X119" s="3" t="str">
        <f>TEXT($V120,"&lt;MM.RRRR")</f>
        <v>&lt;10.2014</v>
      </c>
      <c r="Y119">
        <f>SUMIFS($C$3:$C$2164,$A$3:$A$2164,W119,$A$3:$A$2164,X119)</f>
        <v>2681</v>
      </c>
      <c r="Z119">
        <f t="shared" si="8"/>
        <v>2558</v>
      </c>
      <c r="AA119">
        <f t="shared" ref="AA119:AA122" si="9">_xlfn.CEILING.MATH(5000-Z119,1000)</f>
        <v>3000</v>
      </c>
      <c r="AC119">
        <f t="shared" si="7"/>
        <v>0</v>
      </c>
    </row>
    <row r="120" spans="1:29" x14ac:dyDescent="0.25">
      <c r="A120" s="1">
        <v>38571</v>
      </c>
      <c r="B120" t="s">
        <v>37</v>
      </c>
      <c r="C120">
        <v>35</v>
      </c>
      <c r="J120">
        <f>IF(YEAR(A120)=$F$3,C120*$G$3,IF(YEAR(A120)=$F$4,C120*$G$4,IF(YEAR(A120)=$F$5,C120*$G$5,IF(YEAR(A120)=$F$6,C120*$G$6,IF(YEAR(A120)=$F$7,C120*$G$7,IF(YEAR(A120)=$F$8,C120*$G$8,IF(YEAR(A120)=$F$9,C120*$G$9,IF(YEAR(A120)=$F$10,C120*$G$10,IF(YEAR(A120)=$F$11,C120*$G$11,IF(YEAR(A120)=$F$12,C120*$G$12,))))))))))</f>
        <v>70</v>
      </c>
      <c r="R120">
        <f>SUMIF($B$3:B120,B120,$C$3:C120)</f>
        <v>209</v>
      </c>
      <c r="S120">
        <f t="shared" si="6"/>
        <v>1.75</v>
      </c>
      <c r="V120" s="2">
        <v>41913</v>
      </c>
      <c r="W120" s="3" t="str">
        <f>TEXT($V120,"&gt;=MM.RRRR")</f>
        <v>&gt;=10.2014</v>
      </c>
      <c r="X120" s="3" t="str">
        <f>TEXT($V121,"&lt;MM.RRRR")</f>
        <v>&lt;11.2014</v>
      </c>
      <c r="Y120">
        <f>SUMIFS($C$3:$C$2164,$A$3:$A$2164,W120,$A$3:$A$2164,X120)</f>
        <v>3029</v>
      </c>
      <c r="Z120">
        <f t="shared" si="8"/>
        <v>2529</v>
      </c>
      <c r="AA120">
        <f t="shared" si="9"/>
        <v>3000</v>
      </c>
      <c r="AC120">
        <f t="shared" si="7"/>
        <v>0</v>
      </c>
    </row>
    <row r="121" spans="1:29" x14ac:dyDescent="0.25">
      <c r="A121" s="1">
        <v>38572</v>
      </c>
      <c r="B121" t="s">
        <v>30</v>
      </c>
      <c r="C121">
        <v>91</v>
      </c>
      <c r="J121">
        <f>IF(YEAR(A121)=$F$3,C121*$G$3,IF(YEAR(A121)=$F$4,C121*$G$4,IF(YEAR(A121)=$F$5,C121*$G$5,IF(YEAR(A121)=$F$6,C121*$G$6,IF(YEAR(A121)=$F$7,C121*$G$7,IF(YEAR(A121)=$F$8,C121*$G$8,IF(YEAR(A121)=$F$9,C121*$G$9,IF(YEAR(A121)=$F$10,C121*$G$10,IF(YEAR(A121)=$F$11,C121*$G$11,IF(YEAR(A121)=$F$12,C121*$G$12,))))))))))</f>
        <v>182</v>
      </c>
      <c r="R121">
        <f>SUMIF($B$3:B121,B121,$C$3:C121)</f>
        <v>346</v>
      </c>
      <c r="S121">
        <f t="shared" si="6"/>
        <v>4.55</v>
      </c>
      <c r="V121" s="2">
        <v>41944</v>
      </c>
      <c r="W121" s="3" t="str">
        <f>TEXT($V121,"&gt;=MM.RRRR")</f>
        <v>&gt;=11.2014</v>
      </c>
      <c r="X121" s="3" t="str">
        <f>TEXT($V122,"&lt;MM.RRRR")</f>
        <v>&lt;12.2014</v>
      </c>
      <c r="Y121">
        <f>SUMIFS($C$3:$C$2164,$A$3:$A$2164,W121,$A$3:$A$2164,X121)</f>
        <v>3101</v>
      </c>
      <c r="Z121">
        <f t="shared" si="8"/>
        <v>2428</v>
      </c>
      <c r="AA121">
        <f t="shared" si="9"/>
        <v>3000</v>
      </c>
      <c r="AC121">
        <f t="shared" si="7"/>
        <v>0</v>
      </c>
    </row>
    <row r="122" spans="1:29" x14ac:dyDescent="0.25">
      <c r="A122" s="1">
        <v>38577</v>
      </c>
      <c r="B122" t="s">
        <v>7</v>
      </c>
      <c r="C122">
        <v>396</v>
      </c>
      <c r="J122">
        <f>IF(YEAR(A122)=$F$3,C122*$G$3,IF(YEAR(A122)=$F$4,C122*$G$4,IF(YEAR(A122)=$F$5,C122*$G$5,IF(YEAR(A122)=$F$6,C122*$G$6,IF(YEAR(A122)=$F$7,C122*$G$7,IF(YEAR(A122)=$F$8,C122*$G$8,IF(YEAR(A122)=$F$9,C122*$G$9,IF(YEAR(A122)=$F$10,C122*$G$10,IF(YEAR(A122)=$F$11,C122*$G$11,IF(YEAR(A122)=$F$12,C122*$G$12,))))))))))</f>
        <v>792</v>
      </c>
      <c r="R122">
        <f>SUMIF($B$3:B122,B122,$C$3:C122)</f>
        <v>2296</v>
      </c>
      <c r="S122">
        <f t="shared" si="6"/>
        <v>39.6</v>
      </c>
      <c r="V122" s="2">
        <v>41974</v>
      </c>
      <c r="W122" s="3" t="str">
        <f>TEXT($V122,"&gt;=MM.RRRR")</f>
        <v>&gt;=12.2014</v>
      </c>
      <c r="X122" s="3" t="str">
        <f>TEXT($V123,"&lt;MM.RRRR")</f>
        <v>&lt;01.2015</v>
      </c>
      <c r="Y122">
        <f>SUMIFS($C$3:$C$2164,$A$3:$A$2164,W122,$A$3:$A$2164,X122)</f>
        <v>4655</v>
      </c>
      <c r="Z122">
        <f t="shared" si="8"/>
        <v>773</v>
      </c>
      <c r="AA122">
        <f t="shared" si="9"/>
        <v>5000</v>
      </c>
      <c r="AC122">
        <f t="shared" si="7"/>
        <v>1</v>
      </c>
    </row>
    <row r="123" spans="1:29" x14ac:dyDescent="0.25">
      <c r="A123" s="1">
        <v>38577</v>
      </c>
      <c r="B123" t="s">
        <v>70</v>
      </c>
      <c r="C123">
        <v>6</v>
      </c>
      <c r="J123">
        <f>IF(YEAR(A123)=$F$3,C123*$G$3,IF(YEAR(A123)=$F$4,C123*$G$4,IF(YEAR(A123)=$F$5,C123*$G$5,IF(YEAR(A123)=$F$6,C123*$G$6,IF(YEAR(A123)=$F$7,C123*$G$7,IF(YEAR(A123)=$F$8,C123*$G$8,IF(YEAR(A123)=$F$9,C123*$G$9,IF(YEAR(A123)=$F$10,C123*$G$10,IF(YEAR(A123)=$F$11,C123*$G$11,IF(YEAR(A123)=$F$12,C123*$G$12,))))))))))</f>
        <v>12</v>
      </c>
      <c r="R123">
        <f>SUMIF($B$3:B123,B123,$C$3:C123)</f>
        <v>6</v>
      </c>
      <c r="S123">
        <f t="shared" si="6"/>
        <v>0</v>
      </c>
      <c r="V123" s="2">
        <v>42005</v>
      </c>
    </row>
    <row r="124" spans="1:29" x14ac:dyDescent="0.25">
      <c r="A124" s="1">
        <v>38579</v>
      </c>
      <c r="B124" t="s">
        <v>28</v>
      </c>
      <c r="C124">
        <v>47</v>
      </c>
      <c r="J124">
        <f>IF(YEAR(A124)=$F$3,C124*$G$3,IF(YEAR(A124)=$F$4,C124*$G$4,IF(YEAR(A124)=$F$5,C124*$G$5,IF(YEAR(A124)=$F$6,C124*$G$6,IF(YEAR(A124)=$F$7,C124*$G$7,IF(YEAR(A124)=$F$8,C124*$G$8,IF(YEAR(A124)=$F$9,C124*$G$9,IF(YEAR(A124)=$F$10,C124*$G$10,IF(YEAR(A124)=$F$11,C124*$G$11,IF(YEAR(A124)=$F$12,C124*$G$12,))))))))))</f>
        <v>94</v>
      </c>
      <c r="R124">
        <f>SUMIF($B$3:B124,B124,$C$3:C124)</f>
        <v>198</v>
      </c>
      <c r="S124">
        <f t="shared" si="6"/>
        <v>2.35</v>
      </c>
      <c r="V124" s="2"/>
      <c r="AC124">
        <f>SUM(AC3:AC122)</f>
        <v>14</v>
      </c>
    </row>
    <row r="125" spans="1:29" x14ac:dyDescent="0.25">
      <c r="A125" s="1">
        <v>38581</v>
      </c>
      <c r="B125" t="s">
        <v>19</v>
      </c>
      <c r="C125">
        <v>41</v>
      </c>
      <c r="J125">
        <f>IF(YEAR(A125)=$F$3,C125*$G$3,IF(YEAR(A125)=$F$4,C125*$G$4,IF(YEAR(A125)=$F$5,C125*$G$5,IF(YEAR(A125)=$F$6,C125*$G$6,IF(YEAR(A125)=$F$7,C125*$G$7,IF(YEAR(A125)=$F$8,C125*$G$8,IF(YEAR(A125)=$F$9,C125*$G$9,IF(YEAR(A125)=$F$10,C125*$G$10,IF(YEAR(A125)=$F$11,C125*$G$11,IF(YEAR(A125)=$F$12,C125*$G$12,))))))))))</f>
        <v>82</v>
      </c>
      <c r="R125">
        <f>SUMIF($B$3:B125,B125,$C$3:C125)</f>
        <v>132</v>
      </c>
      <c r="S125">
        <f t="shared" si="6"/>
        <v>2.0500000000000003</v>
      </c>
    </row>
    <row r="126" spans="1:29" x14ac:dyDescent="0.25">
      <c r="A126" s="1">
        <v>38582</v>
      </c>
      <c r="B126" t="s">
        <v>71</v>
      </c>
      <c r="C126">
        <v>136</v>
      </c>
      <c r="J126">
        <f>IF(YEAR(A126)=$F$3,C126*$G$3,IF(YEAR(A126)=$F$4,C126*$G$4,IF(YEAR(A126)=$F$5,C126*$G$5,IF(YEAR(A126)=$F$6,C126*$G$6,IF(YEAR(A126)=$F$7,C126*$G$7,IF(YEAR(A126)=$F$8,C126*$G$8,IF(YEAR(A126)=$F$9,C126*$G$9,IF(YEAR(A126)=$F$10,C126*$G$10,IF(YEAR(A126)=$F$11,C126*$G$11,IF(YEAR(A126)=$F$12,C126*$G$12,))))))))))</f>
        <v>272</v>
      </c>
      <c r="R126">
        <f>SUMIF($B$3:B126,B126,$C$3:C126)</f>
        <v>136</v>
      </c>
      <c r="S126">
        <f t="shared" si="6"/>
        <v>6.8000000000000007</v>
      </c>
    </row>
    <row r="127" spans="1:29" x14ac:dyDescent="0.25">
      <c r="A127" s="1">
        <v>38583</v>
      </c>
      <c r="B127" t="s">
        <v>72</v>
      </c>
      <c r="C127">
        <v>16</v>
      </c>
      <c r="J127">
        <f>IF(YEAR(A127)=$F$3,C127*$G$3,IF(YEAR(A127)=$F$4,C127*$G$4,IF(YEAR(A127)=$F$5,C127*$G$5,IF(YEAR(A127)=$F$6,C127*$G$6,IF(YEAR(A127)=$F$7,C127*$G$7,IF(YEAR(A127)=$F$8,C127*$G$8,IF(YEAR(A127)=$F$9,C127*$G$9,IF(YEAR(A127)=$F$10,C127*$G$10,IF(YEAR(A127)=$F$11,C127*$G$11,IF(YEAR(A127)=$F$12,C127*$G$12,))))))))))</f>
        <v>32</v>
      </c>
      <c r="R127">
        <f>SUMIF($B$3:B127,B127,$C$3:C127)</f>
        <v>16</v>
      </c>
      <c r="S127">
        <f t="shared" si="6"/>
        <v>0</v>
      </c>
    </row>
    <row r="128" spans="1:29" x14ac:dyDescent="0.25">
      <c r="A128" s="1">
        <v>38585</v>
      </c>
      <c r="B128" t="s">
        <v>73</v>
      </c>
      <c r="C128">
        <v>18</v>
      </c>
      <c r="J128">
        <f>IF(YEAR(A128)=$F$3,C128*$G$3,IF(YEAR(A128)=$F$4,C128*$G$4,IF(YEAR(A128)=$F$5,C128*$G$5,IF(YEAR(A128)=$F$6,C128*$G$6,IF(YEAR(A128)=$F$7,C128*$G$7,IF(YEAR(A128)=$F$8,C128*$G$8,IF(YEAR(A128)=$F$9,C128*$G$9,IF(YEAR(A128)=$F$10,C128*$G$10,IF(YEAR(A128)=$F$11,C128*$G$11,IF(YEAR(A128)=$F$12,C128*$G$12,))))))))))</f>
        <v>36</v>
      </c>
      <c r="R128">
        <f>SUMIF($B$3:B128,B128,$C$3:C128)</f>
        <v>18</v>
      </c>
      <c r="S128">
        <f t="shared" si="6"/>
        <v>0</v>
      </c>
    </row>
    <row r="129" spans="1:19" x14ac:dyDescent="0.25">
      <c r="A129" s="1">
        <v>38589</v>
      </c>
      <c r="B129" t="s">
        <v>74</v>
      </c>
      <c r="C129">
        <v>11</v>
      </c>
      <c r="J129">
        <f>IF(YEAR(A129)=$F$3,C129*$G$3,IF(YEAR(A129)=$F$4,C129*$G$4,IF(YEAR(A129)=$F$5,C129*$G$5,IF(YEAR(A129)=$F$6,C129*$G$6,IF(YEAR(A129)=$F$7,C129*$G$7,IF(YEAR(A129)=$F$8,C129*$G$8,IF(YEAR(A129)=$F$9,C129*$G$9,IF(YEAR(A129)=$F$10,C129*$G$10,IF(YEAR(A129)=$F$11,C129*$G$11,IF(YEAR(A129)=$F$12,C129*$G$12,))))))))))</f>
        <v>22</v>
      </c>
      <c r="R129">
        <f>SUMIF($B$3:B129,B129,$C$3:C129)</f>
        <v>11</v>
      </c>
      <c r="S129">
        <f t="shared" si="6"/>
        <v>0</v>
      </c>
    </row>
    <row r="130" spans="1:19" x14ac:dyDescent="0.25">
      <c r="A130" s="1">
        <v>38589</v>
      </c>
      <c r="B130" t="s">
        <v>75</v>
      </c>
      <c r="C130">
        <v>8</v>
      </c>
      <c r="J130">
        <f>IF(YEAR(A130)=$F$3,C130*$G$3,IF(YEAR(A130)=$F$4,C130*$G$4,IF(YEAR(A130)=$F$5,C130*$G$5,IF(YEAR(A130)=$F$6,C130*$G$6,IF(YEAR(A130)=$F$7,C130*$G$7,IF(YEAR(A130)=$F$8,C130*$G$8,IF(YEAR(A130)=$F$9,C130*$G$9,IF(YEAR(A130)=$F$10,C130*$G$10,IF(YEAR(A130)=$F$11,C130*$G$11,IF(YEAR(A130)=$F$12,C130*$G$12,))))))))))</f>
        <v>16</v>
      </c>
      <c r="R130">
        <f>SUMIF($B$3:B130,B130,$C$3:C130)</f>
        <v>8</v>
      </c>
      <c r="S130">
        <f t="shared" si="6"/>
        <v>0</v>
      </c>
    </row>
    <row r="131" spans="1:19" x14ac:dyDescent="0.25">
      <c r="A131" s="1">
        <v>38589</v>
      </c>
      <c r="B131" t="s">
        <v>76</v>
      </c>
      <c r="C131">
        <v>16</v>
      </c>
      <c r="J131">
        <f>IF(YEAR(A131)=$F$3,C131*$G$3,IF(YEAR(A131)=$F$4,C131*$G$4,IF(YEAR(A131)=$F$5,C131*$G$5,IF(YEAR(A131)=$F$6,C131*$G$6,IF(YEAR(A131)=$F$7,C131*$G$7,IF(YEAR(A131)=$F$8,C131*$G$8,IF(YEAR(A131)=$F$9,C131*$G$9,IF(YEAR(A131)=$F$10,C131*$G$10,IF(YEAR(A131)=$F$11,C131*$G$11,IF(YEAR(A131)=$F$12,C131*$G$12,))))))))))</f>
        <v>32</v>
      </c>
      <c r="R131">
        <f>SUMIF($B$3:B131,B131,$C$3:C131)</f>
        <v>16</v>
      </c>
      <c r="S131">
        <f t="shared" si="6"/>
        <v>0</v>
      </c>
    </row>
    <row r="132" spans="1:19" x14ac:dyDescent="0.25">
      <c r="A132" s="1">
        <v>38589</v>
      </c>
      <c r="B132" t="s">
        <v>28</v>
      </c>
      <c r="C132">
        <v>54</v>
      </c>
      <c r="J132">
        <f>IF(YEAR(A132)=$F$3,C132*$G$3,IF(YEAR(A132)=$F$4,C132*$G$4,IF(YEAR(A132)=$F$5,C132*$G$5,IF(YEAR(A132)=$F$6,C132*$G$6,IF(YEAR(A132)=$F$7,C132*$G$7,IF(YEAR(A132)=$F$8,C132*$G$8,IF(YEAR(A132)=$F$9,C132*$G$9,IF(YEAR(A132)=$F$10,C132*$G$10,IF(YEAR(A132)=$F$11,C132*$G$11,IF(YEAR(A132)=$F$12,C132*$G$12,))))))))))</f>
        <v>108</v>
      </c>
      <c r="R132">
        <f>SUMIF($B$3:B132,B132,$C$3:C132)</f>
        <v>252</v>
      </c>
      <c r="S132">
        <f t="shared" ref="S132:S195" si="10">IF(R132&gt;=10000,C132*0.2,IF(R132&gt;=1000,C132*0.1,IF(R132&gt;=100,C132*0.05,0)))</f>
        <v>2.7</v>
      </c>
    </row>
    <row r="133" spans="1:19" x14ac:dyDescent="0.25">
      <c r="A133" s="1">
        <v>38590</v>
      </c>
      <c r="B133" t="s">
        <v>50</v>
      </c>
      <c r="C133">
        <v>299</v>
      </c>
      <c r="J133">
        <f>IF(YEAR(A133)=$F$3,C133*$G$3,IF(YEAR(A133)=$F$4,C133*$G$4,IF(YEAR(A133)=$F$5,C133*$G$5,IF(YEAR(A133)=$F$6,C133*$G$6,IF(YEAR(A133)=$F$7,C133*$G$7,IF(YEAR(A133)=$F$8,C133*$G$8,IF(YEAR(A133)=$F$9,C133*$G$9,IF(YEAR(A133)=$F$10,C133*$G$10,IF(YEAR(A133)=$F$11,C133*$G$11,IF(YEAR(A133)=$F$12,C133*$G$12,))))))))))</f>
        <v>598</v>
      </c>
      <c r="R133">
        <f>SUMIF($B$3:B133,B133,$C$3:C133)</f>
        <v>1570</v>
      </c>
      <c r="S133">
        <f t="shared" si="10"/>
        <v>29.900000000000002</v>
      </c>
    </row>
    <row r="134" spans="1:19" x14ac:dyDescent="0.25">
      <c r="A134" s="1">
        <v>38592</v>
      </c>
      <c r="B134" t="s">
        <v>69</v>
      </c>
      <c r="C134">
        <v>168</v>
      </c>
      <c r="J134">
        <f>IF(YEAR(A134)=$F$3,C134*$G$3,IF(YEAR(A134)=$F$4,C134*$G$4,IF(YEAR(A134)=$F$5,C134*$G$5,IF(YEAR(A134)=$F$6,C134*$G$6,IF(YEAR(A134)=$F$7,C134*$G$7,IF(YEAR(A134)=$F$8,C134*$G$8,IF(YEAR(A134)=$F$9,C134*$G$9,IF(YEAR(A134)=$F$10,C134*$G$10,IF(YEAR(A134)=$F$11,C134*$G$11,IF(YEAR(A134)=$F$12,C134*$G$12,))))))))))</f>
        <v>336</v>
      </c>
      <c r="R134">
        <f>SUMIF($B$3:B134,B134,$C$3:C134)</f>
        <v>234</v>
      </c>
      <c r="S134">
        <f t="shared" si="10"/>
        <v>8.4</v>
      </c>
    </row>
    <row r="135" spans="1:19" x14ac:dyDescent="0.25">
      <c r="A135" s="1">
        <v>38593</v>
      </c>
      <c r="B135" t="s">
        <v>9</v>
      </c>
      <c r="C135">
        <v>106</v>
      </c>
      <c r="J135">
        <f>IF(YEAR(A135)=$F$3,C135*$G$3,IF(YEAR(A135)=$F$4,C135*$G$4,IF(YEAR(A135)=$F$5,C135*$G$5,IF(YEAR(A135)=$F$6,C135*$G$6,IF(YEAR(A135)=$F$7,C135*$G$7,IF(YEAR(A135)=$F$8,C135*$G$8,IF(YEAR(A135)=$F$9,C135*$G$9,IF(YEAR(A135)=$F$10,C135*$G$10,IF(YEAR(A135)=$F$11,C135*$G$11,IF(YEAR(A135)=$F$12,C135*$G$12,))))))))))</f>
        <v>212</v>
      </c>
      <c r="R135">
        <f>SUMIF($B$3:B135,B135,$C$3:C135)</f>
        <v>1412</v>
      </c>
      <c r="S135">
        <f t="shared" si="10"/>
        <v>10.600000000000001</v>
      </c>
    </row>
    <row r="136" spans="1:19" x14ac:dyDescent="0.25">
      <c r="A136" s="1">
        <v>38594</v>
      </c>
      <c r="B136" t="s">
        <v>12</v>
      </c>
      <c r="C136">
        <v>41</v>
      </c>
      <c r="J136">
        <f>IF(YEAR(A136)=$F$3,C136*$G$3,IF(YEAR(A136)=$F$4,C136*$G$4,IF(YEAR(A136)=$F$5,C136*$G$5,IF(YEAR(A136)=$F$6,C136*$G$6,IF(YEAR(A136)=$F$7,C136*$G$7,IF(YEAR(A136)=$F$8,C136*$G$8,IF(YEAR(A136)=$F$9,C136*$G$9,IF(YEAR(A136)=$F$10,C136*$G$10,IF(YEAR(A136)=$F$11,C136*$G$11,IF(YEAR(A136)=$F$12,C136*$G$12,))))))))))</f>
        <v>82</v>
      </c>
      <c r="R136">
        <f>SUMIF($B$3:B136,B136,$C$3:C136)</f>
        <v>221</v>
      </c>
      <c r="S136">
        <f t="shared" si="10"/>
        <v>2.0500000000000003</v>
      </c>
    </row>
    <row r="137" spans="1:19" x14ac:dyDescent="0.25">
      <c r="A137" s="1">
        <v>38594</v>
      </c>
      <c r="B137" t="s">
        <v>39</v>
      </c>
      <c r="C137">
        <v>31</v>
      </c>
      <c r="J137">
        <f>IF(YEAR(A137)=$F$3,C137*$G$3,IF(YEAR(A137)=$F$4,C137*$G$4,IF(YEAR(A137)=$F$5,C137*$G$5,IF(YEAR(A137)=$F$6,C137*$G$6,IF(YEAR(A137)=$F$7,C137*$G$7,IF(YEAR(A137)=$F$8,C137*$G$8,IF(YEAR(A137)=$F$9,C137*$G$9,IF(YEAR(A137)=$F$10,C137*$G$10,IF(YEAR(A137)=$F$11,C137*$G$11,IF(YEAR(A137)=$F$12,C137*$G$12,))))))))))</f>
        <v>62</v>
      </c>
      <c r="R137">
        <f>SUMIF($B$3:B137,B137,$C$3:C137)</f>
        <v>180</v>
      </c>
      <c r="S137">
        <f t="shared" si="10"/>
        <v>1.55</v>
      </c>
    </row>
    <row r="138" spans="1:19" x14ac:dyDescent="0.25">
      <c r="A138" s="1">
        <v>38596</v>
      </c>
      <c r="B138" t="s">
        <v>77</v>
      </c>
      <c r="C138">
        <v>8</v>
      </c>
      <c r="J138">
        <f>IF(YEAR(A138)=$F$3,C138*$G$3,IF(YEAR(A138)=$F$4,C138*$G$4,IF(YEAR(A138)=$F$5,C138*$G$5,IF(YEAR(A138)=$F$6,C138*$G$6,IF(YEAR(A138)=$F$7,C138*$G$7,IF(YEAR(A138)=$F$8,C138*$G$8,IF(YEAR(A138)=$F$9,C138*$G$9,IF(YEAR(A138)=$F$10,C138*$G$10,IF(YEAR(A138)=$F$11,C138*$G$11,IF(YEAR(A138)=$F$12,C138*$G$12,))))))))))</f>
        <v>16</v>
      </c>
      <c r="R138">
        <f>SUMIF($B$3:B138,B138,$C$3:C138)</f>
        <v>8</v>
      </c>
      <c r="S138">
        <f t="shared" si="10"/>
        <v>0</v>
      </c>
    </row>
    <row r="139" spans="1:19" x14ac:dyDescent="0.25">
      <c r="A139" s="1">
        <v>38599</v>
      </c>
      <c r="B139" t="s">
        <v>19</v>
      </c>
      <c r="C139">
        <v>63</v>
      </c>
      <c r="J139">
        <f>IF(YEAR(A139)=$F$3,C139*$G$3,IF(YEAR(A139)=$F$4,C139*$G$4,IF(YEAR(A139)=$F$5,C139*$G$5,IF(YEAR(A139)=$F$6,C139*$G$6,IF(YEAR(A139)=$F$7,C139*$G$7,IF(YEAR(A139)=$F$8,C139*$G$8,IF(YEAR(A139)=$F$9,C139*$G$9,IF(YEAR(A139)=$F$10,C139*$G$10,IF(YEAR(A139)=$F$11,C139*$G$11,IF(YEAR(A139)=$F$12,C139*$G$12,))))))))))</f>
        <v>126</v>
      </c>
      <c r="R139">
        <f>SUMIF($B$3:B139,B139,$C$3:C139)</f>
        <v>195</v>
      </c>
      <c r="S139">
        <f t="shared" si="10"/>
        <v>3.1500000000000004</v>
      </c>
    </row>
    <row r="140" spans="1:19" x14ac:dyDescent="0.25">
      <c r="A140" s="1">
        <v>38602</v>
      </c>
      <c r="B140" t="s">
        <v>5</v>
      </c>
      <c r="C140">
        <v>368</v>
      </c>
      <c r="J140">
        <f>IF(YEAR(A140)=$F$3,C140*$G$3,IF(YEAR(A140)=$F$4,C140*$G$4,IF(YEAR(A140)=$F$5,C140*$G$5,IF(YEAR(A140)=$F$6,C140*$G$6,IF(YEAR(A140)=$F$7,C140*$G$7,IF(YEAR(A140)=$F$8,C140*$G$8,IF(YEAR(A140)=$F$9,C140*$G$9,IF(YEAR(A140)=$F$10,C140*$G$10,IF(YEAR(A140)=$F$11,C140*$G$11,IF(YEAR(A140)=$F$12,C140*$G$12,))))))))))</f>
        <v>736</v>
      </c>
      <c r="R140">
        <f>SUMIF($B$3:B140,B140,$C$3:C140)</f>
        <v>1924</v>
      </c>
      <c r="S140">
        <f t="shared" si="10"/>
        <v>36.800000000000004</v>
      </c>
    </row>
    <row r="141" spans="1:19" x14ac:dyDescent="0.25">
      <c r="A141" s="1">
        <v>38603</v>
      </c>
      <c r="B141" t="s">
        <v>78</v>
      </c>
      <c r="C141">
        <v>106</v>
      </c>
      <c r="J141">
        <f>IF(YEAR(A141)=$F$3,C141*$G$3,IF(YEAR(A141)=$F$4,C141*$G$4,IF(YEAR(A141)=$F$5,C141*$G$5,IF(YEAR(A141)=$F$6,C141*$G$6,IF(YEAR(A141)=$F$7,C141*$G$7,IF(YEAR(A141)=$F$8,C141*$G$8,IF(YEAR(A141)=$F$9,C141*$G$9,IF(YEAR(A141)=$F$10,C141*$G$10,IF(YEAR(A141)=$F$11,C141*$G$11,IF(YEAR(A141)=$F$12,C141*$G$12,))))))))))</f>
        <v>212</v>
      </c>
      <c r="R141">
        <f>SUMIF($B$3:B141,B141,$C$3:C141)</f>
        <v>106</v>
      </c>
      <c r="S141">
        <f t="shared" si="10"/>
        <v>5.3000000000000007</v>
      </c>
    </row>
    <row r="142" spans="1:19" x14ac:dyDescent="0.25">
      <c r="A142" s="1">
        <v>38604</v>
      </c>
      <c r="B142" t="s">
        <v>8</v>
      </c>
      <c r="C142">
        <v>47</v>
      </c>
      <c r="J142">
        <f>IF(YEAR(A142)=$F$3,C142*$G$3,IF(YEAR(A142)=$F$4,C142*$G$4,IF(YEAR(A142)=$F$5,C142*$G$5,IF(YEAR(A142)=$F$6,C142*$G$6,IF(YEAR(A142)=$F$7,C142*$G$7,IF(YEAR(A142)=$F$8,C142*$G$8,IF(YEAR(A142)=$F$9,C142*$G$9,IF(YEAR(A142)=$F$10,C142*$G$10,IF(YEAR(A142)=$F$11,C142*$G$11,IF(YEAR(A142)=$F$12,C142*$G$12,))))))))))</f>
        <v>94</v>
      </c>
      <c r="R142">
        <f>SUMIF($B$3:B142,B142,$C$3:C142)</f>
        <v>85</v>
      </c>
      <c r="S142">
        <f t="shared" si="10"/>
        <v>0</v>
      </c>
    </row>
    <row r="143" spans="1:19" x14ac:dyDescent="0.25">
      <c r="A143" s="1">
        <v>38604</v>
      </c>
      <c r="B143" t="s">
        <v>50</v>
      </c>
      <c r="C143">
        <v>447</v>
      </c>
      <c r="J143">
        <f>IF(YEAR(A143)=$F$3,C143*$G$3,IF(YEAR(A143)=$F$4,C143*$G$4,IF(YEAR(A143)=$F$5,C143*$G$5,IF(YEAR(A143)=$F$6,C143*$G$6,IF(YEAR(A143)=$F$7,C143*$G$7,IF(YEAR(A143)=$F$8,C143*$G$8,IF(YEAR(A143)=$F$9,C143*$G$9,IF(YEAR(A143)=$F$10,C143*$G$10,IF(YEAR(A143)=$F$11,C143*$G$11,IF(YEAR(A143)=$F$12,C143*$G$12,))))))))))</f>
        <v>894</v>
      </c>
      <c r="R143">
        <f>SUMIF($B$3:B143,B143,$C$3:C143)</f>
        <v>2017</v>
      </c>
      <c r="S143">
        <f t="shared" si="10"/>
        <v>44.7</v>
      </c>
    </row>
    <row r="144" spans="1:19" x14ac:dyDescent="0.25">
      <c r="A144" s="1">
        <v>38605</v>
      </c>
      <c r="B144" t="s">
        <v>69</v>
      </c>
      <c r="C144">
        <v>106</v>
      </c>
      <c r="J144">
        <f>IF(YEAR(A144)=$F$3,C144*$G$3,IF(YEAR(A144)=$F$4,C144*$G$4,IF(YEAR(A144)=$F$5,C144*$G$5,IF(YEAR(A144)=$F$6,C144*$G$6,IF(YEAR(A144)=$F$7,C144*$G$7,IF(YEAR(A144)=$F$8,C144*$G$8,IF(YEAR(A144)=$F$9,C144*$G$9,IF(YEAR(A144)=$F$10,C144*$G$10,IF(YEAR(A144)=$F$11,C144*$G$11,IF(YEAR(A144)=$F$12,C144*$G$12,))))))))))</f>
        <v>212</v>
      </c>
      <c r="R144">
        <f>SUMIF($B$3:B144,B144,$C$3:C144)</f>
        <v>340</v>
      </c>
      <c r="S144">
        <f t="shared" si="10"/>
        <v>5.3000000000000007</v>
      </c>
    </row>
    <row r="145" spans="1:19" x14ac:dyDescent="0.25">
      <c r="A145" s="1">
        <v>38606</v>
      </c>
      <c r="B145" t="s">
        <v>79</v>
      </c>
      <c r="C145">
        <v>13</v>
      </c>
      <c r="J145">
        <f>IF(YEAR(A145)=$F$3,C145*$G$3,IF(YEAR(A145)=$F$4,C145*$G$4,IF(YEAR(A145)=$F$5,C145*$G$5,IF(YEAR(A145)=$F$6,C145*$G$6,IF(YEAR(A145)=$F$7,C145*$G$7,IF(YEAR(A145)=$F$8,C145*$G$8,IF(YEAR(A145)=$F$9,C145*$G$9,IF(YEAR(A145)=$F$10,C145*$G$10,IF(YEAR(A145)=$F$11,C145*$G$11,IF(YEAR(A145)=$F$12,C145*$G$12,))))))))))</f>
        <v>26</v>
      </c>
      <c r="R145">
        <f>SUMIF($B$3:B145,B145,$C$3:C145)</f>
        <v>13</v>
      </c>
      <c r="S145">
        <f t="shared" si="10"/>
        <v>0</v>
      </c>
    </row>
    <row r="146" spans="1:19" x14ac:dyDescent="0.25">
      <c r="A146" s="1">
        <v>38606</v>
      </c>
      <c r="B146" t="s">
        <v>52</v>
      </c>
      <c r="C146">
        <v>89</v>
      </c>
      <c r="J146">
        <f>IF(YEAR(A146)=$F$3,C146*$G$3,IF(YEAR(A146)=$F$4,C146*$G$4,IF(YEAR(A146)=$F$5,C146*$G$5,IF(YEAR(A146)=$F$6,C146*$G$6,IF(YEAR(A146)=$F$7,C146*$G$7,IF(YEAR(A146)=$F$8,C146*$G$8,IF(YEAR(A146)=$F$9,C146*$G$9,IF(YEAR(A146)=$F$10,C146*$G$10,IF(YEAR(A146)=$F$11,C146*$G$11,IF(YEAR(A146)=$F$12,C146*$G$12,))))))))))</f>
        <v>178</v>
      </c>
      <c r="R146">
        <f>SUMIF($B$3:B146,B146,$C$3:C146)</f>
        <v>135</v>
      </c>
      <c r="S146">
        <f t="shared" si="10"/>
        <v>4.45</v>
      </c>
    </row>
    <row r="147" spans="1:19" x14ac:dyDescent="0.25">
      <c r="A147" s="1">
        <v>38606</v>
      </c>
      <c r="B147" t="s">
        <v>31</v>
      </c>
      <c r="C147">
        <v>105</v>
      </c>
      <c r="J147">
        <f>IF(YEAR(A147)=$F$3,C147*$G$3,IF(YEAR(A147)=$F$4,C147*$G$4,IF(YEAR(A147)=$F$5,C147*$G$5,IF(YEAR(A147)=$F$6,C147*$G$6,IF(YEAR(A147)=$F$7,C147*$G$7,IF(YEAR(A147)=$F$8,C147*$G$8,IF(YEAR(A147)=$F$9,C147*$G$9,IF(YEAR(A147)=$F$10,C147*$G$10,IF(YEAR(A147)=$F$11,C147*$G$11,IF(YEAR(A147)=$F$12,C147*$G$12,))))))))))</f>
        <v>210</v>
      </c>
      <c r="R147">
        <f>SUMIF($B$3:B147,B147,$C$3:C147)</f>
        <v>301</v>
      </c>
      <c r="S147">
        <f t="shared" si="10"/>
        <v>5.25</v>
      </c>
    </row>
    <row r="148" spans="1:19" x14ac:dyDescent="0.25">
      <c r="A148" s="1">
        <v>38606</v>
      </c>
      <c r="B148" t="s">
        <v>7</v>
      </c>
      <c r="C148">
        <v>147</v>
      </c>
      <c r="J148">
        <f>IF(YEAR(A148)=$F$3,C148*$G$3,IF(YEAR(A148)=$F$4,C148*$G$4,IF(YEAR(A148)=$F$5,C148*$G$5,IF(YEAR(A148)=$F$6,C148*$G$6,IF(YEAR(A148)=$F$7,C148*$G$7,IF(YEAR(A148)=$F$8,C148*$G$8,IF(YEAR(A148)=$F$9,C148*$G$9,IF(YEAR(A148)=$F$10,C148*$G$10,IF(YEAR(A148)=$F$11,C148*$G$11,IF(YEAR(A148)=$F$12,C148*$G$12,))))))))))</f>
        <v>294</v>
      </c>
      <c r="R148">
        <f>SUMIF($B$3:B148,B148,$C$3:C148)</f>
        <v>2443</v>
      </c>
      <c r="S148">
        <f t="shared" si="10"/>
        <v>14.700000000000001</v>
      </c>
    </row>
    <row r="149" spans="1:19" x14ac:dyDescent="0.25">
      <c r="A149" s="1">
        <v>38608</v>
      </c>
      <c r="B149" t="s">
        <v>9</v>
      </c>
      <c r="C149">
        <v>309</v>
      </c>
      <c r="J149">
        <f>IF(YEAR(A149)=$F$3,C149*$G$3,IF(YEAR(A149)=$F$4,C149*$G$4,IF(YEAR(A149)=$F$5,C149*$G$5,IF(YEAR(A149)=$F$6,C149*$G$6,IF(YEAR(A149)=$F$7,C149*$G$7,IF(YEAR(A149)=$F$8,C149*$G$8,IF(YEAR(A149)=$F$9,C149*$G$9,IF(YEAR(A149)=$F$10,C149*$G$10,IF(YEAR(A149)=$F$11,C149*$G$11,IF(YEAR(A149)=$F$12,C149*$G$12,))))))))))</f>
        <v>618</v>
      </c>
      <c r="R149">
        <f>SUMIF($B$3:B149,B149,$C$3:C149)</f>
        <v>1721</v>
      </c>
      <c r="S149">
        <f t="shared" si="10"/>
        <v>30.900000000000002</v>
      </c>
    </row>
    <row r="150" spans="1:19" x14ac:dyDescent="0.25">
      <c r="A150" s="1">
        <v>38610</v>
      </c>
      <c r="B150" t="s">
        <v>28</v>
      </c>
      <c r="C150">
        <v>47</v>
      </c>
      <c r="J150">
        <f>IF(YEAR(A150)=$F$3,C150*$G$3,IF(YEAR(A150)=$F$4,C150*$G$4,IF(YEAR(A150)=$F$5,C150*$G$5,IF(YEAR(A150)=$F$6,C150*$G$6,IF(YEAR(A150)=$F$7,C150*$G$7,IF(YEAR(A150)=$F$8,C150*$G$8,IF(YEAR(A150)=$F$9,C150*$G$9,IF(YEAR(A150)=$F$10,C150*$G$10,IF(YEAR(A150)=$F$11,C150*$G$11,IF(YEAR(A150)=$F$12,C150*$G$12,))))))))))</f>
        <v>94</v>
      </c>
      <c r="R150">
        <f>SUMIF($B$3:B150,B150,$C$3:C150)</f>
        <v>299</v>
      </c>
      <c r="S150">
        <f t="shared" si="10"/>
        <v>2.35</v>
      </c>
    </row>
    <row r="151" spans="1:19" x14ac:dyDescent="0.25">
      <c r="A151" s="1">
        <v>38612</v>
      </c>
      <c r="B151" t="s">
        <v>50</v>
      </c>
      <c r="C151">
        <v>404</v>
      </c>
      <c r="J151">
        <f>IF(YEAR(A151)=$F$3,C151*$G$3,IF(YEAR(A151)=$F$4,C151*$G$4,IF(YEAR(A151)=$F$5,C151*$G$5,IF(YEAR(A151)=$F$6,C151*$G$6,IF(YEAR(A151)=$F$7,C151*$G$7,IF(YEAR(A151)=$F$8,C151*$G$8,IF(YEAR(A151)=$F$9,C151*$G$9,IF(YEAR(A151)=$F$10,C151*$G$10,IF(YEAR(A151)=$F$11,C151*$G$11,IF(YEAR(A151)=$F$12,C151*$G$12,))))))))))</f>
        <v>808</v>
      </c>
      <c r="R151">
        <f>SUMIF($B$3:B151,B151,$C$3:C151)</f>
        <v>2421</v>
      </c>
      <c r="S151">
        <f t="shared" si="10"/>
        <v>40.400000000000006</v>
      </c>
    </row>
    <row r="152" spans="1:19" x14ac:dyDescent="0.25">
      <c r="A152" s="1">
        <v>38612</v>
      </c>
      <c r="B152" t="s">
        <v>80</v>
      </c>
      <c r="C152">
        <v>39</v>
      </c>
      <c r="J152">
        <f>IF(YEAR(A152)=$F$3,C152*$G$3,IF(YEAR(A152)=$F$4,C152*$G$4,IF(YEAR(A152)=$F$5,C152*$G$5,IF(YEAR(A152)=$F$6,C152*$G$6,IF(YEAR(A152)=$F$7,C152*$G$7,IF(YEAR(A152)=$F$8,C152*$G$8,IF(YEAR(A152)=$F$9,C152*$G$9,IF(YEAR(A152)=$F$10,C152*$G$10,IF(YEAR(A152)=$F$11,C152*$G$11,IF(YEAR(A152)=$F$12,C152*$G$12,))))))))))</f>
        <v>78</v>
      </c>
      <c r="R152">
        <f>SUMIF($B$3:B152,B152,$C$3:C152)</f>
        <v>39</v>
      </c>
      <c r="S152">
        <f t="shared" si="10"/>
        <v>0</v>
      </c>
    </row>
    <row r="153" spans="1:19" x14ac:dyDescent="0.25">
      <c r="A153" s="1">
        <v>38612</v>
      </c>
      <c r="B153" t="s">
        <v>12</v>
      </c>
      <c r="C153">
        <v>61</v>
      </c>
      <c r="J153">
        <f>IF(YEAR(A153)=$F$3,C153*$G$3,IF(YEAR(A153)=$F$4,C153*$G$4,IF(YEAR(A153)=$F$5,C153*$G$5,IF(YEAR(A153)=$F$6,C153*$G$6,IF(YEAR(A153)=$F$7,C153*$G$7,IF(YEAR(A153)=$F$8,C153*$G$8,IF(YEAR(A153)=$F$9,C153*$G$9,IF(YEAR(A153)=$F$10,C153*$G$10,IF(YEAR(A153)=$F$11,C153*$G$11,IF(YEAR(A153)=$F$12,C153*$G$12,))))))))))</f>
        <v>122</v>
      </c>
      <c r="R153">
        <f>SUMIF($B$3:B153,B153,$C$3:C153)</f>
        <v>282</v>
      </c>
      <c r="S153">
        <f t="shared" si="10"/>
        <v>3.0500000000000003</v>
      </c>
    </row>
    <row r="154" spans="1:19" x14ac:dyDescent="0.25">
      <c r="A154" s="1">
        <v>38615</v>
      </c>
      <c r="B154" t="s">
        <v>66</v>
      </c>
      <c r="C154">
        <v>89</v>
      </c>
      <c r="J154">
        <f>IF(YEAR(A154)=$F$3,C154*$G$3,IF(YEAR(A154)=$F$4,C154*$G$4,IF(YEAR(A154)=$F$5,C154*$G$5,IF(YEAR(A154)=$F$6,C154*$G$6,IF(YEAR(A154)=$F$7,C154*$G$7,IF(YEAR(A154)=$F$8,C154*$G$8,IF(YEAR(A154)=$F$9,C154*$G$9,IF(YEAR(A154)=$F$10,C154*$G$10,IF(YEAR(A154)=$F$11,C154*$G$11,IF(YEAR(A154)=$F$12,C154*$G$12,))))))))))</f>
        <v>178</v>
      </c>
      <c r="R154">
        <f>SUMIF($B$3:B154,B154,$C$3:C154)</f>
        <v>278</v>
      </c>
      <c r="S154">
        <f t="shared" si="10"/>
        <v>4.45</v>
      </c>
    </row>
    <row r="155" spans="1:19" x14ac:dyDescent="0.25">
      <c r="A155" s="1">
        <v>38617</v>
      </c>
      <c r="B155" t="s">
        <v>23</v>
      </c>
      <c r="C155">
        <v>127</v>
      </c>
      <c r="J155">
        <f>IF(YEAR(A155)=$F$3,C155*$G$3,IF(YEAR(A155)=$F$4,C155*$G$4,IF(YEAR(A155)=$F$5,C155*$G$5,IF(YEAR(A155)=$F$6,C155*$G$6,IF(YEAR(A155)=$F$7,C155*$G$7,IF(YEAR(A155)=$F$8,C155*$G$8,IF(YEAR(A155)=$F$9,C155*$G$9,IF(YEAR(A155)=$F$10,C155*$G$10,IF(YEAR(A155)=$F$11,C155*$G$11,IF(YEAR(A155)=$F$12,C155*$G$12,))))))))))</f>
        <v>254</v>
      </c>
      <c r="R155">
        <f>SUMIF($B$3:B155,B155,$C$3:C155)</f>
        <v>320</v>
      </c>
      <c r="S155">
        <f t="shared" si="10"/>
        <v>6.3500000000000005</v>
      </c>
    </row>
    <row r="156" spans="1:19" x14ac:dyDescent="0.25">
      <c r="A156" s="1">
        <v>38620</v>
      </c>
      <c r="B156" t="s">
        <v>18</v>
      </c>
      <c r="C156">
        <v>81</v>
      </c>
      <c r="J156">
        <f>IF(YEAR(A156)=$F$3,C156*$G$3,IF(YEAR(A156)=$F$4,C156*$G$4,IF(YEAR(A156)=$F$5,C156*$G$5,IF(YEAR(A156)=$F$6,C156*$G$6,IF(YEAR(A156)=$F$7,C156*$G$7,IF(YEAR(A156)=$F$8,C156*$G$8,IF(YEAR(A156)=$F$9,C156*$G$9,IF(YEAR(A156)=$F$10,C156*$G$10,IF(YEAR(A156)=$F$11,C156*$G$11,IF(YEAR(A156)=$F$12,C156*$G$12,))))))))))</f>
        <v>162</v>
      </c>
      <c r="R156">
        <f>SUMIF($B$3:B156,B156,$C$3:C156)</f>
        <v>431</v>
      </c>
      <c r="S156">
        <f t="shared" si="10"/>
        <v>4.05</v>
      </c>
    </row>
    <row r="157" spans="1:19" x14ac:dyDescent="0.25">
      <c r="A157" s="1">
        <v>38623</v>
      </c>
      <c r="B157" t="s">
        <v>45</v>
      </c>
      <c r="C157">
        <v>433</v>
      </c>
      <c r="J157">
        <f>IF(YEAR(A157)=$F$3,C157*$G$3,IF(YEAR(A157)=$F$4,C157*$G$4,IF(YEAR(A157)=$F$5,C157*$G$5,IF(YEAR(A157)=$F$6,C157*$G$6,IF(YEAR(A157)=$F$7,C157*$G$7,IF(YEAR(A157)=$F$8,C157*$G$8,IF(YEAR(A157)=$F$9,C157*$G$9,IF(YEAR(A157)=$F$10,C157*$G$10,IF(YEAR(A157)=$F$11,C157*$G$11,IF(YEAR(A157)=$F$12,C157*$G$12,))))))))))</f>
        <v>866</v>
      </c>
      <c r="R157">
        <f>SUMIF($B$3:B157,B157,$C$3:C157)</f>
        <v>1438</v>
      </c>
      <c r="S157">
        <f t="shared" si="10"/>
        <v>43.300000000000004</v>
      </c>
    </row>
    <row r="158" spans="1:19" x14ac:dyDescent="0.25">
      <c r="A158" s="1">
        <v>38623</v>
      </c>
      <c r="B158" t="s">
        <v>9</v>
      </c>
      <c r="C158">
        <v>284</v>
      </c>
      <c r="J158">
        <f>IF(YEAR(A158)=$F$3,C158*$G$3,IF(YEAR(A158)=$F$4,C158*$G$4,IF(YEAR(A158)=$F$5,C158*$G$5,IF(YEAR(A158)=$F$6,C158*$G$6,IF(YEAR(A158)=$F$7,C158*$G$7,IF(YEAR(A158)=$F$8,C158*$G$8,IF(YEAR(A158)=$F$9,C158*$G$9,IF(YEAR(A158)=$F$10,C158*$G$10,IF(YEAR(A158)=$F$11,C158*$G$11,IF(YEAR(A158)=$F$12,C158*$G$12,))))))))))</f>
        <v>568</v>
      </c>
      <c r="R158">
        <f>SUMIF($B$3:B158,B158,$C$3:C158)</f>
        <v>2005</v>
      </c>
      <c r="S158">
        <f t="shared" si="10"/>
        <v>28.400000000000002</v>
      </c>
    </row>
    <row r="159" spans="1:19" x14ac:dyDescent="0.25">
      <c r="A159" s="1">
        <v>38624</v>
      </c>
      <c r="B159" t="s">
        <v>6</v>
      </c>
      <c r="C159">
        <v>122</v>
      </c>
      <c r="J159">
        <f>IF(YEAR(A159)=$F$3,C159*$G$3,IF(YEAR(A159)=$F$4,C159*$G$4,IF(YEAR(A159)=$F$5,C159*$G$5,IF(YEAR(A159)=$F$6,C159*$G$6,IF(YEAR(A159)=$F$7,C159*$G$7,IF(YEAR(A159)=$F$8,C159*$G$8,IF(YEAR(A159)=$F$9,C159*$G$9,IF(YEAR(A159)=$F$10,C159*$G$10,IF(YEAR(A159)=$F$11,C159*$G$11,IF(YEAR(A159)=$F$12,C159*$G$12,))))))))))</f>
        <v>244</v>
      </c>
      <c r="R159">
        <f>SUMIF($B$3:B159,B159,$C$3:C159)</f>
        <v>471</v>
      </c>
      <c r="S159">
        <f t="shared" si="10"/>
        <v>6.1000000000000005</v>
      </c>
    </row>
    <row r="160" spans="1:19" x14ac:dyDescent="0.25">
      <c r="A160" s="1">
        <v>38626</v>
      </c>
      <c r="B160" t="s">
        <v>80</v>
      </c>
      <c r="C160">
        <v>193</v>
      </c>
      <c r="J160">
        <f>IF(YEAR(A160)=$F$3,C160*$G$3,IF(YEAR(A160)=$F$4,C160*$G$4,IF(YEAR(A160)=$F$5,C160*$G$5,IF(YEAR(A160)=$F$6,C160*$G$6,IF(YEAR(A160)=$F$7,C160*$G$7,IF(YEAR(A160)=$F$8,C160*$G$8,IF(YEAR(A160)=$F$9,C160*$G$9,IF(YEAR(A160)=$F$10,C160*$G$10,IF(YEAR(A160)=$F$11,C160*$G$11,IF(YEAR(A160)=$F$12,C160*$G$12,))))))))))</f>
        <v>386</v>
      </c>
      <c r="R160">
        <f>SUMIF($B$3:B160,B160,$C$3:C160)</f>
        <v>232</v>
      </c>
      <c r="S160">
        <f t="shared" si="10"/>
        <v>9.65</v>
      </c>
    </row>
    <row r="161" spans="1:19" x14ac:dyDescent="0.25">
      <c r="A161" s="1">
        <v>38628</v>
      </c>
      <c r="B161" t="s">
        <v>28</v>
      </c>
      <c r="C161">
        <v>118</v>
      </c>
      <c r="J161">
        <f>IF(YEAR(A161)=$F$3,C161*$G$3,IF(YEAR(A161)=$F$4,C161*$G$4,IF(YEAR(A161)=$F$5,C161*$G$5,IF(YEAR(A161)=$F$6,C161*$G$6,IF(YEAR(A161)=$F$7,C161*$G$7,IF(YEAR(A161)=$F$8,C161*$G$8,IF(YEAR(A161)=$F$9,C161*$G$9,IF(YEAR(A161)=$F$10,C161*$G$10,IF(YEAR(A161)=$F$11,C161*$G$11,IF(YEAR(A161)=$F$12,C161*$G$12,))))))))))</f>
        <v>236</v>
      </c>
      <c r="R161">
        <f>SUMIF($B$3:B161,B161,$C$3:C161)</f>
        <v>417</v>
      </c>
      <c r="S161">
        <f t="shared" si="10"/>
        <v>5.9</v>
      </c>
    </row>
    <row r="162" spans="1:19" x14ac:dyDescent="0.25">
      <c r="A162" s="1">
        <v>38629</v>
      </c>
      <c r="B162" t="s">
        <v>5</v>
      </c>
      <c r="C162">
        <v>173</v>
      </c>
      <c r="J162">
        <f>IF(YEAR(A162)=$F$3,C162*$G$3,IF(YEAR(A162)=$F$4,C162*$G$4,IF(YEAR(A162)=$F$5,C162*$G$5,IF(YEAR(A162)=$F$6,C162*$G$6,IF(YEAR(A162)=$F$7,C162*$G$7,IF(YEAR(A162)=$F$8,C162*$G$8,IF(YEAR(A162)=$F$9,C162*$G$9,IF(YEAR(A162)=$F$10,C162*$G$10,IF(YEAR(A162)=$F$11,C162*$G$11,IF(YEAR(A162)=$F$12,C162*$G$12,))))))))))</f>
        <v>346</v>
      </c>
      <c r="R162">
        <f>SUMIF($B$3:B162,B162,$C$3:C162)</f>
        <v>2097</v>
      </c>
      <c r="S162">
        <f t="shared" si="10"/>
        <v>17.3</v>
      </c>
    </row>
    <row r="163" spans="1:19" x14ac:dyDescent="0.25">
      <c r="A163" s="1">
        <v>38632</v>
      </c>
      <c r="B163" t="s">
        <v>22</v>
      </c>
      <c r="C163">
        <v>392</v>
      </c>
      <c r="J163">
        <f>IF(YEAR(A163)=$F$3,C163*$G$3,IF(YEAR(A163)=$F$4,C163*$G$4,IF(YEAR(A163)=$F$5,C163*$G$5,IF(YEAR(A163)=$F$6,C163*$G$6,IF(YEAR(A163)=$F$7,C163*$G$7,IF(YEAR(A163)=$F$8,C163*$G$8,IF(YEAR(A163)=$F$9,C163*$G$9,IF(YEAR(A163)=$F$10,C163*$G$10,IF(YEAR(A163)=$F$11,C163*$G$11,IF(YEAR(A163)=$F$12,C163*$G$12,))))))))))</f>
        <v>784</v>
      </c>
      <c r="R163">
        <f>SUMIF($B$3:B163,B163,$C$3:C163)</f>
        <v>2411</v>
      </c>
      <c r="S163">
        <f t="shared" si="10"/>
        <v>39.200000000000003</v>
      </c>
    </row>
    <row r="164" spans="1:19" x14ac:dyDescent="0.25">
      <c r="A164" s="1">
        <v>38633</v>
      </c>
      <c r="B164" t="s">
        <v>16</v>
      </c>
      <c r="C164">
        <v>8</v>
      </c>
      <c r="J164">
        <f>IF(YEAR(A164)=$F$3,C164*$G$3,IF(YEAR(A164)=$F$4,C164*$G$4,IF(YEAR(A164)=$F$5,C164*$G$5,IF(YEAR(A164)=$F$6,C164*$G$6,IF(YEAR(A164)=$F$7,C164*$G$7,IF(YEAR(A164)=$F$8,C164*$G$8,IF(YEAR(A164)=$F$9,C164*$G$9,IF(YEAR(A164)=$F$10,C164*$G$10,IF(YEAR(A164)=$F$11,C164*$G$11,IF(YEAR(A164)=$F$12,C164*$G$12,))))))))))</f>
        <v>16</v>
      </c>
      <c r="R164">
        <f>SUMIF($B$3:B164,B164,$C$3:C164)</f>
        <v>14</v>
      </c>
      <c r="S164">
        <f t="shared" si="10"/>
        <v>0</v>
      </c>
    </row>
    <row r="165" spans="1:19" x14ac:dyDescent="0.25">
      <c r="A165" s="1">
        <v>38638</v>
      </c>
      <c r="B165" t="s">
        <v>28</v>
      </c>
      <c r="C165">
        <v>132</v>
      </c>
      <c r="J165">
        <f>IF(YEAR(A165)=$F$3,C165*$G$3,IF(YEAR(A165)=$F$4,C165*$G$4,IF(YEAR(A165)=$F$5,C165*$G$5,IF(YEAR(A165)=$F$6,C165*$G$6,IF(YEAR(A165)=$F$7,C165*$G$7,IF(YEAR(A165)=$F$8,C165*$G$8,IF(YEAR(A165)=$F$9,C165*$G$9,IF(YEAR(A165)=$F$10,C165*$G$10,IF(YEAR(A165)=$F$11,C165*$G$11,IF(YEAR(A165)=$F$12,C165*$G$12,))))))))))</f>
        <v>264</v>
      </c>
      <c r="R165">
        <f>SUMIF($B$3:B165,B165,$C$3:C165)</f>
        <v>549</v>
      </c>
      <c r="S165">
        <f t="shared" si="10"/>
        <v>6.6000000000000005</v>
      </c>
    </row>
    <row r="166" spans="1:19" x14ac:dyDescent="0.25">
      <c r="A166" s="1">
        <v>38638</v>
      </c>
      <c r="B166" t="s">
        <v>8</v>
      </c>
      <c r="C166">
        <v>76</v>
      </c>
      <c r="J166">
        <f>IF(YEAR(A166)=$F$3,C166*$G$3,IF(YEAR(A166)=$F$4,C166*$G$4,IF(YEAR(A166)=$F$5,C166*$G$5,IF(YEAR(A166)=$F$6,C166*$G$6,IF(YEAR(A166)=$F$7,C166*$G$7,IF(YEAR(A166)=$F$8,C166*$G$8,IF(YEAR(A166)=$F$9,C166*$G$9,IF(YEAR(A166)=$F$10,C166*$G$10,IF(YEAR(A166)=$F$11,C166*$G$11,IF(YEAR(A166)=$F$12,C166*$G$12,))))))))))</f>
        <v>152</v>
      </c>
      <c r="R166">
        <f>SUMIF($B$3:B166,B166,$C$3:C166)</f>
        <v>161</v>
      </c>
      <c r="S166">
        <f t="shared" si="10"/>
        <v>3.8000000000000003</v>
      </c>
    </row>
    <row r="167" spans="1:19" x14ac:dyDescent="0.25">
      <c r="A167" s="1">
        <v>38639</v>
      </c>
      <c r="B167" t="s">
        <v>81</v>
      </c>
      <c r="C167">
        <v>17</v>
      </c>
      <c r="J167">
        <f>IF(YEAR(A167)=$F$3,C167*$G$3,IF(YEAR(A167)=$F$4,C167*$G$4,IF(YEAR(A167)=$F$5,C167*$G$5,IF(YEAR(A167)=$F$6,C167*$G$6,IF(YEAR(A167)=$F$7,C167*$G$7,IF(YEAR(A167)=$F$8,C167*$G$8,IF(YEAR(A167)=$F$9,C167*$G$9,IF(YEAR(A167)=$F$10,C167*$G$10,IF(YEAR(A167)=$F$11,C167*$G$11,IF(YEAR(A167)=$F$12,C167*$G$12,))))))))))</f>
        <v>34</v>
      </c>
      <c r="R167">
        <f>SUMIF($B$3:B167,B167,$C$3:C167)</f>
        <v>17</v>
      </c>
      <c r="S167">
        <f t="shared" si="10"/>
        <v>0</v>
      </c>
    </row>
    <row r="168" spans="1:19" x14ac:dyDescent="0.25">
      <c r="A168" s="1">
        <v>38640</v>
      </c>
      <c r="B168" t="s">
        <v>82</v>
      </c>
      <c r="C168">
        <v>17</v>
      </c>
      <c r="J168">
        <f>IF(YEAR(A168)=$F$3,C168*$G$3,IF(YEAR(A168)=$F$4,C168*$G$4,IF(YEAR(A168)=$F$5,C168*$G$5,IF(YEAR(A168)=$F$6,C168*$G$6,IF(YEAR(A168)=$F$7,C168*$G$7,IF(YEAR(A168)=$F$8,C168*$G$8,IF(YEAR(A168)=$F$9,C168*$G$9,IF(YEAR(A168)=$F$10,C168*$G$10,IF(YEAR(A168)=$F$11,C168*$G$11,IF(YEAR(A168)=$F$12,C168*$G$12,))))))))))</f>
        <v>34</v>
      </c>
      <c r="R168">
        <f>SUMIF($B$3:B168,B168,$C$3:C168)</f>
        <v>17</v>
      </c>
      <c r="S168">
        <f t="shared" si="10"/>
        <v>0</v>
      </c>
    </row>
    <row r="169" spans="1:19" x14ac:dyDescent="0.25">
      <c r="A169" s="1">
        <v>38643</v>
      </c>
      <c r="B169" t="s">
        <v>83</v>
      </c>
      <c r="C169">
        <v>2</v>
      </c>
      <c r="J169">
        <f>IF(YEAR(A169)=$F$3,C169*$G$3,IF(YEAR(A169)=$F$4,C169*$G$4,IF(YEAR(A169)=$F$5,C169*$G$5,IF(YEAR(A169)=$F$6,C169*$G$6,IF(YEAR(A169)=$F$7,C169*$G$7,IF(YEAR(A169)=$F$8,C169*$G$8,IF(YEAR(A169)=$F$9,C169*$G$9,IF(YEAR(A169)=$F$10,C169*$G$10,IF(YEAR(A169)=$F$11,C169*$G$11,IF(YEAR(A169)=$F$12,C169*$G$12,))))))))))</f>
        <v>4</v>
      </c>
      <c r="R169">
        <f>SUMIF($B$3:B169,B169,$C$3:C169)</f>
        <v>2</v>
      </c>
      <c r="S169">
        <f t="shared" si="10"/>
        <v>0</v>
      </c>
    </row>
    <row r="170" spans="1:19" x14ac:dyDescent="0.25">
      <c r="A170" s="1">
        <v>38645</v>
      </c>
      <c r="B170" t="s">
        <v>19</v>
      </c>
      <c r="C170">
        <v>125</v>
      </c>
      <c r="J170">
        <f>IF(YEAR(A170)=$F$3,C170*$G$3,IF(YEAR(A170)=$F$4,C170*$G$4,IF(YEAR(A170)=$F$5,C170*$G$5,IF(YEAR(A170)=$F$6,C170*$G$6,IF(YEAR(A170)=$F$7,C170*$G$7,IF(YEAR(A170)=$F$8,C170*$G$8,IF(YEAR(A170)=$F$9,C170*$G$9,IF(YEAR(A170)=$F$10,C170*$G$10,IF(YEAR(A170)=$F$11,C170*$G$11,IF(YEAR(A170)=$F$12,C170*$G$12,))))))))))</f>
        <v>250</v>
      </c>
      <c r="R170">
        <f>SUMIF($B$3:B170,B170,$C$3:C170)</f>
        <v>320</v>
      </c>
      <c r="S170">
        <f t="shared" si="10"/>
        <v>6.25</v>
      </c>
    </row>
    <row r="171" spans="1:19" x14ac:dyDescent="0.25">
      <c r="A171" s="1">
        <v>38646</v>
      </c>
      <c r="B171" t="s">
        <v>50</v>
      </c>
      <c r="C171">
        <v>234</v>
      </c>
      <c r="J171">
        <f>IF(YEAR(A171)=$F$3,C171*$G$3,IF(YEAR(A171)=$F$4,C171*$G$4,IF(YEAR(A171)=$F$5,C171*$G$5,IF(YEAR(A171)=$F$6,C171*$G$6,IF(YEAR(A171)=$F$7,C171*$G$7,IF(YEAR(A171)=$F$8,C171*$G$8,IF(YEAR(A171)=$F$9,C171*$G$9,IF(YEAR(A171)=$F$10,C171*$G$10,IF(YEAR(A171)=$F$11,C171*$G$11,IF(YEAR(A171)=$F$12,C171*$G$12,))))))))))</f>
        <v>468</v>
      </c>
      <c r="R171">
        <f>SUMIF($B$3:B171,B171,$C$3:C171)</f>
        <v>2655</v>
      </c>
      <c r="S171">
        <f t="shared" si="10"/>
        <v>23.400000000000002</v>
      </c>
    </row>
    <row r="172" spans="1:19" x14ac:dyDescent="0.25">
      <c r="A172" s="1">
        <v>38652</v>
      </c>
      <c r="B172" t="s">
        <v>69</v>
      </c>
      <c r="C172">
        <v>53</v>
      </c>
      <c r="J172">
        <f>IF(YEAR(A172)=$F$3,C172*$G$3,IF(YEAR(A172)=$F$4,C172*$G$4,IF(YEAR(A172)=$F$5,C172*$G$5,IF(YEAR(A172)=$F$6,C172*$G$6,IF(YEAR(A172)=$F$7,C172*$G$7,IF(YEAR(A172)=$F$8,C172*$G$8,IF(YEAR(A172)=$F$9,C172*$G$9,IF(YEAR(A172)=$F$10,C172*$G$10,IF(YEAR(A172)=$F$11,C172*$G$11,IF(YEAR(A172)=$F$12,C172*$G$12,))))))))))</f>
        <v>106</v>
      </c>
      <c r="R172">
        <f>SUMIF($B$3:B172,B172,$C$3:C172)</f>
        <v>393</v>
      </c>
      <c r="S172">
        <f t="shared" si="10"/>
        <v>2.6500000000000004</v>
      </c>
    </row>
    <row r="173" spans="1:19" x14ac:dyDescent="0.25">
      <c r="A173" s="1">
        <v>38653</v>
      </c>
      <c r="B173" t="s">
        <v>37</v>
      </c>
      <c r="C173">
        <v>165</v>
      </c>
      <c r="J173">
        <f>IF(YEAR(A173)=$F$3,C173*$G$3,IF(YEAR(A173)=$F$4,C173*$G$4,IF(YEAR(A173)=$F$5,C173*$G$5,IF(YEAR(A173)=$F$6,C173*$G$6,IF(YEAR(A173)=$F$7,C173*$G$7,IF(YEAR(A173)=$F$8,C173*$G$8,IF(YEAR(A173)=$F$9,C173*$G$9,IF(YEAR(A173)=$F$10,C173*$G$10,IF(YEAR(A173)=$F$11,C173*$G$11,IF(YEAR(A173)=$F$12,C173*$G$12,))))))))))</f>
        <v>330</v>
      </c>
      <c r="R173">
        <f>SUMIF($B$3:B173,B173,$C$3:C173)</f>
        <v>374</v>
      </c>
      <c r="S173">
        <f t="shared" si="10"/>
        <v>8.25</v>
      </c>
    </row>
    <row r="174" spans="1:19" x14ac:dyDescent="0.25">
      <c r="A174" s="1">
        <v>38653</v>
      </c>
      <c r="B174" t="s">
        <v>10</v>
      </c>
      <c r="C174">
        <v>177</v>
      </c>
      <c r="J174">
        <f>IF(YEAR(A174)=$F$3,C174*$G$3,IF(YEAR(A174)=$F$4,C174*$G$4,IF(YEAR(A174)=$F$5,C174*$G$5,IF(YEAR(A174)=$F$6,C174*$G$6,IF(YEAR(A174)=$F$7,C174*$G$7,IF(YEAR(A174)=$F$8,C174*$G$8,IF(YEAR(A174)=$F$9,C174*$G$9,IF(YEAR(A174)=$F$10,C174*$G$10,IF(YEAR(A174)=$F$11,C174*$G$11,IF(YEAR(A174)=$F$12,C174*$G$12,))))))))))</f>
        <v>354</v>
      </c>
      <c r="R174">
        <f>SUMIF($B$3:B174,B174,$C$3:C174)</f>
        <v>464</v>
      </c>
      <c r="S174">
        <f t="shared" si="10"/>
        <v>8.85</v>
      </c>
    </row>
    <row r="175" spans="1:19" x14ac:dyDescent="0.25">
      <c r="A175" s="1">
        <v>38655</v>
      </c>
      <c r="B175" t="s">
        <v>18</v>
      </c>
      <c r="C175">
        <v>103</v>
      </c>
      <c r="J175">
        <f>IF(YEAR(A175)=$F$3,C175*$G$3,IF(YEAR(A175)=$F$4,C175*$G$4,IF(YEAR(A175)=$F$5,C175*$G$5,IF(YEAR(A175)=$F$6,C175*$G$6,IF(YEAR(A175)=$F$7,C175*$G$7,IF(YEAR(A175)=$F$8,C175*$G$8,IF(YEAR(A175)=$F$9,C175*$G$9,IF(YEAR(A175)=$F$10,C175*$G$10,IF(YEAR(A175)=$F$11,C175*$G$11,IF(YEAR(A175)=$F$12,C175*$G$12,))))))))))</f>
        <v>206</v>
      </c>
      <c r="R175">
        <f>SUMIF($B$3:B175,B175,$C$3:C175)</f>
        <v>534</v>
      </c>
      <c r="S175">
        <f t="shared" si="10"/>
        <v>5.15</v>
      </c>
    </row>
    <row r="176" spans="1:19" x14ac:dyDescent="0.25">
      <c r="A176" s="1">
        <v>38657</v>
      </c>
      <c r="B176" t="s">
        <v>84</v>
      </c>
      <c r="C176">
        <v>2</v>
      </c>
      <c r="J176">
        <f>IF(YEAR(A176)=$F$3,C176*$G$3,IF(YEAR(A176)=$F$4,C176*$G$4,IF(YEAR(A176)=$F$5,C176*$G$5,IF(YEAR(A176)=$F$6,C176*$G$6,IF(YEAR(A176)=$F$7,C176*$G$7,IF(YEAR(A176)=$F$8,C176*$G$8,IF(YEAR(A176)=$F$9,C176*$G$9,IF(YEAR(A176)=$F$10,C176*$G$10,IF(YEAR(A176)=$F$11,C176*$G$11,IF(YEAR(A176)=$F$12,C176*$G$12,))))))))))</f>
        <v>4</v>
      </c>
      <c r="R176">
        <f>SUMIF($B$3:B176,B176,$C$3:C176)</f>
        <v>2</v>
      </c>
      <c r="S176">
        <f t="shared" si="10"/>
        <v>0</v>
      </c>
    </row>
    <row r="177" spans="1:19" x14ac:dyDescent="0.25">
      <c r="A177" s="1">
        <v>38657</v>
      </c>
      <c r="B177" t="s">
        <v>9</v>
      </c>
      <c r="C177">
        <v>279</v>
      </c>
      <c r="J177">
        <f>IF(YEAR(A177)=$F$3,C177*$G$3,IF(YEAR(A177)=$F$4,C177*$G$4,IF(YEAR(A177)=$F$5,C177*$G$5,IF(YEAR(A177)=$F$6,C177*$G$6,IF(YEAR(A177)=$F$7,C177*$G$7,IF(YEAR(A177)=$F$8,C177*$G$8,IF(YEAR(A177)=$F$9,C177*$G$9,IF(YEAR(A177)=$F$10,C177*$G$10,IF(YEAR(A177)=$F$11,C177*$G$11,IF(YEAR(A177)=$F$12,C177*$G$12,))))))))))</f>
        <v>558</v>
      </c>
      <c r="R177">
        <f>SUMIF($B$3:B177,B177,$C$3:C177)</f>
        <v>2284</v>
      </c>
      <c r="S177">
        <f t="shared" si="10"/>
        <v>27.900000000000002</v>
      </c>
    </row>
    <row r="178" spans="1:19" x14ac:dyDescent="0.25">
      <c r="A178" s="1">
        <v>38662</v>
      </c>
      <c r="B178" t="s">
        <v>30</v>
      </c>
      <c r="C178">
        <v>185</v>
      </c>
      <c r="J178">
        <f>IF(YEAR(A178)=$F$3,C178*$G$3,IF(YEAR(A178)=$F$4,C178*$G$4,IF(YEAR(A178)=$F$5,C178*$G$5,IF(YEAR(A178)=$F$6,C178*$G$6,IF(YEAR(A178)=$F$7,C178*$G$7,IF(YEAR(A178)=$F$8,C178*$G$8,IF(YEAR(A178)=$F$9,C178*$G$9,IF(YEAR(A178)=$F$10,C178*$G$10,IF(YEAR(A178)=$F$11,C178*$G$11,IF(YEAR(A178)=$F$12,C178*$G$12,))))))))))</f>
        <v>370</v>
      </c>
      <c r="R178">
        <f>SUMIF($B$3:B178,B178,$C$3:C178)</f>
        <v>531</v>
      </c>
      <c r="S178">
        <f t="shared" si="10"/>
        <v>9.25</v>
      </c>
    </row>
    <row r="179" spans="1:19" x14ac:dyDescent="0.25">
      <c r="A179" s="1">
        <v>38663</v>
      </c>
      <c r="B179" t="s">
        <v>7</v>
      </c>
      <c r="C179">
        <v>434</v>
      </c>
      <c r="J179">
        <f>IF(YEAR(A179)=$F$3,C179*$G$3,IF(YEAR(A179)=$F$4,C179*$G$4,IF(YEAR(A179)=$F$5,C179*$G$5,IF(YEAR(A179)=$F$6,C179*$G$6,IF(YEAR(A179)=$F$7,C179*$G$7,IF(YEAR(A179)=$F$8,C179*$G$8,IF(YEAR(A179)=$F$9,C179*$G$9,IF(YEAR(A179)=$F$10,C179*$G$10,IF(YEAR(A179)=$F$11,C179*$G$11,IF(YEAR(A179)=$F$12,C179*$G$12,))))))))))</f>
        <v>868</v>
      </c>
      <c r="R179">
        <f>SUMIF($B$3:B179,B179,$C$3:C179)</f>
        <v>2877</v>
      </c>
      <c r="S179">
        <f t="shared" si="10"/>
        <v>43.400000000000006</v>
      </c>
    </row>
    <row r="180" spans="1:19" x14ac:dyDescent="0.25">
      <c r="A180" s="1">
        <v>38667</v>
      </c>
      <c r="B180" t="s">
        <v>85</v>
      </c>
      <c r="C180">
        <v>10</v>
      </c>
      <c r="J180">
        <f>IF(YEAR(A180)=$F$3,C180*$G$3,IF(YEAR(A180)=$F$4,C180*$G$4,IF(YEAR(A180)=$F$5,C180*$G$5,IF(YEAR(A180)=$F$6,C180*$G$6,IF(YEAR(A180)=$F$7,C180*$G$7,IF(YEAR(A180)=$F$8,C180*$G$8,IF(YEAR(A180)=$F$9,C180*$G$9,IF(YEAR(A180)=$F$10,C180*$G$10,IF(YEAR(A180)=$F$11,C180*$G$11,IF(YEAR(A180)=$F$12,C180*$G$12,))))))))))</f>
        <v>20</v>
      </c>
      <c r="R180">
        <f>SUMIF($B$3:B180,B180,$C$3:C180)</f>
        <v>10</v>
      </c>
      <c r="S180">
        <f t="shared" si="10"/>
        <v>0</v>
      </c>
    </row>
    <row r="181" spans="1:19" x14ac:dyDescent="0.25">
      <c r="A181" s="1">
        <v>38669</v>
      </c>
      <c r="B181" t="s">
        <v>86</v>
      </c>
      <c r="C181">
        <v>9</v>
      </c>
      <c r="J181">
        <f>IF(YEAR(A181)=$F$3,C181*$G$3,IF(YEAR(A181)=$F$4,C181*$G$4,IF(YEAR(A181)=$F$5,C181*$G$5,IF(YEAR(A181)=$F$6,C181*$G$6,IF(YEAR(A181)=$F$7,C181*$G$7,IF(YEAR(A181)=$F$8,C181*$G$8,IF(YEAR(A181)=$F$9,C181*$G$9,IF(YEAR(A181)=$F$10,C181*$G$10,IF(YEAR(A181)=$F$11,C181*$G$11,IF(YEAR(A181)=$F$12,C181*$G$12,))))))))))</f>
        <v>18</v>
      </c>
      <c r="R181">
        <f>SUMIF($B$3:B181,B181,$C$3:C181)</f>
        <v>9</v>
      </c>
      <c r="S181">
        <f t="shared" si="10"/>
        <v>0</v>
      </c>
    </row>
    <row r="182" spans="1:19" x14ac:dyDescent="0.25">
      <c r="A182" s="1">
        <v>38670</v>
      </c>
      <c r="B182" t="s">
        <v>24</v>
      </c>
      <c r="C182">
        <v>383</v>
      </c>
      <c r="J182">
        <f>IF(YEAR(A182)=$F$3,C182*$G$3,IF(YEAR(A182)=$F$4,C182*$G$4,IF(YEAR(A182)=$F$5,C182*$G$5,IF(YEAR(A182)=$F$6,C182*$G$6,IF(YEAR(A182)=$F$7,C182*$G$7,IF(YEAR(A182)=$F$8,C182*$G$8,IF(YEAR(A182)=$F$9,C182*$G$9,IF(YEAR(A182)=$F$10,C182*$G$10,IF(YEAR(A182)=$F$11,C182*$G$11,IF(YEAR(A182)=$F$12,C182*$G$12,))))))))))</f>
        <v>766</v>
      </c>
      <c r="R182">
        <f>SUMIF($B$3:B182,B182,$C$3:C182)</f>
        <v>587</v>
      </c>
      <c r="S182">
        <f t="shared" si="10"/>
        <v>19.150000000000002</v>
      </c>
    </row>
    <row r="183" spans="1:19" x14ac:dyDescent="0.25">
      <c r="A183" s="1">
        <v>38670</v>
      </c>
      <c r="B183" t="s">
        <v>30</v>
      </c>
      <c r="C183">
        <v>189</v>
      </c>
      <c r="J183">
        <f>IF(YEAR(A183)=$F$3,C183*$G$3,IF(YEAR(A183)=$F$4,C183*$G$4,IF(YEAR(A183)=$F$5,C183*$G$5,IF(YEAR(A183)=$F$6,C183*$G$6,IF(YEAR(A183)=$F$7,C183*$G$7,IF(YEAR(A183)=$F$8,C183*$G$8,IF(YEAR(A183)=$F$9,C183*$G$9,IF(YEAR(A183)=$F$10,C183*$G$10,IF(YEAR(A183)=$F$11,C183*$G$11,IF(YEAR(A183)=$F$12,C183*$G$12,))))))))))</f>
        <v>378</v>
      </c>
      <c r="R183">
        <f>SUMIF($B$3:B183,B183,$C$3:C183)</f>
        <v>720</v>
      </c>
      <c r="S183">
        <f t="shared" si="10"/>
        <v>9.4500000000000011</v>
      </c>
    </row>
    <row r="184" spans="1:19" x14ac:dyDescent="0.25">
      <c r="A184" s="1">
        <v>38672</v>
      </c>
      <c r="B184" t="s">
        <v>12</v>
      </c>
      <c r="C184">
        <v>161</v>
      </c>
      <c r="J184">
        <f>IF(YEAR(A184)=$F$3,C184*$G$3,IF(YEAR(A184)=$F$4,C184*$G$4,IF(YEAR(A184)=$F$5,C184*$G$5,IF(YEAR(A184)=$F$6,C184*$G$6,IF(YEAR(A184)=$F$7,C184*$G$7,IF(YEAR(A184)=$F$8,C184*$G$8,IF(YEAR(A184)=$F$9,C184*$G$9,IF(YEAR(A184)=$F$10,C184*$G$10,IF(YEAR(A184)=$F$11,C184*$G$11,IF(YEAR(A184)=$F$12,C184*$G$12,))))))))))</f>
        <v>322</v>
      </c>
      <c r="R184">
        <f>SUMIF($B$3:B184,B184,$C$3:C184)</f>
        <v>443</v>
      </c>
      <c r="S184">
        <f t="shared" si="10"/>
        <v>8.0500000000000007</v>
      </c>
    </row>
    <row r="185" spans="1:19" x14ac:dyDescent="0.25">
      <c r="A185" s="1">
        <v>38672</v>
      </c>
      <c r="B185" t="s">
        <v>63</v>
      </c>
      <c r="C185">
        <v>115</v>
      </c>
      <c r="J185">
        <f>IF(YEAR(A185)=$F$3,C185*$G$3,IF(YEAR(A185)=$F$4,C185*$G$4,IF(YEAR(A185)=$F$5,C185*$G$5,IF(YEAR(A185)=$F$6,C185*$G$6,IF(YEAR(A185)=$F$7,C185*$G$7,IF(YEAR(A185)=$F$8,C185*$G$8,IF(YEAR(A185)=$F$9,C185*$G$9,IF(YEAR(A185)=$F$10,C185*$G$10,IF(YEAR(A185)=$F$11,C185*$G$11,IF(YEAR(A185)=$F$12,C185*$G$12,))))))))))</f>
        <v>230</v>
      </c>
      <c r="R185">
        <f>SUMIF($B$3:B185,B185,$C$3:C185)</f>
        <v>252</v>
      </c>
      <c r="S185">
        <f t="shared" si="10"/>
        <v>5.75</v>
      </c>
    </row>
    <row r="186" spans="1:19" x14ac:dyDescent="0.25">
      <c r="A186" s="1">
        <v>38674</v>
      </c>
      <c r="B186" t="s">
        <v>69</v>
      </c>
      <c r="C186">
        <v>58</v>
      </c>
      <c r="J186">
        <f>IF(YEAR(A186)=$F$3,C186*$G$3,IF(YEAR(A186)=$F$4,C186*$G$4,IF(YEAR(A186)=$F$5,C186*$G$5,IF(YEAR(A186)=$F$6,C186*$G$6,IF(YEAR(A186)=$F$7,C186*$G$7,IF(YEAR(A186)=$F$8,C186*$G$8,IF(YEAR(A186)=$F$9,C186*$G$9,IF(YEAR(A186)=$F$10,C186*$G$10,IF(YEAR(A186)=$F$11,C186*$G$11,IF(YEAR(A186)=$F$12,C186*$G$12,))))))))))</f>
        <v>116</v>
      </c>
      <c r="R186">
        <f>SUMIF($B$3:B186,B186,$C$3:C186)</f>
        <v>451</v>
      </c>
      <c r="S186">
        <f t="shared" si="10"/>
        <v>2.9000000000000004</v>
      </c>
    </row>
    <row r="187" spans="1:19" x14ac:dyDescent="0.25">
      <c r="A187" s="1">
        <v>38674</v>
      </c>
      <c r="B187" t="s">
        <v>87</v>
      </c>
      <c r="C187">
        <v>16</v>
      </c>
      <c r="J187">
        <f>IF(YEAR(A187)=$F$3,C187*$G$3,IF(YEAR(A187)=$F$4,C187*$G$4,IF(YEAR(A187)=$F$5,C187*$G$5,IF(YEAR(A187)=$F$6,C187*$G$6,IF(YEAR(A187)=$F$7,C187*$G$7,IF(YEAR(A187)=$F$8,C187*$G$8,IF(YEAR(A187)=$F$9,C187*$G$9,IF(YEAR(A187)=$F$10,C187*$G$10,IF(YEAR(A187)=$F$11,C187*$G$11,IF(YEAR(A187)=$F$12,C187*$G$12,))))))))))</f>
        <v>32</v>
      </c>
      <c r="R187">
        <f>SUMIF($B$3:B187,B187,$C$3:C187)</f>
        <v>16</v>
      </c>
      <c r="S187">
        <f t="shared" si="10"/>
        <v>0</v>
      </c>
    </row>
    <row r="188" spans="1:19" x14ac:dyDescent="0.25">
      <c r="A188" s="1">
        <v>38675</v>
      </c>
      <c r="B188" t="s">
        <v>53</v>
      </c>
      <c r="C188">
        <v>17</v>
      </c>
      <c r="J188">
        <f>IF(YEAR(A188)=$F$3,C188*$G$3,IF(YEAR(A188)=$F$4,C188*$G$4,IF(YEAR(A188)=$F$5,C188*$G$5,IF(YEAR(A188)=$F$6,C188*$G$6,IF(YEAR(A188)=$F$7,C188*$G$7,IF(YEAR(A188)=$F$8,C188*$G$8,IF(YEAR(A188)=$F$9,C188*$G$9,IF(YEAR(A188)=$F$10,C188*$G$10,IF(YEAR(A188)=$F$11,C188*$G$11,IF(YEAR(A188)=$F$12,C188*$G$12,))))))))))</f>
        <v>34</v>
      </c>
      <c r="R188">
        <f>SUMIF($B$3:B188,B188,$C$3:C188)</f>
        <v>19</v>
      </c>
      <c r="S188">
        <f t="shared" si="10"/>
        <v>0</v>
      </c>
    </row>
    <row r="189" spans="1:19" x14ac:dyDescent="0.25">
      <c r="A189" s="1">
        <v>38676</v>
      </c>
      <c r="B189" t="s">
        <v>5</v>
      </c>
      <c r="C189">
        <v>177</v>
      </c>
      <c r="J189">
        <f>IF(YEAR(A189)=$F$3,C189*$G$3,IF(YEAR(A189)=$F$4,C189*$G$4,IF(YEAR(A189)=$F$5,C189*$G$5,IF(YEAR(A189)=$F$6,C189*$G$6,IF(YEAR(A189)=$F$7,C189*$G$7,IF(YEAR(A189)=$F$8,C189*$G$8,IF(YEAR(A189)=$F$9,C189*$G$9,IF(YEAR(A189)=$F$10,C189*$G$10,IF(YEAR(A189)=$F$11,C189*$G$11,IF(YEAR(A189)=$F$12,C189*$G$12,))))))))))</f>
        <v>354</v>
      </c>
      <c r="R189">
        <f>SUMIF($B$3:B189,B189,$C$3:C189)</f>
        <v>2274</v>
      </c>
      <c r="S189">
        <f t="shared" si="10"/>
        <v>17.7</v>
      </c>
    </row>
    <row r="190" spans="1:19" x14ac:dyDescent="0.25">
      <c r="A190" s="1">
        <v>38677</v>
      </c>
      <c r="B190" t="s">
        <v>78</v>
      </c>
      <c r="C190">
        <v>33</v>
      </c>
      <c r="J190">
        <f>IF(YEAR(A190)=$F$3,C190*$G$3,IF(YEAR(A190)=$F$4,C190*$G$4,IF(YEAR(A190)=$F$5,C190*$G$5,IF(YEAR(A190)=$F$6,C190*$G$6,IF(YEAR(A190)=$F$7,C190*$G$7,IF(YEAR(A190)=$F$8,C190*$G$8,IF(YEAR(A190)=$F$9,C190*$G$9,IF(YEAR(A190)=$F$10,C190*$G$10,IF(YEAR(A190)=$F$11,C190*$G$11,IF(YEAR(A190)=$F$12,C190*$G$12,))))))))))</f>
        <v>66</v>
      </c>
      <c r="R190">
        <f>SUMIF($B$3:B190,B190,$C$3:C190)</f>
        <v>139</v>
      </c>
      <c r="S190">
        <f t="shared" si="10"/>
        <v>1.6500000000000001</v>
      </c>
    </row>
    <row r="191" spans="1:19" x14ac:dyDescent="0.25">
      <c r="A191" s="1">
        <v>38680</v>
      </c>
      <c r="B191" t="s">
        <v>18</v>
      </c>
      <c r="C191">
        <v>60</v>
      </c>
      <c r="J191">
        <f>IF(YEAR(A191)=$F$3,C191*$G$3,IF(YEAR(A191)=$F$4,C191*$G$4,IF(YEAR(A191)=$F$5,C191*$G$5,IF(YEAR(A191)=$F$6,C191*$G$6,IF(YEAR(A191)=$F$7,C191*$G$7,IF(YEAR(A191)=$F$8,C191*$G$8,IF(YEAR(A191)=$F$9,C191*$G$9,IF(YEAR(A191)=$F$10,C191*$G$10,IF(YEAR(A191)=$F$11,C191*$G$11,IF(YEAR(A191)=$F$12,C191*$G$12,))))))))))</f>
        <v>120</v>
      </c>
      <c r="R191">
        <f>SUMIF($B$3:B191,B191,$C$3:C191)</f>
        <v>594</v>
      </c>
      <c r="S191">
        <f t="shared" si="10"/>
        <v>3</v>
      </c>
    </row>
    <row r="192" spans="1:19" x14ac:dyDescent="0.25">
      <c r="A192" s="1">
        <v>38682</v>
      </c>
      <c r="B192" t="s">
        <v>88</v>
      </c>
      <c r="C192">
        <v>8</v>
      </c>
      <c r="J192">
        <f>IF(YEAR(A192)=$F$3,C192*$G$3,IF(YEAR(A192)=$F$4,C192*$G$4,IF(YEAR(A192)=$F$5,C192*$G$5,IF(YEAR(A192)=$F$6,C192*$G$6,IF(YEAR(A192)=$F$7,C192*$G$7,IF(YEAR(A192)=$F$8,C192*$G$8,IF(YEAR(A192)=$F$9,C192*$G$9,IF(YEAR(A192)=$F$10,C192*$G$10,IF(YEAR(A192)=$F$11,C192*$G$11,IF(YEAR(A192)=$F$12,C192*$G$12,))))))))))</f>
        <v>16</v>
      </c>
      <c r="R192">
        <f>SUMIF($B$3:B192,B192,$C$3:C192)</f>
        <v>8</v>
      </c>
      <c r="S192">
        <f t="shared" si="10"/>
        <v>0</v>
      </c>
    </row>
    <row r="193" spans="1:19" x14ac:dyDescent="0.25">
      <c r="A193" s="1">
        <v>38687</v>
      </c>
      <c r="B193" t="s">
        <v>9</v>
      </c>
      <c r="C193">
        <v>317</v>
      </c>
      <c r="J193">
        <f>IF(YEAR(A193)=$F$3,C193*$G$3,IF(YEAR(A193)=$F$4,C193*$G$4,IF(YEAR(A193)=$F$5,C193*$G$5,IF(YEAR(A193)=$F$6,C193*$G$6,IF(YEAR(A193)=$F$7,C193*$G$7,IF(YEAR(A193)=$F$8,C193*$G$8,IF(YEAR(A193)=$F$9,C193*$G$9,IF(YEAR(A193)=$F$10,C193*$G$10,IF(YEAR(A193)=$F$11,C193*$G$11,IF(YEAR(A193)=$F$12,C193*$G$12,))))))))))</f>
        <v>634</v>
      </c>
      <c r="R193">
        <f>SUMIF($B$3:B193,B193,$C$3:C193)</f>
        <v>2601</v>
      </c>
      <c r="S193">
        <f t="shared" si="10"/>
        <v>31.700000000000003</v>
      </c>
    </row>
    <row r="194" spans="1:19" x14ac:dyDescent="0.25">
      <c r="A194" s="1">
        <v>38689</v>
      </c>
      <c r="B194" t="s">
        <v>89</v>
      </c>
      <c r="C194">
        <v>3</v>
      </c>
      <c r="J194">
        <f>IF(YEAR(A194)=$F$3,C194*$G$3,IF(YEAR(A194)=$F$4,C194*$G$4,IF(YEAR(A194)=$F$5,C194*$G$5,IF(YEAR(A194)=$F$6,C194*$G$6,IF(YEAR(A194)=$F$7,C194*$G$7,IF(YEAR(A194)=$F$8,C194*$G$8,IF(YEAR(A194)=$F$9,C194*$G$9,IF(YEAR(A194)=$F$10,C194*$G$10,IF(YEAR(A194)=$F$11,C194*$G$11,IF(YEAR(A194)=$F$12,C194*$G$12,))))))))))</f>
        <v>6</v>
      </c>
      <c r="R194">
        <f>SUMIF($B$3:B194,B194,$C$3:C194)</f>
        <v>3</v>
      </c>
      <c r="S194">
        <f t="shared" si="10"/>
        <v>0</v>
      </c>
    </row>
    <row r="195" spans="1:19" x14ac:dyDescent="0.25">
      <c r="A195" s="1">
        <v>38691</v>
      </c>
      <c r="B195" t="s">
        <v>90</v>
      </c>
      <c r="C195">
        <v>16</v>
      </c>
      <c r="J195">
        <f>IF(YEAR(A195)=$F$3,C195*$G$3,IF(YEAR(A195)=$F$4,C195*$G$4,IF(YEAR(A195)=$F$5,C195*$G$5,IF(YEAR(A195)=$F$6,C195*$G$6,IF(YEAR(A195)=$F$7,C195*$G$7,IF(YEAR(A195)=$F$8,C195*$G$8,IF(YEAR(A195)=$F$9,C195*$G$9,IF(YEAR(A195)=$F$10,C195*$G$10,IF(YEAR(A195)=$F$11,C195*$G$11,IF(YEAR(A195)=$F$12,C195*$G$12,))))))))))</f>
        <v>32</v>
      </c>
      <c r="R195">
        <f>SUMIF($B$3:B195,B195,$C$3:C195)</f>
        <v>16</v>
      </c>
      <c r="S195">
        <f t="shared" si="10"/>
        <v>0</v>
      </c>
    </row>
    <row r="196" spans="1:19" x14ac:dyDescent="0.25">
      <c r="A196" s="1">
        <v>38700</v>
      </c>
      <c r="B196" t="s">
        <v>65</v>
      </c>
      <c r="C196">
        <v>2</v>
      </c>
      <c r="J196">
        <f>IF(YEAR(A196)=$F$3,C196*$G$3,IF(YEAR(A196)=$F$4,C196*$G$4,IF(YEAR(A196)=$F$5,C196*$G$5,IF(YEAR(A196)=$F$6,C196*$G$6,IF(YEAR(A196)=$F$7,C196*$G$7,IF(YEAR(A196)=$F$8,C196*$G$8,IF(YEAR(A196)=$F$9,C196*$G$9,IF(YEAR(A196)=$F$10,C196*$G$10,IF(YEAR(A196)=$F$11,C196*$G$11,IF(YEAR(A196)=$F$12,C196*$G$12,))))))))))</f>
        <v>4</v>
      </c>
      <c r="R196">
        <f>SUMIF($B$3:B196,B196,$C$3:C196)</f>
        <v>11</v>
      </c>
      <c r="S196">
        <f t="shared" ref="S196:S259" si="11">IF(R196&gt;=10000,C196*0.2,IF(R196&gt;=1000,C196*0.1,IF(R196&gt;=100,C196*0.05,0)))</f>
        <v>0</v>
      </c>
    </row>
    <row r="197" spans="1:19" x14ac:dyDescent="0.25">
      <c r="A197" s="1">
        <v>38705</v>
      </c>
      <c r="B197" t="s">
        <v>10</v>
      </c>
      <c r="C197">
        <v>161</v>
      </c>
      <c r="J197">
        <f>IF(YEAR(A197)=$F$3,C197*$G$3,IF(YEAR(A197)=$F$4,C197*$G$4,IF(YEAR(A197)=$F$5,C197*$G$5,IF(YEAR(A197)=$F$6,C197*$G$6,IF(YEAR(A197)=$F$7,C197*$G$7,IF(YEAR(A197)=$F$8,C197*$G$8,IF(YEAR(A197)=$F$9,C197*$G$9,IF(YEAR(A197)=$F$10,C197*$G$10,IF(YEAR(A197)=$F$11,C197*$G$11,IF(YEAR(A197)=$F$12,C197*$G$12,))))))))))</f>
        <v>322</v>
      </c>
      <c r="R197">
        <f>SUMIF($B$3:B197,B197,$C$3:C197)</f>
        <v>625</v>
      </c>
      <c r="S197">
        <f t="shared" si="11"/>
        <v>8.0500000000000007</v>
      </c>
    </row>
    <row r="198" spans="1:19" x14ac:dyDescent="0.25">
      <c r="A198" s="1">
        <v>38708</v>
      </c>
      <c r="B198" t="s">
        <v>37</v>
      </c>
      <c r="C198">
        <v>187</v>
      </c>
      <c r="J198">
        <f>IF(YEAR(A198)=$F$3,C198*$G$3,IF(YEAR(A198)=$F$4,C198*$G$4,IF(YEAR(A198)=$F$5,C198*$G$5,IF(YEAR(A198)=$F$6,C198*$G$6,IF(YEAR(A198)=$F$7,C198*$G$7,IF(YEAR(A198)=$F$8,C198*$G$8,IF(YEAR(A198)=$F$9,C198*$G$9,IF(YEAR(A198)=$F$10,C198*$G$10,IF(YEAR(A198)=$F$11,C198*$G$11,IF(YEAR(A198)=$F$12,C198*$G$12,))))))))))</f>
        <v>374</v>
      </c>
      <c r="R198">
        <f>SUMIF($B$3:B198,B198,$C$3:C198)</f>
        <v>561</v>
      </c>
      <c r="S198">
        <f t="shared" si="11"/>
        <v>9.35</v>
      </c>
    </row>
    <row r="199" spans="1:19" x14ac:dyDescent="0.25">
      <c r="A199" s="1">
        <v>38708</v>
      </c>
      <c r="B199" t="s">
        <v>91</v>
      </c>
      <c r="C199">
        <v>17</v>
      </c>
      <c r="J199">
        <f>IF(YEAR(A199)=$F$3,C199*$G$3,IF(YEAR(A199)=$F$4,C199*$G$4,IF(YEAR(A199)=$F$5,C199*$G$5,IF(YEAR(A199)=$F$6,C199*$G$6,IF(YEAR(A199)=$F$7,C199*$G$7,IF(YEAR(A199)=$F$8,C199*$G$8,IF(YEAR(A199)=$F$9,C199*$G$9,IF(YEAR(A199)=$F$10,C199*$G$10,IF(YEAR(A199)=$F$11,C199*$G$11,IF(YEAR(A199)=$F$12,C199*$G$12,))))))))))</f>
        <v>34</v>
      </c>
      <c r="R199">
        <f>SUMIF($B$3:B199,B199,$C$3:C199)</f>
        <v>17</v>
      </c>
      <c r="S199">
        <f t="shared" si="11"/>
        <v>0</v>
      </c>
    </row>
    <row r="200" spans="1:19" x14ac:dyDescent="0.25">
      <c r="A200" s="1">
        <v>38709</v>
      </c>
      <c r="B200" t="s">
        <v>92</v>
      </c>
      <c r="C200">
        <v>5</v>
      </c>
      <c r="J200">
        <f>IF(YEAR(A200)=$F$3,C200*$G$3,IF(YEAR(A200)=$F$4,C200*$G$4,IF(YEAR(A200)=$F$5,C200*$G$5,IF(YEAR(A200)=$F$6,C200*$G$6,IF(YEAR(A200)=$F$7,C200*$G$7,IF(YEAR(A200)=$F$8,C200*$G$8,IF(YEAR(A200)=$F$9,C200*$G$9,IF(YEAR(A200)=$F$10,C200*$G$10,IF(YEAR(A200)=$F$11,C200*$G$11,IF(YEAR(A200)=$F$12,C200*$G$12,))))))))))</f>
        <v>10</v>
      </c>
      <c r="R200">
        <f>SUMIF($B$3:B200,B200,$C$3:C200)</f>
        <v>5</v>
      </c>
      <c r="S200">
        <f t="shared" si="11"/>
        <v>0</v>
      </c>
    </row>
    <row r="201" spans="1:19" x14ac:dyDescent="0.25">
      <c r="A201" s="1">
        <v>38711</v>
      </c>
      <c r="B201" t="s">
        <v>53</v>
      </c>
      <c r="C201">
        <v>10</v>
      </c>
      <c r="J201">
        <f>IF(YEAR(A201)=$F$3,C201*$G$3,IF(YEAR(A201)=$F$4,C201*$G$4,IF(YEAR(A201)=$F$5,C201*$G$5,IF(YEAR(A201)=$F$6,C201*$G$6,IF(YEAR(A201)=$F$7,C201*$G$7,IF(YEAR(A201)=$F$8,C201*$G$8,IF(YEAR(A201)=$F$9,C201*$G$9,IF(YEAR(A201)=$F$10,C201*$G$10,IF(YEAR(A201)=$F$11,C201*$G$11,IF(YEAR(A201)=$F$12,C201*$G$12,))))))))))</f>
        <v>20</v>
      </c>
      <c r="R201">
        <f>SUMIF($B$3:B201,B201,$C$3:C201)</f>
        <v>29</v>
      </c>
      <c r="S201">
        <f t="shared" si="11"/>
        <v>0</v>
      </c>
    </row>
    <row r="202" spans="1:19" x14ac:dyDescent="0.25">
      <c r="A202" s="1">
        <v>38711</v>
      </c>
      <c r="B202" t="s">
        <v>14</v>
      </c>
      <c r="C202">
        <v>225</v>
      </c>
      <c r="J202">
        <f>IF(YEAR(A202)=$F$3,C202*$G$3,IF(YEAR(A202)=$F$4,C202*$G$4,IF(YEAR(A202)=$F$5,C202*$G$5,IF(YEAR(A202)=$F$6,C202*$G$6,IF(YEAR(A202)=$F$7,C202*$G$7,IF(YEAR(A202)=$F$8,C202*$G$8,IF(YEAR(A202)=$F$9,C202*$G$9,IF(YEAR(A202)=$F$10,C202*$G$10,IF(YEAR(A202)=$F$11,C202*$G$11,IF(YEAR(A202)=$F$12,C202*$G$12,))))))))))</f>
        <v>450</v>
      </c>
      <c r="R202">
        <f>SUMIF($B$3:B202,B202,$C$3:C202)</f>
        <v>2186</v>
      </c>
      <c r="S202">
        <f t="shared" si="11"/>
        <v>22.5</v>
      </c>
    </row>
    <row r="203" spans="1:19" x14ac:dyDescent="0.25">
      <c r="A203" s="1">
        <v>38716</v>
      </c>
      <c r="B203" t="s">
        <v>17</v>
      </c>
      <c r="C203">
        <v>367</v>
      </c>
      <c r="J203">
        <f>IF(YEAR(A203)=$F$3,C203*$G$3,IF(YEAR(A203)=$F$4,C203*$G$4,IF(YEAR(A203)=$F$5,C203*$G$5,IF(YEAR(A203)=$F$6,C203*$G$6,IF(YEAR(A203)=$F$7,C203*$G$7,IF(YEAR(A203)=$F$8,C203*$G$8,IF(YEAR(A203)=$F$9,C203*$G$9,IF(YEAR(A203)=$F$10,C203*$G$10,IF(YEAR(A203)=$F$11,C203*$G$11,IF(YEAR(A203)=$F$12,C203*$G$12,))))))))))</f>
        <v>734</v>
      </c>
      <c r="R203">
        <f>SUMIF($B$3:B203,B203,$C$3:C203)</f>
        <v>1381</v>
      </c>
      <c r="S203">
        <f t="shared" si="11"/>
        <v>36.700000000000003</v>
      </c>
    </row>
    <row r="204" spans="1:19" x14ac:dyDescent="0.25">
      <c r="A204" s="1">
        <v>38721</v>
      </c>
      <c r="B204" t="s">
        <v>14</v>
      </c>
      <c r="C204">
        <v>295</v>
      </c>
      <c r="J204">
        <f>IF(YEAR(A204)=$F$3,C204*$G$3,IF(YEAR(A204)=$F$4,C204*$G$4,IF(YEAR(A204)=$F$5,C204*$G$5,IF(YEAR(A204)=$F$6,C204*$G$6,IF(YEAR(A204)=$F$7,C204*$G$7,IF(YEAR(A204)=$F$8,C204*$G$8,IF(YEAR(A204)=$F$9,C204*$G$9,IF(YEAR(A204)=$F$10,C204*$G$10,IF(YEAR(A204)=$F$11,C204*$G$11,IF(YEAR(A204)=$F$12,C204*$G$12,))))))))))</f>
        <v>604.75</v>
      </c>
      <c r="R204">
        <f>SUMIF($B$3:B204,B204,$C$3:C204)</f>
        <v>2481</v>
      </c>
      <c r="S204">
        <f t="shared" si="11"/>
        <v>29.5</v>
      </c>
    </row>
    <row r="205" spans="1:19" x14ac:dyDescent="0.25">
      <c r="A205" s="1">
        <v>38725</v>
      </c>
      <c r="B205" t="s">
        <v>55</v>
      </c>
      <c r="C205">
        <v>26</v>
      </c>
      <c r="J205">
        <f>IF(YEAR(A205)=$F$3,C205*$G$3,IF(YEAR(A205)=$F$4,C205*$G$4,IF(YEAR(A205)=$F$5,C205*$G$5,IF(YEAR(A205)=$F$6,C205*$G$6,IF(YEAR(A205)=$F$7,C205*$G$7,IF(YEAR(A205)=$F$8,C205*$G$8,IF(YEAR(A205)=$F$9,C205*$G$9,IF(YEAR(A205)=$F$10,C205*$G$10,IF(YEAR(A205)=$F$11,C205*$G$11,IF(YEAR(A205)=$F$12,C205*$G$12,))))))))))</f>
        <v>53.3</v>
      </c>
      <c r="R205">
        <f>SUMIF($B$3:B205,B205,$C$3:C205)</f>
        <v>177</v>
      </c>
      <c r="S205">
        <f t="shared" si="11"/>
        <v>1.3</v>
      </c>
    </row>
    <row r="206" spans="1:19" x14ac:dyDescent="0.25">
      <c r="A206" s="1">
        <v>38725</v>
      </c>
      <c r="B206" t="s">
        <v>93</v>
      </c>
      <c r="C206">
        <v>16</v>
      </c>
      <c r="J206">
        <f>IF(YEAR(A206)=$F$3,C206*$G$3,IF(YEAR(A206)=$F$4,C206*$G$4,IF(YEAR(A206)=$F$5,C206*$G$5,IF(YEAR(A206)=$F$6,C206*$G$6,IF(YEAR(A206)=$F$7,C206*$G$7,IF(YEAR(A206)=$F$8,C206*$G$8,IF(YEAR(A206)=$F$9,C206*$G$9,IF(YEAR(A206)=$F$10,C206*$G$10,IF(YEAR(A206)=$F$11,C206*$G$11,IF(YEAR(A206)=$F$12,C206*$G$12,))))))))))</f>
        <v>32.799999999999997</v>
      </c>
      <c r="R206">
        <f>SUMIF($B$3:B206,B206,$C$3:C206)</f>
        <v>16</v>
      </c>
      <c r="S206">
        <f t="shared" si="11"/>
        <v>0</v>
      </c>
    </row>
    <row r="207" spans="1:19" x14ac:dyDescent="0.25">
      <c r="A207" s="1">
        <v>38729</v>
      </c>
      <c r="B207" t="s">
        <v>9</v>
      </c>
      <c r="C207">
        <v>165</v>
      </c>
      <c r="J207">
        <f>IF(YEAR(A207)=$F$3,C207*$G$3,IF(YEAR(A207)=$F$4,C207*$G$4,IF(YEAR(A207)=$F$5,C207*$G$5,IF(YEAR(A207)=$F$6,C207*$G$6,IF(YEAR(A207)=$F$7,C207*$G$7,IF(YEAR(A207)=$F$8,C207*$G$8,IF(YEAR(A207)=$F$9,C207*$G$9,IF(YEAR(A207)=$F$10,C207*$G$10,IF(YEAR(A207)=$F$11,C207*$G$11,IF(YEAR(A207)=$F$12,C207*$G$12,))))))))))</f>
        <v>338.24999999999994</v>
      </c>
      <c r="R207">
        <f>SUMIF($B$3:B207,B207,$C$3:C207)</f>
        <v>2766</v>
      </c>
      <c r="S207">
        <f t="shared" si="11"/>
        <v>16.5</v>
      </c>
    </row>
    <row r="208" spans="1:19" x14ac:dyDescent="0.25">
      <c r="A208" s="1">
        <v>38729</v>
      </c>
      <c r="B208" t="s">
        <v>94</v>
      </c>
      <c r="C208">
        <v>20</v>
      </c>
      <c r="J208">
        <f>IF(YEAR(A208)=$F$3,C208*$G$3,IF(YEAR(A208)=$F$4,C208*$G$4,IF(YEAR(A208)=$F$5,C208*$G$5,IF(YEAR(A208)=$F$6,C208*$G$6,IF(YEAR(A208)=$F$7,C208*$G$7,IF(YEAR(A208)=$F$8,C208*$G$8,IF(YEAR(A208)=$F$9,C208*$G$9,IF(YEAR(A208)=$F$10,C208*$G$10,IF(YEAR(A208)=$F$11,C208*$G$11,IF(YEAR(A208)=$F$12,C208*$G$12,))))))))))</f>
        <v>41</v>
      </c>
      <c r="R208">
        <f>SUMIF($B$3:B208,B208,$C$3:C208)</f>
        <v>20</v>
      </c>
      <c r="S208">
        <f t="shared" si="11"/>
        <v>0</v>
      </c>
    </row>
    <row r="209" spans="1:19" x14ac:dyDescent="0.25">
      <c r="A209" s="1">
        <v>38734</v>
      </c>
      <c r="B209" t="s">
        <v>95</v>
      </c>
      <c r="C209">
        <v>2</v>
      </c>
      <c r="J209">
        <f>IF(YEAR(A209)=$F$3,C209*$G$3,IF(YEAR(A209)=$F$4,C209*$G$4,IF(YEAR(A209)=$F$5,C209*$G$5,IF(YEAR(A209)=$F$6,C209*$G$6,IF(YEAR(A209)=$F$7,C209*$G$7,IF(YEAR(A209)=$F$8,C209*$G$8,IF(YEAR(A209)=$F$9,C209*$G$9,IF(YEAR(A209)=$F$10,C209*$G$10,IF(YEAR(A209)=$F$11,C209*$G$11,IF(YEAR(A209)=$F$12,C209*$G$12,))))))))))</f>
        <v>4.0999999999999996</v>
      </c>
      <c r="R209">
        <f>SUMIF($B$3:B209,B209,$C$3:C209)</f>
        <v>2</v>
      </c>
      <c r="S209">
        <f t="shared" si="11"/>
        <v>0</v>
      </c>
    </row>
    <row r="210" spans="1:19" x14ac:dyDescent="0.25">
      <c r="A210" s="1">
        <v>38734</v>
      </c>
      <c r="B210" t="s">
        <v>96</v>
      </c>
      <c r="C210">
        <v>7</v>
      </c>
      <c r="J210">
        <f>IF(YEAR(A210)=$F$3,C210*$G$3,IF(YEAR(A210)=$F$4,C210*$G$4,IF(YEAR(A210)=$F$5,C210*$G$5,IF(YEAR(A210)=$F$6,C210*$G$6,IF(YEAR(A210)=$F$7,C210*$G$7,IF(YEAR(A210)=$F$8,C210*$G$8,IF(YEAR(A210)=$F$9,C210*$G$9,IF(YEAR(A210)=$F$10,C210*$G$10,IF(YEAR(A210)=$F$11,C210*$G$11,IF(YEAR(A210)=$F$12,C210*$G$12,))))))))))</f>
        <v>14.349999999999998</v>
      </c>
      <c r="R210">
        <f>SUMIF($B$3:B210,B210,$C$3:C210)</f>
        <v>7</v>
      </c>
      <c r="S210">
        <f t="shared" si="11"/>
        <v>0</v>
      </c>
    </row>
    <row r="211" spans="1:19" x14ac:dyDescent="0.25">
      <c r="A211" s="1">
        <v>38734</v>
      </c>
      <c r="B211" t="s">
        <v>29</v>
      </c>
      <c r="C211">
        <v>7</v>
      </c>
      <c r="J211">
        <f>IF(YEAR(A211)=$F$3,C211*$G$3,IF(YEAR(A211)=$F$4,C211*$G$4,IF(YEAR(A211)=$F$5,C211*$G$5,IF(YEAR(A211)=$F$6,C211*$G$6,IF(YEAR(A211)=$F$7,C211*$G$7,IF(YEAR(A211)=$F$8,C211*$G$8,IF(YEAR(A211)=$F$9,C211*$G$9,IF(YEAR(A211)=$F$10,C211*$G$10,IF(YEAR(A211)=$F$11,C211*$G$11,IF(YEAR(A211)=$F$12,C211*$G$12,))))))))))</f>
        <v>14.349999999999998</v>
      </c>
      <c r="R211">
        <f>SUMIF($B$3:B211,B211,$C$3:C211)</f>
        <v>10</v>
      </c>
      <c r="S211">
        <f t="shared" si="11"/>
        <v>0</v>
      </c>
    </row>
    <row r="212" spans="1:19" x14ac:dyDescent="0.25">
      <c r="A212" s="1">
        <v>38734</v>
      </c>
      <c r="B212" t="s">
        <v>78</v>
      </c>
      <c r="C212">
        <v>72</v>
      </c>
      <c r="J212">
        <f>IF(YEAR(A212)=$F$3,C212*$G$3,IF(YEAR(A212)=$F$4,C212*$G$4,IF(YEAR(A212)=$F$5,C212*$G$5,IF(YEAR(A212)=$F$6,C212*$G$6,IF(YEAR(A212)=$F$7,C212*$G$7,IF(YEAR(A212)=$F$8,C212*$G$8,IF(YEAR(A212)=$F$9,C212*$G$9,IF(YEAR(A212)=$F$10,C212*$G$10,IF(YEAR(A212)=$F$11,C212*$G$11,IF(YEAR(A212)=$F$12,C212*$G$12,))))))))))</f>
        <v>147.6</v>
      </c>
      <c r="R212">
        <f>SUMIF($B$3:B212,B212,$C$3:C212)</f>
        <v>211</v>
      </c>
      <c r="S212">
        <f t="shared" si="11"/>
        <v>3.6</v>
      </c>
    </row>
    <row r="213" spans="1:19" x14ac:dyDescent="0.25">
      <c r="A213" s="1">
        <v>38735</v>
      </c>
      <c r="B213" t="s">
        <v>71</v>
      </c>
      <c r="C213">
        <v>59</v>
      </c>
      <c r="J213">
        <f>IF(YEAR(A213)=$F$3,C213*$G$3,IF(YEAR(A213)=$F$4,C213*$G$4,IF(YEAR(A213)=$F$5,C213*$G$5,IF(YEAR(A213)=$F$6,C213*$G$6,IF(YEAR(A213)=$F$7,C213*$G$7,IF(YEAR(A213)=$F$8,C213*$G$8,IF(YEAR(A213)=$F$9,C213*$G$9,IF(YEAR(A213)=$F$10,C213*$G$10,IF(YEAR(A213)=$F$11,C213*$G$11,IF(YEAR(A213)=$F$12,C213*$G$12,))))))))))</f>
        <v>120.94999999999999</v>
      </c>
      <c r="R213">
        <f>SUMIF($B$3:B213,B213,$C$3:C213)</f>
        <v>195</v>
      </c>
      <c r="S213">
        <f t="shared" si="11"/>
        <v>2.95</v>
      </c>
    </row>
    <row r="214" spans="1:19" x14ac:dyDescent="0.25">
      <c r="A214" s="1">
        <v>38736</v>
      </c>
      <c r="B214" t="s">
        <v>45</v>
      </c>
      <c r="C214">
        <v>212</v>
      </c>
      <c r="J214">
        <f>IF(YEAR(A214)=$F$3,C214*$G$3,IF(YEAR(A214)=$F$4,C214*$G$4,IF(YEAR(A214)=$F$5,C214*$G$5,IF(YEAR(A214)=$F$6,C214*$G$6,IF(YEAR(A214)=$F$7,C214*$G$7,IF(YEAR(A214)=$F$8,C214*$G$8,IF(YEAR(A214)=$F$9,C214*$G$9,IF(YEAR(A214)=$F$10,C214*$G$10,IF(YEAR(A214)=$F$11,C214*$G$11,IF(YEAR(A214)=$F$12,C214*$G$12,))))))))))</f>
        <v>434.59999999999997</v>
      </c>
      <c r="R214">
        <f>SUMIF($B$3:B214,B214,$C$3:C214)</f>
        <v>1650</v>
      </c>
      <c r="S214">
        <f t="shared" si="11"/>
        <v>21.200000000000003</v>
      </c>
    </row>
    <row r="215" spans="1:19" x14ac:dyDescent="0.25">
      <c r="A215" s="1">
        <v>38741</v>
      </c>
      <c r="B215" t="s">
        <v>17</v>
      </c>
      <c r="C215">
        <v>195</v>
      </c>
      <c r="J215">
        <f>IF(YEAR(A215)=$F$3,C215*$G$3,IF(YEAR(A215)=$F$4,C215*$G$4,IF(YEAR(A215)=$F$5,C215*$G$5,IF(YEAR(A215)=$F$6,C215*$G$6,IF(YEAR(A215)=$F$7,C215*$G$7,IF(YEAR(A215)=$F$8,C215*$G$8,IF(YEAR(A215)=$F$9,C215*$G$9,IF(YEAR(A215)=$F$10,C215*$G$10,IF(YEAR(A215)=$F$11,C215*$G$11,IF(YEAR(A215)=$F$12,C215*$G$12,))))))))))</f>
        <v>399.74999999999994</v>
      </c>
      <c r="R215">
        <f>SUMIF($B$3:B215,B215,$C$3:C215)</f>
        <v>1576</v>
      </c>
      <c r="S215">
        <f t="shared" si="11"/>
        <v>19.5</v>
      </c>
    </row>
    <row r="216" spans="1:19" x14ac:dyDescent="0.25">
      <c r="A216" s="1">
        <v>38741</v>
      </c>
      <c r="B216" t="s">
        <v>57</v>
      </c>
      <c r="C216">
        <v>16</v>
      </c>
      <c r="J216">
        <f>IF(YEAR(A216)=$F$3,C216*$G$3,IF(YEAR(A216)=$F$4,C216*$G$4,IF(YEAR(A216)=$F$5,C216*$G$5,IF(YEAR(A216)=$F$6,C216*$G$6,IF(YEAR(A216)=$F$7,C216*$G$7,IF(YEAR(A216)=$F$8,C216*$G$8,IF(YEAR(A216)=$F$9,C216*$G$9,IF(YEAR(A216)=$F$10,C216*$G$10,IF(YEAR(A216)=$F$11,C216*$G$11,IF(YEAR(A216)=$F$12,C216*$G$12,))))))))))</f>
        <v>32.799999999999997</v>
      </c>
      <c r="R216">
        <f>SUMIF($B$3:B216,B216,$C$3:C216)</f>
        <v>23</v>
      </c>
      <c r="S216">
        <f t="shared" si="11"/>
        <v>0</v>
      </c>
    </row>
    <row r="217" spans="1:19" x14ac:dyDescent="0.25">
      <c r="A217" s="1">
        <v>38745</v>
      </c>
      <c r="B217" t="s">
        <v>12</v>
      </c>
      <c r="C217">
        <v>187</v>
      </c>
      <c r="J217">
        <f>IF(YEAR(A217)=$F$3,C217*$G$3,IF(YEAR(A217)=$F$4,C217*$G$4,IF(YEAR(A217)=$F$5,C217*$G$5,IF(YEAR(A217)=$F$6,C217*$G$6,IF(YEAR(A217)=$F$7,C217*$G$7,IF(YEAR(A217)=$F$8,C217*$G$8,IF(YEAR(A217)=$F$9,C217*$G$9,IF(YEAR(A217)=$F$10,C217*$G$10,IF(YEAR(A217)=$F$11,C217*$G$11,IF(YEAR(A217)=$F$12,C217*$G$12,))))))))))</f>
        <v>383.34999999999997</v>
      </c>
      <c r="R217">
        <f>SUMIF($B$3:B217,B217,$C$3:C217)</f>
        <v>630</v>
      </c>
      <c r="S217">
        <f t="shared" si="11"/>
        <v>9.35</v>
      </c>
    </row>
    <row r="218" spans="1:19" x14ac:dyDescent="0.25">
      <c r="A218" s="1">
        <v>38751</v>
      </c>
      <c r="B218" t="s">
        <v>17</v>
      </c>
      <c r="C218">
        <v>369</v>
      </c>
      <c r="J218">
        <f>IF(YEAR(A218)=$F$3,C218*$G$3,IF(YEAR(A218)=$F$4,C218*$G$4,IF(YEAR(A218)=$F$5,C218*$G$5,IF(YEAR(A218)=$F$6,C218*$G$6,IF(YEAR(A218)=$F$7,C218*$G$7,IF(YEAR(A218)=$F$8,C218*$G$8,IF(YEAR(A218)=$F$9,C218*$G$9,IF(YEAR(A218)=$F$10,C218*$G$10,IF(YEAR(A218)=$F$11,C218*$G$11,IF(YEAR(A218)=$F$12,C218*$G$12,))))))))))</f>
        <v>756.44999999999993</v>
      </c>
      <c r="R218">
        <f>SUMIF($B$3:B218,B218,$C$3:C218)</f>
        <v>1945</v>
      </c>
      <c r="S218">
        <f t="shared" si="11"/>
        <v>36.9</v>
      </c>
    </row>
    <row r="219" spans="1:19" x14ac:dyDescent="0.25">
      <c r="A219" s="1">
        <v>38754</v>
      </c>
      <c r="B219" t="s">
        <v>35</v>
      </c>
      <c r="C219">
        <v>190</v>
      </c>
      <c r="J219">
        <f>IF(YEAR(A219)=$F$3,C219*$G$3,IF(YEAR(A219)=$F$4,C219*$G$4,IF(YEAR(A219)=$F$5,C219*$G$5,IF(YEAR(A219)=$F$6,C219*$G$6,IF(YEAR(A219)=$F$7,C219*$G$7,IF(YEAR(A219)=$F$8,C219*$G$8,IF(YEAR(A219)=$F$9,C219*$G$9,IF(YEAR(A219)=$F$10,C219*$G$10,IF(YEAR(A219)=$F$11,C219*$G$11,IF(YEAR(A219)=$F$12,C219*$G$12,))))))))))</f>
        <v>389.49999999999994</v>
      </c>
      <c r="R219">
        <f>SUMIF($B$3:B219,B219,$C$3:C219)</f>
        <v>310</v>
      </c>
      <c r="S219">
        <f t="shared" si="11"/>
        <v>9.5</v>
      </c>
    </row>
    <row r="220" spans="1:19" x14ac:dyDescent="0.25">
      <c r="A220" s="1">
        <v>38754</v>
      </c>
      <c r="B220" t="s">
        <v>14</v>
      </c>
      <c r="C220">
        <v>453</v>
      </c>
      <c r="J220">
        <f>IF(YEAR(A220)=$F$3,C220*$G$3,IF(YEAR(A220)=$F$4,C220*$G$4,IF(YEAR(A220)=$F$5,C220*$G$5,IF(YEAR(A220)=$F$6,C220*$G$6,IF(YEAR(A220)=$F$7,C220*$G$7,IF(YEAR(A220)=$F$8,C220*$G$8,IF(YEAR(A220)=$F$9,C220*$G$9,IF(YEAR(A220)=$F$10,C220*$G$10,IF(YEAR(A220)=$F$11,C220*$G$11,IF(YEAR(A220)=$F$12,C220*$G$12,))))))))))</f>
        <v>928.64999999999986</v>
      </c>
      <c r="R220">
        <f>SUMIF($B$3:B220,B220,$C$3:C220)</f>
        <v>2934</v>
      </c>
      <c r="S220">
        <f t="shared" si="11"/>
        <v>45.300000000000004</v>
      </c>
    </row>
    <row r="221" spans="1:19" x14ac:dyDescent="0.25">
      <c r="A221" s="1">
        <v>38754</v>
      </c>
      <c r="B221" t="s">
        <v>22</v>
      </c>
      <c r="C221">
        <v>223</v>
      </c>
      <c r="J221">
        <f>IF(YEAR(A221)=$F$3,C221*$G$3,IF(YEAR(A221)=$F$4,C221*$G$4,IF(YEAR(A221)=$F$5,C221*$G$5,IF(YEAR(A221)=$F$6,C221*$G$6,IF(YEAR(A221)=$F$7,C221*$G$7,IF(YEAR(A221)=$F$8,C221*$G$8,IF(YEAR(A221)=$F$9,C221*$G$9,IF(YEAR(A221)=$F$10,C221*$G$10,IF(YEAR(A221)=$F$11,C221*$G$11,IF(YEAR(A221)=$F$12,C221*$G$12,))))))))))</f>
        <v>457.15</v>
      </c>
      <c r="R221">
        <f>SUMIF($B$3:B221,B221,$C$3:C221)</f>
        <v>2634</v>
      </c>
      <c r="S221">
        <f t="shared" si="11"/>
        <v>22.3</v>
      </c>
    </row>
    <row r="222" spans="1:19" x14ac:dyDescent="0.25">
      <c r="A222" s="1">
        <v>38755</v>
      </c>
      <c r="B222" t="s">
        <v>64</v>
      </c>
      <c r="C222">
        <v>1</v>
      </c>
      <c r="J222">
        <f>IF(YEAR(A222)=$F$3,C222*$G$3,IF(YEAR(A222)=$F$4,C222*$G$4,IF(YEAR(A222)=$F$5,C222*$G$5,IF(YEAR(A222)=$F$6,C222*$G$6,IF(YEAR(A222)=$F$7,C222*$G$7,IF(YEAR(A222)=$F$8,C222*$G$8,IF(YEAR(A222)=$F$9,C222*$G$9,IF(YEAR(A222)=$F$10,C222*$G$10,IF(YEAR(A222)=$F$11,C222*$G$11,IF(YEAR(A222)=$F$12,C222*$G$12,))))))))))</f>
        <v>2.0499999999999998</v>
      </c>
      <c r="R222">
        <f>SUMIF($B$3:B222,B222,$C$3:C222)</f>
        <v>3</v>
      </c>
      <c r="S222">
        <f t="shared" si="11"/>
        <v>0</v>
      </c>
    </row>
    <row r="223" spans="1:19" x14ac:dyDescent="0.25">
      <c r="A223" s="1">
        <v>38757</v>
      </c>
      <c r="B223" t="s">
        <v>55</v>
      </c>
      <c r="C223">
        <v>170</v>
      </c>
      <c r="J223">
        <f>IF(YEAR(A223)=$F$3,C223*$G$3,IF(YEAR(A223)=$F$4,C223*$G$4,IF(YEAR(A223)=$F$5,C223*$G$5,IF(YEAR(A223)=$F$6,C223*$G$6,IF(YEAR(A223)=$F$7,C223*$G$7,IF(YEAR(A223)=$F$8,C223*$G$8,IF(YEAR(A223)=$F$9,C223*$G$9,IF(YEAR(A223)=$F$10,C223*$G$10,IF(YEAR(A223)=$F$11,C223*$G$11,IF(YEAR(A223)=$F$12,C223*$G$12,))))))))))</f>
        <v>348.49999999999994</v>
      </c>
      <c r="R223">
        <f>SUMIF($B$3:B223,B223,$C$3:C223)</f>
        <v>347</v>
      </c>
      <c r="S223">
        <f t="shared" si="11"/>
        <v>8.5</v>
      </c>
    </row>
    <row r="224" spans="1:19" x14ac:dyDescent="0.25">
      <c r="A224" s="1">
        <v>38757</v>
      </c>
      <c r="B224" t="s">
        <v>86</v>
      </c>
      <c r="C224">
        <v>19</v>
      </c>
      <c r="J224">
        <f>IF(YEAR(A224)=$F$3,C224*$G$3,IF(YEAR(A224)=$F$4,C224*$G$4,IF(YEAR(A224)=$F$5,C224*$G$5,IF(YEAR(A224)=$F$6,C224*$G$6,IF(YEAR(A224)=$F$7,C224*$G$7,IF(YEAR(A224)=$F$8,C224*$G$8,IF(YEAR(A224)=$F$9,C224*$G$9,IF(YEAR(A224)=$F$10,C224*$G$10,IF(YEAR(A224)=$F$11,C224*$G$11,IF(YEAR(A224)=$F$12,C224*$G$12,))))))))))</f>
        <v>38.949999999999996</v>
      </c>
      <c r="R224">
        <f>SUMIF($B$3:B224,B224,$C$3:C224)</f>
        <v>28</v>
      </c>
      <c r="S224">
        <f t="shared" si="11"/>
        <v>0</v>
      </c>
    </row>
    <row r="225" spans="1:19" x14ac:dyDescent="0.25">
      <c r="A225" s="1">
        <v>38757</v>
      </c>
      <c r="B225" t="s">
        <v>17</v>
      </c>
      <c r="C225">
        <v>464</v>
      </c>
      <c r="J225">
        <f>IF(YEAR(A225)=$F$3,C225*$G$3,IF(YEAR(A225)=$F$4,C225*$G$4,IF(YEAR(A225)=$F$5,C225*$G$5,IF(YEAR(A225)=$F$6,C225*$G$6,IF(YEAR(A225)=$F$7,C225*$G$7,IF(YEAR(A225)=$F$8,C225*$G$8,IF(YEAR(A225)=$F$9,C225*$G$9,IF(YEAR(A225)=$F$10,C225*$G$10,IF(YEAR(A225)=$F$11,C225*$G$11,IF(YEAR(A225)=$F$12,C225*$G$12,))))))))))</f>
        <v>951.19999999999993</v>
      </c>
      <c r="R225">
        <f>SUMIF($B$3:B225,B225,$C$3:C225)</f>
        <v>2409</v>
      </c>
      <c r="S225">
        <f t="shared" si="11"/>
        <v>46.400000000000006</v>
      </c>
    </row>
    <row r="226" spans="1:19" x14ac:dyDescent="0.25">
      <c r="A226" s="1">
        <v>38761</v>
      </c>
      <c r="B226" t="s">
        <v>7</v>
      </c>
      <c r="C226">
        <v>230</v>
      </c>
      <c r="J226">
        <f>IF(YEAR(A226)=$F$3,C226*$G$3,IF(YEAR(A226)=$F$4,C226*$G$4,IF(YEAR(A226)=$F$5,C226*$G$5,IF(YEAR(A226)=$F$6,C226*$G$6,IF(YEAR(A226)=$F$7,C226*$G$7,IF(YEAR(A226)=$F$8,C226*$G$8,IF(YEAR(A226)=$F$9,C226*$G$9,IF(YEAR(A226)=$F$10,C226*$G$10,IF(YEAR(A226)=$F$11,C226*$G$11,IF(YEAR(A226)=$F$12,C226*$G$12,))))))))))</f>
        <v>471.49999999999994</v>
      </c>
      <c r="R226">
        <f>SUMIF($B$3:B226,B226,$C$3:C226)</f>
        <v>3107</v>
      </c>
      <c r="S226">
        <f t="shared" si="11"/>
        <v>23</v>
      </c>
    </row>
    <row r="227" spans="1:19" x14ac:dyDescent="0.25">
      <c r="A227" s="1">
        <v>38765</v>
      </c>
      <c r="B227" t="s">
        <v>9</v>
      </c>
      <c r="C227">
        <v>387</v>
      </c>
      <c r="J227">
        <f>IF(YEAR(A227)=$F$3,C227*$G$3,IF(YEAR(A227)=$F$4,C227*$G$4,IF(YEAR(A227)=$F$5,C227*$G$5,IF(YEAR(A227)=$F$6,C227*$G$6,IF(YEAR(A227)=$F$7,C227*$G$7,IF(YEAR(A227)=$F$8,C227*$G$8,IF(YEAR(A227)=$F$9,C227*$G$9,IF(YEAR(A227)=$F$10,C227*$G$10,IF(YEAR(A227)=$F$11,C227*$G$11,IF(YEAR(A227)=$F$12,C227*$G$12,))))))))))</f>
        <v>793.34999999999991</v>
      </c>
      <c r="R227">
        <f>SUMIF($B$3:B227,B227,$C$3:C227)</f>
        <v>3153</v>
      </c>
      <c r="S227">
        <f t="shared" si="11"/>
        <v>38.700000000000003</v>
      </c>
    </row>
    <row r="228" spans="1:19" x14ac:dyDescent="0.25">
      <c r="A228" s="1">
        <v>38766</v>
      </c>
      <c r="B228" t="s">
        <v>45</v>
      </c>
      <c r="C228">
        <v>264</v>
      </c>
      <c r="J228">
        <f>IF(YEAR(A228)=$F$3,C228*$G$3,IF(YEAR(A228)=$F$4,C228*$G$4,IF(YEAR(A228)=$F$5,C228*$G$5,IF(YEAR(A228)=$F$6,C228*$G$6,IF(YEAR(A228)=$F$7,C228*$G$7,IF(YEAR(A228)=$F$8,C228*$G$8,IF(YEAR(A228)=$F$9,C228*$G$9,IF(YEAR(A228)=$F$10,C228*$G$10,IF(YEAR(A228)=$F$11,C228*$G$11,IF(YEAR(A228)=$F$12,C228*$G$12,))))))))))</f>
        <v>541.19999999999993</v>
      </c>
      <c r="R228">
        <f>SUMIF($B$3:B228,B228,$C$3:C228)</f>
        <v>1914</v>
      </c>
      <c r="S228">
        <f t="shared" si="11"/>
        <v>26.400000000000002</v>
      </c>
    </row>
    <row r="229" spans="1:19" x14ac:dyDescent="0.25">
      <c r="A229" s="1">
        <v>38767</v>
      </c>
      <c r="B229" t="s">
        <v>18</v>
      </c>
      <c r="C229">
        <v>163</v>
      </c>
      <c r="J229">
        <f>IF(YEAR(A229)=$F$3,C229*$G$3,IF(YEAR(A229)=$F$4,C229*$G$4,IF(YEAR(A229)=$F$5,C229*$G$5,IF(YEAR(A229)=$F$6,C229*$G$6,IF(YEAR(A229)=$F$7,C229*$G$7,IF(YEAR(A229)=$F$8,C229*$G$8,IF(YEAR(A229)=$F$9,C229*$G$9,IF(YEAR(A229)=$F$10,C229*$G$10,IF(YEAR(A229)=$F$11,C229*$G$11,IF(YEAR(A229)=$F$12,C229*$G$12,))))))))))</f>
        <v>334.15</v>
      </c>
      <c r="R229">
        <f>SUMIF($B$3:B229,B229,$C$3:C229)</f>
        <v>757</v>
      </c>
      <c r="S229">
        <f t="shared" si="11"/>
        <v>8.15</v>
      </c>
    </row>
    <row r="230" spans="1:19" x14ac:dyDescent="0.25">
      <c r="A230" s="1">
        <v>38768</v>
      </c>
      <c r="B230" t="s">
        <v>36</v>
      </c>
      <c r="C230">
        <v>14</v>
      </c>
      <c r="J230">
        <f>IF(YEAR(A230)=$F$3,C230*$G$3,IF(YEAR(A230)=$F$4,C230*$G$4,IF(YEAR(A230)=$F$5,C230*$G$5,IF(YEAR(A230)=$F$6,C230*$G$6,IF(YEAR(A230)=$F$7,C230*$G$7,IF(YEAR(A230)=$F$8,C230*$G$8,IF(YEAR(A230)=$F$9,C230*$G$9,IF(YEAR(A230)=$F$10,C230*$G$10,IF(YEAR(A230)=$F$11,C230*$G$11,IF(YEAR(A230)=$F$12,C230*$G$12,))))))))))</f>
        <v>28.699999999999996</v>
      </c>
      <c r="R230">
        <f>SUMIF($B$3:B230,B230,$C$3:C230)</f>
        <v>26</v>
      </c>
      <c r="S230">
        <f t="shared" si="11"/>
        <v>0</v>
      </c>
    </row>
    <row r="231" spans="1:19" x14ac:dyDescent="0.25">
      <c r="A231" s="1">
        <v>38769</v>
      </c>
      <c r="B231" t="s">
        <v>71</v>
      </c>
      <c r="C231">
        <v>98</v>
      </c>
      <c r="J231">
        <f>IF(YEAR(A231)=$F$3,C231*$G$3,IF(YEAR(A231)=$F$4,C231*$G$4,IF(YEAR(A231)=$F$5,C231*$G$5,IF(YEAR(A231)=$F$6,C231*$G$6,IF(YEAR(A231)=$F$7,C231*$G$7,IF(YEAR(A231)=$F$8,C231*$G$8,IF(YEAR(A231)=$F$9,C231*$G$9,IF(YEAR(A231)=$F$10,C231*$G$10,IF(YEAR(A231)=$F$11,C231*$G$11,IF(YEAR(A231)=$F$12,C231*$G$12,))))))))))</f>
        <v>200.89999999999998</v>
      </c>
      <c r="R231">
        <f>SUMIF($B$3:B231,B231,$C$3:C231)</f>
        <v>293</v>
      </c>
      <c r="S231">
        <f t="shared" si="11"/>
        <v>4.9000000000000004</v>
      </c>
    </row>
    <row r="232" spans="1:19" x14ac:dyDescent="0.25">
      <c r="A232" s="1">
        <v>38780</v>
      </c>
      <c r="B232" t="s">
        <v>97</v>
      </c>
      <c r="C232">
        <v>16</v>
      </c>
      <c r="J232">
        <f>IF(YEAR(A232)=$F$3,C232*$G$3,IF(YEAR(A232)=$F$4,C232*$G$4,IF(YEAR(A232)=$F$5,C232*$G$5,IF(YEAR(A232)=$F$6,C232*$G$6,IF(YEAR(A232)=$F$7,C232*$G$7,IF(YEAR(A232)=$F$8,C232*$G$8,IF(YEAR(A232)=$F$9,C232*$G$9,IF(YEAR(A232)=$F$10,C232*$G$10,IF(YEAR(A232)=$F$11,C232*$G$11,IF(YEAR(A232)=$F$12,C232*$G$12,))))))))))</f>
        <v>32.799999999999997</v>
      </c>
      <c r="R232">
        <f>SUMIF($B$3:B232,B232,$C$3:C232)</f>
        <v>16</v>
      </c>
      <c r="S232">
        <f t="shared" si="11"/>
        <v>0</v>
      </c>
    </row>
    <row r="233" spans="1:19" x14ac:dyDescent="0.25">
      <c r="A233" s="1">
        <v>38780</v>
      </c>
      <c r="B233" t="s">
        <v>26</v>
      </c>
      <c r="C233">
        <v>80</v>
      </c>
      <c r="J233">
        <f>IF(YEAR(A233)=$F$3,C233*$G$3,IF(YEAR(A233)=$F$4,C233*$G$4,IF(YEAR(A233)=$F$5,C233*$G$5,IF(YEAR(A233)=$F$6,C233*$G$6,IF(YEAR(A233)=$F$7,C233*$G$7,IF(YEAR(A233)=$F$8,C233*$G$8,IF(YEAR(A233)=$F$9,C233*$G$9,IF(YEAR(A233)=$F$10,C233*$G$10,IF(YEAR(A233)=$F$11,C233*$G$11,IF(YEAR(A233)=$F$12,C233*$G$12,))))))))))</f>
        <v>164</v>
      </c>
      <c r="R233">
        <f>SUMIF($B$3:B233,B233,$C$3:C233)</f>
        <v>128</v>
      </c>
      <c r="S233">
        <f t="shared" si="11"/>
        <v>4</v>
      </c>
    </row>
    <row r="234" spans="1:19" x14ac:dyDescent="0.25">
      <c r="A234" s="1">
        <v>38784</v>
      </c>
      <c r="B234" t="s">
        <v>39</v>
      </c>
      <c r="C234">
        <v>127</v>
      </c>
      <c r="J234">
        <f>IF(YEAR(A234)=$F$3,C234*$G$3,IF(YEAR(A234)=$F$4,C234*$G$4,IF(YEAR(A234)=$F$5,C234*$G$5,IF(YEAR(A234)=$F$6,C234*$G$6,IF(YEAR(A234)=$F$7,C234*$G$7,IF(YEAR(A234)=$F$8,C234*$G$8,IF(YEAR(A234)=$F$9,C234*$G$9,IF(YEAR(A234)=$F$10,C234*$G$10,IF(YEAR(A234)=$F$11,C234*$G$11,IF(YEAR(A234)=$F$12,C234*$G$12,))))))))))</f>
        <v>260.34999999999997</v>
      </c>
      <c r="R234">
        <f>SUMIF($B$3:B234,B234,$C$3:C234)</f>
        <v>307</v>
      </c>
      <c r="S234">
        <f t="shared" si="11"/>
        <v>6.3500000000000005</v>
      </c>
    </row>
    <row r="235" spans="1:19" x14ac:dyDescent="0.25">
      <c r="A235" s="1">
        <v>38786</v>
      </c>
      <c r="B235" t="s">
        <v>19</v>
      </c>
      <c r="C235">
        <v>170</v>
      </c>
      <c r="J235">
        <f>IF(YEAR(A235)=$F$3,C235*$G$3,IF(YEAR(A235)=$F$4,C235*$G$4,IF(YEAR(A235)=$F$5,C235*$G$5,IF(YEAR(A235)=$F$6,C235*$G$6,IF(YEAR(A235)=$F$7,C235*$G$7,IF(YEAR(A235)=$F$8,C235*$G$8,IF(YEAR(A235)=$F$9,C235*$G$9,IF(YEAR(A235)=$F$10,C235*$G$10,IF(YEAR(A235)=$F$11,C235*$G$11,IF(YEAR(A235)=$F$12,C235*$G$12,))))))))))</f>
        <v>348.49999999999994</v>
      </c>
      <c r="R235">
        <f>SUMIF($B$3:B235,B235,$C$3:C235)</f>
        <v>490</v>
      </c>
      <c r="S235">
        <f t="shared" si="11"/>
        <v>8.5</v>
      </c>
    </row>
    <row r="236" spans="1:19" x14ac:dyDescent="0.25">
      <c r="A236" s="1">
        <v>38787</v>
      </c>
      <c r="B236" t="s">
        <v>61</v>
      </c>
      <c r="C236">
        <v>28</v>
      </c>
      <c r="J236">
        <f>IF(YEAR(A236)=$F$3,C236*$G$3,IF(YEAR(A236)=$F$4,C236*$G$4,IF(YEAR(A236)=$F$5,C236*$G$5,IF(YEAR(A236)=$F$6,C236*$G$6,IF(YEAR(A236)=$F$7,C236*$G$7,IF(YEAR(A236)=$F$8,C236*$G$8,IF(YEAR(A236)=$F$9,C236*$G$9,IF(YEAR(A236)=$F$10,C236*$G$10,IF(YEAR(A236)=$F$11,C236*$G$11,IF(YEAR(A236)=$F$12,C236*$G$12,))))))))))</f>
        <v>57.399999999999991</v>
      </c>
      <c r="R236">
        <f>SUMIF($B$3:B236,B236,$C$3:C236)</f>
        <v>125</v>
      </c>
      <c r="S236">
        <f t="shared" si="11"/>
        <v>1.4000000000000001</v>
      </c>
    </row>
    <row r="237" spans="1:19" x14ac:dyDescent="0.25">
      <c r="A237" s="1">
        <v>38788</v>
      </c>
      <c r="B237" t="s">
        <v>98</v>
      </c>
      <c r="C237">
        <v>12</v>
      </c>
      <c r="J237">
        <f>IF(YEAR(A237)=$F$3,C237*$G$3,IF(YEAR(A237)=$F$4,C237*$G$4,IF(YEAR(A237)=$F$5,C237*$G$5,IF(YEAR(A237)=$F$6,C237*$G$6,IF(YEAR(A237)=$F$7,C237*$G$7,IF(YEAR(A237)=$F$8,C237*$G$8,IF(YEAR(A237)=$F$9,C237*$G$9,IF(YEAR(A237)=$F$10,C237*$G$10,IF(YEAR(A237)=$F$11,C237*$G$11,IF(YEAR(A237)=$F$12,C237*$G$12,))))))))))</f>
        <v>24.599999999999998</v>
      </c>
      <c r="R237">
        <f>SUMIF($B$3:B237,B237,$C$3:C237)</f>
        <v>12</v>
      </c>
      <c r="S237">
        <f t="shared" si="11"/>
        <v>0</v>
      </c>
    </row>
    <row r="238" spans="1:19" x14ac:dyDescent="0.25">
      <c r="A238" s="1">
        <v>38790</v>
      </c>
      <c r="B238" t="s">
        <v>99</v>
      </c>
      <c r="C238">
        <v>10</v>
      </c>
      <c r="J238">
        <f>IF(YEAR(A238)=$F$3,C238*$G$3,IF(YEAR(A238)=$F$4,C238*$G$4,IF(YEAR(A238)=$F$5,C238*$G$5,IF(YEAR(A238)=$F$6,C238*$G$6,IF(YEAR(A238)=$F$7,C238*$G$7,IF(YEAR(A238)=$F$8,C238*$G$8,IF(YEAR(A238)=$F$9,C238*$G$9,IF(YEAR(A238)=$F$10,C238*$G$10,IF(YEAR(A238)=$F$11,C238*$G$11,IF(YEAR(A238)=$F$12,C238*$G$12,))))))))))</f>
        <v>20.5</v>
      </c>
      <c r="R238">
        <f>SUMIF($B$3:B238,B238,$C$3:C238)</f>
        <v>10</v>
      </c>
      <c r="S238">
        <f t="shared" si="11"/>
        <v>0</v>
      </c>
    </row>
    <row r="239" spans="1:19" x14ac:dyDescent="0.25">
      <c r="A239" s="1">
        <v>38791</v>
      </c>
      <c r="B239" t="s">
        <v>30</v>
      </c>
      <c r="C239">
        <v>65</v>
      </c>
      <c r="J239">
        <f>IF(YEAR(A239)=$F$3,C239*$G$3,IF(YEAR(A239)=$F$4,C239*$G$4,IF(YEAR(A239)=$F$5,C239*$G$5,IF(YEAR(A239)=$F$6,C239*$G$6,IF(YEAR(A239)=$F$7,C239*$G$7,IF(YEAR(A239)=$F$8,C239*$G$8,IF(YEAR(A239)=$F$9,C239*$G$9,IF(YEAR(A239)=$F$10,C239*$G$10,IF(YEAR(A239)=$F$11,C239*$G$11,IF(YEAR(A239)=$F$12,C239*$G$12,))))))))))</f>
        <v>133.25</v>
      </c>
      <c r="R239">
        <f>SUMIF($B$3:B239,B239,$C$3:C239)</f>
        <v>785</v>
      </c>
      <c r="S239">
        <f t="shared" si="11"/>
        <v>3.25</v>
      </c>
    </row>
    <row r="240" spans="1:19" x14ac:dyDescent="0.25">
      <c r="A240" s="1">
        <v>38792</v>
      </c>
      <c r="B240" t="s">
        <v>100</v>
      </c>
      <c r="C240">
        <v>17</v>
      </c>
      <c r="J240">
        <f>IF(YEAR(A240)=$F$3,C240*$G$3,IF(YEAR(A240)=$F$4,C240*$G$4,IF(YEAR(A240)=$F$5,C240*$G$5,IF(YEAR(A240)=$F$6,C240*$G$6,IF(YEAR(A240)=$F$7,C240*$G$7,IF(YEAR(A240)=$F$8,C240*$G$8,IF(YEAR(A240)=$F$9,C240*$G$9,IF(YEAR(A240)=$F$10,C240*$G$10,IF(YEAR(A240)=$F$11,C240*$G$11,IF(YEAR(A240)=$F$12,C240*$G$12,))))))))))</f>
        <v>34.849999999999994</v>
      </c>
      <c r="R240">
        <f>SUMIF($B$3:B240,B240,$C$3:C240)</f>
        <v>17</v>
      </c>
      <c r="S240">
        <f t="shared" si="11"/>
        <v>0</v>
      </c>
    </row>
    <row r="241" spans="1:19" x14ac:dyDescent="0.25">
      <c r="A241" s="1">
        <v>38792</v>
      </c>
      <c r="B241" t="s">
        <v>9</v>
      </c>
      <c r="C241">
        <v>262</v>
      </c>
      <c r="J241">
        <f>IF(YEAR(A241)=$F$3,C241*$G$3,IF(YEAR(A241)=$F$4,C241*$G$4,IF(YEAR(A241)=$F$5,C241*$G$5,IF(YEAR(A241)=$F$6,C241*$G$6,IF(YEAR(A241)=$F$7,C241*$G$7,IF(YEAR(A241)=$F$8,C241*$G$8,IF(YEAR(A241)=$F$9,C241*$G$9,IF(YEAR(A241)=$F$10,C241*$G$10,IF(YEAR(A241)=$F$11,C241*$G$11,IF(YEAR(A241)=$F$12,C241*$G$12,))))))))))</f>
        <v>537.09999999999991</v>
      </c>
      <c r="R241">
        <f>SUMIF($B$3:B241,B241,$C$3:C241)</f>
        <v>3415</v>
      </c>
      <c r="S241">
        <f t="shared" si="11"/>
        <v>26.200000000000003</v>
      </c>
    </row>
    <row r="242" spans="1:19" x14ac:dyDescent="0.25">
      <c r="A242" s="1">
        <v>38792</v>
      </c>
      <c r="B242" t="s">
        <v>101</v>
      </c>
      <c r="C242">
        <v>20</v>
      </c>
      <c r="J242">
        <f>IF(YEAR(A242)=$F$3,C242*$G$3,IF(YEAR(A242)=$F$4,C242*$G$4,IF(YEAR(A242)=$F$5,C242*$G$5,IF(YEAR(A242)=$F$6,C242*$G$6,IF(YEAR(A242)=$F$7,C242*$G$7,IF(YEAR(A242)=$F$8,C242*$G$8,IF(YEAR(A242)=$F$9,C242*$G$9,IF(YEAR(A242)=$F$10,C242*$G$10,IF(YEAR(A242)=$F$11,C242*$G$11,IF(YEAR(A242)=$F$12,C242*$G$12,))))))))))</f>
        <v>41</v>
      </c>
      <c r="R242">
        <f>SUMIF($B$3:B242,B242,$C$3:C242)</f>
        <v>20</v>
      </c>
      <c r="S242">
        <f t="shared" si="11"/>
        <v>0</v>
      </c>
    </row>
    <row r="243" spans="1:19" x14ac:dyDescent="0.25">
      <c r="A243" s="1">
        <v>38801</v>
      </c>
      <c r="B243" t="s">
        <v>7</v>
      </c>
      <c r="C243">
        <v>224</v>
      </c>
      <c r="J243">
        <f>IF(YEAR(A243)=$F$3,C243*$G$3,IF(YEAR(A243)=$F$4,C243*$G$4,IF(YEAR(A243)=$F$5,C243*$G$5,IF(YEAR(A243)=$F$6,C243*$G$6,IF(YEAR(A243)=$F$7,C243*$G$7,IF(YEAR(A243)=$F$8,C243*$G$8,IF(YEAR(A243)=$F$9,C243*$G$9,IF(YEAR(A243)=$F$10,C243*$G$10,IF(YEAR(A243)=$F$11,C243*$G$11,IF(YEAR(A243)=$F$12,C243*$G$12,))))))))))</f>
        <v>459.19999999999993</v>
      </c>
      <c r="R243">
        <f>SUMIF($B$3:B243,B243,$C$3:C243)</f>
        <v>3331</v>
      </c>
      <c r="S243">
        <f t="shared" si="11"/>
        <v>22.400000000000002</v>
      </c>
    </row>
    <row r="244" spans="1:19" x14ac:dyDescent="0.25">
      <c r="A244" s="1">
        <v>38808</v>
      </c>
      <c r="B244" t="s">
        <v>52</v>
      </c>
      <c r="C244">
        <v>199</v>
      </c>
      <c r="J244">
        <f>IF(YEAR(A244)=$F$3,C244*$G$3,IF(YEAR(A244)=$F$4,C244*$G$4,IF(YEAR(A244)=$F$5,C244*$G$5,IF(YEAR(A244)=$F$6,C244*$G$6,IF(YEAR(A244)=$F$7,C244*$G$7,IF(YEAR(A244)=$F$8,C244*$G$8,IF(YEAR(A244)=$F$9,C244*$G$9,IF(YEAR(A244)=$F$10,C244*$G$10,IF(YEAR(A244)=$F$11,C244*$G$11,IF(YEAR(A244)=$F$12,C244*$G$12,))))))))))</f>
        <v>407.95</v>
      </c>
      <c r="R244">
        <f>SUMIF($B$3:B244,B244,$C$3:C244)</f>
        <v>334</v>
      </c>
      <c r="S244">
        <f t="shared" si="11"/>
        <v>9.9500000000000011</v>
      </c>
    </row>
    <row r="245" spans="1:19" x14ac:dyDescent="0.25">
      <c r="A245" s="1">
        <v>38813</v>
      </c>
      <c r="B245" t="s">
        <v>30</v>
      </c>
      <c r="C245">
        <v>70</v>
      </c>
      <c r="J245">
        <f>IF(YEAR(A245)=$F$3,C245*$G$3,IF(YEAR(A245)=$F$4,C245*$G$4,IF(YEAR(A245)=$F$5,C245*$G$5,IF(YEAR(A245)=$F$6,C245*$G$6,IF(YEAR(A245)=$F$7,C245*$G$7,IF(YEAR(A245)=$F$8,C245*$G$8,IF(YEAR(A245)=$F$9,C245*$G$9,IF(YEAR(A245)=$F$10,C245*$G$10,IF(YEAR(A245)=$F$11,C245*$G$11,IF(YEAR(A245)=$F$12,C245*$G$12,))))))))))</f>
        <v>143.5</v>
      </c>
      <c r="R245">
        <f>SUMIF($B$3:B245,B245,$C$3:C245)</f>
        <v>855</v>
      </c>
      <c r="S245">
        <f t="shared" si="11"/>
        <v>3.5</v>
      </c>
    </row>
    <row r="246" spans="1:19" x14ac:dyDescent="0.25">
      <c r="A246" s="1">
        <v>38815</v>
      </c>
      <c r="B246" t="s">
        <v>102</v>
      </c>
      <c r="C246">
        <v>171</v>
      </c>
      <c r="J246">
        <f>IF(YEAR(A246)=$F$3,C246*$G$3,IF(YEAR(A246)=$F$4,C246*$G$4,IF(YEAR(A246)=$F$5,C246*$G$5,IF(YEAR(A246)=$F$6,C246*$G$6,IF(YEAR(A246)=$F$7,C246*$G$7,IF(YEAR(A246)=$F$8,C246*$G$8,IF(YEAR(A246)=$F$9,C246*$G$9,IF(YEAR(A246)=$F$10,C246*$G$10,IF(YEAR(A246)=$F$11,C246*$G$11,IF(YEAR(A246)=$F$12,C246*$G$12,))))))))))</f>
        <v>350.54999999999995</v>
      </c>
      <c r="R246">
        <f>SUMIF($B$3:B246,B246,$C$3:C246)</f>
        <v>171</v>
      </c>
      <c r="S246">
        <f t="shared" si="11"/>
        <v>8.5500000000000007</v>
      </c>
    </row>
    <row r="247" spans="1:19" x14ac:dyDescent="0.25">
      <c r="A247" s="1">
        <v>38815</v>
      </c>
      <c r="B247" t="s">
        <v>103</v>
      </c>
      <c r="C247">
        <v>1</v>
      </c>
      <c r="J247">
        <f>IF(YEAR(A247)=$F$3,C247*$G$3,IF(YEAR(A247)=$F$4,C247*$G$4,IF(YEAR(A247)=$F$5,C247*$G$5,IF(YEAR(A247)=$F$6,C247*$G$6,IF(YEAR(A247)=$F$7,C247*$G$7,IF(YEAR(A247)=$F$8,C247*$G$8,IF(YEAR(A247)=$F$9,C247*$G$9,IF(YEAR(A247)=$F$10,C247*$G$10,IF(YEAR(A247)=$F$11,C247*$G$11,IF(YEAR(A247)=$F$12,C247*$G$12,))))))))))</f>
        <v>2.0499999999999998</v>
      </c>
      <c r="R247">
        <f>SUMIF($B$3:B247,B247,$C$3:C247)</f>
        <v>1</v>
      </c>
      <c r="S247">
        <f t="shared" si="11"/>
        <v>0</v>
      </c>
    </row>
    <row r="248" spans="1:19" x14ac:dyDescent="0.25">
      <c r="A248" s="1">
        <v>38817</v>
      </c>
      <c r="B248" t="s">
        <v>94</v>
      </c>
      <c r="C248">
        <v>13</v>
      </c>
      <c r="J248">
        <f>IF(YEAR(A248)=$F$3,C248*$G$3,IF(YEAR(A248)=$F$4,C248*$G$4,IF(YEAR(A248)=$F$5,C248*$G$5,IF(YEAR(A248)=$F$6,C248*$G$6,IF(YEAR(A248)=$F$7,C248*$G$7,IF(YEAR(A248)=$F$8,C248*$G$8,IF(YEAR(A248)=$F$9,C248*$G$9,IF(YEAR(A248)=$F$10,C248*$G$10,IF(YEAR(A248)=$F$11,C248*$G$11,IF(YEAR(A248)=$F$12,C248*$G$12,))))))))))</f>
        <v>26.65</v>
      </c>
      <c r="R248">
        <f>SUMIF($B$3:B248,B248,$C$3:C248)</f>
        <v>33</v>
      </c>
      <c r="S248">
        <f t="shared" si="11"/>
        <v>0</v>
      </c>
    </row>
    <row r="249" spans="1:19" x14ac:dyDescent="0.25">
      <c r="A249" s="1">
        <v>38818</v>
      </c>
      <c r="B249" t="s">
        <v>9</v>
      </c>
      <c r="C249">
        <v>293</v>
      </c>
      <c r="J249">
        <f>IF(YEAR(A249)=$F$3,C249*$G$3,IF(YEAR(A249)=$F$4,C249*$G$4,IF(YEAR(A249)=$F$5,C249*$G$5,IF(YEAR(A249)=$F$6,C249*$G$6,IF(YEAR(A249)=$F$7,C249*$G$7,IF(YEAR(A249)=$F$8,C249*$G$8,IF(YEAR(A249)=$F$9,C249*$G$9,IF(YEAR(A249)=$F$10,C249*$G$10,IF(YEAR(A249)=$F$11,C249*$G$11,IF(YEAR(A249)=$F$12,C249*$G$12,))))))))))</f>
        <v>600.65</v>
      </c>
      <c r="R249">
        <f>SUMIF($B$3:B249,B249,$C$3:C249)</f>
        <v>3708</v>
      </c>
      <c r="S249">
        <f t="shared" si="11"/>
        <v>29.3</v>
      </c>
    </row>
    <row r="250" spans="1:19" x14ac:dyDescent="0.25">
      <c r="A250" s="1">
        <v>38818</v>
      </c>
      <c r="B250" t="s">
        <v>87</v>
      </c>
      <c r="C250">
        <v>11</v>
      </c>
      <c r="J250">
        <f>IF(YEAR(A250)=$F$3,C250*$G$3,IF(YEAR(A250)=$F$4,C250*$G$4,IF(YEAR(A250)=$F$5,C250*$G$5,IF(YEAR(A250)=$F$6,C250*$G$6,IF(YEAR(A250)=$F$7,C250*$G$7,IF(YEAR(A250)=$F$8,C250*$G$8,IF(YEAR(A250)=$F$9,C250*$G$9,IF(YEAR(A250)=$F$10,C250*$G$10,IF(YEAR(A250)=$F$11,C250*$G$11,IF(YEAR(A250)=$F$12,C250*$G$12,))))))))))</f>
        <v>22.549999999999997</v>
      </c>
      <c r="R250">
        <f>SUMIF($B$3:B250,B250,$C$3:C250)</f>
        <v>27</v>
      </c>
      <c r="S250">
        <f t="shared" si="11"/>
        <v>0</v>
      </c>
    </row>
    <row r="251" spans="1:19" x14ac:dyDescent="0.25">
      <c r="A251" s="1">
        <v>38820</v>
      </c>
      <c r="B251" t="s">
        <v>50</v>
      </c>
      <c r="C251">
        <v>162</v>
      </c>
      <c r="J251">
        <f>IF(YEAR(A251)=$F$3,C251*$G$3,IF(YEAR(A251)=$F$4,C251*$G$4,IF(YEAR(A251)=$F$5,C251*$G$5,IF(YEAR(A251)=$F$6,C251*$G$6,IF(YEAR(A251)=$F$7,C251*$G$7,IF(YEAR(A251)=$F$8,C251*$G$8,IF(YEAR(A251)=$F$9,C251*$G$9,IF(YEAR(A251)=$F$10,C251*$G$10,IF(YEAR(A251)=$F$11,C251*$G$11,IF(YEAR(A251)=$F$12,C251*$G$12,))))))))))</f>
        <v>332.09999999999997</v>
      </c>
      <c r="R251">
        <f>SUMIF($B$3:B251,B251,$C$3:C251)</f>
        <v>2817</v>
      </c>
      <c r="S251">
        <f t="shared" si="11"/>
        <v>16.2</v>
      </c>
    </row>
    <row r="252" spans="1:19" x14ac:dyDescent="0.25">
      <c r="A252" s="1">
        <v>38821</v>
      </c>
      <c r="B252" t="s">
        <v>58</v>
      </c>
      <c r="C252">
        <v>187</v>
      </c>
      <c r="J252">
        <f>IF(YEAR(A252)=$F$3,C252*$G$3,IF(YEAR(A252)=$F$4,C252*$G$4,IF(YEAR(A252)=$F$5,C252*$G$5,IF(YEAR(A252)=$F$6,C252*$G$6,IF(YEAR(A252)=$F$7,C252*$G$7,IF(YEAR(A252)=$F$8,C252*$G$8,IF(YEAR(A252)=$F$9,C252*$G$9,IF(YEAR(A252)=$F$10,C252*$G$10,IF(YEAR(A252)=$F$11,C252*$G$11,IF(YEAR(A252)=$F$12,C252*$G$12,))))))))))</f>
        <v>383.34999999999997</v>
      </c>
      <c r="R252">
        <f>SUMIF($B$3:B252,B252,$C$3:C252)</f>
        <v>366</v>
      </c>
      <c r="S252">
        <f t="shared" si="11"/>
        <v>9.35</v>
      </c>
    </row>
    <row r="253" spans="1:19" x14ac:dyDescent="0.25">
      <c r="A253" s="1">
        <v>38822</v>
      </c>
      <c r="B253" t="s">
        <v>18</v>
      </c>
      <c r="C253">
        <v>192</v>
      </c>
      <c r="J253">
        <f>IF(YEAR(A253)=$F$3,C253*$G$3,IF(YEAR(A253)=$F$4,C253*$G$4,IF(YEAR(A253)=$F$5,C253*$G$5,IF(YEAR(A253)=$F$6,C253*$G$6,IF(YEAR(A253)=$F$7,C253*$G$7,IF(YEAR(A253)=$F$8,C253*$G$8,IF(YEAR(A253)=$F$9,C253*$G$9,IF(YEAR(A253)=$F$10,C253*$G$10,IF(YEAR(A253)=$F$11,C253*$G$11,IF(YEAR(A253)=$F$12,C253*$G$12,))))))))))</f>
        <v>393.59999999999997</v>
      </c>
      <c r="R253">
        <f>SUMIF($B$3:B253,B253,$C$3:C253)</f>
        <v>949</v>
      </c>
      <c r="S253">
        <f t="shared" si="11"/>
        <v>9.6000000000000014</v>
      </c>
    </row>
    <row r="254" spans="1:19" x14ac:dyDescent="0.25">
      <c r="A254" s="1">
        <v>38824</v>
      </c>
      <c r="B254" t="s">
        <v>24</v>
      </c>
      <c r="C254">
        <v>127</v>
      </c>
      <c r="J254">
        <f>IF(YEAR(A254)=$F$3,C254*$G$3,IF(YEAR(A254)=$F$4,C254*$G$4,IF(YEAR(A254)=$F$5,C254*$G$5,IF(YEAR(A254)=$F$6,C254*$G$6,IF(YEAR(A254)=$F$7,C254*$G$7,IF(YEAR(A254)=$F$8,C254*$G$8,IF(YEAR(A254)=$F$9,C254*$G$9,IF(YEAR(A254)=$F$10,C254*$G$10,IF(YEAR(A254)=$F$11,C254*$G$11,IF(YEAR(A254)=$F$12,C254*$G$12,))))))))))</f>
        <v>260.34999999999997</v>
      </c>
      <c r="R254">
        <f>SUMIF($B$3:B254,B254,$C$3:C254)</f>
        <v>714</v>
      </c>
      <c r="S254">
        <f t="shared" si="11"/>
        <v>6.3500000000000005</v>
      </c>
    </row>
    <row r="255" spans="1:19" x14ac:dyDescent="0.25">
      <c r="A255" s="1">
        <v>38826</v>
      </c>
      <c r="B255" t="s">
        <v>9</v>
      </c>
      <c r="C255">
        <v>198</v>
      </c>
      <c r="J255">
        <f>IF(YEAR(A255)=$F$3,C255*$G$3,IF(YEAR(A255)=$F$4,C255*$G$4,IF(YEAR(A255)=$F$5,C255*$G$5,IF(YEAR(A255)=$F$6,C255*$G$6,IF(YEAR(A255)=$F$7,C255*$G$7,IF(YEAR(A255)=$F$8,C255*$G$8,IF(YEAR(A255)=$F$9,C255*$G$9,IF(YEAR(A255)=$F$10,C255*$G$10,IF(YEAR(A255)=$F$11,C255*$G$11,IF(YEAR(A255)=$F$12,C255*$G$12,))))))))))</f>
        <v>405.9</v>
      </c>
      <c r="R255">
        <f>SUMIF($B$3:B255,B255,$C$3:C255)</f>
        <v>3906</v>
      </c>
      <c r="S255">
        <f t="shared" si="11"/>
        <v>19.8</v>
      </c>
    </row>
    <row r="256" spans="1:19" x14ac:dyDescent="0.25">
      <c r="A256" s="1">
        <v>38826</v>
      </c>
      <c r="B256" t="s">
        <v>104</v>
      </c>
      <c r="C256">
        <v>4</v>
      </c>
      <c r="J256">
        <f>IF(YEAR(A256)=$F$3,C256*$G$3,IF(YEAR(A256)=$F$4,C256*$G$4,IF(YEAR(A256)=$F$5,C256*$G$5,IF(YEAR(A256)=$F$6,C256*$G$6,IF(YEAR(A256)=$F$7,C256*$G$7,IF(YEAR(A256)=$F$8,C256*$G$8,IF(YEAR(A256)=$F$9,C256*$G$9,IF(YEAR(A256)=$F$10,C256*$G$10,IF(YEAR(A256)=$F$11,C256*$G$11,IF(YEAR(A256)=$F$12,C256*$G$12,))))))))))</f>
        <v>8.1999999999999993</v>
      </c>
      <c r="R256">
        <f>SUMIF($B$3:B256,B256,$C$3:C256)</f>
        <v>4</v>
      </c>
      <c r="S256">
        <f t="shared" si="11"/>
        <v>0</v>
      </c>
    </row>
    <row r="257" spans="1:19" x14ac:dyDescent="0.25">
      <c r="A257" s="1">
        <v>38826</v>
      </c>
      <c r="B257" t="s">
        <v>17</v>
      </c>
      <c r="C257">
        <v>110</v>
      </c>
      <c r="J257">
        <f>IF(YEAR(A257)=$F$3,C257*$G$3,IF(YEAR(A257)=$F$4,C257*$G$4,IF(YEAR(A257)=$F$5,C257*$G$5,IF(YEAR(A257)=$F$6,C257*$G$6,IF(YEAR(A257)=$F$7,C257*$G$7,IF(YEAR(A257)=$F$8,C257*$G$8,IF(YEAR(A257)=$F$9,C257*$G$9,IF(YEAR(A257)=$F$10,C257*$G$10,IF(YEAR(A257)=$F$11,C257*$G$11,IF(YEAR(A257)=$F$12,C257*$G$12,))))))))))</f>
        <v>225.49999999999997</v>
      </c>
      <c r="R257">
        <f>SUMIF($B$3:B257,B257,$C$3:C257)</f>
        <v>2519</v>
      </c>
      <c r="S257">
        <f t="shared" si="11"/>
        <v>11</v>
      </c>
    </row>
    <row r="258" spans="1:19" x14ac:dyDescent="0.25">
      <c r="A258" s="1">
        <v>38826</v>
      </c>
      <c r="B258" t="s">
        <v>18</v>
      </c>
      <c r="C258">
        <v>123</v>
      </c>
      <c r="J258">
        <f>IF(YEAR(A258)=$F$3,C258*$G$3,IF(YEAR(A258)=$F$4,C258*$G$4,IF(YEAR(A258)=$F$5,C258*$G$5,IF(YEAR(A258)=$F$6,C258*$G$6,IF(YEAR(A258)=$F$7,C258*$G$7,IF(YEAR(A258)=$F$8,C258*$G$8,IF(YEAR(A258)=$F$9,C258*$G$9,IF(YEAR(A258)=$F$10,C258*$G$10,IF(YEAR(A258)=$F$11,C258*$G$11,IF(YEAR(A258)=$F$12,C258*$G$12,))))))))))</f>
        <v>252.14999999999998</v>
      </c>
      <c r="R258">
        <f>SUMIF($B$3:B258,B258,$C$3:C258)</f>
        <v>1072</v>
      </c>
      <c r="S258">
        <f t="shared" si="11"/>
        <v>12.3</v>
      </c>
    </row>
    <row r="259" spans="1:19" x14ac:dyDescent="0.25">
      <c r="A259" s="1">
        <v>38827</v>
      </c>
      <c r="B259" t="s">
        <v>66</v>
      </c>
      <c r="C259">
        <v>159</v>
      </c>
      <c r="J259">
        <f>IF(YEAR(A259)=$F$3,C259*$G$3,IF(YEAR(A259)=$F$4,C259*$G$4,IF(YEAR(A259)=$F$5,C259*$G$5,IF(YEAR(A259)=$F$6,C259*$G$6,IF(YEAR(A259)=$F$7,C259*$G$7,IF(YEAR(A259)=$F$8,C259*$G$8,IF(YEAR(A259)=$F$9,C259*$G$9,IF(YEAR(A259)=$F$10,C259*$G$10,IF(YEAR(A259)=$F$11,C259*$G$11,IF(YEAR(A259)=$F$12,C259*$G$12,))))))))))</f>
        <v>325.95</v>
      </c>
      <c r="R259">
        <f>SUMIF($B$3:B259,B259,$C$3:C259)</f>
        <v>437</v>
      </c>
      <c r="S259">
        <f t="shared" si="11"/>
        <v>7.95</v>
      </c>
    </row>
    <row r="260" spans="1:19" x14ac:dyDescent="0.25">
      <c r="A260" s="1">
        <v>38828</v>
      </c>
      <c r="B260" t="s">
        <v>105</v>
      </c>
      <c r="C260">
        <v>19</v>
      </c>
      <c r="J260">
        <f>IF(YEAR(A260)=$F$3,C260*$G$3,IF(YEAR(A260)=$F$4,C260*$G$4,IF(YEAR(A260)=$F$5,C260*$G$5,IF(YEAR(A260)=$F$6,C260*$G$6,IF(YEAR(A260)=$F$7,C260*$G$7,IF(YEAR(A260)=$F$8,C260*$G$8,IF(YEAR(A260)=$F$9,C260*$G$9,IF(YEAR(A260)=$F$10,C260*$G$10,IF(YEAR(A260)=$F$11,C260*$G$11,IF(YEAR(A260)=$F$12,C260*$G$12,))))))))))</f>
        <v>38.949999999999996</v>
      </c>
      <c r="R260">
        <f>SUMIF($B$3:B260,B260,$C$3:C260)</f>
        <v>19</v>
      </c>
      <c r="S260">
        <f t="shared" ref="S260:S323" si="12">IF(R260&gt;=10000,C260*0.2,IF(R260&gt;=1000,C260*0.1,IF(R260&gt;=100,C260*0.05,0)))</f>
        <v>0</v>
      </c>
    </row>
    <row r="261" spans="1:19" x14ac:dyDescent="0.25">
      <c r="A261" s="1">
        <v>38834</v>
      </c>
      <c r="B261" t="s">
        <v>22</v>
      </c>
      <c r="C261">
        <v>289</v>
      </c>
      <c r="J261">
        <f>IF(YEAR(A261)=$F$3,C261*$G$3,IF(YEAR(A261)=$F$4,C261*$G$4,IF(YEAR(A261)=$F$5,C261*$G$5,IF(YEAR(A261)=$F$6,C261*$G$6,IF(YEAR(A261)=$F$7,C261*$G$7,IF(YEAR(A261)=$F$8,C261*$G$8,IF(YEAR(A261)=$F$9,C261*$G$9,IF(YEAR(A261)=$F$10,C261*$G$10,IF(YEAR(A261)=$F$11,C261*$G$11,IF(YEAR(A261)=$F$12,C261*$G$12,))))))))))</f>
        <v>592.44999999999993</v>
      </c>
      <c r="R261">
        <f>SUMIF($B$3:B261,B261,$C$3:C261)</f>
        <v>2923</v>
      </c>
      <c r="S261">
        <f t="shared" si="12"/>
        <v>28.900000000000002</v>
      </c>
    </row>
    <row r="262" spans="1:19" x14ac:dyDescent="0.25">
      <c r="A262" s="1">
        <v>38834</v>
      </c>
      <c r="B262" t="s">
        <v>23</v>
      </c>
      <c r="C262">
        <v>136</v>
      </c>
      <c r="J262">
        <f>IF(YEAR(A262)=$F$3,C262*$G$3,IF(YEAR(A262)=$F$4,C262*$G$4,IF(YEAR(A262)=$F$5,C262*$G$5,IF(YEAR(A262)=$F$6,C262*$G$6,IF(YEAR(A262)=$F$7,C262*$G$7,IF(YEAR(A262)=$F$8,C262*$G$8,IF(YEAR(A262)=$F$9,C262*$G$9,IF(YEAR(A262)=$F$10,C262*$G$10,IF(YEAR(A262)=$F$11,C262*$G$11,IF(YEAR(A262)=$F$12,C262*$G$12,))))))))))</f>
        <v>278.79999999999995</v>
      </c>
      <c r="R262">
        <f>SUMIF($B$3:B262,B262,$C$3:C262)</f>
        <v>456</v>
      </c>
      <c r="S262">
        <f t="shared" si="12"/>
        <v>6.8000000000000007</v>
      </c>
    </row>
    <row r="263" spans="1:19" x14ac:dyDescent="0.25">
      <c r="A263" s="1">
        <v>38845</v>
      </c>
      <c r="B263" t="s">
        <v>25</v>
      </c>
      <c r="C263">
        <v>41</v>
      </c>
      <c r="J263">
        <f>IF(YEAR(A263)=$F$3,C263*$G$3,IF(YEAR(A263)=$F$4,C263*$G$4,IF(YEAR(A263)=$F$5,C263*$G$5,IF(YEAR(A263)=$F$6,C263*$G$6,IF(YEAR(A263)=$F$7,C263*$G$7,IF(YEAR(A263)=$F$8,C263*$G$8,IF(YEAR(A263)=$F$9,C263*$G$9,IF(YEAR(A263)=$F$10,C263*$G$10,IF(YEAR(A263)=$F$11,C263*$G$11,IF(YEAR(A263)=$F$12,C263*$G$12,))))))))))</f>
        <v>84.05</v>
      </c>
      <c r="R263">
        <f>SUMIF($B$3:B263,B263,$C$3:C263)</f>
        <v>337</v>
      </c>
      <c r="S263">
        <f t="shared" si="12"/>
        <v>2.0500000000000003</v>
      </c>
    </row>
    <row r="264" spans="1:19" x14ac:dyDescent="0.25">
      <c r="A264" s="1">
        <v>38846</v>
      </c>
      <c r="B264" t="s">
        <v>45</v>
      </c>
      <c r="C264">
        <v>385</v>
      </c>
      <c r="J264">
        <f>IF(YEAR(A264)=$F$3,C264*$G$3,IF(YEAR(A264)=$F$4,C264*$G$4,IF(YEAR(A264)=$F$5,C264*$G$5,IF(YEAR(A264)=$F$6,C264*$G$6,IF(YEAR(A264)=$F$7,C264*$G$7,IF(YEAR(A264)=$F$8,C264*$G$8,IF(YEAR(A264)=$F$9,C264*$G$9,IF(YEAR(A264)=$F$10,C264*$G$10,IF(YEAR(A264)=$F$11,C264*$G$11,IF(YEAR(A264)=$F$12,C264*$G$12,))))))))))</f>
        <v>789.24999999999989</v>
      </c>
      <c r="R264">
        <f>SUMIF($B$3:B264,B264,$C$3:C264)</f>
        <v>2299</v>
      </c>
      <c r="S264">
        <f t="shared" si="12"/>
        <v>38.5</v>
      </c>
    </row>
    <row r="265" spans="1:19" x14ac:dyDescent="0.25">
      <c r="A265" s="1">
        <v>38847</v>
      </c>
      <c r="B265" t="s">
        <v>106</v>
      </c>
      <c r="C265">
        <v>17</v>
      </c>
      <c r="J265">
        <f>IF(YEAR(A265)=$F$3,C265*$G$3,IF(YEAR(A265)=$F$4,C265*$G$4,IF(YEAR(A265)=$F$5,C265*$G$5,IF(YEAR(A265)=$F$6,C265*$G$6,IF(YEAR(A265)=$F$7,C265*$G$7,IF(YEAR(A265)=$F$8,C265*$G$8,IF(YEAR(A265)=$F$9,C265*$G$9,IF(YEAR(A265)=$F$10,C265*$G$10,IF(YEAR(A265)=$F$11,C265*$G$11,IF(YEAR(A265)=$F$12,C265*$G$12,))))))))))</f>
        <v>34.849999999999994</v>
      </c>
      <c r="R265">
        <f>SUMIF($B$3:B265,B265,$C$3:C265)</f>
        <v>17</v>
      </c>
      <c r="S265">
        <f t="shared" si="12"/>
        <v>0</v>
      </c>
    </row>
    <row r="266" spans="1:19" x14ac:dyDescent="0.25">
      <c r="A266" s="1">
        <v>38847</v>
      </c>
      <c r="B266" t="s">
        <v>107</v>
      </c>
      <c r="C266">
        <v>20</v>
      </c>
      <c r="J266">
        <f>IF(YEAR(A266)=$F$3,C266*$G$3,IF(YEAR(A266)=$F$4,C266*$G$4,IF(YEAR(A266)=$F$5,C266*$G$5,IF(YEAR(A266)=$F$6,C266*$G$6,IF(YEAR(A266)=$F$7,C266*$G$7,IF(YEAR(A266)=$F$8,C266*$G$8,IF(YEAR(A266)=$F$9,C266*$G$9,IF(YEAR(A266)=$F$10,C266*$G$10,IF(YEAR(A266)=$F$11,C266*$G$11,IF(YEAR(A266)=$F$12,C266*$G$12,))))))))))</f>
        <v>41</v>
      </c>
      <c r="R266">
        <f>SUMIF($B$3:B266,B266,$C$3:C266)</f>
        <v>20</v>
      </c>
      <c r="S266">
        <f t="shared" si="12"/>
        <v>0</v>
      </c>
    </row>
    <row r="267" spans="1:19" x14ac:dyDescent="0.25">
      <c r="A267" s="1">
        <v>38851</v>
      </c>
      <c r="B267" t="s">
        <v>108</v>
      </c>
      <c r="C267">
        <v>19</v>
      </c>
      <c r="J267">
        <f>IF(YEAR(A267)=$F$3,C267*$G$3,IF(YEAR(A267)=$F$4,C267*$G$4,IF(YEAR(A267)=$F$5,C267*$G$5,IF(YEAR(A267)=$F$6,C267*$G$6,IF(YEAR(A267)=$F$7,C267*$G$7,IF(YEAR(A267)=$F$8,C267*$G$8,IF(YEAR(A267)=$F$9,C267*$G$9,IF(YEAR(A267)=$F$10,C267*$G$10,IF(YEAR(A267)=$F$11,C267*$G$11,IF(YEAR(A267)=$F$12,C267*$G$12,))))))))))</f>
        <v>38.949999999999996</v>
      </c>
      <c r="R267">
        <f>SUMIF($B$3:B267,B267,$C$3:C267)</f>
        <v>19</v>
      </c>
      <c r="S267">
        <f t="shared" si="12"/>
        <v>0</v>
      </c>
    </row>
    <row r="268" spans="1:19" x14ac:dyDescent="0.25">
      <c r="A268" s="1">
        <v>38852</v>
      </c>
      <c r="B268" t="s">
        <v>43</v>
      </c>
      <c r="C268">
        <v>13</v>
      </c>
      <c r="J268">
        <f>IF(YEAR(A268)=$F$3,C268*$G$3,IF(YEAR(A268)=$F$4,C268*$G$4,IF(YEAR(A268)=$F$5,C268*$G$5,IF(YEAR(A268)=$F$6,C268*$G$6,IF(YEAR(A268)=$F$7,C268*$G$7,IF(YEAR(A268)=$F$8,C268*$G$8,IF(YEAR(A268)=$F$9,C268*$G$9,IF(YEAR(A268)=$F$10,C268*$G$10,IF(YEAR(A268)=$F$11,C268*$G$11,IF(YEAR(A268)=$F$12,C268*$G$12,))))))))))</f>
        <v>26.65</v>
      </c>
      <c r="R268">
        <f>SUMIF($B$3:B268,B268,$C$3:C268)</f>
        <v>28</v>
      </c>
      <c r="S268">
        <f t="shared" si="12"/>
        <v>0</v>
      </c>
    </row>
    <row r="269" spans="1:19" x14ac:dyDescent="0.25">
      <c r="A269" s="1">
        <v>38853</v>
      </c>
      <c r="B269" t="s">
        <v>97</v>
      </c>
      <c r="C269">
        <v>13</v>
      </c>
      <c r="J269">
        <f>IF(YEAR(A269)=$F$3,C269*$G$3,IF(YEAR(A269)=$F$4,C269*$G$4,IF(YEAR(A269)=$F$5,C269*$G$5,IF(YEAR(A269)=$F$6,C269*$G$6,IF(YEAR(A269)=$F$7,C269*$G$7,IF(YEAR(A269)=$F$8,C269*$G$8,IF(YEAR(A269)=$F$9,C269*$G$9,IF(YEAR(A269)=$F$10,C269*$G$10,IF(YEAR(A269)=$F$11,C269*$G$11,IF(YEAR(A269)=$F$12,C269*$G$12,))))))))))</f>
        <v>26.65</v>
      </c>
      <c r="R269">
        <f>SUMIF($B$3:B269,B269,$C$3:C269)</f>
        <v>29</v>
      </c>
      <c r="S269">
        <f t="shared" si="12"/>
        <v>0</v>
      </c>
    </row>
    <row r="270" spans="1:19" x14ac:dyDescent="0.25">
      <c r="A270" s="1">
        <v>38855</v>
      </c>
      <c r="B270" t="s">
        <v>80</v>
      </c>
      <c r="C270">
        <v>168</v>
      </c>
      <c r="J270">
        <f>IF(YEAR(A270)=$F$3,C270*$G$3,IF(YEAR(A270)=$F$4,C270*$G$4,IF(YEAR(A270)=$F$5,C270*$G$5,IF(YEAR(A270)=$F$6,C270*$G$6,IF(YEAR(A270)=$F$7,C270*$G$7,IF(YEAR(A270)=$F$8,C270*$G$8,IF(YEAR(A270)=$F$9,C270*$G$9,IF(YEAR(A270)=$F$10,C270*$G$10,IF(YEAR(A270)=$F$11,C270*$G$11,IF(YEAR(A270)=$F$12,C270*$G$12,))))))))))</f>
        <v>344.4</v>
      </c>
      <c r="R270">
        <f>SUMIF($B$3:B270,B270,$C$3:C270)</f>
        <v>400</v>
      </c>
      <c r="S270">
        <f t="shared" si="12"/>
        <v>8.4</v>
      </c>
    </row>
    <row r="271" spans="1:19" x14ac:dyDescent="0.25">
      <c r="A271" s="1">
        <v>38855</v>
      </c>
      <c r="B271" t="s">
        <v>109</v>
      </c>
      <c r="C271">
        <v>18</v>
      </c>
      <c r="J271">
        <f>IF(YEAR(A271)=$F$3,C271*$G$3,IF(YEAR(A271)=$F$4,C271*$G$4,IF(YEAR(A271)=$F$5,C271*$G$5,IF(YEAR(A271)=$F$6,C271*$G$6,IF(YEAR(A271)=$F$7,C271*$G$7,IF(YEAR(A271)=$F$8,C271*$G$8,IF(YEAR(A271)=$F$9,C271*$G$9,IF(YEAR(A271)=$F$10,C271*$G$10,IF(YEAR(A271)=$F$11,C271*$G$11,IF(YEAR(A271)=$F$12,C271*$G$12,))))))))))</f>
        <v>36.9</v>
      </c>
      <c r="R271">
        <f>SUMIF($B$3:B271,B271,$C$3:C271)</f>
        <v>18</v>
      </c>
      <c r="S271">
        <f t="shared" si="12"/>
        <v>0</v>
      </c>
    </row>
    <row r="272" spans="1:19" x14ac:dyDescent="0.25">
      <c r="A272" s="1">
        <v>38855</v>
      </c>
      <c r="B272" t="s">
        <v>14</v>
      </c>
      <c r="C272">
        <v>131</v>
      </c>
      <c r="J272">
        <f>IF(YEAR(A272)=$F$3,C272*$G$3,IF(YEAR(A272)=$F$4,C272*$G$4,IF(YEAR(A272)=$F$5,C272*$G$5,IF(YEAR(A272)=$F$6,C272*$G$6,IF(YEAR(A272)=$F$7,C272*$G$7,IF(YEAR(A272)=$F$8,C272*$G$8,IF(YEAR(A272)=$F$9,C272*$G$9,IF(YEAR(A272)=$F$10,C272*$G$10,IF(YEAR(A272)=$F$11,C272*$G$11,IF(YEAR(A272)=$F$12,C272*$G$12,))))))))))</f>
        <v>268.54999999999995</v>
      </c>
      <c r="R272">
        <f>SUMIF($B$3:B272,B272,$C$3:C272)</f>
        <v>3065</v>
      </c>
      <c r="S272">
        <f t="shared" si="12"/>
        <v>13.100000000000001</v>
      </c>
    </row>
    <row r="273" spans="1:19" x14ac:dyDescent="0.25">
      <c r="A273" s="1">
        <v>38856</v>
      </c>
      <c r="B273" t="s">
        <v>22</v>
      </c>
      <c r="C273">
        <v>187</v>
      </c>
      <c r="J273">
        <f>IF(YEAR(A273)=$F$3,C273*$G$3,IF(YEAR(A273)=$F$4,C273*$G$4,IF(YEAR(A273)=$F$5,C273*$G$5,IF(YEAR(A273)=$F$6,C273*$G$6,IF(YEAR(A273)=$F$7,C273*$G$7,IF(YEAR(A273)=$F$8,C273*$G$8,IF(YEAR(A273)=$F$9,C273*$G$9,IF(YEAR(A273)=$F$10,C273*$G$10,IF(YEAR(A273)=$F$11,C273*$G$11,IF(YEAR(A273)=$F$12,C273*$G$12,))))))))))</f>
        <v>383.34999999999997</v>
      </c>
      <c r="R273">
        <f>SUMIF($B$3:B273,B273,$C$3:C273)</f>
        <v>3110</v>
      </c>
      <c r="S273">
        <f t="shared" si="12"/>
        <v>18.7</v>
      </c>
    </row>
    <row r="274" spans="1:19" x14ac:dyDescent="0.25">
      <c r="A274" s="1">
        <v>38857</v>
      </c>
      <c r="B274" t="s">
        <v>24</v>
      </c>
      <c r="C274">
        <v>412</v>
      </c>
      <c r="J274">
        <f>IF(YEAR(A274)=$F$3,C274*$G$3,IF(YEAR(A274)=$F$4,C274*$G$4,IF(YEAR(A274)=$F$5,C274*$G$5,IF(YEAR(A274)=$F$6,C274*$G$6,IF(YEAR(A274)=$F$7,C274*$G$7,IF(YEAR(A274)=$F$8,C274*$G$8,IF(YEAR(A274)=$F$9,C274*$G$9,IF(YEAR(A274)=$F$10,C274*$G$10,IF(YEAR(A274)=$F$11,C274*$G$11,IF(YEAR(A274)=$F$12,C274*$G$12,))))))))))</f>
        <v>844.59999999999991</v>
      </c>
      <c r="R274">
        <f>SUMIF($B$3:B274,B274,$C$3:C274)</f>
        <v>1126</v>
      </c>
      <c r="S274">
        <f t="shared" si="12"/>
        <v>41.2</v>
      </c>
    </row>
    <row r="275" spans="1:19" x14ac:dyDescent="0.25">
      <c r="A275" s="1">
        <v>38859</v>
      </c>
      <c r="B275" t="s">
        <v>6</v>
      </c>
      <c r="C275">
        <v>40</v>
      </c>
      <c r="J275">
        <f>IF(YEAR(A275)=$F$3,C275*$G$3,IF(YEAR(A275)=$F$4,C275*$G$4,IF(YEAR(A275)=$F$5,C275*$G$5,IF(YEAR(A275)=$F$6,C275*$G$6,IF(YEAR(A275)=$F$7,C275*$G$7,IF(YEAR(A275)=$F$8,C275*$G$8,IF(YEAR(A275)=$F$9,C275*$G$9,IF(YEAR(A275)=$F$10,C275*$G$10,IF(YEAR(A275)=$F$11,C275*$G$11,IF(YEAR(A275)=$F$12,C275*$G$12,))))))))))</f>
        <v>82</v>
      </c>
      <c r="R275">
        <f>SUMIF($B$3:B275,B275,$C$3:C275)</f>
        <v>511</v>
      </c>
      <c r="S275">
        <f t="shared" si="12"/>
        <v>2</v>
      </c>
    </row>
    <row r="276" spans="1:19" x14ac:dyDescent="0.25">
      <c r="A276" s="1">
        <v>38860</v>
      </c>
      <c r="B276" t="s">
        <v>37</v>
      </c>
      <c r="C276">
        <v>166</v>
      </c>
      <c r="J276">
        <f>IF(YEAR(A276)=$F$3,C276*$G$3,IF(YEAR(A276)=$F$4,C276*$G$4,IF(YEAR(A276)=$F$5,C276*$G$5,IF(YEAR(A276)=$F$6,C276*$G$6,IF(YEAR(A276)=$F$7,C276*$G$7,IF(YEAR(A276)=$F$8,C276*$G$8,IF(YEAR(A276)=$F$9,C276*$G$9,IF(YEAR(A276)=$F$10,C276*$G$10,IF(YEAR(A276)=$F$11,C276*$G$11,IF(YEAR(A276)=$F$12,C276*$G$12,))))))))))</f>
        <v>340.29999999999995</v>
      </c>
      <c r="R276">
        <f>SUMIF($B$3:B276,B276,$C$3:C276)</f>
        <v>727</v>
      </c>
      <c r="S276">
        <f t="shared" si="12"/>
        <v>8.3000000000000007</v>
      </c>
    </row>
    <row r="277" spans="1:19" x14ac:dyDescent="0.25">
      <c r="A277" s="1">
        <v>38861</v>
      </c>
      <c r="B277" t="s">
        <v>66</v>
      </c>
      <c r="C277">
        <v>173</v>
      </c>
      <c r="J277">
        <f>IF(YEAR(A277)=$F$3,C277*$G$3,IF(YEAR(A277)=$F$4,C277*$G$4,IF(YEAR(A277)=$F$5,C277*$G$5,IF(YEAR(A277)=$F$6,C277*$G$6,IF(YEAR(A277)=$F$7,C277*$G$7,IF(YEAR(A277)=$F$8,C277*$G$8,IF(YEAR(A277)=$F$9,C277*$G$9,IF(YEAR(A277)=$F$10,C277*$G$10,IF(YEAR(A277)=$F$11,C277*$G$11,IF(YEAR(A277)=$F$12,C277*$G$12,))))))))))</f>
        <v>354.65</v>
      </c>
      <c r="R277">
        <f>SUMIF($B$3:B277,B277,$C$3:C277)</f>
        <v>610</v>
      </c>
      <c r="S277">
        <f t="shared" si="12"/>
        <v>8.65</v>
      </c>
    </row>
    <row r="278" spans="1:19" x14ac:dyDescent="0.25">
      <c r="A278" s="1">
        <v>38862</v>
      </c>
      <c r="B278" t="s">
        <v>110</v>
      </c>
      <c r="C278">
        <v>2</v>
      </c>
      <c r="J278">
        <f>IF(YEAR(A278)=$F$3,C278*$G$3,IF(YEAR(A278)=$F$4,C278*$G$4,IF(YEAR(A278)=$F$5,C278*$G$5,IF(YEAR(A278)=$F$6,C278*$G$6,IF(YEAR(A278)=$F$7,C278*$G$7,IF(YEAR(A278)=$F$8,C278*$G$8,IF(YEAR(A278)=$F$9,C278*$G$9,IF(YEAR(A278)=$F$10,C278*$G$10,IF(YEAR(A278)=$F$11,C278*$G$11,IF(YEAR(A278)=$F$12,C278*$G$12,))))))))))</f>
        <v>4.0999999999999996</v>
      </c>
      <c r="R278">
        <f>SUMIF($B$3:B278,B278,$C$3:C278)</f>
        <v>2</v>
      </c>
      <c r="S278">
        <f t="shared" si="12"/>
        <v>0</v>
      </c>
    </row>
    <row r="279" spans="1:19" x14ac:dyDescent="0.25">
      <c r="A279" s="1">
        <v>38862</v>
      </c>
      <c r="B279" t="s">
        <v>111</v>
      </c>
      <c r="C279">
        <v>18</v>
      </c>
      <c r="J279">
        <f>IF(YEAR(A279)=$F$3,C279*$G$3,IF(YEAR(A279)=$F$4,C279*$G$4,IF(YEAR(A279)=$F$5,C279*$G$5,IF(YEAR(A279)=$F$6,C279*$G$6,IF(YEAR(A279)=$F$7,C279*$G$7,IF(YEAR(A279)=$F$8,C279*$G$8,IF(YEAR(A279)=$F$9,C279*$G$9,IF(YEAR(A279)=$F$10,C279*$G$10,IF(YEAR(A279)=$F$11,C279*$G$11,IF(YEAR(A279)=$F$12,C279*$G$12,))))))))))</f>
        <v>36.9</v>
      </c>
      <c r="R279">
        <f>SUMIF($B$3:B279,B279,$C$3:C279)</f>
        <v>18</v>
      </c>
      <c r="S279">
        <f t="shared" si="12"/>
        <v>0</v>
      </c>
    </row>
    <row r="280" spans="1:19" x14ac:dyDescent="0.25">
      <c r="A280" s="1">
        <v>38863</v>
      </c>
      <c r="B280" t="s">
        <v>112</v>
      </c>
      <c r="C280">
        <v>15</v>
      </c>
      <c r="J280">
        <f>IF(YEAR(A280)=$F$3,C280*$G$3,IF(YEAR(A280)=$F$4,C280*$G$4,IF(YEAR(A280)=$F$5,C280*$G$5,IF(YEAR(A280)=$F$6,C280*$G$6,IF(YEAR(A280)=$F$7,C280*$G$7,IF(YEAR(A280)=$F$8,C280*$G$8,IF(YEAR(A280)=$F$9,C280*$G$9,IF(YEAR(A280)=$F$10,C280*$G$10,IF(YEAR(A280)=$F$11,C280*$G$11,IF(YEAR(A280)=$F$12,C280*$G$12,))))))))))</f>
        <v>30.749999999999996</v>
      </c>
      <c r="R280">
        <f>SUMIF($B$3:B280,B280,$C$3:C280)</f>
        <v>15</v>
      </c>
      <c r="S280">
        <f t="shared" si="12"/>
        <v>0</v>
      </c>
    </row>
    <row r="281" spans="1:19" x14ac:dyDescent="0.25">
      <c r="A281" s="1">
        <v>38864</v>
      </c>
      <c r="B281" t="s">
        <v>102</v>
      </c>
      <c r="C281">
        <v>243</v>
      </c>
      <c r="J281">
        <f>IF(YEAR(A281)=$F$3,C281*$G$3,IF(YEAR(A281)=$F$4,C281*$G$4,IF(YEAR(A281)=$F$5,C281*$G$5,IF(YEAR(A281)=$F$6,C281*$G$6,IF(YEAR(A281)=$F$7,C281*$G$7,IF(YEAR(A281)=$F$8,C281*$G$8,IF(YEAR(A281)=$F$9,C281*$G$9,IF(YEAR(A281)=$F$10,C281*$G$10,IF(YEAR(A281)=$F$11,C281*$G$11,IF(YEAR(A281)=$F$12,C281*$G$12,))))))))))</f>
        <v>498.15</v>
      </c>
      <c r="R281">
        <f>SUMIF($B$3:B281,B281,$C$3:C281)</f>
        <v>414</v>
      </c>
      <c r="S281">
        <f t="shared" si="12"/>
        <v>12.15</v>
      </c>
    </row>
    <row r="282" spans="1:19" x14ac:dyDescent="0.25">
      <c r="A282" s="1">
        <v>38865</v>
      </c>
      <c r="B282" t="s">
        <v>17</v>
      </c>
      <c r="C282">
        <v>460</v>
      </c>
      <c r="J282">
        <f>IF(YEAR(A282)=$F$3,C282*$G$3,IF(YEAR(A282)=$F$4,C282*$G$4,IF(YEAR(A282)=$F$5,C282*$G$5,IF(YEAR(A282)=$F$6,C282*$G$6,IF(YEAR(A282)=$F$7,C282*$G$7,IF(YEAR(A282)=$F$8,C282*$G$8,IF(YEAR(A282)=$F$9,C282*$G$9,IF(YEAR(A282)=$F$10,C282*$G$10,IF(YEAR(A282)=$F$11,C282*$G$11,IF(YEAR(A282)=$F$12,C282*$G$12,))))))))))</f>
        <v>942.99999999999989</v>
      </c>
      <c r="R282">
        <f>SUMIF($B$3:B282,B282,$C$3:C282)</f>
        <v>2979</v>
      </c>
      <c r="S282">
        <f t="shared" si="12"/>
        <v>46</v>
      </c>
    </row>
    <row r="283" spans="1:19" x14ac:dyDescent="0.25">
      <c r="A283" s="1">
        <v>38865</v>
      </c>
      <c r="B283" t="s">
        <v>113</v>
      </c>
      <c r="C283">
        <v>8</v>
      </c>
      <c r="J283">
        <f>IF(YEAR(A283)=$F$3,C283*$G$3,IF(YEAR(A283)=$F$4,C283*$G$4,IF(YEAR(A283)=$F$5,C283*$G$5,IF(YEAR(A283)=$F$6,C283*$G$6,IF(YEAR(A283)=$F$7,C283*$G$7,IF(YEAR(A283)=$F$8,C283*$G$8,IF(YEAR(A283)=$F$9,C283*$G$9,IF(YEAR(A283)=$F$10,C283*$G$10,IF(YEAR(A283)=$F$11,C283*$G$11,IF(YEAR(A283)=$F$12,C283*$G$12,))))))))))</f>
        <v>16.399999999999999</v>
      </c>
      <c r="R283">
        <f>SUMIF($B$3:B283,B283,$C$3:C283)</f>
        <v>8</v>
      </c>
      <c r="S283">
        <f t="shared" si="12"/>
        <v>0</v>
      </c>
    </row>
    <row r="284" spans="1:19" x14ac:dyDescent="0.25">
      <c r="A284" s="1">
        <v>38866</v>
      </c>
      <c r="B284" t="s">
        <v>8</v>
      </c>
      <c r="C284">
        <v>150</v>
      </c>
      <c r="J284">
        <f>IF(YEAR(A284)=$F$3,C284*$G$3,IF(YEAR(A284)=$F$4,C284*$G$4,IF(YEAR(A284)=$F$5,C284*$G$5,IF(YEAR(A284)=$F$6,C284*$G$6,IF(YEAR(A284)=$F$7,C284*$G$7,IF(YEAR(A284)=$F$8,C284*$G$8,IF(YEAR(A284)=$F$9,C284*$G$9,IF(YEAR(A284)=$F$10,C284*$G$10,IF(YEAR(A284)=$F$11,C284*$G$11,IF(YEAR(A284)=$F$12,C284*$G$12,))))))))))</f>
        <v>307.5</v>
      </c>
      <c r="R284">
        <f>SUMIF($B$3:B284,B284,$C$3:C284)</f>
        <v>311</v>
      </c>
      <c r="S284">
        <f t="shared" si="12"/>
        <v>7.5</v>
      </c>
    </row>
    <row r="285" spans="1:19" x14ac:dyDescent="0.25">
      <c r="A285" s="1">
        <v>38867</v>
      </c>
      <c r="B285" t="s">
        <v>52</v>
      </c>
      <c r="C285">
        <v>72</v>
      </c>
      <c r="J285">
        <f>IF(YEAR(A285)=$F$3,C285*$G$3,IF(YEAR(A285)=$F$4,C285*$G$4,IF(YEAR(A285)=$F$5,C285*$G$5,IF(YEAR(A285)=$F$6,C285*$G$6,IF(YEAR(A285)=$F$7,C285*$G$7,IF(YEAR(A285)=$F$8,C285*$G$8,IF(YEAR(A285)=$F$9,C285*$G$9,IF(YEAR(A285)=$F$10,C285*$G$10,IF(YEAR(A285)=$F$11,C285*$G$11,IF(YEAR(A285)=$F$12,C285*$G$12,))))))))))</f>
        <v>147.6</v>
      </c>
      <c r="R285">
        <f>SUMIF($B$3:B285,B285,$C$3:C285)</f>
        <v>406</v>
      </c>
      <c r="S285">
        <f t="shared" si="12"/>
        <v>3.6</v>
      </c>
    </row>
    <row r="286" spans="1:19" x14ac:dyDescent="0.25">
      <c r="A286" s="1">
        <v>38867</v>
      </c>
      <c r="B286" t="s">
        <v>9</v>
      </c>
      <c r="C286">
        <v>217</v>
      </c>
      <c r="J286">
        <f>IF(YEAR(A286)=$F$3,C286*$G$3,IF(YEAR(A286)=$F$4,C286*$G$4,IF(YEAR(A286)=$F$5,C286*$G$5,IF(YEAR(A286)=$F$6,C286*$G$6,IF(YEAR(A286)=$F$7,C286*$G$7,IF(YEAR(A286)=$F$8,C286*$G$8,IF(YEAR(A286)=$F$9,C286*$G$9,IF(YEAR(A286)=$F$10,C286*$G$10,IF(YEAR(A286)=$F$11,C286*$G$11,IF(YEAR(A286)=$F$12,C286*$G$12,))))))))))</f>
        <v>444.84999999999997</v>
      </c>
      <c r="R286">
        <f>SUMIF($B$3:B286,B286,$C$3:C286)</f>
        <v>4123</v>
      </c>
      <c r="S286">
        <f t="shared" si="12"/>
        <v>21.700000000000003</v>
      </c>
    </row>
    <row r="287" spans="1:19" x14ac:dyDescent="0.25">
      <c r="A287" s="1">
        <v>38870</v>
      </c>
      <c r="B287" t="s">
        <v>39</v>
      </c>
      <c r="C287">
        <v>164</v>
      </c>
      <c r="J287">
        <f>IF(YEAR(A287)=$F$3,C287*$G$3,IF(YEAR(A287)=$F$4,C287*$G$4,IF(YEAR(A287)=$F$5,C287*$G$5,IF(YEAR(A287)=$F$6,C287*$G$6,IF(YEAR(A287)=$F$7,C287*$G$7,IF(YEAR(A287)=$F$8,C287*$G$8,IF(YEAR(A287)=$F$9,C287*$G$9,IF(YEAR(A287)=$F$10,C287*$G$10,IF(YEAR(A287)=$F$11,C287*$G$11,IF(YEAR(A287)=$F$12,C287*$G$12,))))))))))</f>
        <v>336.2</v>
      </c>
      <c r="R287">
        <f>SUMIF($B$3:B287,B287,$C$3:C287)</f>
        <v>471</v>
      </c>
      <c r="S287">
        <f t="shared" si="12"/>
        <v>8.2000000000000011</v>
      </c>
    </row>
    <row r="288" spans="1:19" x14ac:dyDescent="0.25">
      <c r="A288" s="1">
        <v>38870</v>
      </c>
      <c r="B288" t="s">
        <v>45</v>
      </c>
      <c r="C288">
        <v>429</v>
      </c>
      <c r="J288">
        <f>IF(YEAR(A288)=$F$3,C288*$G$3,IF(YEAR(A288)=$F$4,C288*$G$4,IF(YEAR(A288)=$F$5,C288*$G$5,IF(YEAR(A288)=$F$6,C288*$G$6,IF(YEAR(A288)=$F$7,C288*$G$7,IF(YEAR(A288)=$F$8,C288*$G$8,IF(YEAR(A288)=$F$9,C288*$G$9,IF(YEAR(A288)=$F$10,C288*$G$10,IF(YEAR(A288)=$F$11,C288*$G$11,IF(YEAR(A288)=$F$12,C288*$G$12,))))))))))</f>
        <v>879.44999999999993</v>
      </c>
      <c r="R288">
        <f>SUMIF($B$3:B288,B288,$C$3:C288)</f>
        <v>2728</v>
      </c>
      <c r="S288">
        <f t="shared" si="12"/>
        <v>42.900000000000006</v>
      </c>
    </row>
    <row r="289" spans="1:19" x14ac:dyDescent="0.25">
      <c r="A289" s="1">
        <v>38875</v>
      </c>
      <c r="B289" t="s">
        <v>8</v>
      </c>
      <c r="C289">
        <v>63</v>
      </c>
      <c r="J289">
        <f>IF(YEAR(A289)=$F$3,C289*$G$3,IF(YEAR(A289)=$F$4,C289*$G$4,IF(YEAR(A289)=$F$5,C289*$G$5,IF(YEAR(A289)=$F$6,C289*$G$6,IF(YEAR(A289)=$F$7,C289*$G$7,IF(YEAR(A289)=$F$8,C289*$G$8,IF(YEAR(A289)=$F$9,C289*$G$9,IF(YEAR(A289)=$F$10,C289*$G$10,IF(YEAR(A289)=$F$11,C289*$G$11,IF(YEAR(A289)=$F$12,C289*$G$12,))))))))))</f>
        <v>129.14999999999998</v>
      </c>
      <c r="R289">
        <f>SUMIF($B$3:B289,B289,$C$3:C289)</f>
        <v>374</v>
      </c>
      <c r="S289">
        <f t="shared" si="12"/>
        <v>3.1500000000000004</v>
      </c>
    </row>
    <row r="290" spans="1:19" x14ac:dyDescent="0.25">
      <c r="A290" s="1">
        <v>38878</v>
      </c>
      <c r="B290" t="s">
        <v>30</v>
      </c>
      <c r="C290">
        <v>106</v>
      </c>
      <c r="J290">
        <f>IF(YEAR(A290)=$F$3,C290*$G$3,IF(YEAR(A290)=$F$4,C290*$G$4,IF(YEAR(A290)=$F$5,C290*$G$5,IF(YEAR(A290)=$F$6,C290*$G$6,IF(YEAR(A290)=$F$7,C290*$G$7,IF(YEAR(A290)=$F$8,C290*$G$8,IF(YEAR(A290)=$F$9,C290*$G$9,IF(YEAR(A290)=$F$10,C290*$G$10,IF(YEAR(A290)=$F$11,C290*$G$11,IF(YEAR(A290)=$F$12,C290*$G$12,))))))))))</f>
        <v>217.29999999999998</v>
      </c>
      <c r="R290">
        <f>SUMIF($B$3:B290,B290,$C$3:C290)</f>
        <v>961</v>
      </c>
      <c r="S290">
        <f t="shared" si="12"/>
        <v>5.3000000000000007</v>
      </c>
    </row>
    <row r="291" spans="1:19" x14ac:dyDescent="0.25">
      <c r="A291" s="1">
        <v>38886</v>
      </c>
      <c r="B291" t="s">
        <v>22</v>
      </c>
      <c r="C291">
        <v>136</v>
      </c>
      <c r="J291">
        <f>IF(YEAR(A291)=$F$3,C291*$G$3,IF(YEAR(A291)=$F$4,C291*$G$4,IF(YEAR(A291)=$F$5,C291*$G$5,IF(YEAR(A291)=$F$6,C291*$G$6,IF(YEAR(A291)=$F$7,C291*$G$7,IF(YEAR(A291)=$F$8,C291*$G$8,IF(YEAR(A291)=$F$9,C291*$G$9,IF(YEAR(A291)=$F$10,C291*$G$10,IF(YEAR(A291)=$F$11,C291*$G$11,IF(YEAR(A291)=$F$12,C291*$G$12,))))))))))</f>
        <v>278.79999999999995</v>
      </c>
      <c r="R291">
        <f>SUMIF($B$3:B291,B291,$C$3:C291)</f>
        <v>3246</v>
      </c>
      <c r="S291">
        <f t="shared" si="12"/>
        <v>13.600000000000001</v>
      </c>
    </row>
    <row r="292" spans="1:19" x14ac:dyDescent="0.25">
      <c r="A292" s="1">
        <v>38887</v>
      </c>
      <c r="B292" t="s">
        <v>114</v>
      </c>
      <c r="C292">
        <v>7</v>
      </c>
      <c r="J292">
        <f>IF(YEAR(A292)=$F$3,C292*$G$3,IF(YEAR(A292)=$F$4,C292*$G$4,IF(YEAR(A292)=$F$5,C292*$G$5,IF(YEAR(A292)=$F$6,C292*$G$6,IF(YEAR(A292)=$F$7,C292*$G$7,IF(YEAR(A292)=$F$8,C292*$G$8,IF(YEAR(A292)=$F$9,C292*$G$9,IF(YEAR(A292)=$F$10,C292*$G$10,IF(YEAR(A292)=$F$11,C292*$G$11,IF(YEAR(A292)=$F$12,C292*$G$12,))))))))))</f>
        <v>14.349999999999998</v>
      </c>
      <c r="R292">
        <f>SUMIF($B$3:B292,B292,$C$3:C292)</f>
        <v>7</v>
      </c>
      <c r="S292">
        <f t="shared" si="12"/>
        <v>0</v>
      </c>
    </row>
    <row r="293" spans="1:19" x14ac:dyDescent="0.25">
      <c r="A293" s="1">
        <v>38896</v>
      </c>
      <c r="B293" t="s">
        <v>12</v>
      </c>
      <c r="C293">
        <v>114</v>
      </c>
      <c r="J293">
        <f>IF(YEAR(A293)=$F$3,C293*$G$3,IF(YEAR(A293)=$F$4,C293*$G$4,IF(YEAR(A293)=$F$5,C293*$G$5,IF(YEAR(A293)=$F$6,C293*$G$6,IF(YEAR(A293)=$F$7,C293*$G$7,IF(YEAR(A293)=$F$8,C293*$G$8,IF(YEAR(A293)=$F$9,C293*$G$9,IF(YEAR(A293)=$F$10,C293*$G$10,IF(YEAR(A293)=$F$11,C293*$G$11,IF(YEAR(A293)=$F$12,C293*$G$12,))))))))))</f>
        <v>233.7</v>
      </c>
      <c r="R293">
        <f>SUMIF($B$3:B293,B293,$C$3:C293)</f>
        <v>744</v>
      </c>
      <c r="S293">
        <f t="shared" si="12"/>
        <v>5.7</v>
      </c>
    </row>
    <row r="294" spans="1:19" x14ac:dyDescent="0.25">
      <c r="A294" s="1">
        <v>38896</v>
      </c>
      <c r="B294" t="s">
        <v>115</v>
      </c>
      <c r="C294">
        <v>12</v>
      </c>
      <c r="J294">
        <f>IF(YEAR(A294)=$F$3,C294*$G$3,IF(YEAR(A294)=$F$4,C294*$G$4,IF(YEAR(A294)=$F$5,C294*$G$5,IF(YEAR(A294)=$F$6,C294*$G$6,IF(YEAR(A294)=$F$7,C294*$G$7,IF(YEAR(A294)=$F$8,C294*$G$8,IF(YEAR(A294)=$F$9,C294*$G$9,IF(YEAR(A294)=$F$10,C294*$G$10,IF(YEAR(A294)=$F$11,C294*$G$11,IF(YEAR(A294)=$F$12,C294*$G$12,))))))))))</f>
        <v>24.599999999999998</v>
      </c>
      <c r="R294">
        <f>SUMIF($B$3:B294,B294,$C$3:C294)</f>
        <v>12</v>
      </c>
      <c r="S294">
        <f t="shared" si="12"/>
        <v>0</v>
      </c>
    </row>
    <row r="295" spans="1:19" x14ac:dyDescent="0.25">
      <c r="A295" s="1">
        <v>38902</v>
      </c>
      <c r="B295" t="s">
        <v>9</v>
      </c>
      <c r="C295">
        <v>443</v>
      </c>
      <c r="J295">
        <f>IF(YEAR(A295)=$F$3,C295*$G$3,IF(YEAR(A295)=$F$4,C295*$G$4,IF(YEAR(A295)=$F$5,C295*$G$5,IF(YEAR(A295)=$F$6,C295*$G$6,IF(YEAR(A295)=$F$7,C295*$G$7,IF(YEAR(A295)=$F$8,C295*$G$8,IF(YEAR(A295)=$F$9,C295*$G$9,IF(YEAR(A295)=$F$10,C295*$G$10,IF(YEAR(A295)=$F$11,C295*$G$11,IF(YEAR(A295)=$F$12,C295*$G$12,))))))))))</f>
        <v>908.15</v>
      </c>
      <c r="R295">
        <f>SUMIF($B$3:B295,B295,$C$3:C295)</f>
        <v>4566</v>
      </c>
      <c r="S295">
        <f t="shared" si="12"/>
        <v>44.300000000000004</v>
      </c>
    </row>
    <row r="296" spans="1:19" x14ac:dyDescent="0.25">
      <c r="A296" s="1">
        <v>38904</v>
      </c>
      <c r="B296" t="s">
        <v>52</v>
      </c>
      <c r="C296">
        <v>73</v>
      </c>
      <c r="J296">
        <f>IF(YEAR(A296)=$F$3,C296*$G$3,IF(YEAR(A296)=$F$4,C296*$G$4,IF(YEAR(A296)=$F$5,C296*$G$5,IF(YEAR(A296)=$F$6,C296*$G$6,IF(YEAR(A296)=$F$7,C296*$G$7,IF(YEAR(A296)=$F$8,C296*$G$8,IF(YEAR(A296)=$F$9,C296*$G$9,IF(YEAR(A296)=$F$10,C296*$G$10,IF(YEAR(A296)=$F$11,C296*$G$11,IF(YEAR(A296)=$F$12,C296*$G$12,))))))))))</f>
        <v>149.64999999999998</v>
      </c>
      <c r="R296">
        <f>SUMIF($B$3:B296,B296,$C$3:C296)</f>
        <v>479</v>
      </c>
      <c r="S296">
        <f t="shared" si="12"/>
        <v>3.6500000000000004</v>
      </c>
    </row>
    <row r="297" spans="1:19" x14ac:dyDescent="0.25">
      <c r="A297" s="1">
        <v>38907</v>
      </c>
      <c r="B297" t="s">
        <v>116</v>
      </c>
      <c r="C297">
        <v>15</v>
      </c>
      <c r="J297">
        <f>IF(YEAR(A297)=$F$3,C297*$G$3,IF(YEAR(A297)=$F$4,C297*$G$4,IF(YEAR(A297)=$F$5,C297*$G$5,IF(YEAR(A297)=$F$6,C297*$G$6,IF(YEAR(A297)=$F$7,C297*$G$7,IF(YEAR(A297)=$F$8,C297*$G$8,IF(YEAR(A297)=$F$9,C297*$G$9,IF(YEAR(A297)=$F$10,C297*$G$10,IF(YEAR(A297)=$F$11,C297*$G$11,IF(YEAR(A297)=$F$12,C297*$G$12,))))))))))</f>
        <v>30.749999999999996</v>
      </c>
      <c r="R297">
        <f>SUMIF($B$3:B297,B297,$C$3:C297)</f>
        <v>15</v>
      </c>
      <c r="S297">
        <f t="shared" si="12"/>
        <v>0</v>
      </c>
    </row>
    <row r="298" spans="1:19" x14ac:dyDescent="0.25">
      <c r="A298" s="1">
        <v>38907</v>
      </c>
      <c r="B298" t="s">
        <v>117</v>
      </c>
      <c r="C298">
        <v>9</v>
      </c>
      <c r="J298">
        <f>IF(YEAR(A298)=$F$3,C298*$G$3,IF(YEAR(A298)=$F$4,C298*$G$4,IF(YEAR(A298)=$F$5,C298*$G$5,IF(YEAR(A298)=$F$6,C298*$G$6,IF(YEAR(A298)=$F$7,C298*$G$7,IF(YEAR(A298)=$F$8,C298*$G$8,IF(YEAR(A298)=$F$9,C298*$G$9,IF(YEAR(A298)=$F$10,C298*$G$10,IF(YEAR(A298)=$F$11,C298*$G$11,IF(YEAR(A298)=$F$12,C298*$G$12,))))))))))</f>
        <v>18.45</v>
      </c>
      <c r="R298">
        <f>SUMIF($B$3:B298,B298,$C$3:C298)</f>
        <v>9</v>
      </c>
      <c r="S298">
        <f t="shared" si="12"/>
        <v>0</v>
      </c>
    </row>
    <row r="299" spans="1:19" x14ac:dyDescent="0.25">
      <c r="A299" s="1">
        <v>38908</v>
      </c>
      <c r="B299" t="s">
        <v>118</v>
      </c>
      <c r="C299">
        <v>20</v>
      </c>
      <c r="J299">
        <f>IF(YEAR(A299)=$F$3,C299*$G$3,IF(YEAR(A299)=$F$4,C299*$G$4,IF(YEAR(A299)=$F$5,C299*$G$5,IF(YEAR(A299)=$F$6,C299*$G$6,IF(YEAR(A299)=$F$7,C299*$G$7,IF(YEAR(A299)=$F$8,C299*$G$8,IF(YEAR(A299)=$F$9,C299*$G$9,IF(YEAR(A299)=$F$10,C299*$G$10,IF(YEAR(A299)=$F$11,C299*$G$11,IF(YEAR(A299)=$F$12,C299*$G$12,))))))))))</f>
        <v>41</v>
      </c>
      <c r="R299">
        <f>SUMIF($B$3:B299,B299,$C$3:C299)</f>
        <v>20</v>
      </c>
      <c r="S299">
        <f t="shared" si="12"/>
        <v>0</v>
      </c>
    </row>
    <row r="300" spans="1:19" x14ac:dyDescent="0.25">
      <c r="A300" s="1">
        <v>38910</v>
      </c>
      <c r="B300" t="s">
        <v>119</v>
      </c>
      <c r="C300">
        <v>9</v>
      </c>
      <c r="J300">
        <f>IF(YEAR(A300)=$F$3,C300*$G$3,IF(YEAR(A300)=$F$4,C300*$G$4,IF(YEAR(A300)=$F$5,C300*$G$5,IF(YEAR(A300)=$F$6,C300*$G$6,IF(YEAR(A300)=$F$7,C300*$G$7,IF(YEAR(A300)=$F$8,C300*$G$8,IF(YEAR(A300)=$F$9,C300*$G$9,IF(YEAR(A300)=$F$10,C300*$G$10,IF(YEAR(A300)=$F$11,C300*$G$11,IF(YEAR(A300)=$F$12,C300*$G$12,))))))))))</f>
        <v>18.45</v>
      </c>
      <c r="R300">
        <f>SUMIF($B$3:B300,B300,$C$3:C300)</f>
        <v>9</v>
      </c>
      <c r="S300">
        <f t="shared" si="12"/>
        <v>0</v>
      </c>
    </row>
    <row r="301" spans="1:19" x14ac:dyDescent="0.25">
      <c r="A301" s="1">
        <v>38911</v>
      </c>
      <c r="B301" t="s">
        <v>120</v>
      </c>
      <c r="C301">
        <v>88</v>
      </c>
      <c r="J301">
        <f>IF(YEAR(A301)=$F$3,C301*$G$3,IF(YEAR(A301)=$F$4,C301*$G$4,IF(YEAR(A301)=$F$5,C301*$G$5,IF(YEAR(A301)=$F$6,C301*$G$6,IF(YEAR(A301)=$F$7,C301*$G$7,IF(YEAR(A301)=$F$8,C301*$G$8,IF(YEAR(A301)=$F$9,C301*$G$9,IF(YEAR(A301)=$F$10,C301*$G$10,IF(YEAR(A301)=$F$11,C301*$G$11,IF(YEAR(A301)=$F$12,C301*$G$12,))))))))))</f>
        <v>180.39999999999998</v>
      </c>
      <c r="R301">
        <f>SUMIF($B$3:B301,B301,$C$3:C301)</f>
        <v>88</v>
      </c>
      <c r="S301">
        <f t="shared" si="12"/>
        <v>0</v>
      </c>
    </row>
    <row r="302" spans="1:19" x14ac:dyDescent="0.25">
      <c r="A302" s="1">
        <v>38911</v>
      </c>
      <c r="B302" t="s">
        <v>7</v>
      </c>
      <c r="C302">
        <v>139</v>
      </c>
      <c r="J302">
        <f>IF(YEAR(A302)=$F$3,C302*$G$3,IF(YEAR(A302)=$F$4,C302*$G$4,IF(YEAR(A302)=$F$5,C302*$G$5,IF(YEAR(A302)=$F$6,C302*$G$6,IF(YEAR(A302)=$F$7,C302*$G$7,IF(YEAR(A302)=$F$8,C302*$G$8,IF(YEAR(A302)=$F$9,C302*$G$9,IF(YEAR(A302)=$F$10,C302*$G$10,IF(YEAR(A302)=$F$11,C302*$G$11,IF(YEAR(A302)=$F$12,C302*$G$12,))))))))))</f>
        <v>284.95</v>
      </c>
      <c r="R302">
        <f>SUMIF($B$3:B302,B302,$C$3:C302)</f>
        <v>3470</v>
      </c>
      <c r="S302">
        <f t="shared" si="12"/>
        <v>13.9</v>
      </c>
    </row>
    <row r="303" spans="1:19" x14ac:dyDescent="0.25">
      <c r="A303" s="1">
        <v>38912</v>
      </c>
      <c r="B303" t="s">
        <v>22</v>
      </c>
      <c r="C303">
        <v>346</v>
      </c>
      <c r="J303">
        <f>IF(YEAR(A303)=$F$3,C303*$G$3,IF(YEAR(A303)=$F$4,C303*$G$4,IF(YEAR(A303)=$F$5,C303*$G$5,IF(YEAR(A303)=$F$6,C303*$G$6,IF(YEAR(A303)=$F$7,C303*$G$7,IF(YEAR(A303)=$F$8,C303*$G$8,IF(YEAR(A303)=$F$9,C303*$G$9,IF(YEAR(A303)=$F$10,C303*$G$10,IF(YEAR(A303)=$F$11,C303*$G$11,IF(YEAR(A303)=$F$12,C303*$G$12,))))))))))</f>
        <v>709.3</v>
      </c>
      <c r="R303">
        <f>SUMIF($B$3:B303,B303,$C$3:C303)</f>
        <v>3592</v>
      </c>
      <c r="S303">
        <f t="shared" si="12"/>
        <v>34.6</v>
      </c>
    </row>
    <row r="304" spans="1:19" x14ac:dyDescent="0.25">
      <c r="A304" s="1">
        <v>38918</v>
      </c>
      <c r="B304" t="s">
        <v>121</v>
      </c>
      <c r="C304">
        <v>3</v>
      </c>
      <c r="J304">
        <f>IF(YEAR(A304)=$F$3,C304*$G$3,IF(YEAR(A304)=$F$4,C304*$G$4,IF(YEAR(A304)=$F$5,C304*$G$5,IF(YEAR(A304)=$F$6,C304*$G$6,IF(YEAR(A304)=$F$7,C304*$G$7,IF(YEAR(A304)=$F$8,C304*$G$8,IF(YEAR(A304)=$F$9,C304*$G$9,IF(YEAR(A304)=$F$10,C304*$G$10,IF(YEAR(A304)=$F$11,C304*$G$11,IF(YEAR(A304)=$F$12,C304*$G$12,))))))))))</f>
        <v>6.1499999999999995</v>
      </c>
      <c r="R304">
        <f>SUMIF($B$3:B304,B304,$C$3:C304)</f>
        <v>3</v>
      </c>
      <c r="S304">
        <f t="shared" si="12"/>
        <v>0</v>
      </c>
    </row>
    <row r="305" spans="1:19" x14ac:dyDescent="0.25">
      <c r="A305" s="1">
        <v>38918</v>
      </c>
      <c r="B305" t="s">
        <v>122</v>
      </c>
      <c r="C305">
        <v>9</v>
      </c>
      <c r="J305">
        <f>IF(YEAR(A305)=$F$3,C305*$G$3,IF(YEAR(A305)=$F$4,C305*$G$4,IF(YEAR(A305)=$F$5,C305*$G$5,IF(YEAR(A305)=$F$6,C305*$G$6,IF(YEAR(A305)=$F$7,C305*$G$7,IF(YEAR(A305)=$F$8,C305*$G$8,IF(YEAR(A305)=$F$9,C305*$G$9,IF(YEAR(A305)=$F$10,C305*$G$10,IF(YEAR(A305)=$F$11,C305*$G$11,IF(YEAR(A305)=$F$12,C305*$G$12,))))))))))</f>
        <v>18.45</v>
      </c>
      <c r="R305">
        <f>SUMIF($B$3:B305,B305,$C$3:C305)</f>
        <v>9</v>
      </c>
      <c r="S305">
        <f t="shared" si="12"/>
        <v>0</v>
      </c>
    </row>
    <row r="306" spans="1:19" x14ac:dyDescent="0.25">
      <c r="A306" s="1">
        <v>38918</v>
      </c>
      <c r="B306" t="s">
        <v>9</v>
      </c>
      <c r="C306">
        <v>323</v>
      </c>
      <c r="J306">
        <f>IF(YEAR(A306)=$F$3,C306*$G$3,IF(YEAR(A306)=$F$4,C306*$G$4,IF(YEAR(A306)=$F$5,C306*$G$5,IF(YEAR(A306)=$F$6,C306*$G$6,IF(YEAR(A306)=$F$7,C306*$G$7,IF(YEAR(A306)=$F$8,C306*$G$8,IF(YEAR(A306)=$F$9,C306*$G$9,IF(YEAR(A306)=$F$10,C306*$G$10,IF(YEAR(A306)=$F$11,C306*$G$11,IF(YEAR(A306)=$F$12,C306*$G$12,))))))))))</f>
        <v>662.15</v>
      </c>
      <c r="R306">
        <f>SUMIF($B$3:B306,B306,$C$3:C306)</f>
        <v>4889</v>
      </c>
      <c r="S306">
        <f t="shared" si="12"/>
        <v>32.300000000000004</v>
      </c>
    </row>
    <row r="307" spans="1:19" x14ac:dyDescent="0.25">
      <c r="A307" s="1">
        <v>38919</v>
      </c>
      <c r="B307" t="s">
        <v>102</v>
      </c>
      <c r="C307">
        <v>382</v>
      </c>
      <c r="J307">
        <f>IF(YEAR(A307)=$F$3,C307*$G$3,IF(YEAR(A307)=$F$4,C307*$G$4,IF(YEAR(A307)=$F$5,C307*$G$5,IF(YEAR(A307)=$F$6,C307*$G$6,IF(YEAR(A307)=$F$7,C307*$G$7,IF(YEAR(A307)=$F$8,C307*$G$8,IF(YEAR(A307)=$F$9,C307*$G$9,IF(YEAR(A307)=$F$10,C307*$G$10,IF(YEAR(A307)=$F$11,C307*$G$11,IF(YEAR(A307)=$F$12,C307*$G$12,))))))))))</f>
        <v>783.09999999999991</v>
      </c>
      <c r="R307">
        <f>SUMIF($B$3:B307,B307,$C$3:C307)</f>
        <v>796</v>
      </c>
      <c r="S307">
        <f t="shared" si="12"/>
        <v>19.100000000000001</v>
      </c>
    </row>
    <row r="308" spans="1:19" x14ac:dyDescent="0.25">
      <c r="A308" s="1">
        <v>38923</v>
      </c>
      <c r="B308" t="s">
        <v>17</v>
      </c>
      <c r="C308">
        <v>296</v>
      </c>
      <c r="J308">
        <f>IF(YEAR(A308)=$F$3,C308*$G$3,IF(YEAR(A308)=$F$4,C308*$G$4,IF(YEAR(A308)=$F$5,C308*$G$5,IF(YEAR(A308)=$F$6,C308*$G$6,IF(YEAR(A308)=$F$7,C308*$G$7,IF(YEAR(A308)=$F$8,C308*$G$8,IF(YEAR(A308)=$F$9,C308*$G$9,IF(YEAR(A308)=$F$10,C308*$G$10,IF(YEAR(A308)=$F$11,C308*$G$11,IF(YEAR(A308)=$F$12,C308*$G$12,))))))))))</f>
        <v>606.79999999999995</v>
      </c>
      <c r="R308">
        <f>SUMIF($B$3:B308,B308,$C$3:C308)</f>
        <v>3275</v>
      </c>
      <c r="S308">
        <f t="shared" si="12"/>
        <v>29.6</v>
      </c>
    </row>
    <row r="309" spans="1:19" x14ac:dyDescent="0.25">
      <c r="A309" s="1">
        <v>38924</v>
      </c>
      <c r="B309" t="s">
        <v>5</v>
      </c>
      <c r="C309">
        <v>121</v>
      </c>
      <c r="J309">
        <f>IF(YEAR(A309)=$F$3,C309*$G$3,IF(YEAR(A309)=$F$4,C309*$G$4,IF(YEAR(A309)=$F$5,C309*$G$5,IF(YEAR(A309)=$F$6,C309*$G$6,IF(YEAR(A309)=$F$7,C309*$G$7,IF(YEAR(A309)=$F$8,C309*$G$8,IF(YEAR(A309)=$F$9,C309*$G$9,IF(YEAR(A309)=$F$10,C309*$G$10,IF(YEAR(A309)=$F$11,C309*$G$11,IF(YEAR(A309)=$F$12,C309*$G$12,))))))))))</f>
        <v>248.04999999999998</v>
      </c>
      <c r="R309">
        <f>SUMIF($B$3:B309,B309,$C$3:C309)</f>
        <v>2395</v>
      </c>
      <c r="S309">
        <f t="shared" si="12"/>
        <v>12.100000000000001</v>
      </c>
    </row>
    <row r="310" spans="1:19" x14ac:dyDescent="0.25">
      <c r="A310" s="1">
        <v>38924</v>
      </c>
      <c r="B310" t="s">
        <v>25</v>
      </c>
      <c r="C310">
        <v>157</v>
      </c>
      <c r="J310">
        <f>IF(YEAR(A310)=$F$3,C310*$G$3,IF(YEAR(A310)=$F$4,C310*$G$4,IF(YEAR(A310)=$F$5,C310*$G$5,IF(YEAR(A310)=$F$6,C310*$G$6,IF(YEAR(A310)=$F$7,C310*$G$7,IF(YEAR(A310)=$F$8,C310*$G$8,IF(YEAR(A310)=$F$9,C310*$G$9,IF(YEAR(A310)=$F$10,C310*$G$10,IF(YEAR(A310)=$F$11,C310*$G$11,IF(YEAR(A310)=$F$12,C310*$G$12,))))))))))</f>
        <v>321.84999999999997</v>
      </c>
      <c r="R310">
        <f>SUMIF($B$3:B310,B310,$C$3:C310)</f>
        <v>494</v>
      </c>
      <c r="S310">
        <f t="shared" si="12"/>
        <v>7.8500000000000005</v>
      </c>
    </row>
    <row r="311" spans="1:19" x14ac:dyDescent="0.25">
      <c r="A311" s="1">
        <v>38926</v>
      </c>
      <c r="B311" t="s">
        <v>9</v>
      </c>
      <c r="C311">
        <v>497</v>
      </c>
      <c r="J311">
        <f>IF(YEAR(A311)=$F$3,C311*$G$3,IF(YEAR(A311)=$F$4,C311*$G$4,IF(YEAR(A311)=$F$5,C311*$G$5,IF(YEAR(A311)=$F$6,C311*$G$6,IF(YEAR(A311)=$F$7,C311*$G$7,IF(YEAR(A311)=$F$8,C311*$G$8,IF(YEAR(A311)=$F$9,C311*$G$9,IF(YEAR(A311)=$F$10,C311*$G$10,IF(YEAR(A311)=$F$11,C311*$G$11,IF(YEAR(A311)=$F$12,C311*$G$12,))))))))))</f>
        <v>1018.8499999999999</v>
      </c>
      <c r="R311">
        <f>SUMIF($B$3:B311,B311,$C$3:C311)</f>
        <v>5386</v>
      </c>
      <c r="S311">
        <f t="shared" si="12"/>
        <v>49.7</v>
      </c>
    </row>
    <row r="312" spans="1:19" x14ac:dyDescent="0.25">
      <c r="A312" s="1">
        <v>38927</v>
      </c>
      <c r="B312" t="s">
        <v>9</v>
      </c>
      <c r="C312">
        <v>103</v>
      </c>
      <c r="J312">
        <f>IF(YEAR(A312)=$F$3,C312*$G$3,IF(YEAR(A312)=$F$4,C312*$G$4,IF(YEAR(A312)=$F$5,C312*$G$5,IF(YEAR(A312)=$F$6,C312*$G$6,IF(YEAR(A312)=$F$7,C312*$G$7,IF(YEAR(A312)=$F$8,C312*$G$8,IF(YEAR(A312)=$F$9,C312*$G$9,IF(YEAR(A312)=$F$10,C312*$G$10,IF(YEAR(A312)=$F$11,C312*$G$11,IF(YEAR(A312)=$F$12,C312*$G$12,))))))))))</f>
        <v>211.14999999999998</v>
      </c>
      <c r="R312">
        <f>SUMIF($B$3:B312,B312,$C$3:C312)</f>
        <v>5489</v>
      </c>
      <c r="S312">
        <f t="shared" si="12"/>
        <v>10.3</v>
      </c>
    </row>
    <row r="313" spans="1:19" x14ac:dyDescent="0.25">
      <c r="A313" s="1">
        <v>38928</v>
      </c>
      <c r="B313" t="s">
        <v>30</v>
      </c>
      <c r="C313">
        <v>142</v>
      </c>
      <c r="J313">
        <f>IF(YEAR(A313)=$F$3,C313*$G$3,IF(YEAR(A313)=$F$4,C313*$G$4,IF(YEAR(A313)=$F$5,C313*$G$5,IF(YEAR(A313)=$F$6,C313*$G$6,IF(YEAR(A313)=$F$7,C313*$G$7,IF(YEAR(A313)=$F$8,C313*$G$8,IF(YEAR(A313)=$F$9,C313*$G$9,IF(YEAR(A313)=$F$10,C313*$G$10,IF(YEAR(A313)=$F$11,C313*$G$11,IF(YEAR(A313)=$F$12,C313*$G$12,))))))))))</f>
        <v>291.09999999999997</v>
      </c>
      <c r="R313">
        <f>SUMIF($B$3:B313,B313,$C$3:C313)</f>
        <v>1103</v>
      </c>
      <c r="S313">
        <f t="shared" si="12"/>
        <v>14.200000000000001</v>
      </c>
    </row>
    <row r="314" spans="1:19" x14ac:dyDescent="0.25">
      <c r="A314" s="1">
        <v>38929</v>
      </c>
      <c r="B314" t="s">
        <v>23</v>
      </c>
      <c r="C314">
        <v>144</v>
      </c>
      <c r="J314">
        <f>IF(YEAR(A314)=$F$3,C314*$G$3,IF(YEAR(A314)=$F$4,C314*$G$4,IF(YEAR(A314)=$F$5,C314*$G$5,IF(YEAR(A314)=$F$6,C314*$G$6,IF(YEAR(A314)=$F$7,C314*$G$7,IF(YEAR(A314)=$F$8,C314*$G$8,IF(YEAR(A314)=$F$9,C314*$G$9,IF(YEAR(A314)=$F$10,C314*$G$10,IF(YEAR(A314)=$F$11,C314*$G$11,IF(YEAR(A314)=$F$12,C314*$G$12,))))))))))</f>
        <v>295.2</v>
      </c>
      <c r="R314">
        <f>SUMIF($B$3:B314,B314,$C$3:C314)</f>
        <v>600</v>
      </c>
      <c r="S314">
        <f t="shared" si="12"/>
        <v>7.2</v>
      </c>
    </row>
    <row r="315" spans="1:19" x14ac:dyDescent="0.25">
      <c r="A315" s="1">
        <v>38931</v>
      </c>
      <c r="B315" t="s">
        <v>100</v>
      </c>
      <c r="C315">
        <v>8</v>
      </c>
      <c r="J315">
        <f>IF(YEAR(A315)=$F$3,C315*$G$3,IF(YEAR(A315)=$F$4,C315*$G$4,IF(YEAR(A315)=$F$5,C315*$G$5,IF(YEAR(A315)=$F$6,C315*$G$6,IF(YEAR(A315)=$F$7,C315*$G$7,IF(YEAR(A315)=$F$8,C315*$G$8,IF(YEAR(A315)=$F$9,C315*$G$9,IF(YEAR(A315)=$F$10,C315*$G$10,IF(YEAR(A315)=$F$11,C315*$G$11,IF(YEAR(A315)=$F$12,C315*$G$12,))))))))))</f>
        <v>16.399999999999999</v>
      </c>
      <c r="R315">
        <f>SUMIF($B$3:B315,B315,$C$3:C315)</f>
        <v>25</v>
      </c>
      <c r="S315">
        <f t="shared" si="12"/>
        <v>0</v>
      </c>
    </row>
    <row r="316" spans="1:19" x14ac:dyDescent="0.25">
      <c r="A316" s="1">
        <v>38936</v>
      </c>
      <c r="B316" t="s">
        <v>55</v>
      </c>
      <c r="C316">
        <v>172</v>
      </c>
      <c r="J316">
        <f>IF(YEAR(A316)=$F$3,C316*$G$3,IF(YEAR(A316)=$F$4,C316*$G$4,IF(YEAR(A316)=$F$5,C316*$G$5,IF(YEAR(A316)=$F$6,C316*$G$6,IF(YEAR(A316)=$F$7,C316*$G$7,IF(YEAR(A316)=$F$8,C316*$G$8,IF(YEAR(A316)=$F$9,C316*$G$9,IF(YEAR(A316)=$F$10,C316*$G$10,IF(YEAR(A316)=$F$11,C316*$G$11,IF(YEAR(A316)=$F$12,C316*$G$12,))))))))))</f>
        <v>352.59999999999997</v>
      </c>
      <c r="R316">
        <f>SUMIF($B$3:B316,B316,$C$3:C316)</f>
        <v>519</v>
      </c>
      <c r="S316">
        <f t="shared" si="12"/>
        <v>8.6</v>
      </c>
    </row>
    <row r="317" spans="1:19" x14ac:dyDescent="0.25">
      <c r="A317" s="1">
        <v>38940</v>
      </c>
      <c r="B317" t="s">
        <v>7</v>
      </c>
      <c r="C317">
        <v>290</v>
      </c>
      <c r="J317">
        <f>IF(YEAR(A317)=$F$3,C317*$G$3,IF(YEAR(A317)=$F$4,C317*$G$4,IF(YEAR(A317)=$F$5,C317*$G$5,IF(YEAR(A317)=$F$6,C317*$G$6,IF(YEAR(A317)=$F$7,C317*$G$7,IF(YEAR(A317)=$F$8,C317*$G$8,IF(YEAR(A317)=$F$9,C317*$G$9,IF(YEAR(A317)=$F$10,C317*$G$10,IF(YEAR(A317)=$F$11,C317*$G$11,IF(YEAR(A317)=$F$12,C317*$G$12,))))))))))</f>
        <v>594.5</v>
      </c>
      <c r="R317">
        <f>SUMIF($B$3:B317,B317,$C$3:C317)</f>
        <v>3760</v>
      </c>
      <c r="S317">
        <f t="shared" si="12"/>
        <v>29</v>
      </c>
    </row>
    <row r="318" spans="1:19" x14ac:dyDescent="0.25">
      <c r="A318" s="1">
        <v>38942</v>
      </c>
      <c r="B318" t="s">
        <v>14</v>
      </c>
      <c r="C318">
        <v>422</v>
      </c>
      <c r="J318">
        <f>IF(YEAR(A318)=$F$3,C318*$G$3,IF(YEAR(A318)=$F$4,C318*$G$4,IF(YEAR(A318)=$F$5,C318*$G$5,IF(YEAR(A318)=$F$6,C318*$G$6,IF(YEAR(A318)=$F$7,C318*$G$7,IF(YEAR(A318)=$F$8,C318*$G$8,IF(YEAR(A318)=$F$9,C318*$G$9,IF(YEAR(A318)=$F$10,C318*$G$10,IF(YEAR(A318)=$F$11,C318*$G$11,IF(YEAR(A318)=$F$12,C318*$G$12,))))))))))</f>
        <v>865.09999999999991</v>
      </c>
      <c r="R318">
        <f>SUMIF($B$3:B318,B318,$C$3:C318)</f>
        <v>3487</v>
      </c>
      <c r="S318">
        <f t="shared" si="12"/>
        <v>42.2</v>
      </c>
    </row>
    <row r="319" spans="1:19" x14ac:dyDescent="0.25">
      <c r="A319" s="1">
        <v>38945</v>
      </c>
      <c r="B319" t="s">
        <v>109</v>
      </c>
      <c r="C319">
        <v>12</v>
      </c>
      <c r="J319">
        <f>IF(YEAR(A319)=$F$3,C319*$G$3,IF(YEAR(A319)=$F$4,C319*$G$4,IF(YEAR(A319)=$F$5,C319*$G$5,IF(YEAR(A319)=$F$6,C319*$G$6,IF(YEAR(A319)=$F$7,C319*$G$7,IF(YEAR(A319)=$F$8,C319*$G$8,IF(YEAR(A319)=$F$9,C319*$G$9,IF(YEAR(A319)=$F$10,C319*$G$10,IF(YEAR(A319)=$F$11,C319*$G$11,IF(YEAR(A319)=$F$12,C319*$G$12,))))))))))</f>
        <v>24.599999999999998</v>
      </c>
      <c r="R319">
        <f>SUMIF($B$3:B319,B319,$C$3:C319)</f>
        <v>30</v>
      </c>
      <c r="S319">
        <f t="shared" si="12"/>
        <v>0</v>
      </c>
    </row>
    <row r="320" spans="1:19" x14ac:dyDescent="0.25">
      <c r="A320" s="1">
        <v>38948</v>
      </c>
      <c r="B320" t="s">
        <v>55</v>
      </c>
      <c r="C320">
        <v>104</v>
      </c>
      <c r="J320">
        <f>IF(YEAR(A320)=$F$3,C320*$G$3,IF(YEAR(A320)=$F$4,C320*$G$4,IF(YEAR(A320)=$F$5,C320*$G$5,IF(YEAR(A320)=$F$6,C320*$G$6,IF(YEAR(A320)=$F$7,C320*$G$7,IF(YEAR(A320)=$F$8,C320*$G$8,IF(YEAR(A320)=$F$9,C320*$G$9,IF(YEAR(A320)=$F$10,C320*$G$10,IF(YEAR(A320)=$F$11,C320*$G$11,IF(YEAR(A320)=$F$12,C320*$G$12,))))))))))</f>
        <v>213.2</v>
      </c>
      <c r="R320">
        <f>SUMIF($B$3:B320,B320,$C$3:C320)</f>
        <v>623</v>
      </c>
      <c r="S320">
        <f t="shared" si="12"/>
        <v>5.2</v>
      </c>
    </row>
    <row r="321" spans="1:19" x14ac:dyDescent="0.25">
      <c r="A321" s="1">
        <v>38949</v>
      </c>
      <c r="B321" t="s">
        <v>35</v>
      </c>
      <c r="C321">
        <v>97</v>
      </c>
      <c r="J321">
        <f>IF(YEAR(A321)=$F$3,C321*$G$3,IF(YEAR(A321)=$F$4,C321*$G$4,IF(YEAR(A321)=$F$5,C321*$G$5,IF(YEAR(A321)=$F$6,C321*$G$6,IF(YEAR(A321)=$F$7,C321*$G$7,IF(YEAR(A321)=$F$8,C321*$G$8,IF(YEAR(A321)=$F$9,C321*$G$9,IF(YEAR(A321)=$F$10,C321*$G$10,IF(YEAR(A321)=$F$11,C321*$G$11,IF(YEAR(A321)=$F$12,C321*$G$12,))))))))))</f>
        <v>198.85</v>
      </c>
      <c r="R321">
        <f>SUMIF($B$3:B321,B321,$C$3:C321)</f>
        <v>407</v>
      </c>
      <c r="S321">
        <f t="shared" si="12"/>
        <v>4.8500000000000005</v>
      </c>
    </row>
    <row r="322" spans="1:19" x14ac:dyDescent="0.25">
      <c r="A322" s="1">
        <v>38950</v>
      </c>
      <c r="B322" t="s">
        <v>26</v>
      </c>
      <c r="C322">
        <v>179</v>
      </c>
      <c r="J322">
        <f>IF(YEAR(A322)=$F$3,C322*$G$3,IF(YEAR(A322)=$F$4,C322*$G$4,IF(YEAR(A322)=$F$5,C322*$G$5,IF(YEAR(A322)=$F$6,C322*$G$6,IF(YEAR(A322)=$F$7,C322*$G$7,IF(YEAR(A322)=$F$8,C322*$G$8,IF(YEAR(A322)=$F$9,C322*$G$9,IF(YEAR(A322)=$F$10,C322*$G$10,IF(YEAR(A322)=$F$11,C322*$G$11,IF(YEAR(A322)=$F$12,C322*$G$12,))))))))))</f>
        <v>366.95</v>
      </c>
      <c r="R322">
        <f>SUMIF($B$3:B322,B322,$C$3:C322)</f>
        <v>307</v>
      </c>
      <c r="S322">
        <f t="shared" si="12"/>
        <v>8.9500000000000011</v>
      </c>
    </row>
    <row r="323" spans="1:19" x14ac:dyDescent="0.25">
      <c r="A323" s="1">
        <v>38953</v>
      </c>
      <c r="B323" t="s">
        <v>50</v>
      </c>
      <c r="C323">
        <v>256</v>
      </c>
      <c r="J323">
        <f>IF(YEAR(A323)=$F$3,C323*$G$3,IF(YEAR(A323)=$F$4,C323*$G$4,IF(YEAR(A323)=$F$5,C323*$G$5,IF(YEAR(A323)=$F$6,C323*$G$6,IF(YEAR(A323)=$F$7,C323*$G$7,IF(YEAR(A323)=$F$8,C323*$G$8,IF(YEAR(A323)=$F$9,C323*$G$9,IF(YEAR(A323)=$F$10,C323*$G$10,IF(YEAR(A323)=$F$11,C323*$G$11,IF(YEAR(A323)=$F$12,C323*$G$12,))))))))))</f>
        <v>524.79999999999995</v>
      </c>
      <c r="R323">
        <f>SUMIF($B$3:B323,B323,$C$3:C323)</f>
        <v>3073</v>
      </c>
      <c r="S323">
        <f t="shared" si="12"/>
        <v>25.6</v>
      </c>
    </row>
    <row r="324" spans="1:19" x14ac:dyDescent="0.25">
      <c r="A324" s="1">
        <v>38954</v>
      </c>
      <c r="B324" t="s">
        <v>113</v>
      </c>
      <c r="C324">
        <v>20</v>
      </c>
      <c r="J324">
        <f>IF(YEAR(A324)=$F$3,C324*$G$3,IF(YEAR(A324)=$F$4,C324*$G$4,IF(YEAR(A324)=$F$5,C324*$G$5,IF(YEAR(A324)=$F$6,C324*$G$6,IF(YEAR(A324)=$F$7,C324*$G$7,IF(YEAR(A324)=$F$8,C324*$G$8,IF(YEAR(A324)=$F$9,C324*$G$9,IF(YEAR(A324)=$F$10,C324*$G$10,IF(YEAR(A324)=$F$11,C324*$G$11,IF(YEAR(A324)=$F$12,C324*$G$12,))))))))))</f>
        <v>41</v>
      </c>
      <c r="R324">
        <f>SUMIF($B$3:B324,B324,$C$3:C324)</f>
        <v>28</v>
      </c>
      <c r="S324">
        <f t="shared" ref="S324:S387" si="13">IF(R324&gt;=10000,C324*0.2,IF(R324&gt;=1000,C324*0.1,IF(R324&gt;=100,C324*0.05,0)))</f>
        <v>0</v>
      </c>
    </row>
    <row r="325" spans="1:19" x14ac:dyDescent="0.25">
      <c r="A325" s="1">
        <v>38954</v>
      </c>
      <c r="B325" t="s">
        <v>105</v>
      </c>
      <c r="C325">
        <v>10</v>
      </c>
      <c r="J325">
        <f>IF(YEAR(A325)=$F$3,C325*$G$3,IF(YEAR(A325)=$F$4,C325*$G$4,IF(YEAR(A325)=$F$5,C325*$G$5,IF(YEAR(A325)=$F$6,C325*$G$6,IF(YEAR(A325)=$F$7,C325*$G$7,IF(YEAR(A325)=$F$8,C325*$G$8,IF(YEAR(A325)=$F$9,C325*$G$9,IF(YEAR(A325)=$F$10,C325*$G$10,IF(YEAR(A325)=$F$11,C325*$G$11,IF(YEAR(A325)=$F$12,C325*$G$12,))))))))))</f>
        <v>20.5</v>
      </c>
      <c r="R325">
        <f>SUMIF($B$3:B325,B325,$C$3:C325)</f>
        <v>29</v>
      </c>
      <c r="S325">
        <f t="shared" si="13"/>
        <v>0</v>
      </c>
    </row>
    <row r="326" spans="1:19" x14ac:dyDescent="0.25">
      <c r="A326" s="1">
        <v>38955</v>
      </c>
      <c r="B326" t="s">
        <v>7</v>
      </c>
      <c r="C326">
        <v>407</v>
      </c>
      <c r="J326">
        <f>IF(YEAR(A326)=$F$3,C326*$G$3,IF(YEAR(A326)=$F$4,C326*$G$4,IF(YEAR(A326)=$F$5,C326*$G$5,IF(YEAR(A326)=$F$6,C326*$G$6,IF(YEAR(A326)=$F$7,C326*$G$7,IF(YEAR(A326)=$F$8,C326*$G$8,IF(YEAR(A326)=$F$9,C326*$G$9,IF(YEAR(A326)=$F$10,C326*$G$10,IF(YEAR(A326)=$F$11,C326*$G$11,IF(YEAR(A326)=$F$12,C326*$G$12,))))))))))</f>
        <v>834.34999999999991</v>
      </c>
      <c r="R326">
        <f>SUMIF($B$3:B326,B326,$C$3:C326)</f>
        <v>4167</v>
      </c>
      <c r="S326">
        <f t="shared" si="13"/>
        <v>40.700000000000003</v>
      </c>
    </row>
    <row r="327" spans="1:19" x14ac:dyDescent="0.25">
      <c r="A327" s="1">
        <v>38956</v>
      </c>
      <c r="B327" t="s">
        <v>22</v>
      </c>
      <c r="C327">
        <v>297</v>
      </c>
      <c r="J327">
        <f>IF(YEAR(A327)=$F$3,C327*$G$3,IF(YEAR(A327)=$F$4,C327*$G$4,IF(YEAR(A327)=$F$5,C327*$G$5,IF(YEAR(A327)=$F$6,C327*$G$6,IF(YEAR(A327)=$F$7,C327*$G$7,IF(YEAR(A327)=$F$8,C327*$G$8,IF(YEAR(A327)=$F$9,C327*$G$9,IF(YEAR(A327)=$F$10,C327*$G$10,IF(YEAR(A327)=$F$11,C327*$G$11,IF(YEAR(A327)=$F$12,C327*$G$12,))))))))))</f>
        <v>608.84999999999991</v>
      </c>
      <c r="R327">
        <f>SUMIF($B$3:B327,B327,$C$3:C327)</f>
        <v>3889</v>
      </c>
      <c r="S327">
        <f t="shared" si="13"/>
        <v>29.700000000000003</v>
      </c>
    </row>
    <row r="328" spans="1:19" x14ac:dyDescent="0.25">
      <c r="A328" s="1">
        <v>38956</v>
      </c>
      <c r="B328" t="s">
        <v>71</v>
      </c>
      <c r="C328">
        <v>133</v>
      </c>
      <c r="J328">
        <f>IF(YEAR(A328)=$F$3,C328*$G$3,IF(YEAR(A328)=$F$4,C328*$G$4,IF(YEAR(A328)=$F$5,C328*$G$5,IF(YEAR(A328)=$F$6,C328*$G$6,IF(YEAR(A328)=$F$7,C328*$G$7,IF(YEAR(A328)=$F$8,C328*$G$8,IF(YEAR(A328)=$F$9,C328*$G$9,IF(YEAR(A328)=$F$10,C328*$G$10,IF(YEAR(A328)=$F$11,C328*$G$11,IF(YEAR(A328)=$F$12,C328*$G$12,))))))))))</f>
        <v>272.64999999999998</v>
      </c>
      <c r="R328">
        <f>SUMIF($B$3:B328,B328,$C$3:C328)</f>
        <v>426</v>
      </c>
      <c r="S328">
        <f t="shared" si="13"/>
        <v>6.65</v>
      </c>
    </row>
    <row r="329" spans="1:19" x14ac:dyDescent="0.25">
      <c r="A329" s="1">
        <v>38956</v>
      </c>
      <c r="B329" t="s">
        <v>35</v>
      </c>
      <c r="C329">
        <v>33</v>
      </c>
      <c r="J329">
        <f>IF(YEAR(A329)=$F$3,C329*$G$3,IF(YEAR(A329)=$F$4,C329*$G$4,IF(YEAR(A329)=$F$5,C329*$G$5,IF(YEAR(A329)=$F$6,C329*$G$6,IF(YEAR(A329)=$F$7,C329*$G$7,IF(YEAR(A329)=$F$8,C329*$G$8,IF(YEAR(A329)=$F$9,C329*$G$9,IF(YEAR(A329)=$F$10,C329*$G$10,IF(YEAR(A329)=$F$11,C329*$G$11,IF(YEAR(A329)=$F$12,C329*$G$12,))))))))))</f>
        <v>67.649999999999991</v>
      </c>
      <c r="R329">
        <f>SUMIF($B$3:B329,B329,$C$3:C329)</f>
        <v>440</v>
      </c>
      <c r="S329">
        <f t="shared" si="13"/>
        <v>1.6500000000000001</v>
      </c>
    </row>
    <row r="330" spans="1:19" x14ac:dyDescent="0.25">
      <c r="A330" s="1">
        <v>38959</v>
      </c>
      <c r="B330" t="s">
        <v>14</v>
      </c>
      <c r="C330">
        <v>220</v>
      </c>
      <c r="J330">
        <f>IF(YEAR(A330)=$F$3,C330*$G$3,IF(YEAR(A330)=$F$4,C330*$G$4,IF(YEAR(A330)=$F$5,C330*$G$5,IF(YEAR(A330)=$F$6,C330*$G$6,IF(YEAR(A330)=$F$7,C330*$G$7,IF(YEAR(A330)=$F$8,C330*$G$8,IF(YEAR(A330)=$F$9,C330*$G$9,IF(YEAR(A330)=$F$10,C330*$G$10,IF(YEAR(A330)=$F$11,C330*$G$11,IF(YEAR(A330)=$F$12,C330*$G$12,))))))))))</f>
        <v>450.99999999999994</v>
      </c>
      <c r="R330">
        <f>SUMIF($B$3:B330,B330,$C$3:C330)</f>
        <v>3707</v>
      </c>
      <c r="S330">
        <f t="shared" si="13"/>
        <v>22</v>
      </c>
    </row>
    <row r="331" spans="1:19" x14ac:dyDescent="0.25">
      <c r="A331" s="1">
        <v>38959</v>
      </c>
      <c r="B331" t="s">
        <v>28</v>
      </c>
      <c r="C331">
        <v>114</v>
      </c>
      <c r="J331">
        <f>IF(YEAR(A331)=$F$3,C331*$G$3,IF(YEAR(A331)=$F$4,C331*$G$4,IF(YEAR(A331)=$F$5,C331*$G$5,IF(YEAR(A331)=$F$6,C331*$G$6,IF(YEAR(A331)=$F$7,C331*$G$7,IF(YEAR(A331)=$F$8,C331*$G$8,IF(YEAR(A331)=$F$9,C331*$G$9,IF(YEAR(A331)=$F$10,C331*$G$10,IF(YEAR(A331)=$F$11,C331*$G$11,IF(YEAR(A331)=$F$12,C331*$G$12,))))))))))</f>
        <v>233.7</v>
      </c>
      <c r="R331">
        <f>SUMIF($B$3:B331,B331,$C$3:C331)</f>
        <v>663</v>
      </c>
      <c r="S331">
        <f t="shared" si="13"/>
        <v>5.7</v>
      </c>
    </row>
    <row r="332" spans="1:19" x14ac:dyDescent="0.25">
      <c r="A332" s="1">
        <v>38962</v>
      </c>
      <c r="B332" t="s">
        <v>8</v>
      </c>
      <c r="C332">
        <v>130</v>
      </c>
      <c r="J332">
        <f>IF(YEAR(A332)=$F$3,C332*$G$3,IF(YEAR(A332)=$F$4,C332*$G$4,IF(YEAR(A332)=$F$5,C332*$G$5,IF(YEAR(A332)=$F$6,C332*$G$6,IF(YEAR(A332)=$F$7,C332*$G$7,IF(YEAR(A332)=$F$8,C332*$G$8,IF(YEAR(A332)=$F$9,C332*$G$9,IF(YEAR(A332)=$F$10,C332*$G$10,IF(YEAR(A332)=$F$11,C332*$G$11,IF(YEAR(A332)=$F$12,C332*$G$12,))))))))))</f>
        <v>266.5</v>
      </c>
      <c r="R332">
        <f>SUMIF($B$3:B332,B332,$C$3:C332)</f>
        <v>504</v>
      </c>
      <c r="S332">
        <f t="shared" si="13"/>
        <v>6.5</v>
      </c>
    </row>
    <row r="333" spans="1:19" x14ac:dyDescent="0.25">
      <c r="A333" s="1">
        <v>38962</v>
      </c>
      <c r="B333" t="s">
        <v>30</v>
      </c>
      <c r="C333">
        <v>52</v>
      </c>
      <c r="J333">
        <f>IF(YEAR(A333)=$F$3,C333*$G$3,IF(YEAR(A333)=$F$4,C333*$G$4,IF(YEAR(A333)=$F$5,C333*$G$5,IF(YEAR(A333)=$F$6,C333*$G$6,IF(YEAR(A333)=$F$7,C333*$G$7,IF(YEAR(A333)=$F$8,C333*$G$8,IF(YEAR(A333)=$F$9,C333*$G$9,IF(YEAR(A333)=$F$10,C333*$G$10,IF(YEAR(A333)=$F$11,C333*$G$11,IF(YEAR(A333)=$F$12,C333*$G$12,))))))))))</f>
        <v>106.6</v>
      </c>
      <c r="R333">
        <f>SUMIF($B$3:B333,B333,$C$3:C333)</f>
        <v>1155</v>
      </c>
      <c r="S333">
        <f t="shared" si="13"/>
        <v>5.2</v>
      </c>
    </row>
    <row r="334" spans="1:19" x14ac:dyDescent="0.25">
      <c r="A334" s="1">
        <v>38962</v>
      </c>
      <c r="B334" t="s">
        <v>28</v>
      </c>
      <c r="C334">
        <v>33</v>
      </c>
      <c r="J334">
        <f>IF(YEAR(A334)=$F$3,C334*$G$3,IF(YEAR(A334)=$F$4,C334*$G$4,IF(YEAR(A334)=$F$5,C334*$G$5,IF(YEAR(A334)=$F$6,C334*$G$6,IF(YEAR(A334)=$F$7,C334*$G$7,IF(YEAR(A334)=$F$8,C334*$G$8,IF(YEAR(A334)=$F$9,C334*$G$9,IF(YEAR(A334)=$F$10,C334*$G$10,IF(YEAR(A334)=$F$11,C334*$G$11,IF(YEAR(A334)=$F$12,C334*$G$12,))))))))))</f>
        <v>67.649999999999991</v>
      </c>
      <c r="R334">
        <f>SUMIF($B$3:B334,B334,$C$3:C334)</f>
        <v>696</v>
      </c>
      <c r="S334">
        <f t="shared" si="13"/>
        <v>1.6500000000000001</v>
      </c>
    </row>
    <row r="335" spans="1:19" x14ac:dyDescent="0.25">
      <c r="A335" s="1">
        <v>38963</v>
      </c>
      <c r="B335" t="s">
        <v>61</v>
      </c>
      <c r="C335">
        <v>57</v>
      </c>
      <c r="J335">
        <f>IF(YEAR(A335)=$F$3,C335*$G$3,IF(YEAR(A335)=$F$4,C335*$G$4,IF(YEAR(A335)=$F$5,C335*$G$5,IF(YEAR(A335)=$F$6,C335*$G$6,IF(YEAR(A335)=$F$7,C335*$G$7,IF(YEAR(A335)=$F$8,C335*$G$8,IF(YEAR(A335)=$F$9,C335*$G$9,IF(YEAR(A335)=$F$10,C335*$G$10,IF(YEAR(A335)=$F$11,C335*$G$11,IF(YEAR(A335)=$F$12,C335*$G$12,))))))))))</f>
        <v>116.85</v>
      </c>
      <c r="R335">
        <f>SUMIF($B$3:B335,B335,$C$3:C335)</f>
        <v>182</v>
      </c>
      <c r="S335">
        <f t="shared" si="13"/>
        <v>2.85</v>
      </c>
    </row>
    <row r="336" spans="1:19" x14ac:dyDescent="0.25">
      <c r="A336" s="1">
        <v>38965</v>
      </c>
      <c r="B336" t="s">
        <v>123</v>
      </c>
      <c r="C336">
        <v>190</v>
      </c>
      <c r="J336">
        <f>IF(YEAR(A336)=$F$3,C336*$G$3,IF(YEAR(A336)=$F$4,C336*$G$4,IF(YEAR(A336)=$F$5,C336*$G$5,IF(YEAR(A336)=$F$6,C336*$G$6,IF(YEAR(A336)=$F$7,C336*$G$7,IF(YEAR(A336)=$F$8,C336*$G$8,IF(YEAR(A336)=$F$9,C336*$G$9,IF(YEAR(A336)=$F$10,C336*$G$10,IF(YEAR(A336)=$F$11,C336*$G$11,IF(YEAR(A336)=$F$12,C336*$G$12,))))))))))</f>
        <v>389.49999999999994</v>
      </c>
      <c r="R336">
        <f>SUMIF($B$3:B336,B336,$C$3:C336)</f>
        <v>190</v>
      </c>
      <c r="S336">
        <f t="shared" si="13"/>
        <v>9.5</v>
      </c>
    </row>
    <row r="337" spans="1:19" x14ac:dyDescent="0.25">
      <c r="A337" s="1">
        <v>38965</v>
      </c>
      <c r="B337" t="s">
        <v>84</v>
      </c>
      <c r="C337">
        <v>8</v>
      </c>
      <c r="J337">
        <f>IF(YEAR(A337)=$F$3,C337*$G$3,IF(YEAR(A337)=$F$4,C337*$G$4,IF(YEAR(A337)=$F$5,C337*$G$5,IF(YEAR(A337)=$F$6,C337*$G$6,IF(YEAR(A337)=$F$7,C337*$G$7,IF(YEAR(A337)=$F$8,C337*$G$8,IF(YEAR(A337)=$F$9,C337*$G$9,IF(YEAR(A337)=$F$10,C337*$G$10,IF(YEAR(A337)=$F$11,C337*$G$11,IF(YEAR(A337)=$F$12,C337*$G$12,))))))))))</f>
        <v>16.399999999999999</v>
      </c>
      <c r="R337">
        <f>SUMIF($B$3:B337,B337,$C$3:C337)</f>
        <v>10</v>
      </c>
      <c r="S337">
        <f t="shared" si="13"/>
        <v>0</v>
      </c>
    </row>
    <row r="338" spans="1:19" x14ac:dyDescent="0.25">
      <c r="A338" s="1">
        <v>38965</v>
      </c>
      <c r="B338" t="s">
        <v>7</v>
      </c>
      <c r="C338">
        <v>255</v>
      </c>
      <c r="J338">
        <f>IF(YEAR(A338)=$F$3,C338*$G$3,IF(YEAR(A338)=$F$4,C338*$G$4,IF(YEAR(A338)=$F$5,C338*$G$5,IF(YEAR(A338)=$F$6,C338*$G$6,IF(YEAR(A338)=$F$7,C338*$G$7,IF(YEAR(A338)=$F$8,C338*$G$8,IF(YEAR(A338)=$F$9,C338*$G$9,IF(YEAR(A338)=$F$10,C338*$G$10,IF(YEAR(A338)=$F$11,C338*$G$11,IF(YEAR(A338)=$F$12,C338*$G$12,))))))))))</f>
        <v>522.75</v>
      </c>
      <c r="R338">
        <f>SUMIF($B$3:B338,B338,$C$3:C338)</f>
        <v>4422</v>
      </c>
      <c r="S338">
        <f t="shared" si="13"/>
        <v>25.5</v>
      </c>
    </row>
    <row r="339" spans="1:19" x14ac:dyDescent="0.25">
      <c r="A339" s="1">
        <v>38967</v>
      </c>
      <c r="B339" t="s">
        <v>71</v>
      </c>
      <c r="C339">
        <v>108</v>
      </c>
      <c r="J339">
        <f>IF(YEAR(A339)=$F$3,C339*$G$3,IF(YEAR(A339)=$F$4,C339*$G$4,IF(YEAR(A339)=$F$5,C339*$G$5,IF(YEAR(A339)=$F$6,C339*$G$6,IF(YEAR(A339)=$F$7,C339*$G$7,IF(YEAR(A339)=$F$8,C339*$G$8,IF(YEAR(A339)=$F$9,C339*$G$9,IF(YEAR(A339)=$F$10,C339*$G$10,IF(YEAR(A339)=$F$11,C339*$G$11,IF(YEAR(A339)=$F$12,C339*$G$12,))))))))))</f>
        <v>221.39999999999998</v>
      </c>
      <c r="R339">
        <f>SUMIF($B$3:B339,B339,$C$3:C339)</f>
        <v>534</v>
      </c>
      <c r="S339">
        <f t="shared" si="13"/>
        <v>5.4</v>
      </c>
    </row>
    <row r="340" spans="1:19" x14ac:dyDescent="0.25">
      <c r="A340" s="1">
        <v>38971</v>
      </c>
      <c r="B340" t="s">
        <v>18</v>
      </c>
      <c r="C340">
        <v>78</v>
      </c>
      <c r="J340">
        <f>IF(YEAR(A340)=$F$3,C340*$G$3,IF(YEAR(A340)=$F$4,C340*$G$4,IF(YEAR(A340)=$F$5,C340*$G$5,IF(YEAR(A340)=$F$6,C340*$G$6,IF(YEAR(A340)=$F$7,C340*$G$7,IF(YEAR(A340)=$F$8,C340*$G$8,IF(YEAR(A340)=$F$9,C340*$G$9,IF(YEAR(A340)=$F$10,C340*$G$10,IF(YEAR(A340)=$F$11,C340*$G$11,IF(YEAR(A340)=$F$12,C340*$G$12,))))))))))</f>
        <v>159.89999999999998</v>
      </c>
      <c r="R340">
        <f>SUMIF($B$3:B340,B340,$C$3:C340)</f>
        <v>1150</v>
      </c>
      <c r="S340">
        <f t="shared" si="13"/>
        <v>7.8000000000000007</v>
      </c>
    </row>
    <row r="341" spans="1:19" x14ac:dyDescent="0.25">
      <c r="A341" s="1">
        <v>38972</v>
      </c>
      <c r="B341" t="s">
        <v>7</v>
      </c>
      <c r="C341">
        <v>364</v>
      </c>
      <c r="J341">
        <f>IF(YEAR(A341)=$F$3,C341*$G$3,IF(YEAR(A341)=$F$4,C341*$G$4,IF(YEAR(A341)=$F$5,C341*$G$5,IF(YEAR(A341)=$F$6,C341*$G$6,IF(YEAR(A341)=$F$7,C341*$G$7,IF(YEAR(A341)=$F$8,C341*$G$8,IF(YEAR(A341)=$F$9,C341*$G$9,IF(YEAR(A341)=$F$10,C341*$G$10,IF(YEAR(A341)=$F$11,C341*$G$11,IF(YEAR(A341)=$F$12,C341*$G$12,))))))))))</f>
        <v>746.19999999999993</v>
      </c>
      <c r="R341">
        <f>SUMIF($B$3:B341,B341,$C$3:C341)</f>
        <v>4786</v>
      </c>
      <c r="S341">
        <f t="shared" si="13"/>
        <v>36.4</v>
      </c>
    </row>
    <row r="342" spans="1:19" x14ac:dyDescent="0.25">
      <c r="A342" s="1">
        <v>38973</v>
      </c>
      <c r="B342" t="s">
        <v>66</v>
      </c>
      <c r="C342">
        <v>52</v>
      </c>
      <c r="J342">
        <f>IF(YEAR(A342)=$F$3,C342*$G$3,IF(YEAR(A342)=$F$4,C342*$G$4,IF(YEAR(A342)=$F$5,C342*$G$5,IF(YEAR(A342)=$F$6,C342*$G$6,IF(YEAR(A342)=$F$7,C342*$G$7,IF(YEAR(A342)=$F$8,C342*$G$8,IF(YEAR(A342)=$F$9,C342*$G$9,IF(YEAR(A342)=$F$10,C342*$G$10,IF(YEAR(A342)=$F$11,C342*$G$11,IF(YEAR(A342)=$F$12,C342*$G$12,))))))))))</f>
        <v>106.6</v>
      </c>
      <c r="R342">
        <f>SUMIF($B$3:B342,B342,$C$3:C342)</f>
        <v>662</v>
      </c>
      <c r="S342">
        <f t="shared" si="13"/>
        <v>2.6</v>
      </c>
    </row>
    <row r="343" spans="1:19" x14ac:dyDescent="0.25">
      <c r="A343" s="1">
        <v>38974</v>
      </c>
      <c r="B343" t="s">
        <v>102</v>
      </c>
      <c r="C343">
        <v>343</v>
      </c>
      <c r="J343">
        <f>IF(YEAR(A343)=$F$3,C343*$G$3,IF(YEAR(A343)=$F$4,C343*$G$4,IF(YEAR(A343)=$F$5,C343*$G$5,IF(YEAR(A343)=$F$6,C343*$G$6,IF(YEAR(A343)=$F$7,C343*$G$7,IF(YEAR(A343)=$F$8,C343*$G$8,IF(YEAR(A343)=$F$9,C343*$G$9,IF(YEAR(A343)=$F$10,C343*$G$10,IF(YEAR(A343)=$F$11,C343*$G$11,IF(YEAR(A343)=$F$12,C343*$G$12,))))))))))</f>
        <v>703.15</v>
      </c>
      <c r="R343">
        <f>SUMIF($B$3:B343,B343,$C$3:C343)</f>
        <v>1139</v>
      </c>
      <c r="S343">
        <f t="shared" si="13"/>
        <v>34.300000000000004</v>
      </c>
    </row>
    <row r="344" spans="1:19" x14ac:dyDescent="0.25">
      <c r="A344" s="1">
        <v>38976</v>
      </c>
      <c r="B344" t="s">
        <v>52</v>
      </c>
      <c r="C344">
        <v>197</v>
      </c>
      <c r="J344">
        <f>IF(YEAR(A344)=$F$3,C344*$G$3,IF(YEAR(A344)=$F$4,C344*$G$4,IF(YEAR(A344)=$F$5,C344*$G$5,IF(YEAR(A344)=$F$6,C344*$G$6,IF(YEAR(A344)=$F$7,C344*$G$7,IF(YEAR(A344)=$F$8,C344*$G$8,IF(YEAR(A344)=$F$9,C344*$G$9,IF(YEAR(A344)=$F$10,C344*$G$10,IF(YEAR(A344)=$F$11,C344*$G$11,IF(YEAR(A344)=$F$12,C344*$G$12,))))))))))</f>
        <v>403.84999999999997</v>
      </c>
      <c r="R344">
        <f>SUMIF($B$3:B344,B344,$C$3:C344)</f>
        <v>676</v>
      </c>
      <c r="S344">
        <f t="shared" si="13"/>
        <v>9.8500000000000014</v>
      </c>
    </row>
    <row r="345" spans="1:19" x14ac:dyDescent="0.25">
      <c r="A345" s="1">
        <v>38977</v>
      </c>
      <c r="B345" t="s">
        <v>124</v>
      </c>
      <c r="C345">
        <v>4</v>
      </c>
      <c r="J345">
        <f>IF(YEAR(A345)=$F$3,C345*$G$3,IF(YEAR(A345)=$F$4,C345*$G$4,IF(YEAR(A345)=$F$5,C345*$G$5,IF(YEAR(A345)=$F$6,C345*$G$6,IF(YEAR(A345)=$F$7,C345*$G$7,IF(YEAR(A345)=$F$8,C345*$G$8,IF(YEAR(A345)=$F$9,C345*$G$9,IF(YEAR(A345)=$F$10,C345*$G$10,IF(YEAR(A345)=$F$11,C345*$G$11,IF(YEAR(A345)=$F$12,C345*$G$12,))))))))))</f>
        <v>8.1999999999999993</v>
      </c>
      <c r="R345">
        <f>SUMIF($B$3:B345,B345,$C$3:C345)</f>
        <v>4</v>
      </c>
      <c r="S345">
        <f t="shared" si="13"/>
        <v>0</v>
      </c>
    </row>
    <row r="346" spans="1:19" x14ac:dyDescent="0.25">
      <c r="A346" s="1">
        <v>38978</v>
      </c>
      <c r="B346" t="s">
        <v>125</v>
      </c>
      <c r="C346">
        <v>8</v>
      </c>
      <c r="J346">
        <f>IF(YEAR(A346)=$F$3,C346*$G$3,IF(YEAR(A346)=$F$4,C346*$G$4,IF(YEAR(A346)=$F$5,C346*$G$5,IF(YEAR(A346)=$F$6,C346*$G$6,IF(YEAR(A346)=$F$7,C346*$G$7,IF(YEAR(A346)=$F$8,C346*$G$8,IF(YEAR(A346)=$F$9,C346*$G$9,IF(YEAR(A346)=$F$10,C346*$G$10,IF(YEAR(A346)=$F$11,C346*$G$11,IF(YEAR(A346)=$F$12,C346*$G$12,))))))))))</f>
        <v>16.399999999999999</v>
      </c>
      <c r="R346">
        <f>SUMIF($B$3:B346,B346,$C$3:C346)</f>
        <v>8</v>
      </c>
      <c r="S346">
        <f t="shared" si="13"/>
        <v>0</v>
      </c>
    </row>
    <row r="347" spans="1:19" x14ac:dyDescent="0.25">
      <c r="A347" s="1">
        <v>38978</v>
      </c>
      <c r="B347" t="s">
        <v>56</v>
      </c>
      <c r="C347">
        <v>11</v>
      </c>
      <c r="J347">
        <f>IF(YEAR(A347)=$F$3,C347*$G$3,IF(YEAR(A347)=$F$4,C347*$G$4,IF(YEAR(A347)=$F$5,C347*$G$5,IF(YEAR(A347)=$F$6,C347*$G$6,IF(YEAR(A347)=$F$7,C347*$G$7,IF(YEAR(A347)=$F$8,C347*$G$8,IF(YEAR(A347)=$F$9,C347*$G$9,IF(YEAR(A347)=$F$10,C347*$G$10,IF(YEAR(A347)=$F$11,C347*$G$11,IF(YEAR(A347)=$F$12,C347*$G$12,))))))))))</f>
        <v>22.549999999999997</v>
      </c>
      <c r="R347">
        <f>SUMIF($B$3:B347,B347,$C$3:C347)</f>
        <v>30</v>
      </c>
      <c r="S347">
        <f t="shared" si="13"/>
        <v>0</v>
      </c>
    </row>
    <row r="348" spans="1:19" x14ac:dyDescent="0.25">
      <c r="A348" s="1">
        <v>38978</v>
      </c>
      <c r="B348" t="s">
        <v>72</v>
      </c>
      <c r="C348">
        <v>10</v>
      </c>
      <c r="J348">
        <f>IF(YEAR(A348)=$F$3,C348*$G$3,IF(YEAR(A348)=$F$4,C348*$G$4,IF(YEAR(A348)=$F$5,C348*$G$5,IF(YEAR(A348)=$F$6,C348*$G$6,IF(YEAR(A348)=$F$7,C348*$G$7,IF(YEAR(A348)=$F$8,C348*$G$8,IF(YEAR(A348)=$F$9,C348*$G$9,IF(YEAR(A348)=$F$10,C348*$G$10,IF(YEAR(A348)=$F$11,C348*$G$11,IF(YEAR(A348)=$F$12,C348*$G$12,))))))))))</f>
        <v>20.5</v>
      </c>
      <c r="R348">
        <f>SUMIF($B$3:B348,B348,$C$3:C348)</f>
        <v>26</v>
      </c>
      <c r="S348">
        <f t="shared" si="13"/>
        <v>0</v>
      </c>
    </row>
    <row r="349" spans="1:19" x14ac:dyDescent="0.25">
      <c r="A349" s="1">
        <v>38981</v>
      </c>
      <c r="B349" t="s">
        <v>61</v>
      </c>
      <c r="C349">
        <v>96</v>
      </c>
      <c r="J349">
        <f>IF(YEAR(A349)=$F$3,C349*$G$3,IF(YEAR(A349)=$F$4,C349*$G$4,IF(YEAR(A349)=$F$5,C349*$G$5,IF(YEAR(A349)=$F$6,C349*$G$6,IF(YEAR(A349)=$F$7,C349*$G$7,IF(YEAR(A349)=$F$8,C349*$G$8,IF(YEAR(A349)=$F$9,C349*$G$9,IF(YEAR(A349)=$F$10,C349*$G$10,IF(YEAR(A349)=$F$11,C349*$G$11,IF(YEAR(A349)=$F$12,C349*$G$12,))))))))))</f>
        <v>196.79999999999998</v>
      </c>
      <c r="R349">
        <f>SUMIF($B$3:B349,B349,$C$3:C349)</f>
        <v>278</v>
      </c>
      <c r="S349">
        <f t="shared" si="13"/>
        <v>4.8000000000000007</v>
      </c>
    </row>
    <row r="350" spans="1:19" x14ac:dyDescent="0.25">
      <c r="A350" s="1">
        <v>38981</v>
      </c>
      <c r="B350" t="s">
        <v>55</v>
      </c>
      <c r="C350">
        <v>30</v>
      </c>
      <c r="J350">
        <f>IF(YEAR(A350)=$F$3,C350*$G$3,IF(YEAR(A350)=$F$4,C350*$G$4,IF(YEAR(A350)=$F$5,C350*$G$5,IF(YEAR(A350)=$F$6,C350*$G$6,IF(YEAR(A350)=$F$7,C350*$G$7,IF(YEAR(A350)=$F$8,C350*$G$8,IF(YEAR(A350)=$F$9,C350*$G$9,IF(YEAR(A350)=$F$10,C350*$G$10,IF(YEAR(A350)=$F$11,C350*$G$11,IF(YEAR(A350)=$F$12,C350*$G$12,))))))))))</f>
        <v>61.499999999999993</v>
      </c>
      <c r="R350">
        <f>SUMIF($B$3:B350,B350,$C$3:C350)</f>
        <v>653</v>
      </c>
      <c r="S350">
        <f t="shared" si="13"/>
        <v>1.5</v>
      </c>
    </row>
    <row r="351" spans="1:19" x14ac:dyDescent="0.25">
      <c r="A351" s="1">
        <v>38982</v>
      </c>
      <c r="B351" t="s">
        <v>126</v>
      </c>
      <c r="C351">
        <v>17</v>
      </c>
      <c r="J351">
        <f>IF(YEAR(A351)=$F$3,C351*$G$3,IF(YEAR(A351)=$F$4,C351*$G$4,IF(YEAR(A351)=$F$5,C351*$G$5,IF(YEAR(A351)=$F$6,C351*$G$6,IF(YEAR(A351)=$F$7,C351*$G$7,IF(YEAR(A351)=$F$8,C351*$G$8,IF(YEAR(A351)=$F$9,C351*$G$9,IF(YEAR(A351)=$F$10,C351*$G$10,IF(YEAR(A351)=$F$11,C351*$G$11,IF(YEAR(A351)=$F$12,C351*$G$12,))))))))))</f>
        <v>34.849999999999994</v>
      </c>
      <c r="R351">
        <f>SUMIF($B$3:B351,B351,$C$3:C351)</f>
        <v>17</v>
      </c>
      <c r="S351">
        <f t="shared" si="13"/>
        <v>0</v>
      </c>
    </row>
    <row r="352" spans="1:19" x14ac:dyDescent="0.25">
      <c r="A352" s="1">
        <v>38985</v>
      </c>
      <c r="B352" t="s">
        <v>122</v>
      </c>
      <c r="C352">
        <v>17</v>
      </c>
      <c r="J352">
        <f>IF(YEAR(A352)=$F$3,C352*$G$3,IF(YEAR(A352)=$F$4,C352*$G$4,IF(YEAR(A352)=$F$5,C352*$G$5,IF(YEAR(A352)=$F$6,C352*$G$6,IF(YEAR(A352)=$F$7,C352*$G$7,IF(YEAR(A352)=$F$8,C352*$G$8,IF(YEAR(A352)=$F$9,C352*$G$9,IF(YEAR(A352)=$F$10,C352*$G$10,IF(YEAR(A352)=$F$11,C352*$G$11,IF(YEAR(A352)=$F$12,C352*$G$12,))))))))))</f>
        <v>34.849999999999994</v>
      </c>
      <c r="R352">
        <f>SUMIF($B$3:B352,B352,$C$3:C352)</f>
        <v>26</v>
      </c>
      <c r="S352">
        <f t="shared" si="13"/>
        <v>0</v>
      </c>
    </row>
    <row r="353" spans="1:19" x14ac:dyDescent="0.25">
      <c r="A353" s="1">
        <v>38985</v>
      </c>
      <c r="B353" t="s">
        <v>12</v>
      </c>
      <c r="C353">
        <v>180</v>
      </c>
      <c r="J353">
        <f>IF(YEAR(A353)=$F$3,C353*$G$3,IF(YEAR(A353)=$F$4,C353*$G$4,IF(YEAR(A353)=$F$5,C353*$G$5,IF(YEAR(A353)=$F$6,C353*$G$6,IF(YEAR(A353)=$F$7,C353*$G$7,IF(YEAR(A353)=$F$8,C353*$G$8,IF(YEAR(A353)=$F$9,C353*$G$9,IF(YEAR(A353)=$F$10,C353*$G$10,IF(YEAR(A353)=$F$11,C353*$G$11,IF(YEAR(A353)=$F$12,C353*$G$12,))))))))))</f>
        <v>368.99999999999994</v>
      </c>
      <c r="R353">
        <f>SUMIF($B$3:B353,B353,$C$3:C353)</f>
        <v>924</v>
      </c>
      <c r="S353">
        <f t="shared" si="13"/>
        <v>9</v>
      </c>
    </row>
    <row r="354" spans="1:19" x14ac:dyDescent="0.25">
      <c r="A354" s="1">
        <v>38985</v>
      </c>
      <c r="B354" t="s">
        <v>31</v>
      </c>
      <c r="C354">
        <v>94</v>
      </c>
      <c r="J354">
        <f>IF(YEAR(A354)=$F$3,C354*$G$3,IF(YEAR(A354)=$F$4,C354*$G$4,IF(YEAR(A354)=$F$5,C354*$G$5,IF(YEAR(A354)=$F$6,C354*$G$6,IF(YEAR(A354)=$F$7,C354*$G$7,IF(YEAR(A354)=$F$8,C354*$G$8,IF(YEAR(A354)=$F$9,C354*$G$9,IF(YEAR(A354)=$F$10,C354*$G$10,IF(YEAR(A354)=$F$11,C354*$G$11,IF(YEAR(A354)=$F$12,C354*$G$12,))))))))))</f>
        <v>192.7</v>
      </c>
      <c r="R354">
        <f>SUMIF($B$3:B354,B354,$C$3:C354)</f>
        <v>395</v>
      </c>
      <c r="S354">
        <f t="shared" si="13"/>
        <v>4.7</v>
      </c>
    </row>
    <row r="355" spans="1:19" x14ac:dyDescent="0.25">
      <c r="A355" s="1">
        <v>38986</v>
      </c>
      <c r="B355" t="s">
        <v>39</v>
      </c>
      <c r="C355">
        <v>45</v>
      </c>
      <c r="J355">
        <f>IF(YEAR(A355)=$F$3,C355*$G$3,IF(YEAR(A355)=$F$4,C355*$G$4,IF(YEAR(A355)=$F$5,C355*$G$5,IF(YEAR(A355)=$F$6,C355*$G$6,IF(YEAR(A355)=$F$7,C355*$G$7,IF(YEAR(A355)=$F$8,C355*$G$8,IF(YEAR(A355)=$F$9,C355*$G$9,IF(YEAR(A355)=$F$10,C355*$G$10,IF(YEAR(A355)=$F$11,C355*$G$11,IF(YEAR(A355)=$F$12,C355*$G$12,))))))))))</f>
        <v>92.249999999999986</v>
      </c>
      <c r="R355">
        <f>SUMIF($B$3:B355,B355,$C$3:C355)</f>
        <v>516</v>
      </c>
      <c r="S355">
        <f t="shared" si="13"/>
        <v>2.25</v>
      </c>
    </row>
    <row r="356" spans="1:19" x14ac:dyDescent="0.25">
      <c r="A356" s="1">
        <v>38987</v>
      </c>
      <c r="B356" t="s">
        <v>7</v>
      </c>
      <c r="C356">
        <v>380</v>
      </c>
      <c r="J356">
        <f>IF(YEAR(A356)=$F$3,C356*$G$3,IF(YEAR(A356)=$F$4,C356*$G$4,IF(YEAR(A356)=$F$5,C356*$G$5,IF(YEAR(A356)=$F$6,C356*$G$6,IF(YEAR(A356)=$F$7,C356*$G$7,IF(YEAR(A356)=$F$8,C356*$G$8,IF(YEAR(A356)=$F$9,C356*$G$9,IF(YEAR(A356)=$F$10,C356*$G$10,IF(YEAR(A356)=$F$11,C356*$G$11,IF(YEAR(A356)=$F$12,C356*$G$12,))))))))))</f>
        <v>778.99999999999989</v>
      </c>
      <c r="R356">
        <f>SUMIF($B$3:B356,B356,$C$3:C356)</f>
        <v>5166</v>
      </c>
      <c r="S356">
        <f t="shared" si="13"/>
        <v>38</v>
      </c>
    </row>
    <row r="357" spans="1:19" x14ac:dyDescent="0.25">
      <c r="A357" s="1">
        <v>38987</v>
      </c>
      <c r="B357" t="s">
        <v>43</v>
      </c>
      <c r="C357">
        <v>5</v>
      </c>
      <c r="J357">
        <f>IF(YEAR(A357)=$F$3,C357*$G$3,IF(YEAR(A357)=$F$4,C357*$G$4,IF(YEAR(A357)=$F$5,C357*$G$5,IF(YEAR(A357)=$F$6,C357*$G$6,IF(YEAR(A357)=$F$7,C357*$G$7,IF(YEAR(A357)=$F$8,C357*$G$8,IF(YEAR(A357)=$F$9,C357*$G$9,IF(YEAR(A357)=$F$10,C357*$G$10,IF(YEAR(A357)=$F$11,C357*$G$11,IF(YEAR(A357)=$F$12,C357*$G$12,))))))))))</f>
        <v>10.25</v>
      </c>
      <c r="R357">
        <f>SUMIF($B$3:B357,B357,$C$3:C357)</f>
        <v>33</v>
      </c>
      <c r="S357">
        <f t="shared" si="13"/>
        <v>0</v>
      </c>
    </row>
    <row r="358" spans="1:19" x14ac:dyDescent="0.25">
      <c r="A358" s="1">
        <v>38991</v>
      </c>
      <c r="B358" t="s">
        <v>37</v>
      </c>
      <c r="C358">
        <v>170</v>
      </c>
      <c r="J358">
        <f>IF(YEAR(A358)=$F$3,C358*$G$3,IF(YEAR(A358)=$F$4,C358*$G$4,IF(YEAR(A358)=$F$5,C358*$G$5,IF(YEAR(A358)=$F$6,C358*$G$6,IF(YEAR(A358)=$F$7,C358*$G$7,IF(YEAR(A358)=$F$8,C358*$G$8,IF(YEAR(A358)=$F$9,C358*$G$9,IF(YEAR(A358)=$F$10,C358*$G$10,IF(YEAR(A358)=$F$11,C358*$G$11,IF(YEAR(A358)=$F$12,C358*$G$12,))))))))))</f>
        <v>348.49999999999994</v>
      </c>
      <c r="R358">
        <f>SUMIF($B$3:B358,B358,$C$3:C358)</f>
        <v>897</v>
      </c>
      <c r="S358">
        <f t="shared" si="13"/>
        <v>8.5</v>
      </c>
    </row>
    <row r="359" spans="1:19" x14ac:dyDescent="0.25">
      <c r="A359" s="1">
        <v>38995</v>
      </c>
      <c r="B359" t="s">
        <v>45</v>
      </c>
      <c r="C359">
        <v>198</v>
      </c>
      <c r="J359">
        <f>IF(YEAR(A359)=$F$3,C359*$G$3,IF(YEAR(A359)=$F$4,C359*$G$4,IF(YEAR(A359)=$F$5,C359*$G$5,IF(YEAR(A359)=$F$6,C359*$G$6,IF(YEAR(A359)=$F$7,C359*$G$7,IF(YEAR(A359)=$F$8,C359*$G$8,IF(YEAR(A359)=$F$9,C359*$G$9,IF(YEAR(A359)=$F$10,C359*$G$10,IF(YEAR(A359)=$F$11,C359*$G$11,IF(YEAR(A359)=$F$12,C359*$G$12,))))))))))</f>
        <v>405.9</v>
      </c>
      <c r="R359">
        <f>SUMIF($B$3:B359,B359,$C$3:C359)</f>
        <v>2926</v>
      </c>
      <c r="S359">
        <f t="shared" si="13"/>
        <v>19.8</v>
      </c>
    </row>
    <row r="360" spans="1:19" x14ac:dyDescent="0.25">
      <c r="A360" s="1">
        <v>38998</v>
      </c>
      <c r="B360" t="s">
        <v>17</v>
      </c>
      <c r="C360">
        <v>283</v>
      </c>
      <c r="J360">
        <f>IF(YEAR(A360)=$F$3,C360*$G$3,IF(YEAR(A360)=$F$4,C360*$G$4,IF(YEAR(A360)=$F$5,C360*$G$5,IF(YEAR(A360)=$F$6,C360*$G$6,IF(YEAR(A360)=$F$7,C360*$G$7,IF(YEAR(A360)=$F$8,C360*$G$8,IF(YEAR(A360)=$F$9,C360*$G$9,IF(YEAR(A360)=$F$10,C360*$G$10,IF(YEAR(A360)=$F$11,C360*$G$11,IF(YEAR(A360)=$F$12,C360*$G$12,))))))))))</f>
        <v>580.15</v>
      </c>
      <c r="R360">
        <f>SUMIF($B$3:B360,B360,$C$3:C360)</f>
        <v>3558</v>
      </c>
      <c r="S360">
        <f t="shared" si="13"/>
        <v>28.3</v>
      </c>
    </row>
    <row r="361" spans="1:19" x14ac:dyDescent="0.25">
      <c r="A361" s="1">
        <v>39001</v>
      </c>
      <c r="B361" t="s">
        <v>123</v>
      </c>
      <c r="C361">
        <v>42</v>
      </c>
      <c r="J361">
        <f>IF(YEAR(A361)=$F$3,C361*$G$3,IF(YEAR(A361)=$F$4,C361*$G$4,IF(YEAR(A361)=$F$5,C361*$G$5,IF(YEAR(A361)=$F$6,C361*$G$6,IF(YEAR(A361)=$F$7,C361*$G$7,IF(YEAR(A361)=$F$8,C361*$G$8,IF(YEAR(A361)=$F$9,C361*$G$9,IF(YEAR(A361)=$F$10,C361*$G$10,IF(YEAR(A361)=$F$11,C361*$G$11,IF(YEAR(A361)=$F$12,C361*$G$12,))))))))))</f>
        <v>86.1</v>
      </c>
      <c r="R361">
        <f>SUMIF($B$3:B361,B361,$C$3:C361)</f>
        <v>232</v>
      </c>
      <c r="S361">
        <f t="shared" si="13"/>
        <v>2.1</v>
      </c>
    </row>
    <row r="362" spans="1:19" x14ac:dyDescent="0.25">
      <c r="A362" s="1">
        <v>39003</v>
      </c>
      <c r="B362" t="s">
        <v>6</v>
      </c>
      <c r="C362">
        <v>163</v>
      </c>
      <c r="J362">
        <f>IF(YEAR(A362)=$F$3,C362*$G$3,IF(YEAR(A362)=$F$4,C362*$G$4,IF(YEAR(A362)=$F$5,C362*$G$5,IF(YEAR(A362)=$F$6,C362*$G$6,IF(YEAR(A362)=$F$7,C362*$G$7,IF(YEAR(A362)=$F$8,C362*$G$8,IF(YEAR(A362)=$F$9,C362*$G$9,IF(YEAR(A362)=$F$10,C362*$G$10,IF(YEAR(A362)=$F$11,C362*$G$11,IF(YEAR(A362)=$F$12,C362*$G$12,))))))))))</f>
        <v>334.15</v>
      </c>
      <c r="R362">
        <f>SUMIF($B$3:B362,B362,$C$3:C362)</f>
        <v>674</v>
      </c>
      <c r="S362">
        <f t="shared" si="13"/>
        <v>8.15</v>
      </c>
    </row>
    <row r="363" spans="1:19" x14ac:dyDescent="0.25">
      <c r="A363" s="1">
        <v>39009</v>
      </c>
      <c r="B363" t="s">
        <v>17</v>
      </c>
      <c r="C363">
        <v>115</v>
      </c>
      <c r="J363">
        <f>IF(YEAR(A363)=$F$3,C363*$G$3,IF(YEAR(A363)=$F$4,C363*$G$4,IF(YEAR(A363)=$F$5,C363*$G$5,IF(YEAR(A363)=$F$6,C363*$G$6,IF(YEAR(A363)=$F$7,C363*$G$7,IF(YEAR(A363)=$F$8,C363*$G$8,IF(YEAR(A363)=$F$9,C363*$G$9,IF(YEAR(A363)=$F$10,C363*$G$10,IF(YEAR(A363)=$F$11,C363*$G$11,IF(YEAR(A363)=$F$12,C363*$G$12,))))))))))</f>
        <v>235.74999999999997</v>
      </c>
      <c r="R363">
        <f>SUMIF($B$3:B363,B363,$C$3:C363)</f>
        <v>3673</v>
      </c>
      <c r="S363">
        <f t="shared" si="13"/>
        <v>11.5</v>
      </c>
    </row>
    <row r="364" spans="1:19" x14ac:dyDescent="0.25">
      <c r="A364" s="1">
        <v>39014</v>
      </c>
      <c r="B364" t="s">
        <v>71</v>
      </c>
      <c r="C364">
        <v>75</v>
      </c>
      <c r="J364">
        <f>IF(YEAR(A364)=$F$3,C364*$G$3,IF(YEAR(A364)=$F$4,C364*$G$4,IF(YEAR(A364)=$F$5,C364*$G$5,IF(YEAR(A364)=$F$6,C364*$G$6,IF(YEAR(A364)=$F$7,C364*$G$7,IF(YEAR(A364)=$F$8,C364*$G$8,IF(YEAR(A364)=$F$9,C364*$G$9,IF(YEAR(A364)=$F$10,C364*$G$10,IF(YEAR(A364)=$F$11,C364*$G$11,IF(YEAR(A364)=$F$12,C364*$G$12,))))))))))</f>
        <v>153.75</v>
      </c>
      <c r="R364">
        <f>SUMIF($B$3:B364,B364,$C$3:C364)</f>
        <v>609</v>
      </c>
      <c r="S364">
        <f t="shared" si="13"/>
        <v>3.75</v>
      </c>
    </row>
    <row r="365" spans="1:19" x14ac:dyDescent="0.25">
      <c r="A365" s="1">
        <v>39015</v>
      </c>
      <c r="B365" t="s">
        <v>45</v>
      </c>
      <c r="C365">
        <v>403</v>
      </c>
      <c r="J365">
        <f>IF(YEAR(A365)=$F$3,C365*$G$3,IF(YEAR(A365)=$F$4,C365*$G$4,IF(YEAR(A365)=$F$5,C365*$G$5,IF(YEAR(A365)=$F$6,C365*$G$6,IF(YEAR(A365)=$F$7,C365*$G$7,IF(YEAR(A365)=$F$8,C365*$G$8,IF(YEAR(A365)=$F$9,C365*$G$9,IF(YEAR(A365)=$F$10,C365*$G$10,IF(YEAR(A365)=$F$11,C365*$G$11,IF(YEAR(A365)=$F$12,C365*$G$12,))))))))))</f>
        <v>826.15</v>
      </c>
      <c r="R365">
        <f>SUMIF($B$3:B365,B365,$C$3:C365)</f>
        <v>3329</v>
      </c>
      <c r="S365">
        <f t="shared" si="13"/>
        <v>40.300000000000004</v>
      </c>
    </row>
    <row r="366" spans="1:19" x14ac:dyDescent="0.25">
      <c r="A366" s="1">
        <v>39019</v>
      </c>
      <c r="B366" t="s">
        <v>17</v>
      </c>
      <c r="C366">
        <v>465</v>
      </c>
      <c r="J366">
        <f>IF(YEAR(A366)=$F$3,C366*$G$3,IF(YEAR(A366)=$F$4,C366*$G$4,IF(YEAR(A366)=$F$5,C366*$G$5,IF(YEAR(A366)=$F$6,C366*$G$6,IF(YEAR(A366)=$F$7,C366*$G$7,IF(YEAR(A366)=$F$8,C366*$G$8,IF(YEAR(A366)=$F$9,C366*$G$9,IF(YEAR(A366)=$F$10,C366*$G$10,IF(YEAR(A366)=$F$11,C366*$G$11,IF(YEAR(A366)=$F$12,C366*$G$12,))))))))))</f>
        <v>953.24999999999989</v>
      </c>
      <c r="R366">
        <f>SUMIF($B$3:B366,B366,$C$3:C366)</f>
        <v>4138</v>
      </c>
      <c r="S366">
        <f t="shared" si="13"/>
        <v>46.5</v>
      </c>
    </row>
    <row r="367" spans="1:19" x14ac:dyDescent="0.25">
      <c r="A367" s="1">
        <v>39021</v>
      </c>
      <c r="B367" t="s">
        <v>6</v>
      </c>
      <c r="C367">
        <v>194</v>
      </c>
      <c r="J367">
        <f>IF(YEAR(A367)=$F$3,C367*$G$3,IF(YEAR(A367)=$F$4,C367*$G$4,IF(YEAR(A367)=$F$5,C367*$G$5,IF(YEAR(A367)=$F$6,C367*$G$6,IF(YEAR(A367)=$F$7,C367*$G$7,IF(YEAR(A367)=$F$8,C367*$G$8,IF(YEAR(A367)=$F$9,C367*$G$9,IF(YEAR(A367)=$F$10,C367*$G$10,IF(YEAR(A367)=$F$11,C367*$G$11,IF(YEAR(A367)=$F$12,C367*$G$12,))))))))))</f>
        <v>397.7</v>
      </c>
      <c r="R367">
        <f>SUMIF($B$3:B367,B367,$C$3:C367)</f>
        <v>868</v>
      </c>
      <c r="S367">
        <f t="shared" si="13"/>
        <v>9.7000000000000011</v>
      </c>
    </row>
    <row r="368" spans="1:19" x14ac:dyDescent="0.25">
      <c r="A368" s="1">
        <v>39021</v>
      </c>
      <c r="B368" t="s">
        <v>69</v>
      </c>
      <c r="C368">
        <v>122</v>
      </c>
      <c r="J368">
        <f>IF(YEAR(A368)=$F$3,C368*$G$3,IF(YEAR(A368)=$F$4,C368*$G$4,IF(YEAR(A368)=$F$5,C368*$G$5,IF(YEAR(A368)=$F$6,C368*$G$6,IF(YEAR(A368)=$F$7,C368*$G$7,IF(YEAR(A368)=$F$8,C368*$G$8,IF(YEAR(A368)=$F$9,C368*$G$9,IF(YEAR(A368)=$F$10,C368*$G$10,IF(YEAR(A368)=$F$11,C368*$G$11,IF(YEAR(A368)=$F$12,C368*$G$12,))))))))))</f>
        <v>250.09999999999997</v>
      </c>
      <c r="R368">
        <f>SUMIF($B$3:B368,B368,$C$3:C368)</f>
        <v>573</v>
      </c>
      <c r="S368">
        <f t="shared" si="13"/>
        <v>6.1000000000000005</v>
      </c>
    </row>
    <row r="369" spans="1:19" x14ac:dyDescent="0.25">
      <c r="A369" s="1">
        <v>39021</v>
      </c>
      <c r="B369" t="s">
        <v>19</v>
      </c>
      <c r="C369">
        <v>186</v>
      </c>
      <c r="J369">
        <f>IF(YEAR(A369)=$F$3,C369*$G$3,IF(YEAR(A369)=$F$4,C369*$G$4,IF(YEAR(A369)=$F$5,C369*$G$5,IF(YEAR(A369)=$F$6,C369*$G$6,IF(YEAR(A369)=$F$7,C369*$G$7,IF(YEAR(A369)=$F$8,C369*$G$8,IF(YEAR(A369)=$F$9,C369*$G$9,IF(YEAR(A369)=$F$10,C369*$G$10,IF(YEAR(A369)=$F$11,C369*$G$11,IF(YEAR(A369)=$F$12,C369*$G$12,))))))))))</f>
        <v>381.29999999999995</v>
      </c>
      <c r="R369">
        <f>SUMIF($B$3:B369,B369,$C$3:C369)</f>
        <v>676</v>
      </c>
      <c r="S369">
        <f t="shared" si="13"/>
        <v>9.3000000000000007</v>
      </c>
    </row>
    <row r="370" spans="1:19" x14ac:dyDescent="0.25">
      <c r="A370" s="1">
        <v>39026</v>
      </c>
      <c r="B370" t="s">
        <v>12</v>
      </c>
      <c r="C370">
        <v>137</v>
      </c>
      <c r="J370">
        <f>IF(YEAR(A370)=$F$3,C370*$G$3,IF(YEAR(A370)=$F$4,C370*$G$4,IF(YEAR(A370)=$F$5,C370*$G$5,IF(YEAR(A370)=$F$6,C370*$G$6,IF(YEAR(A370)=$F$7,C370*$G$7,IF(YEAR(A370)=$F$8,C370*$G$8,IF(YEAR(A370)=$F$9,C370*$G$9,IF(YEAR(A370)=$F$10,C370*$G$10,IF(YEAR(A370)=$F$11,C370*$G$11,IF(YEAR(A370)=$F$12,C370*$G$12,))))))))))</f>
        <v>280.84999999999997</v>
      </c>
      <c r="R370">
        <f>SUMIF($B$3:B370,B370,$C$3:C370)</f>
        <v>1061</v>
      </c>
      <c r="S370">
        <f t="shared" si="13"/>
        <v>13.700000000000001</v>
      </c>
    </row>
    <row r="371" spans="1:19" x14ac:dyDescent="0.25">
      <c r="A371" s="1">
        <v>39029</v>
      </c>
      <c r="B371" t="s">
        <v>79</v>
      </c>
      <c r="C371">
        <v>10</v>
      </c>
      <c r="J371">
        <f>IF(YEAR(A371)=$F$3,C371*$G$3,IF(YEAR(A371)=$F$4,C371*$G$4,IF(YEAR(A371)=$F$5,C371*$G$5,IF(YEAR(A371)=$F$6,C371*$G$6,IF(YEAR(A371)=$F$7,C371*$G$7,IF(YEAR(A371)=$F$8,C371*$G$8,IF(YEAR(A371)=$F$9,C371*$G$9,IF(YEAR(A371)=$F$10,C371*$G$10,IF(YEAR(A371)=$F$11,C371*$G$11,IF(YEAR(A371)=$F$12,C371*$G$12,))))))))))</f>
        <v>20.5</v>
      </c>
      <c r="R371">
        <f>SUMIF($B$3:B371,B371,$C$3:C371)</f>
        <v>23</v>
      </c>
      <c r="S371">
        <f t="shared" si="13"/>
        <v>0</v>
      </c>
    </row>
    <row r="372" spans="1:19" x14ac:dyDescent="0.25">
      <c r="A372" s="1">
        <v>39032</v>
      </c>
      <c r="B372" t="s">
        <v>50</v>
      </c>
      <c r="C372">
        <v>437</v>
      </c>
      <c r="J372">
        <f>IF(YEAR(A372)=$F$3,C372*$G$3,IF(YEAR(A372)=$F$4,C372*$G$4,IF(YEAR(A372)=$F$5,C372*$G$5,IF(YEAR(A372)=$F$6,C372*$G$6,IF(YEAR(A372)=$F$7,C372*$G$7,IF(YEAR(A372)=$F$8,C372*$G$8,IF(YEAR(A372)=$F$9,C372*$G$9,IF(YEAR(A372)=$F$10,C372*$G$10,IF(YEAR(A372)=$F$11,C372*$G$11,IF(YEAR(A372)=$F$12,C372*$G$12,))))))))))</f>
        <v>895.84999999999991</v>
      </c>
      <c r="R372">
        <f>SUMIF($B$3:B372,B372,$C$3:C372)</f>
        <v>3510</v>
      </c>
      <c r="S372">
        <f t="shared" si="13"/>
        <v>43.7</v>
      </c>
    </row>
    <row r="373" spans="1:19" x14ac:dyDescent="0.25">
      <c r="A373" s="1">
        <v>39034</v>
      </c>
      <c r="B373" t="s">
        <v>127</v>
      </c>
      <c r="C373">
        <v>20</v>
      </c>
      <c r="J373">
        <f>IF(YEAR(A373)=$F$3,C373*$G$3,IF(YEAR(A373)=$F$4,C373*$G$4,IF(YEAR(A373)=$F$5,C373*$G$5,IF(YEAR(A373)=$F$6,C373*$G$6,IF(YEAR(A373)=$F$7,C373*$G$7,IF(YEAR(A373)=$F$8,C373*$G$8,IF(YEAR(A373)=$F$9,C373*$G$9,IF(YEAR(A373)=$F$10,C373*$G$10,IF(YEAR(A373)=$F$11,C373*$G$11,IF(YEAR(A373)=$F$12,C373*$G$12,))))))))))</f>
        <v>41</v>
      </c>
      <c r="R373">
        <f>SUMIF($B$3:B373,B373,$C$3:C373)</f>
        <v>20</v>
      </c>
      <c r="S373">
        <f t="shared" si="13"/>
        <v>0</v>
      </c>
    </row>
    <row r="374" spans="1:19" x14ac:dyDescent="0.25">
      <c r="A374" s="1">
        <v>39035</v>
      </c>
      <c r="B374" t="s">
        <v>14</v>
      </c>
      <c r="C374">
        <v>108</v>
      </c>
      <c r="J374">
        <f>IF(YEAR(A374)=$F$3,C374*$G$3,IF(YEAR(A374)=$F$4,C374*$G$4,IF(YEAR(A374)=$F$5,C374*$G$5,IF(YEAR(A374)=$F$6,C374*$G$6,IF(YEAR(A374)=$F$7,C374*$G$7,IF(YEAR(A374)=$F$8,C374*$G$8,IF(YEAR(A374)=$F$9,C374*$G$9,IF(YEAR(A374)=$F$10,C374*$G$10,IF(YEAR(A374)=$F$11,C374*$G$11,IF(YEAR(A374)=$F$12,C374*$G$12,))))))))))</f>
        <v>221.39999999999998</v>
      </c>
      <c r="R374">
        <f>SUMIF($B$3:B374,B374,$C$3:C374)</f>
        <v>3815</v>
      </c>
      <c r="S374">
        <f t="shared" si="13"/>
        <v>10.8</v>
      </c>
    </row>
    <row r="375" spans="1:19" x14ac:dyDescent="0.25">
      <c r="A375" s="1">
        <v>39040</v>
      </c>
      <c r="B375" t="s">
        <v>37</v>
      </c>
      <c r="C375">
        <v>62</v>
      </c>
      <c r="J375">
        <f>IF(YEAR(A375)=$F$3,C375*$G$3,IF(YEAR(A375)=$F$4,C375*$G$4,IF(YEAR(A375)=$F$5,C375*$G$5,IF(YEAR(A375)=$F$6,C375*$G$6,IF(YEAR(A375)=$F$7,C375*$G$7,IF(YEAR(A375)=$F$8,C375*$G$8,IF(YEAR(A375)=$F$9,C375*$G$9,IF(YEAR(A375)=$F$10,C375*$G$10,IF(YEAR(A375)=$F$11,C375*$G$11,IF(YEAR(A375)=$F$12,C375*$G$12,))))))))))</f>
        <v>127.1</v>
      </c>
      <c r="R375">
        <f>SUMIF($B$3:B375,B375,$C$3:C375)</f>
        <v>959</v>
      </c>
      <c r="S375">
        <f t="shared" si="13"/>
        <v>3.1</v>
      </c>
    </row>
    <row r="376" spans="1:19" x14ac:dyDescent="0.25">
      <c r="A376" s="1">
        <v>39040</v>
      </c>
      <c r="B376" t="s">
        <v>7</v>
      </c>
      <c r="C376">
        <v>426</v>
      </c>
      <c r="J376">
        <f>IF(YEAR(A376)=$F$3,C376*$G$3,IF(YEAR(A376)=$F$4,C376*$G$4,IF(YEAR(A376)=$F$5,C376*$G$5,IF(YEAR(A376)=$F$6,C376*$G$6,IF(YEAR(A376)=$F$7,C376*$G$7,IF(YEAR(A376)=$F$8,C376*$G$8,IF(YEAR(A376)=$F$9,C376*$G$9,IF(YEAR(A376)=$F$10,C376*$G$10,IF(YEAR(A376)=$F$11,C376*$G$11,IF(YEAR(A376)=$F$12,C376*$G$12,))))))))))</f>
        <v>873.3</v>
      </c>
      <c r="R376">
        <f>SUMIF($B$3:B376,B376,$C$3:C376)</f>
        <v>5592</v>
      </c>
      <c r="S376">
        <f t="shared" si="13"/>
        <v>42.6</v>
      </c>
    </row>
    <row r="377" spans="1:19" x14ac:dyDescent="0.25">
      <c r="A377" s="1">
        <v>39043</v>
      </c>
      <c r="B377" t="s">
        <v>45</v>
      </c>
      <c r="C377">
        <v>303</v>
      </c>
      <c r="J377">
        <f>IF(YEAR(A377)=$F$3,C377*$G$3,IF(YEAR(A377)=$F$4,C377*$G$4,IF(YEAR(A377)=$F$5,C377*$G$5,IF(YEAR(A377)=$F$6,C377*$G$6,IF(YEAR(A377)=$F$7,C377*$G$7,IF(YEAR(A377)=$F$8,C377*$G$8,IF(YEAR(A377)=$F$9,C377*$G$9,IF(YEAR(A377)=$F$10,C377*$G$10,IF(YEAR(A377)=$F$11,C377*$G$11,IF(YEAR(A377)=$F$12,C377*$G$12,))))))))))</f>
        <v>621.15</v>
      </c>
      <c r="R377">
        <f>SUMIF($B$3:B377,B377,$C$3:C377)</f>
        <v>3632</v>
      </c>
      <c r="S377">
        <f t="shared" si="13"/>
        <v>30.3</v>
      </c>
    </row>
    <row r="378" spans="1:19" x14ac:dyDescent="0.25">
      <c r="A378" s="1">
        <v>39044</v>
      </c>
      <c r="B378" t="s">
        <v>0</v>
      </c>
      <c r="C378">
        <v>20</v>
      </c>
      <c r="J378">
        <f>IF(YEAR(A378)=$F$3,C378*$G$3,IF(YEAR(A378)=$F$4,C378*$G$4,IF(YEAR(A378)=$F$5,C378*$G$5,IF(YEAR(A378)=$F$6,C378*$G$6,IF(YEAR(A378)=$F$7,C378*$G$7,IF(YEAR(A378)=$F$8,C378*$G$8,IF(YEAR(A378)=$F$9,C378*$G$9,IF(YEAR(A378)=$F$10,C378*$G$10,IF(YEAR(A378)=$F$11,C378*$G$11,IF(YEAR(A378)=$F$12,C378*$G$12,))))))))))</f>
        <v>41</v>
      </c>
      <c r="R378">
        <f>SUMIF($B$3:B378,B378,$C$3:C378)</f>
        <v>30</v>
      </c>
      <c r="S378">
        <f t="shared" si="13"/>
        <v>0</v>
      </c>
    </row>
    <row r="379" spans="1:19" x14ac:dyDescent="0.25">
      <c r="A379" s="1">
        <v>39047</v>
      </c>
      <c r="B379" t="s">
        <v>9</v>
      </c>
      <c r="C379">
        <v>237</v>
      </c>
      <c r="J379">
        <f>IF(YEAR(A379)=$F$3,C379*$G$3,IF(YEAR(A379)=$F$4,C379*$G$4,IF(YEAR(A379)=$F$5,C379*$G$5,IF(YEAR(A379)=$F$6,C379*$G$6,IF(YEAR(A379)=$F$7,C379*$G$7,IF(YEAR(A379)=$F$8,C379*$G$8,IF(YEAR(A379)=$F$9,C379*$G$9,IF(YEAR(A379)=$F$10,C379*$G$10,IF(YEAR(A379)=$F$11,C379*$G$11,IF(YEAR(A379)=$F$12,C379*$G$12,))))))))))</f>
        <v>485.84999999999997</v>
      </c>
      <c r="R379">
        <f>SUMIF($B$3:B379,B379,$C$3:C379)</f>
        <v>5726</v>
      </c>
      <c r="S379">
        <f t="shared" si="13"/>
        <v>23.700000000000003</v>
      </c>
    </row>
    <row r="380" spans="1:19" x14ac:dyDescent="0.25">
      <c r="A380" s="1">
        <v>39048</v>
      </c>
      <c r="B380" t="s">
        <v>23</v>
      </c>
      <c r="C380">
        <v>151</v>
      </c>
      <c r="J380">
        <f>IF(YEAR(A380)=$F$3,C380*$G$3,IF(YEAR(A380)=$F$4,C380*$G$4,IF(YEAR(A380)=$F$5,C380*$G$5,IF(YEAR(A380)=$F$6,C380*$G$6,IF(YEAR(A380)=$F$7,C380*$G$7,IF(YEAR(A380)=$F$8,C380*$G$8,IF(YEAR(A380)=$F$9,C380*$G$9,IF(YEAR(A380)=$F$10,C380*$G$10,IF(YEAR(A380)=$F$11,C380*$G$11,IF(YEAR(A380)=$F$12,C380*$G$12,))))))))))</f>
        <v>309.54999999999995</v>
      </c>
      <c r="R380">
        <f>SUMIF($B$3:B380,B380,$C$3:C380)</f>
        <v>751</v>
      </c>
      <c r="S380">
        <f t="shared" si="13"/>
        <v>7.5500000000000007</v>
      </c>
    </row>
    <row r="381" spans="1:19" x14ac:dyDescent="0.25">
      <c r="A381" s="1">
        <v>39049</v>
      </c>
      <c r="B381" t="s">
        <v>128</v>
      </c>
      <c r="C381">
        <v>6</v>
      </c>
      <c r="J381">
        <f>IF(YEAR(A381)=$F$3,C381*$G$3,IF(YEAR(A381)=$F$4,C381*$G$4,IF(YEAR(A381)=$F$5,C381*$G$5,IF(YEAR(A381)=$F$6,C381*$G$6,IF(YEAR(A381)=$F$7,C381*$G$7,IF(YEAR(A381)=$F$8,C381*$G$8,IF(YEAR(A381)=$F$9,C381*$G$9,IF(YEAR(A381)=$F$10,C381*$G$10,IF(YEAR(A381)=$F$11,C381*$G$11,IF(YEAR(A381)=$F$12,C381*$G$12,))))))))))</f>
        <v>12.299999999999999</v>
      </c>
      <c r="R381">
        <f>SUMIF($B$3:B381,B381,$C$3:C381)</f>
        <v>6</v>
      </c>
      <c r="S381">
        <f t="shared" si="13"/>
        <v>0</v>
      </c>
    </row>
    <row r="382" spans="1:19" x14ac:dyDescent="0.25">
      <c r="A382" s="1">
        <v>39052</v>
      </c>
      <c r="B382" t="s">
        <v>6</v>
      </c>
      <c r="C382">
        <v>124</v>
      </c>
      <c r="J382">
        <f>IF(YEAR(A382)=$F$3,C382*$G$3,IF(YEAR(A382)=$F$4,C382*$G$4,IF(YEAR(A382)=$F$5,C382*$G$5,IF(YEAR(A382)=$F$6,C382*$G$6,IF(YEAR(A382)=$F$7,C382*$G$7,IF(YEAR(A382)=$F$8,C382*$G$8,IF(YEAR(A382)=$F$9,C382*$G$9,IF(YEAR(A382)=$F$10,C382*$G$10,IF(YEAR(A382)=$F$11,C382*$G$11,IF(YEAR(A382)=$F$12,C382*$G$12,))))))))))</f>
        <v>254.2</v>
      </c>
      <c r="R382">
        <f>SUMIF($B$3:B382,B382,$C$3:C382)</f>
        <v>992</v>
      </c>
      <c r="S382">
        <f t="shared" si="13"/>
        <v>6.2</v>
      </c>
    </row>
    <row r="383" spans="1:19" x14ac:dyDescent="0.25">
      <c r="A383" s="1">
        <v>39054</v>
      </c>
      <c r="B383" t="s">
        <v>129</v>
      </c>
      <c r="C383">
        <v>7</v>
      </c>
      <c r="J383">
        <f>IF(YEAR(A383)=$F$3,C383*$G$3,IF(YEAR(A383)=$F$4,C383*$G$4,IF(YEAR(A383)=$F$5,C383*$G$5,IF(YEAR(A383)=$F$6,C383*$G$6,IF(YEAR(A383)=$F$7,C383*$G$7,IF(YEAR(A383)=$F$8,C383*$G$8,IF(YEAR(A383)=$F$9,C383*$G$9,IF(YEAR(A383)=$F$10,C383*$G$10,IF(YEAR(A383)=$F$11,C383*$G$11,IF(YEAR(A383)=$F$12,C383*$G$12,))))))))))</f>
        <v>14.349999999999998</v>
      </c>
      <c r="R383">
        <f>SUMIF($B$3:B383,B383,$C$3:C383)</f>
        <v>7</v>
      </c>
      <c r="S383">
        <f t="shared" si="13"/>
        <v>0</v>
      </c>
    </row>
    <row r="384" spans="1:19" x14ac:dyDescent="0.25">
      <c r="A384" s="1">
        <v>39055</v>
      </c>
      <c r="B384" t="s">
        <v>130</v>
      </c>
      <c r="C384">
        <v>7</v>
      </c>
      <c r="J384">
        <f>IF(YEAR(A384)=$F$3,C384*$G$3,IF(YEAR(A384)=$F$4,C384*$G$4,IF(YEAR(A384)=$F$5,C384*$G$5,IF(YEAR(A384)=$F$6,C384*$G$6,IF(YEAR(A384)=$F$7,C384*$G$7,IF(YEAR(A384)=$F$8,C384*$G$8,IF(YEAR(A384)=$F$9,C384*$G$9,IF(YEAR(A384)=$F$10,C384*$G$10,IF(YEAR(A384)=$F$11,C384*$G$11,IF(YEAR(A384)=$F$12,C384*$G$12,))))))))))</f>
        <v>14.349999999999998</v>
      </c>
      <c r="R384">
        <f>SUMIF($B$3:B384,B384,$C$3:C384)</f>
        <v>7</v>
      </c>
      <c r="S384">
        <f t="shared" si="13"/>
        <v>0</v>
      </c>
    </row>
    <row r="385" spans="1:19" x14ac:dyDescent="0.25">
      <c r="A385" s="1">
        <v>39057</v>
      </c>
      <c r="B385" t="s">
        <v>45</v>
      </c>
      <c r="C385">
        <v>105</v>
      </c>
      <c r="J385">
        <f>IF(YEAR(A385)=$F$3,C385*$G$3,IF(YEAR(A385)=$F$4,C385*$G$4,IF(YEAR(A385)=$F$5,C385*$G$5,IF(YEAR(A385)=$F$6,C385*$G$6,IF(YEAR(A385)=$F$7,C385*$G$7,IF(YEAR(A385)=$F$8,C385*$G$8,IF(YEAR(A385)=$F$9,C385*$G$9,IF(YEAR(A385)=$F$10,C385*$G$10,IF(YEAR(A385)=$F$11,C385*$G$11,IF(YEAR(A385)=$F$12,C385*$G$12,))))))))))</f>
        <v>215.24999999999997</v>
      </c>
      <c r="R385">
        <f>SUMIF($B$3:B385,B385,$C$3:C385)</f>
        <v>3737</v>
      </c>
      <c r="S385">
        <f t="shared" si="13"/>
        <v>10.5</v>
      </c>
    </row>
    <row r="386" spans="1:19" x14ac:dyDescent="0.25">
      <c r="A386" s="1">
        <v>39058</v>
      </c>
      <c r="B386" t="s">
        <v>69</v>
      </c>
      <c r="C386">
        <v>58</v>
      </c>
      <c r="J386">
        <f>IF(YEAR(A386)=$F$3,C386*$G$3,IF(YEAR(A386)=$F$4,C386*$G$4,IF(YEAR(A386)=$F$5,C386*$G$5,IF(YEAR(A386)=$F$6,C386*$G$6,IF(YEAR(A386)=$F$7,C386*$G$7,IF(YEAR(A386)=$F$8,C386*$G$8,IF(YEAR(A386)=$F$9,C386*$G$9,IF(YEAR(A386)=$F$10,C386*$G$10,IF(YEAR(A386)=$F$11,C386*$G$11,IF(YEAR(A386)=$F$12,C386*$G$12,))))))))))</f>
        <v>118.89999999999999</v>
      </c>
      <c r="R386">
        <f>SUMIF($B$3:B386,B386,$C$3:C386)</f>
        <v>631</v>
      </c>
      <c r="S386">
        <f t="shared" si="13"/>
        <v>2.9000000000000004</v>
      </c>
    </row>
    <row r="387" spans="1:19" x14ac:dyDescent="0.25">
      <c r="A387" s="1">
        <v>39058</v>
      </c>
      <c r="B387" t="s">
        <v>131</v>
      </c>
      <c r="C387">
        <v>182</v>
      </c>
      <c r="J387">
        <f>IF(YEAR(A387)=$F$3,C387*$G$3,IF(YEAR(A387)=$F$4,C387*$G$4,IF(YEAR(A387)=$F$5,C387*$G$5,IF(YEAR(A387)=$F$6,C387*$G$6,IF(YEAR(A387)=$F$7,C387*$G$7,IF(YEAR(A387)=$F$8,C387*$G$8,IF(YEAR(A387)=$F$9,C387*$G$9,IF(YEAR(A387)=$F$10,C387*$G$10,IF(YEAR(A387)=$F$11,C387*$G$11,IF(YEAR(A387)=$F$12,C387*$G$12,))))))))))</f>
        <v>373.09999999999997</v>
      </c>
      <c r="R387">
        <f>SUMIF($B$3:B387,B387,$C$3:C387)</f>
        <v>182</v>
      </c>
      <c r="S387">
        <f t="shared" si="13"/>
        <v>9.1</v>
      </c>
    </row>
    <row r="388" spans="1:19" x14ac:dyDescent="0.25">
      <c r="A388" s="1">
        <v>39060</v>
      </c>
      <c r="B388" t="s">
        <v>50</v>
      </c>
      <c r="C388">
        <v>163</v>
      </c>
      <c r="J388">
        <f>IF(YEAR(A388)=$F$3,C388*$G$3,IF(YEAR(A388)=$F$4,C388*$G$4,IF(YEAR(A388)=$F$5,C388*$G$5,IF(YEAR(A388)=$F$6,C388*$G$6,IF(YEAR(A388)=$F$7,C388*$G$7,IF(YEAR(A388)=$F$8,C388*$G$8,IF(YEAR(A388)=$F$9,C388*$G$9,IF(YEAR(A388)=$F$10,C388*$G$10,IF(YEAR(A388)=$F$11,C388*$G$11,IF(YEAR(A388)=$F$12,C388*$G$12,))))))))))</f>
        <v>334.15</v>
      </c>
      <c r="R388">
        <f>SUMIF($B$3:B388,B388,$C$3:C388)</f>
        <v>3673</v>
      </c>
      <c r="S388">
        <f t="shared" ref="S388:S451" si="14">IF(R388&gt;=10000,C388*0.2,IF(R388&gt;=1000,C388*0.1,IF(R388&gt;=100,C388*0.05,0)))</f>
        <v>16.3</v>
      </c>
    </row>
    <row r="389" spans="1:19" x14ac:dyDescent="0.25">
      <c r="A389" s="1">
        <v>39060</v>
      </c>
      <c r="B389" t="s">
        <v>132</v>
      </c>
      <c r="C389">
        <v>14</v>
      </c>
      <c r="J389">
        <f>IF(YEAR(A389)=$F$3,C389*$G$3,IF(YEAR(A389)=$F$4,C389*$G$4,IF(YEAR(A389)=$F$5,C389*$G$5,IF(YEAR(A389)=$F$6,C389*$G$6,IF(YEAR(A389)=$F$7,C389*$G$7,IF(YEAR(A389)=$F$8,C389*$G$8,IF(YEAR(A389)=$F$9,C389*$G$9,IF(YEAR(A389)=$F$10,C389*$G$10,IF(YEAR(A389)=$F$11,C389*$G$11,IF(YEAR(A389)=$F$12,C389*$G$12,))))))))))</f>
        <v>28.699999999999996</v>
      </c>
      <c r="R389">
        <f>SUMIF($B$3:B389,B389,$C$3:C389)</f>
        <v>14</v>
      </c>
      <c r="S389">
        <f t="shared" si="14"/>
        <v>0</v>
      </c>
    </row>
    <row r="390" spans="1:19" x14ac:dyDescent="0.25">
      <c r="A390" s="1">
        <v>39061</v>
      </c>
      <c r="B390" t="s">
        <v>133</v>
      </c>
      <c r="C390">
        <v>4</v>
      </c>
      <c r="J390">
        <f>IF(YEAR(A390)=$F$3,C390*$G$3,IF(YEAR(A390)=$F$4,C390*$G$4,IF(YEAR(A390)=$F$5,C390*$G$5,IF(YEAR(A390)=$F$6,C390*$G$6,IF(YEAR(A390)=$F$7,C390*$G$7,IF(YEAR(A390)=$F$8,C390*$G$8,IF(YEAR(A390)=$F$9,C390*$G$9,IF(YEAR(A390)=$F$10,C390*$G$10,IF(YEAR(A390)=$F$11,C390*$G$11,IF(YEAR(A390)=$F$12,C390*$G$12,))))))))))</f>
        <v>8.1999999999999993</v>
      </c>
      <c r="R390">
        <f>SUMIF($B$3:B390,B390,$C$3:C390)</f>
        <v>4</v>
      </c>
      <c r="S390">
        <f t="shared" si="14"/>
        <v>0</v>
      </c>
    </row>
    <row r="391" spans="1:19" x14ac:dyDescent="0.25">
      <c r="A391" s="1">
        <v>39062</v>
      </c>
      <c r="B391" t="s">
        <v>134</v>
      </c>
      <c r="C391">
        <v>13</v>
      </c>
      <c r="J391">
        <f>IF(YEAR(A391)=$F$3,C391*$G$3,IF(YEAR(A391)=$F$4,C391*$G$4,IF(YEAR(A391)=$F$5,C391*$G$5,IF(YEAR(A391)=$F$6,C391*$G$6,IF(YEAR(A391)=$F$7,C391*$G$7,IF(YEAR(A391)=$F$8,C391*$G$8,IF(YEAR(A391)=$F$9,C391*$G$9,IF(YEAR(A391)=$F$10,C391*$G$10,IF(YEAR(A391)=$F$11,C391*$G$11,IF(YEAR(A391)=$F$12,C391*$G$12,))))))))))</f>
        <v>26.65</v>
      </c>
      <c r="R391">
        <f>SUMIF($B$3:B391,B391,$C$3:C391)</f>
        <v>13</v>
      </c>
      <c r="S391">
        <f t="shared" si="14"/>
        <v>0</v>
      </c>
    </row>
    <row r="392" spans="1:19" x14ac:dyDescent="0.25">
      <c r="A392" s="1">
        <v>39063</v>
      </c>
      <c r="B392" t="s">
        <v>7</v>
      </c>
      <c r="C392">
        <v>422</v>
      </c>
      <c r="J392">
        <f>IF(YEAR(A392)=$F$3,C392*$G$3,IF(YEAR(A392)=$F$4,C392*$G$4,IF(YEAR(A392)=$F$5,C392*$G$5,IF(YEAR(A392)=$F$6,C392*$G$6,IF(YEAR(A392)=$F$7,C392*$G$7,IF(YEAR(A392)=$F$8,C392*$G$8,IF(YEAR(A392)=$F$9,C392*$G$9,IF(YEAR(A392)=$F$10,C392*$G$10,IF(YEAR(A392)=$F$11,C392*$G$11,IF(YEAR(A392)=$F$12,C392*$G$12,))))))))))</f>
        <v>865.09999999999991</v>
      </c>
      <c r="R392">
        <f>SUMIF($B$3:B392,B392,$C$3:C392)</f>
        <v>6014</v>
      </c>
      <c r="S392">
        <f t="shared" si="14"/>
        <v>42.2</v>
      </c>
    </row>
    <row r="393" spans="1:19" x14ac:dyDescent="0.25">
      <c r="A393" s="1">
        <v>39064</v>
      </c>
      <c r="B393" t="s">
        <v>82</v>
      </c>
      <c r="C393">
        <v>6</v>
      </c>
      <c r="J393">
        <f>IF(YEAR(A393)=$F$3,C393*$G$3,IF(YEAR(A393)=$F$4,C393*$G$4,IF(YEAR(A393)=$F$5,C393*$G$5,IF(YEAR(A393)=$F$6,C393*$G$6,IF(YEAR(A393)=$F$7,C393*$G$7,IF(YEAR(A393)=$F$8,C393*$G$8,IF(YEAR(A393)=$F$9,C393*$G$9,IF(YEAR(A393)=$F$10,C393*$G$10,IF(YEAR(A393)=$F$11,C393*$G$11,IF(YEAR(A393)=$F$12,C393*$G$12,))))))))))</f>
        <v>12.299999999999999</v>
      </c>
      <c r="R393">
        <f>SUMIF($B$3:B393,B393,$C$3:C393)</f>
        <v>23</v>
      </c>
      <c r="S393">
        <f t="shared" si="14"/>
        <v>0</v>
      </c>
    </row>
    <row r="394" spans="1:19" x14ac:dyDescent="0.25">
      <c r="A394" s="1">
        <v>39069</v>
      </c>
      <c r="B394" t="s">
        <v>135</v>
      </c>
      <c r="C394">
        <v>15</v>
      </c>
      <c r="J394">
        <f>IF(YEAR(A394)=$F$3,C394*$G$3,IF(YEAR(A394)=$F$4,C394*$G$4,IF(YEAR(A394)=$F$5,C394*$G$5,IF(YEAR(A394)=$F$6,C394*$G$6,IF(YEAR(A394)=$F$7,C394*$G$7,IF(YEAR(A394)=$F$8,C394*$G$8,IF(YEAR(A394)=$F$9,C394*$G$9,IF(YEAR(A394)=$F$10,C394*$G$10,IF(YEAR(A394)=$F$11,C394*$G$11,IF(YEAR(A394)=$F$12,C394*$G$12,))))))))))</f>
        <v>30.749999999999996</v>
      </c>
      <c r="R394">
        <f>SUMIF($B$3:B394,B394,$C$3:C394)</f>
        <v>15</v>
      </c>
      <c r="S394">
        <f t="shared" si="14"/>
        <v>0</v>
      </c>
    </row>
    <row r="395" spans="1:19" x14ac:dyDescent="0.25">
      <c r="A395" s="1">
        <v>39070</v>
      </c>
      <c r="B395" t="s">
        <v>30</v>
      </c>
      <c r="C395">
        <v>168</v>
      </c>
      <c r="J395">
        <f>IF(YEAR(A395)=$F$3,C395*$G$3,IF(YEAR(A395)=$F$4,C395*$G$4,IF(YEAR(A395)=$F$5,C395*$G$5,IF(YEAR(A395)=$F$6,C395*$G$6,IF(YEAR(A395)=$F$7,C395*$G$7,IF(YEAR(A395)=$F$8,C395*$G$8,IF(YEAR(A395)=$F$9,C395*$G$9,IF(YEAR(A395)=$F$10,C395*$G$10,IF(YEAR(A395)=$F$11,C395*$G$11,IF(YEAR(A395)=$F$12,C395*$G$12,))))))))))</f>
        <v>344.4</v>
      </c>
      <c r="R395">
        <f>SUMIF($B$3:B395,B395,$C$3:C395)</f>
        <v>1323</v>
      </c>
      <c r="S395">
        <f t="shared" si="14"/>
        <v>16.8</v>
      </c>
    </row>
    <row r="396" spans="1:19" x14ac:dyDescent="0.25">
      <c r="A396" s="1">
        <v>39072</v>
      </c>
      <c r="B396" t="s">
        <v>50</v>
      </c>
      <c r="C396">
        <v>193</v>
      </c>
      <c r="J396">
        <f>IF(YEAR(A396)=$F$3,C396*$G$3,IF(YEAR(A396)=$F$4,C396*$G$4,IF(YEAR(A396)=$F$5,C396*$G$5,IF(YEAR(A396)=$F$6,C396*$G$6,IF(YEAR(A396)=$F$7,C396*$G$7,IF(YEAR(A396)=$F$8,C396*$G$8,IF(YEAR(A396)=$F$9,C396*$G$9,IF(YEAR(A396)=$F$10,C396*$G$10,IF(YEAR(A396)=$F$11,C396*$G$11,IF(YEAR(A396)=$F$12,C396*$G$12,))))))))))</f>
        <v>395.65</v>
      </c>
      <c r="R396">
        <f>SUMIF($B$3:B396,B396,$C$3:C396)</f>
        <v>3866</v>
      </c>
      <c r="S396">
        <f t="shared" si="14"/>
        <v>19.3</v>
      </c>
    </row>
    <row r="397" spans="1:19" x14ac:dyDescent="0.25">
      <c r="A397" s="1">
        <v>39078</v>
      </c>
      <c r="B397" t="s">
        <v>105</v>
      </c>
      <c r="C397">
        <v>15</v>
      </c>
      <c r="J397">
        <f>IF(YEAR(A397)=$F$3,C397*$G$3,IF(YEAR(A397)=$F$4,C397*$G$4,IF(YEAR(A397)=$F$5,C397*$G$5,IF(YEAR(A397)=$F$6,C397*$G$6,IF(YEAR(A397)=$F$7,C397*$G$7,IF(YEAR(A397)=$F$8,C397*$G$8,IF(YEAR(A397)=$F$9,C397*$G$9,IF(YEAR(A397)=$F$10,C397*$G$10,IF(YEAR(A397)=$F$11,C397*$G$11,IF(YEAR(A397)=$F$12,C397*$G$12,))))))))))</f>
        <v>30.749999999999996</v>
      </c>
      <c r="R397">
        <f>SUMIF($B$3:B397,B397,$C$3:C397)</f>
        <v>44</v>
      </c>
      <c r="S397">
        <f t="shared" si="14"/>
        <v>0</v>
      </c>
    </row>
    <row r="398" spans="1:19" x14ac:dyDescent="0.25">
      <c r="A398" s="1">
        <v>39079</v>
      </c>
      <c r="B398" t="s">
        <v>23</v>
      </c>
      <c r="C398">
        <v>27</v>
      </c>
      <c r="J398">
        <f>IF(YEAR(A398)=$F$3,C398*$G$3,IF(YEAR(A398)=$F$4,C398*$G$4,IF(YEAR(A398)=$F$5,C398*$G$5,IF(YEAR(A398)=$F$6,C398*$G$6,IF(YEAR(A398)=$F$7,C398*$G$7,IF(YEAR(A398)=$F$8,C398*$G$8,IF(YEAR(A398)=$F$9,C398*$G$9,IF(YEAR(A398)=$F$10,C398*$G$10,IF(YEAR(A398)=$F$11,C398*$G$11,IF(YEAR(A398)=$F$12,C398*$G$12,))))))))))</f>
        <v>55.349999999999994</v>
      </c>
      <c r="R398">
        <f>SUMIF($B$3:B398,B398,$C$3:C398)</f>
        <v>778</v>
      </c>
      <c r="S398">
        <f t="shared" si="14"/>
        <v>1.35</v>
      </c>
    </row>
    <row r="399" spans="1:19" x14ac:dyDescent="0.25">
      <c r="A399" s="1">
        <v>39080</v>
      </c>
      <c r="B399" t="s">
        <v>23</v>
      </c>
      <c r="C399">
        <v>116</v>
      </c>
      <c r="J399">
        <f>IF(YEAR(A399)=$F$3,C399*$G$3,IF(YEAR(A399)=$F$4,C399*$G$4,IF(YEAR(A399)=$F$5,C399*$G$5,IF(YEAR(A399)=$F$6,C399*$G$6,IF(YEAR(A399)=$F$7,C399*$G$7,IF(YEAR(A399)=$F$8,C399*$G$8,IF(YEAR(A399)=$F$9,C399*$G$9,IF(YEAR(A399)=$F$10,C399*$G$10,IF(YEAR(A399)=$F$11,C399*$G$11,IF(YEAR(A399)=$F$12,C399*$G$12,))))))))))</f>
        <v>237.79999999999998</v>
      </c>
      <c r="R399">
        <f>SUMIF($B$3:B399,B399,$C$3:C399)</f>
        <v>894</v>
      </c>
      <c r="S399">
        <f t="shared" si="14"/>
        <v>5.8000000000000007</v>
      </c>
    </row>
    <row r="400" spans="1:19" x14ac:dyDescent="0.25">
      <c r="A400" s="1">
        <v>39081</v>
      </c>
      <c r="B400" t="s">
        <v>61</v>
      </c>
      <c r="C400">
        <v>21</v>
      </c>
      <c r="J400">
        <f>IF(YEAR(A400)=$F$3,C400*$G$3,IF(YEAR(A400)=$F$4,C400*$G$4,IF(YEAR(A400)=$F$5,C400*$G$5,IF(YEAR(A400)=$F$6,C400*$G$6,IF(YEAR(A400)=$F$7,C400*$G$7,IF(YEAR(A400)=$F$8,C400*$G$8,IF(YEAR(A400)=$F$9,C400*$G$9,IF(YEAR(A400)=$F$10,C400*$G$10,IF(YEAR(A400)=$F$11,C400*$G$11,IF(YEAR(A400)=$F$12,C400*$G$12,))))))))))</f>
        <v>43.05</v>
      </c>
      <c r="R400">
        <f>SUMIF($B$3:B400,B400,$C$3:C400)</f>
        <v>299</v>
      </c>
      <c r="S400">
        <f t="shared" si="14"/>
        <v>1.05</v>
      </c>
    </row>
    <row r="401" spans="1:19" x14ac:dyDescent="0.25">
      <c r="A401" s="1">
        <v>39081</v>
      </c>
      <c r="B401" t="s">
        <v>23</v>
      </c>
      <c r="C401">
        <v>61</v>
      </c>
      <c r="J401">
        <f>IF(YEAR(A401)=$F$3,C401*$G$3,IF(YEAR(A401)=$F$4,C401*$G$4,IF(YEAR(A401)=$F$5,C401*$G$5,IF(YEAR(A401)=$F$6,C401*$G$6,IF(YEAR(A401)=$F$7,C401*$G$7,IF(YEAR(A401)=$F$8,C401*$G$8,IF(YEAR(A401)=$F$9,C401*$G$9,IF(YEAR(A401)=$F$10,C401*$G$10,IF(YEAR(A401)=$F$11,C401*$G$11,IF(YEAR(A401)=$F$12,C401*$G$12,))))))))))</f>
        <v>125.04999999999998</v>
      </c>
      <c r="R401">
        <f>SUMIF($B$3:B401,B401,$C$3:C401)</f>
        <v>955</v>
      </c>
      <c r="S401">
        <f t="shared" si="14"/>
        <v>3.0500000000000003</v>
      </c>
    </row>
    <row r="402" spans="1:19" x14ac:dyDescent="0.25">
      <c r="A402" s="1">
        <v>39081</v>
      </c>
      <c r="B402" t="s">
        <v>17</v>
      </c>
      <c r="C402">
        <v>458</v>
      </c>
      <c r="J402">
        <f>IF(YEAR(A402)=$F$3,C402*$G$3,IF(YEAR(A402)=$F$4,C402*$G$4,IF(YEAR(A402)=$F$5,C402*$G$5,IF(YEAR(A402)=$F$6,C402*$G$6,IF(YEAR(A402)=$F$7,C402*$G$7,IF(YEAR(A402)=$F$8,C402*$G$8,IF(YEAR(A402)=$F$9,C402*$G$9,IF(YEAR(A402)=$F$10,C402*$G$10,IF(YEAR(A402)=$F$11,C402*$G$11,IF(YEAR(A402)=$F$12,C402*$G$12,))))))))))</f>
        <v>938.89999999999986</v>
      </c>
      <c r="R402">
        <f>SUMIF($B$3:B402,B402,$C$3:C402)</f>
        <v>4596</v>
      </c>
      <c r="S402">
        <f t="shared" si="14"/>
        <v>45.800000000000004</v>
      </c>
    </row>
    <row r="403" spans="1:19" x14ac:dyDescent="0.25">
      <c r="A403" s="1">
        <v>39082</v>
      </c>
      <c r="B403" t="s">
        <v>136</v>
      </c>
      <c r="C403">
        <v>19</v>
      </c>
      <c r="J403">
        <f>IF(YEAR(A403)=$F$3,C403*$G$3,IF(YEAR(A403)=$F$4,C403*$G$4,IF(YEAR(A403)=$F$5,C403*$G$5,IF(YEAR(A403)=$F$6,C403*$G$6,IF(YEAR(A403)=$F$7,C403*$G$7,IF(YEAR(A403)=$F$8,C403*$G$8,IF(YEAR(A403)=$F$9,C403*$G$9,IF(YEAR(A403)=$F$10,C403*$G$10,IF(YEAR(A403)=$F$11,C403*$G$11,IF(YEAR(A403)=$F$12,C403*$G$12,))))))))))</f>
        <v>38.949999999999996</v>
      </c>
      <c r="R403">
        <f>SUMIF($B$3:B403,B403,$C$3:C403)</f>
        <v>19</v>
      </c>
      <c r="S403">
        <f t="shared" si="14"/>
        <v>0</v>
      </c>
    </row>
    <row r="404" spans="1:19" x14ac:dyDescent="0.25">
      <c r="A404" s="1">
        <v>39084</v>
      </c>
      <c r="B404" t="s">
        <v>55</v>
      </c>
      <c r="C404">
        <v>81</v>
      </c>
      <c r="J404">
        <f>IF(YEAR(A404)=$F$3,C404*$G$3,IF(YEAR(A404)=$F$4,C404*$G$4,IF(YEAR(A404)=$F$5,C404*$G$5,IF(YEAR(A404)=$F$6,C404*$G$6,IF(YEAR(A404)=$F$7,C404*$G$7,IF(YEAR(A404)=$F$8,C404*$G$8,IF(YEAR(A404)=$F$9,C404*$G$9,IF(YEAR(A404)=$F$10,C404*$G$10,IF(YEAR(A404)=$F$11,C404*$G$11,IF(YEAR(A404)=$F$12,C404*$G$12,))))))))))</f>
        <v>169.29</v>
      </c>
      <c r="R404">
        <f>SUMIF($B$3:B404,B404,$C$3:C404)</f>
        <v>734</v>
      </c>
      <c r="S404">
        <f t="shared" si="14"/>
        <v>4.05</v>
      </c>
    </row>
    <row r="405" spans="1:19" x14ac:dyDescent="0.25">
      <c r="A405" s="1">
        <v>39085</v>
      </c>
      <c r="B405" t="s">
        <v>18</v>
      </c>
      <c r="C405">
        <v>86</v>
      </c>
      <c r="J405">
        <f>IF(YEAR(A405)=$F$3,C405*$G$3,IF(YEAR(A405)=$F$4,C405*$G$4,IF(YEAR(A405)=$F$5,C405*$G$5,IF(YEAR(A405)=$F$6,C405*$G$6,IF(YEAR(A405)=$F$7,C405*$G$7,IF(YEAR(A405)=$F$8,C405*$G$8,IF(YEAR(A405)=$F$9,C405*$G$9,IF(YEAR(A405)=$F$10,C405*$G$10,IF(YEAR(A405)=$F$11,C405*$G$11,IF(YEAR(A405)=$F$12,C405*$G$12,))))))))))</f>
        <v>179.73999999999998</v>
      </c>
      <c r="R405">
        <f>SUMIF($B$3:B405,B405,$C$3:C405)</f>
        <v>1236</v>
      </c>
      <c r="S405">
        <f t="shared" si="14"/>
        <v>8.6</v>
      </c>
    </row>
    <row r="406" spans="1:19" x14ac:dyDescent="0.25">
      <c r="A406" s="1">
        <v>39086</v>
      </c>
      <c r="B406" t="s">
        <v>7</v>
      </c>
      <c r="C406">
        <v>142</v>
      </c>
      <c r="J406">
        <f>IF(YEAR(A406)=$F$3,C406*$G$3,IF(YEAR(A406)=$F$4,C406*$G$4,IF(YEAR(A406)=$F$5,C406*$G$5,IF(YEAR(A406)=$F$6,C406*$G$6,IF(YEAR(A406)=$F$7,C406*$G$7,IF(YEAR(A406)=$F$8,C406*$G$8,IF(YEAR(A406)=$F$9,C406*$G$9,IF(YEAR(A406)=$F$10,C406*$G$10,IF(YEAR(A406)=$F$11,C406*$G$11,IF(YEAR(A406)=$F$12,C406*$G$12,))))))))))</f>
        <v>296.77999999999997</v>
      </c>
      <c r="R406">
        <f>SUMIF($B$3:B406,B406,$C$3:C406)</f>
        <v>6156</v>
      </c>
      <c r="S406">
        <f t="shared" si="14"/>
        <v>14.200000000000001</v>
      </c>
    </row>
    <row r="407" spans="1:19" x14ac:dyDescent="0.25">
      <c r="A407" s="1">
        <v>39092</v>
      </c>
      <c r="B407" t="s">
        <v>17</v>
      </c>
      <c r="C407">
        <v>459</v>
      </c>
      <c r="J407">
        <f>IF(YEAR(A407)=$F$3,C407*$G$3,IF(YEAR(A407)=$F$4,C407*$G$4,IF(YEAR(A407)=$F$5,C407*$G$5,IF(YEAR(A407)=$F$6,C407*$G$6,IF(YEAR(A407)=$F$7,C407*$G$7,IF(YEAR(A407)=$F$8,C407*$G$8,IF(YEAR(A407)=$F$9,C407*$G$9,IF(YEAR(A407)=$F$10,C407*$G$10,IF(YEAR(A407)=$F$11,C407*$G$11,IF(YEAR(A407)=$F$12,C407*$G$12,))))))))))</f>
        <v>959.31</v>
      </c>
      <c r="R407">
        <f>SUMIF($B$3:B407,B407,$C$3:C407)</f>
        <v>5055</v>
      </c>
      <c r="S407">
        <f t="shared" si="14"/>
        <v>45.900000000000006</v>
      </c>
    </row>
    <row r="408" spans="1:19" x14ac:dyDescent="0.25">
      <c r="A408" s="1">
        <v>39093</v>
      </c>
      <c r="B408" t="s">
        <v>40</v>
      </c>
      <c r="C408">
        <v>20</v>
      </c>
      <c r="J408">
        <f>IF(YEAR(A408)=$F$3,C408*$G$3,IF(YEAR(A408)=$F$4,C408*$G$4,IF(YEAR(A408)=$F$5,C408*$G$5,IF(YEAR(A408)=$F$6,C408*$G$6,IF(YEAR(A408)=$F$7,C408*$G$7,IF(YEAR(A408)=$F$8,C408*$G$8,IF(YEAR(A408)=$F$9,C408*$G$9,IF(YEAR(A408)=$F$10,C408*$G$10,IF(YEAR(A408)=$F$11,C408*$G$11,IF(YEAR(A408)=$F$12,C408*$G$12,))))))))))</f>
        <v>41.8</v>
      </c>
      <c r="R408">
        <f>SUMIF($B$3:B408,B408,$C$3:C408)</f>
        <v>22</v>
      </c>
      <c r="S408">
        <f t="shared" si="14"/>
        <v>0</v>
      </c>
    </row>
    <row r="409" spans="1:19" x14ac:dyDescent="0.25">
      <c r="A409" s="1">
        <v>39095</v>
      </c>
      <c r="B409" t="s">
        <v>45</v>
      </c>
      <c r="C409">
        <v>245</v>
      </c>
      <c r="J409">
        <f>IF(YEAR(A409)=$F$3,C409*$G$3,IF(YEAR(A409)=$F$4,C409*$G$4,IF(YEAR(A409)=$F$5,C409*$G$5,IF(YEAR(A409)=$F$6,C409*$G$6,IF(YEAR(A409)=$F$7,C409*$G$7,IF(YEAR(A409)=$F$8,C409*$G$8,IF(YEAR(A409)=$F$9,C409*$G$9,IF(YEAR(A409)=$F$10,C409*$G$10,IF(YEAR(A409)=$F$11,C409*$G$11,IF(YEAR(A409)=$F$12,C409*$G$12,))))))))))</f>
        <v>512.04999999999995</v>
      </c>
      <c r="R409">
        <f>SUMIF($B$3:B409,B409,$C$3:C409)</f>
        <v>3982</v>
      </c>
      <c r="S409">
        <f t="shared" si="14"/>
        <v>24.5</v>
      </c>
    </row>
    <row r="410" spans="1:19" x14ac:dyDescent="0.25">
      <c r="A410" s="1">
        <v>39095</v>
      </c>
      <c r="B410" t="s">
        <v>100</v>
      </c>
      <c r="C410">
        <v>19</v>
      </c>
      <c r="J410">
        <f>IF(YEAR(A410)=$F$3,C410*$G$3,IF(YEAR(A410)=$F$4,C410*$G$4,IF(YEAR(A410)=$F$5,C410*$G$5,IF(YEAR(A410)=$F$6,C410*$G$6,IF(YEAR(A410)=$F$7,C410*$G$7,IF(YEAR(A410)=$F$8,C410*$G$8,IF(YEAR(A410)=$F$9,C410*$G$9,IF(YEAR(A410)=$F$10,C410*$G$10,IF(YEAR(A410)=$F$11,C410*$G$11,IF(YEAR(A410)=$F$12,C410*$G$12,))))))))))</f>
        <v>39.709999999999994</v>
      </c>
      <c r="R410">
        <f>SUMIF($B$3:B410,B410,$C$3:C410)</f>
        <v>44</v>
      </c>
      <c r="S410">
        <f t="shared" si="14"/>
        <v>0</v>
      </c>
    </row>
    <row r="411" spans="1:19" x14ac:dyDescent="0.25">
      <c r="A411" s="1">
        <v>39096</v>
      </c>
      <c r="B411" t="s">
        <v>10</v>
      </c>
      <c r="C411">
        <v>159</v>
      </c>
      <c r="J411">
        <f>IF(YEAR(A411)=$F$3,C411*$G$3,IF(YEAR(A411)=$F$4,C411*$G$4,IF(YEAR(A411)=$F$5,C411*$G$5,IF(YEAR(A411)=$F$6,C411*$G$6,IF(YEAR(A411)=$F$7,C411*$G$7,IF(YEAR(A411)=$F$8,C411*$G$8,IF(YEAR(A411)=$F$9,C411*$G$9,IF(YEAR(A411)=$F$10,C411*$G$10,IF(YEAR(A411)=$F$11,C411*$G$11,IF(YEAR(A411)=$F$12,C411*$G$12,))))))))))</f>
        <v>332.31</v>
      </c>
      <c r="R411">
        <f>SUMIF($B$3:B411,B411,$C$3:C411)</f>
        <v>784</v>
      </c>
      <c r="S411">
        <f t="shared" si="14"/>
        <v>7.95</v>
      </c>
    </row>
    <row r="412" spans="1:19" x14ac:dyDescent="0.25">
      <c r="A412" s="1">
        <v>39097</v>
      </c>
      <c r="B412" t="s">
        <v>23</v>
      </c>
      <c r="C412">
        <v>99</v>
      </c>
      <c r="J412">
        <f>IF(YEAR(A412)=$F$3,C412*$G$3,IF(YEAR(A412)=$F$4,C412*$G$4,IF(YEAR(A412)=$F$5,C412*$G$5,IF(YEAR(A412)=$F$6,C412*$G$6,IF(YEAR(A412)=$F$7,C412*$G$7,IF(YEAR(A412)=$F$8,C412*$G$8,IF(YEAR(A412)=$F$9,C412*$G$9,IF(YEAR(A412)=$F$10,C412*$G$10,IF(YEAR(A412)=$F$11,C412*$G$11,IF(YEAR(A412)=$F$12,C412*$G$12,))))))))))</f>
        <v>206.91</v>
      </c>
      <c r="R412">
        <f>SUMIF($B$3:B412,B412,$C$3:C412)</f>
        <v>1054</v>
      </c>
      <c r="S412">
        <f t="shared" si="14"/>
        <v>9.9</v>
      </c>
    </row>
    <row r="413" spans="1:19" x14ac:dyDescent="0.25">
      <c r="A413" s="1">
        <v>39099</v>
      </c>
      <c r="B413" t="s">
        <v>22</v>
      </c>
      <c r="C413">
        <v>213</v>
      </c>
      <c r="J413">
        <f>IF(YEAR(A413)=$F$3,C413*$G$3,IF(YEAR(A413)=$F$4,C413*$G$4,IF(YEAR(A413)=$F$5,C413*$G$5,IF(YEAR(A413)=$F$6,C413*$G$6,IF(YEAR(A413)=$F$7,C413*$G$7,IF(YEAR(A413)=$F$8,C413*$G$8,IF(YEAR(A413)=$F$9,C413*$G$9,IF(YEAR(A413)=$F$10,C413*$G$10,IF(YEAR(A413)=$F$11,C413*$G$11,IF(YEAR(A413)=$F$12,C413*$G$12,))))))))))</f>
        <v>445.16999999999996</v>
      </c>
      <c r="R413">
        <f>SUMIF($B$3:B413,B413,$C$3:C413)</f>
        <v>4102</v>
      </c>
      <c r="S413">
        <f t="shared" si="14"/>
        <v>21.3</v>
      </c>
    </row>
    <row r="414" spans="1:19" x14ac:dyDescent="0.25">
      <c r="A414" s="1">
        <v>39106</v>
      </c>
      <c r="B414" t="s">
        <v>14</v>
      </c>
      <c r="C414">
        <v>349</v>
      </c>
      <c r="J414">
        <f>IF(YEAR(A414)=$F$3,C414*$G$3,IF(YEAR(A414)=$F$4,C414*$G$4,IF(YEAR(A414)=$F$5,C414*$G$5,IF(YEAR(A414)=$F$6,C414*$G$6,IF(YEAR(A414)=$F$7,C414*$G$7,IF(YEAR(A414)=$F$8,C414*$G$8,IF(YEAR(A414)=$F$9,C414*$G$9,IF(YEAR(A414)=$F$10,C414*$G$10,IF(YEAR(A414)=$F$11,C414*$G$11,IF(YEAR(A414)=$F$12,C414*$G$12,))))))))))</f>
        <v>729.41</v>
      </c>
      <c r="R414">
        <f>SUMIF($B$3:B414,B414,$C$3:C414)</f>
        <v>4164</v>
      </c>
      <c r="S414">
        <f t="shared" si="14"/>
        <v>34.9</v>
      </c>
    </row>
    <row r="415" spans="1:19" x14ac:dyDescent="0.25">
      <c r="A415" s="1">
        <v>39109</v>
      </c>
      <c r="B415" t="s">
        <v>17</v>
      </c>
      <c r="C415">
        <v>114</v>
      </c>
      <c r="J415">
        <f>IF(YEAR(A415)=$F$3,C415*$G$3,IF(YEAR(A415)=$F$4,C415*$G$4,IF(YEAR(A415)=$F$5,C415*$G$5,IF(YEAR(A415)=$F$6,C415*$G$6,IF(YEAR(A415)=$F$7,C415*$G$7,IF(YEAR(A415)=$F$8,C415*$G$8,IF(YEAR(A415)=$F$9,C415*$G$9,IF(YEAR(A415)=$F$10,C415*$G$10,IF(YEAR(A415)=$F$11,C415*$G$11,IF(YEAR(A415)=$F$12,C415*$G$12,))))))))))</f>
        <v>238.26</v>
      </c>
      <c r="R415">
        <f>SUMIF($B$3:B415,B415,$C$3:C415)</f>
        <v>5169</v>
      </c>
      <c r="S415">
        <f t="shared" si="14"/>
        <v>11.4</v>
      </c>
    </row>
    <row r="416" spans="1:19" x14ac:dyDescent="0.25">
      <c r="A416" s="1">
        <v>39109</v>
      </c>
      <c r="B416" t="s">
        <v>27</v>
      </c>
      <c r="C416">
        <v>12</v>
      </c>
      <c r="J416">
        <f>IF(YEAR(A416)=$F$3,C416*$G$3,IF(YEAR(A416)=$F$4,C416*$G$4,IF(YEAR(A416)=$F$5,C416*$G$5,IF(YEAR(A416)=$F$6,C416*$G$6,IF(YEAR(A416)=$F$7,C416*$G$7,IF(YEAR(A416)=$F$8,C416*$G$8,IF(YEAR(A416)=$F$9,C416*$G$9,IF(YEAR(A416)=$F$10,C416*$G$10,IF(YEAR(A416)=$F$11,C416*$G$11,IF(YEAR(A416)=$F$12,C416*$G$12,))))))))))</f>
        <v>25.08</v>
      </c>
      <c r="R416">
        <f>SUMIF($B$3:B416,B416,$C$3:C416)</f>
        <v>28</v>
      </c>
      <c r="S416">
        <f t="shared" si="14"/>
        <v>0</v>
      </c>
    </row>
    <row r="417" spans="1:19" x14ac:dyDescent="0.25">
      <c r="A417" s="1">
        <v>39111</v>
      </c>
      <c r="B417" t="s">
        <v>99</v>
      </c>
      <c r="C417">
        <v>12</v>
      </c>
      <c r="J417">
        <f>IF(YEAR(A417)=$F$3,C417*$G$3,IF(YEAR(A417)=$F$4,C417*$G$4,IF(YEAR(A417)=$F$5,C417*$G$5,IF(YEAR(A417)=$F$6,C417*$G$6,IF(YEAR(A417)=$F$7,C417*$G$7,IF(YEAR(A417)=$F$8,C417*$G$8,IF(YEAR(A417)=$F$9,C417*$G$9,IF(YEAR(A417)=$F$10,C417*$G$10,IF(YEAR(A417)=$F$11,C417*$G$11,IF(YEAR(A417)=$F$12,C417*$G$12,))))))))))</f>
        <v>25.08</v>
      </c>
      <c r="R417">
        <f>SUMIF($B$3:B417,B417,$C$3:C417)</f>
        <v>22</v>
      </c>
      <c r="S417">
        <f t="shared" si="14"/>
        <v>0</v>
      </c>
    </row>
    <row r="418" spans="1:19" x14ac:dyDescent="0.25">
      <c r="A418" s="1">
        <v>39117</v>
      </c>
      <c r="B418" t="s">
        <v>12</v>
      </c>
      <c r="C418">
        <v>132</v>
      </c>
      <c r="J418">
        <f>IF(YEAR(A418)=$F$3,C418*$G$3,IF(YEAR(A418)=$F$4,C418*$G$4,IF(YEAR(A418)=$F$5,C418*$G$5,IF(YEAR(A418)=$F$6,C418*$G$6,IF(YEAR(A418)=$F$7,C418*$G$7,IF(YEAR(A418)=$F$8,C418*$G$8,IF(YEAR(A418)=$F$9,C418*$G$9,IF(YEAR(A418)=$F$10,C418*$G$10,IF(YEAR(A418)=$F$11,C418*$G$11,IF(YEAR(A418)=$F$12,C418*$G$12,))))))))))</f>
        <v>275.88</v>
      </c>
      <c r="R418">
        <f>SUMIF($B$3:B418,B418,$C$3:C418)</f>
        <v>1193</v>
      </c>
      <c r="S418">
        <f t="shared" si="14"/>
        <v>13.200000000000001</v>
      </c>
    </row>
    <row r="419" spans="1:19" x14ac:dyDescent="0.25">
      <c r="A419" s="1">
        <v>39120</v>
      </c>
      <c r="B419" t="s">
        <v>23</v>
      </c>
      <c r="C419">
        <v>197</v>
      </c>
      <c r="J419">
        <f>IF(YEAR(A419)=$F$3,C419*$G$3,IF(YEAR(A419)=$F$4,C419*$G$4,IF(YEAR(A419)=$F$5,C419*$G$5,IF(YEAR(A419)=$F$6,C419*$G$6,IF(YEAR(A419)=$F$7,C419*$G$7,IF(YEAR(A419)=$F$8,C419*$G$8,IF(YEAR(A419)=$F$9,C419*$G$9,IF(YEAR(A419)=$F$10,C419*$G$10,IF(YEAR(A419)=$F$11,C419*$G$11,IF(YEAR(A419)=$F$12,C419*$G$12,))))))))))</f>
        <v>411.72999999999996</v>
      </c>
      <c r="R419">
        <f>SUMIF($B$3:B419,B419,$C$3:C419)</f>
        <v>1251</v>
      </c>
      <c r="S419">
        <f t="shared" si="14"/>
        <v>19.700000000000003</v>
      </c>
    </row>
    <row r="420" spans="1:19" x14ac:dyDescent="0.25">
      <c r="A420" s="1">
        <v>39120</v>
      </c>
      <c r="B420" t="s">
        <v>15</v>
      </c>
      <c r="C420">
        <v>5</v>
      </c>
      <c r="J420">
        <f>IF(YEAR(A420)=$F$3,C420*$G$3,IF(YEAR(A420)=$F$4,C420*$G$4,IF(YEAR(A420)=$F$5,C420*$G$5,IF(YEAR(A420)=$F$6,C420*$G$6,IF(YEAR(A420)=$F$7,C420*$G$7,IF(YEAR(A420)=$F$8,C420*$G$8,IF(YEAR(A420)=$F$9,C420*$G$9,IF(YEAR(A420)=$F$10,C420*$G$10,IF(YEAR(A420)=$F$11,C420*$G$11,IF(YEAR(A420)=$F$12,C420*$G$12,))))))))))</f>
        <v>10.45</v>
      </c>
      <c r="R420">
        <f>SUMIF($B$3:B420,B420,$C$3:C420)</f>
        <v>17</v>
      </c>
      <c r="S420">
        <f t="shared" si="14"/>
        <v>0</v>
      </c>
    </row>
    <row r="421" spans="1:19" x14ac:dyDescent="0.25">
      <c r="A421" s="1">
        <v>39120</v>
      </c>
      <c r="B421" t="s">
        <v>50</v>
      </c>
      <c r="C421">
        <v>403</v>
      </c>
      <c r="J421">
        <f>IF(YEAR(A421)=$F$3,C421*$G$3,IF(YEAR(A421)=$F$4,C421*$G$4,IF(YEAR(A421)=$F$5,C421*$G$5,IF(YEAR(A421)=$F$6,C421*$G$6,IF(YEAR(A421)=$F$7,C421*$G$7,IF(YEAR(A421)=$F$8,C421*$G$8,IF(YEAR(A421)=$F$9,C421*$G$9,IF(YEAR(A421)=$F$10,C421*$G$10,IF(YEAR(A421)=$F$11,C421*$G$11,IF(YEAR(A421)=$F$12,C421*$G$12,))))))))))</f>
        <v>842.27</v>
      </c>
      <c r="R421">
        <f>SUMIF($B$3:B421,B421,$C$3:C421)</f>
        <v>4269</v>
      </c>
      <c r="S421">
        <f t="shared" si="14"/>
        <v>40.300000000000004</v>
      </c>
    </row>
    <row r="422" spans="1:19" x14ac:dyDescent="0.25">
      <c r="A422" s="1">
        <v>39121</v>
      </c>
      <c r="B422" t="s">
        <v>10</v>
      </c>
      <c r="C422">
        <v>200</v>
      </c>
      <c r="J422">
        <f>IF(YEAR(A422)=$F$3,C422*$G$3,IF(YEAR(A422)=$F$4,C422*$G$4,IF(YEAR(A422)=$F$5,C422*$G$5,IF(YEAR(A422)=$F$6,C422*$G$6,IF(YEAR(A422)=$F$7,C422*$G$7,IF(YEAR(A422)=$F$8,C422*$G$8,IF(YEAR(A422)=$F$9,C422*$G$9,IF(YEAR(A422)=$F$10,C422*$G$10,IF(YEAR(A422)=$F$11,C422*$G$11,IF(YEAR(A422)=$F$12,C422*$G$12,))))))))))</f>
        <v>418</v>
      </c>
      <c r="R422">
        <f>SUMIF($B$3:B422,B422,$C$3:C422)</f>
        <v>984</v>
      </c>
      <c r="S422">
        <f t="shared" si="14"/>
        <v>10</v>
      </c>
    </row>
    <row r="423" spans="1:19" x14ac:dyDescent="0.25">
      <c r="A423" s="1">
        <v>39124</v>
      </c>
      <c r="B423" t="s">
        <v>69</v>
      </c>
      <c r="C423">
        <v>23</v>
      </c>
      <c r="J423">
        <f>IF(YEAR(A423)=$F$3,C423*$G$3,IF(YEAR(A423)=$F$4,C423*$G$4,IF(YEAR(A423)=$F$5,C423*$G$5,IF(YEAR(A423)=$F$6,C423*$G$6,IF(YEAR(A423)=$F$7,C423*$G$7,IF(YEAR(A423)=$F$8,C423*$G$8,IF(YEAR(A423)=$F$9,C423*$G$9,IF(YEAR(A423)=$F$10,C423*$G$10,IF(YEAR(A423)=$F$11,C423*$G$11,IF(YEAR(A423)=$F$12,C423*$G$12,))))))))))</f>
        <v>48.069999999999993</v>
      </c>
      <c r="R423">
        <f>SUMIF($B$3:B423,B423,$C$3:C423)</f>
        <v>654</v>
      </c>
      <c r="S423">
        <f t="shared" si="14"/>
        <v>1.1500000000000001</v>
      </c>
    </row>
    <row r="424" spans="1:19" x14ac:dyDescent="0.25">
      <c r="A424" s="1">
        <v>39131</v>
      </c>
      <c r="B424" t="s">
        <v>45</v>
      </c>
      <c r="C424">
        <v>337</v>
      </c>
      <c r="J424">
        <f>IF(YEAR(A424)=$F$3,C424*$G$3,IF(YEAR(A424)=$F$4,C424*$G$4,IF(YEAR(A424)=$F$5,C424*$G$5,IF(YEAR(A424)=$F$6,C424*$G$6,IF(YEAR(A424)=$F$7,C424*$G$7,IF(YEAR(A424)=$F$8,C424*$G$8,IF(YEAR(A424)=$F$9,C424*$G$9,IF(YEAR(A424)=$F$10,C424*$G$10,IF(YEAR(A424)=$F$11,C424*$G$11,IF(YEAR(A424)=$F$12,C424*$G$12,))))))))))</f>
        <v>704.32999999999993</v>
      </c>
      <c r="R424">
        <f>SUMIF($B$3:B424,B424,$C$3:C424)</f>
        <v>4319</v>
      </c>
      <c r="S424">
        <f t="shared" si="14"/>
        <v>33.700000000000003</v>
      </c>
    </row>
    <row r="425" spans="1:19" x14ac:dyDescent="0.25">
      <c r="A425" s="1">
        <v>39132</v>
      </c>
      <c r="B425" t="s">
        <v>5</v>
      </c>
      <c r="C425">
        <v>500</v>
      </c>
      <c r="J425">
        <f>IF(YEAR(A425)=$F$3,C425*$G$3,IF(YEAR(A425)=$F$4,C425*$G$4,IF(YEAR(A425)=$F$5,C425*$G$5,IF(YEAR(A425)=$F$6,C425*$G$6,IF(YEAR(A425)=$F$7,C425*$G$7,IF(YEAR(A425)=$F$8,C425*$G$8,IF(YEAR(A425)=$F$9,C425*$G$9,IF(YEAR(A425)=$F$10,C425*$G$10,IF(YEAR(A425)=$F$11,C425*$G$11,IF(YEAR(A425)=$F$12,C425*$G$12,))))))))))</f>
        <v>1045</v>
      </c>
      <c r="R425">
        <f>SUMIF($B$3:B425,B425,$C$3:C425)</f>
        <v>2895</v>
      </c>
      <c r="S425">
        <f t="shared" si="14"/>
        <v>50</v>
      </c>
    </row>
    <row r="426" spans="1:19" x14ac:dyDescent="0.25">
      <c r="A426" s="1">
        <v>39132</v>
      </c>
      <c r="B426" t="s">
        <v>90</v>
      </c>
      <c r="C426">
        <v>9</v>
      </c>
      <c r="J426">
        <f>IF(YEAR(A426)=$F$3,C426*$G$3,IF(YEAR(A426)=$F$4,C426*$G$4,IF(YEAR(A426)=$F$5,C426*$G$5,IF(YEAR(A426)=$F$6,C426*$G$6,IF(YEAR(A426)=$F$7,C426*$G$7,IF(YEAR(A426)=$F$8,C426*$G$8,IF(YEAR(A426)=$F$9,C426*$G$9,IF(YEAR(A426)=$F$10,C426*$G$10,IF(YEAR(A426)=$F$11,C426*$G$11,IF(YEAR(A426)=$F$12,C426*$G$12,))))))))))</f>
        <v>18.809999999999999</v>
      </c>
      <c r="R426">
        <f>SUMIF($B$3:B426,B426,$C$3:C426)</f>
        <v>25</v>
      </c>
      <c r="S426">
        <f t="shared" si="14"/>
        <v>0</v>
      </c>
    </row>
    <row r="427" spans="1:19" x14ac:dyDescent="0.25">
      <c r="A427" s="1">
        <v>39134</v>
      </c>
      <c r="B427" t="s">
        <v>131</v>
      </c>
      <c r="C427">
        <v>39</v>
      </c>
      <c r="J427">
        <f>IF(YEAR(A427)=$F$3,C427*$G$3,IF(YEAR(A427)=$F$4,C427*$G$4,IF(YEAR(A427)=$F$5,C427*$G$5,IF(YEAR(A427)=$F$6,C427*$G$6,IF(YEAR(A427)=$F$7,C427*$G$7,IF(YEAR(A427)=$F$8,C427*$G$8,IF(YEAR(A427)=$F$9,C427*$G$9,IF(YEAR(A427)=$F$10,C427*$G$10,IF(YEAR(A427)=$F$11,C427*$G$11,IF(YEAR(A427)=$F$12,C427*$G$12,))))))))))</f>
        <v>81.509999999999991</v>
      </c>
      <c r="R427">
        <f>SUMIF($B$3:B427,B427,$C$3:C427)</f>
        <v>221</v>
      </c>
      <c r="S427">
        <f t="shared" si="14"/>
        <v>1.9500000000000002</v>
      </c>
    </row>
    <row r="428" spans="1:19" x14ac:dyDescent="0.25">
      <c r="A428" s="1">
        <v>39139</v>
      </c>
      <c r="B428" t="s">
        <v>78</v>
      </c>
      <c r="C428">
        <v>156</v>
      </c>
      <c r="J428">
        <f>IF(YEAR(A428)=$F$3,C428*$G$3,IF(YEAR(A428)=$F$4,C428*$G$4,IF(YEAR(A428)=$F$5,C428*$G$5,IF(YEAR(A428)=$F$6,C428*$G$6,IF(YEAR(A428)=$F$7,C428*$G$7,IF(YEAR(A428)=$F$8,C428*$G$8,IF(YEAR(A428)=$F$9,C428*$G$9,IF(YEAR(A428)=$F$10,C428*$G$10,IF(YEAR(A428)=$F$11,C428*$G$11,IF(YEAR(A428)=$F$12,C428*$G$12,))))))))))</f>
        <v>326.03999999999996</v>
      </c>
      <c r="R428">
        <f>SUMIF($B$3:B428,B428,$C$3:C428)</f>
        <v>367</v>
      </c>
      <c r="S428">
        <f t="shared" si="14"/>
        <v>7.8000000000000007</v>
      </c>
    </row>
    <row r="429" spans="1:19" x14ac:dyDescent="0.25">
      <c r="A429" s="1">
        <v>39140</v>
      </c>
      <c r="B429" t="s">
        <v>17</v>
      </c>
      <c r="C429">
        <v>258</v>
      </c>
      <c r="J429">
        <f>IF(YEAR(A429)=$F$3,C429*$G$3,IF(YEAR(A429)=$F$4,C429*$G$4,IF(YEAR(A429)=$F$5,C429*$G$5,IF(YEAR(A429)=$F$6,C429*$G$6,IF(YEAR(A429)=$F$7,C429*$G$7,IF(YEAR(A429)=$F$8,C429*$G$8,IF(YEAR(A429)=$F$9,C429*$G$9,IF(YEAR(A429)=$F$10,C429*$G$10,IF(YEAR(A429)=$F$11,C429*$G$11,IF(YEAR(A429)=$F$12,C429*$G$12,))))))))))</f>
        <v>539.21999999999991</v>
      </c>
      <c r="R429">
        <f>SUMIF($B$3:B429,B429,$C$3:C429)</f>
        <v>5427</v>
      </c>
      <c r="S429">
        <f t="shared" si="14"/>
        <v>25.8</v>
      </c>
    </row>
    <row r="430" spans="1:19" x14ac:dyDescent="0.25">
      <c r="A430" s="1">
        <v>39140</v>
      </c>
      <c r="B430" t="s">
        <v>94</v>
      </c>
      <c r="C430">
        <v>14</v>
      </c>
      <c r="J430">
        <f>IF(YEAR(A430)=$F$3,C430*$G$3,IF(YEAR(A430)=$F$4,C430*$G$4,IF(YEAR(A430)=$F$5,C430*$G$5,IF(YEAR(A430)=$F$6,C430*$G$6,IF(YEAR(A430)=$F$7,C430*$G$7,IF(YEAR(A430)=$F$8,C430*$G$8,IF(YEAR(A430)=$F$9,C430*$G$9,IF(YEAR(A430)=$F$10,C430*$G$10,IF(YEAR(A430)=$F$11,C430*$G$11,IF(YEAR(A430)=$F$12,C430*$G$12,))))))))))</f>
        <v>29.259999999999998</v>
      </c>
      <c r="R430">
        <f>SUMIF($B$3:B430,B430,$C$3:C430)</f>
        <v>47</v>
      </c>
      <c r="S430">
        <f t="shared" si="14"/>
        <v>0</v>
      </c>
    </row>
    <row r="431" spans="1:19" x14ac:dyDescent="0.25">
      <c r="A431" s="1">
        <v>39142</v>
      </c>
      <c r="B431" t="s">
        <v>12</v>
      </c>
      <c r="C431">
        <v>91</v>
      </c>
      <c r="J431">
        <f>IF(YEAR(A431)=$F$3,C431*$G$3,IF(YEAR(A431)=$F$4,C431*$G$4,IF(YEAR(A431)=$F$5,C431*$G$5,IF(YEAR(A431)=$F$6,C431*$G$6,IF(YEAR(A431)=$F$7,C431*$G$7,IF(YEAR(A431)=$F$8,C431*$G$8,IF(YEAR(A431)=$F$9,C431*$G$9,IF(YEAR(A431)=$F$10,C431*$G$10,IF(YEAR(A431)=$F$11,C431*$G$11,IF(YEAR(A431)=$F$12,C431*$G$12,))))))))))</f>
        <v>190.19</v>
      </c>
      <c r="R431">
        <f>SUMIF($B$3:B431,B431,$C$3:C431)</f>
        <v>1284</v>
      </c>
      <c r="S431">
        <f t="shared" si="14"/>
        <v>9.1</v>
      </c>
    </row>
    <row r="432" spans="1:19" x14ac:dyDescent="0.25">
      <c r="A432" s="1">
        <v>39149</v>
      </c>
      <c r="B432" t="s">
        <v>12</v>
      </c>
      <c r="C432">
        <v>68</v>
      </c>
      <c r="J432">
        <f>IF(YEAR(A432)=$F$3,C432*$G$3,IF(YEAR(A432)=$F$4,C432*$G$4,IF(YEAR(A432)=$F$5,C432*$G$5,IF(YEAR(A432)=$F$6,C432*$G$6,IF(YEAR(A432)=$F$7,C432*$G$7,IF(YEAR(A432)=$F$8,C432*$G$8,IF(YEAR(A432)=$F$9,C432*$G$9,IF(YEAR(A432)=$F$10,C432*$G$10,IF(YEAR(A432)=$F$11,C432*$G$11,IF(YEAR(A432)=$F$12,C432*$G$12,))))))))))</f>
        <v>142.12</v>
      </c>
      <c r="R432">
        <f>SUMIF($B$3:B432,B432,$C$3:C432)</f>
        <v>1352</v>
      </c>
      <c r="S432">
        <f t="shared" si="14"/>
        <v>6.8000000000000007</v>
      </c>
    </row>
    <row r="433" spans="1:19" x14ac:dyDescent="0.25">
      <c r="A433" s="1">
        <v>39150</v>
      </c>
      <c r="B433" t="s">
        <v>137</v>
      </c>
      <c r="C433">
        <v>13</v>
      </c>
      <c r="J433">
        <f>IF(YEAR(A433)=$F$3,C433*$G$3,IF(YEAR(A433)=$F$4,C433*$G$4,IF(YEAR(A433)=$F$5,C433*$G$5,IF(YEAR(A433)=$F$6,C433*$G$6,IF(YEAR(A433)=$F$7,C433*$G$7,IF(YEAR(A433)=$F$8,C433*$G$8,IF(YEAR(A433)=$F$9,C433*$G$9,IF(YEAR(A433)=$F$10,C433*$G$10,IF(YEAR(A433)=$F$11,C433*$G$11,IF(YEAR(A433)=$F$12,C433*$G$12,))))))))))</f>
        <v>27.169999999999998</v>
      </c>
      <c r="R433">
        <f>SUMIF($B$3:B433,B433,$C$3:C433)</f>
        <v>13</v>
      </c>
      <c r="S433">
        <f t="shared" si="14"/>
        <v>0</v>
      </c>
    </row>
    <row r="434" spans="1:19" x14ac:dyDescent="0.25">
      <c r="A434" s="1">
        <v>39152</v>
      </c>
      <c r="B434" t="s">
        <v>28</v>
      </c>
      <c r="C434">
        <v>118</v>
      </c>
      <c r="J434">
        <f>IF(YEAR(A434)=$F$3,C434*$G$3,IF(YEAR(A434)=$F$4,C434*$G$4,IF(YEAR(A434)=$F$5,C434*$G$5,IF(YEAR(A434)=$F$6,C434*$G$6,IF(YEAR(A434)=$F$7,C434*$G$7,IF(YEAR(A434)=$F$8,C434*$G$8,IF(YEAR(A434)=$F$9,C434*$G$9,IF(YEAR(A434)=$F$10,C434*$G$10,IF(YEAR(A434)=$F$11,C434*$G$11,IF(YEAR(A434)=$F$12,C434*$G$12,))))))))))</f>
        <v>246.61999999999998</v>
      </c>
      <c r="R434">
        <f>SUMIF($B$3:B434,B434,$C$3:C434)</f>
        <v>814</v>
      </c>
      <c r="S434">
        <f t="shared" si="14"/>
        <v>5.9</v>
      </c>
    </row>
    <row r="435" spans="1:19" x14ac:dyDescent="0.25">
      <c r="A435" s="1">
        <v>39154</v>
      </c>
      <c r="B435" t="s">
        <v>25</v>
      </c>
      <c r="C435">
        <v>54</v>
      </c>
      <c r="J435">
        <f>IF(YEAR(A435)=$F$3,C435*$G$3,IF(YEAR(A435)=$F$4,C435*$G$4,IF(YEAR(A435)=$F$5,C435*$G$5,IF(YEAR(A435)=$F$6,C435*$G$6,IF(YEAR(A435)=$F$7,C435*$G$7,IF(YEAR(A435)=$F$8,C435*$G$8,IF(YEAR(A435)=$F$9,C435*$G$9,IF(YEAR(A435)=$F$10,C435*$G$10,IF(YEAR(A435)=$F$11,C435*$G$11,IF(YEAR(A435)=$F$12,C435*$G$12,))))))))))</f>
        <v>112.85999999999999</v>
      </c>
      <c r="R435">
        <f>SUMIF($B$3:B435,B435,$C$3:C435)</f>
        <v>548</v>
      </c>
      <c r="S435">
        <f t="shared" si="14"/>
        <v>2.7</v>
      </c>
    </row>
    <row r="436" spans="1:19" x14ac:dyDescent="0.25">
      <c r="A436" s="1">
        <v>39158</v>
      </c>
      <c r="B436" t="s">
        <v>138</v>
      </c>
      <c r="C436">
        <v>10</v>
      </c>
      <c r="J436">
        <f>IF(YEAR(A436)=$F$3,C436*$G$3,IF(YEAR(A436)=$F$4,C436*$G$4,IF(YEAR(A436)=$F$5,C436*$G$5,IF(YEAR(A436)=$F$6,C436*$G$6,IF(YEAR(A436)=$F$7,C436*$G$7,IF(YEAR(A436)=$F$8,C436*$G$8,IF(YEAR(A436)=$F$9,C436*$G$9,IF(YEAR(A436)=$F$10,C436*$G$10,IF(YEAR(A436)=$F$11,C436*$G$11,IF(YEAR(A436)=$F$12,C436*$G$12,))))))))))</f>
        <v>20.9</v>
      </c>
      <c r="R436">
        <f>SUMIF($B$3:B436,B436,$C$3:C436)</f>
        <v>10</v>
      </c>
      <c r="S436">
        <f t="shared" si="14"/>
        <v>0</v>
      </c>
    </row>
    <row r="437" spans="1:19" x14ac:dyDescent="0.25">
      <c r="A437" s="1">
        <v>39162</v>
      </c>
      <c r="B437" t="s">
        <v>50</v>
      </c>
      <c r="C437">
        <v>339</v>
      </c>
      <c r="J437">
        <f>IF(YEAR(A437)=$F$3,C437*$G$3,IF(YEAR(A437)=$F$4,C437*$G$4,IF(YEAR(A437)=$F$5,C437*$G$5,IF(YEAR(A437)=$F$6,C437*$G$6,IF(YEAR(A437)=$F$7,C437*$G$7,IF(YEAR(A437)=$F$8,C437*$G$8,IF(YEAR(A437)=$F$9,C437*$G$9,IF(YEAR(A437)=$F$10,C437*$G$10,IF(YEAR(A437)=$F$11,C437*$G$11,IF(YEAR(A437)=$F$12,C437*$G$12,))))))))))</f>
        <v>708.51</v>
      </c>
      <c r="R437">
        <f>SUMIF($B$3:B437,B437,$C$3:C437)</f>
        <v>4608</v>
      </c>
      <c r="S437">
        <f t="shared" si="14"/>
        <v>33.9</v>
      </c>
    </row>
    <row r="438" spans="1:19" x14ac:dyDescent="0.25">
      <c r="A438" s="1">
        <v>39163</v>
      </c>
      <c r="B438" t="s">
        <v>30</v>
      </c>
      <c r="C438">
        <v>80</v>
      </c>
      <c r="J438">
        <f>IF(YEAR(A438)=$F$3,C438*$G$3,IF(YEAR(A438)=$F$4,C438*$G$4,IF(YEAR(A438)=$F$5,C438*$G$5,IF(YEAR(A438)=$F$6,C438*$G$6,IF(YEAR(A438)=$F$7,C438*$G$7,IF(YEAR(A438)=$F$8,C438*$G$8,IF(YEAR(A438)=$F$9,C438*$G$9,IF(YEAR(A438)=$F$10,C438*$G$10,IF(YEAR(A438)=$F$11,C438*$G$11,IF(YEAR(A438)=$F$12,C438*$G$12,))))))))))</f>
        <v>167.2</v>
      </c>
      <c r="R438">
        <f>SUMIF($B$3:B438,B438,$C$3:C438)</f>
        <v>1403</v>
      </c>
      <c r="S438">
        <f t="shared" si="14"/>
        <v>8</v>
      </c>
    </row>
    <row r="439" spans="1:19" x14ac:dyDescent="0.25">
      <c r="A439" s="1">
        <v>39165</v>
      </c>
      <c r="B439" t="s">
        <v>22</v>
      </c>
      <c r="C439">
        <v>431</v>
      </c>
      <c r="J439">
        <f>IF(YEAR(A439)=$F$3,C439*$G$3,IF(YEAR(A439)=$F$4,C439*$G$4,IF(YEAR(A439)=$F$5,C439*$G$5,IF(YEAR(A439)=$F$6,C439*$G$6,IF(YEAR(A439)=$F$7,C439*$G$7,IF(YEAR(A439)=$F$8,C439*$G$8,IF(YEAR(A439)=$F$9,C439*$G$9,IF(YEAR(A439)=$F$10,C439*$G$10,IF(YEAR(A439)=$F$11,C439*$G$11,IF(YEAR(A439)=$F$12,C439*$G$12,))))))))))</f>
        <v>900.79</v>
      </c>
      <c r="R439">
        <f>SUMIF($B$3:B439,B439,$C$3:C439)</f>
        <v>4533</v>
      </c>
      <c r="S439">
        <f t="shared" si="14"/>
        <v>43.1</v>
      </c>
    </row>
    <row r="440" spans="1:19" x14ac:dyDescent="0.25">
      <c r="A440" s="1">
        <v>39167</v>
      </c>
      <c r="B440" t="s">
        <v>50</v>
      </c>
      <c r="C440">
        <v>268</v>
      </c>
      <c r="J440">
        <f>IF(YEAR(A440)=$F$3,C440*$G$3,IF(YEAR(A440)=$F$4,C440*$G$4,IF(YEAR(A440)=$F$5,C440*$G$5,IF(YEAR(A440)=$F$6,C440*$G$6,IF(YEAR(A440)=$F$7,C440*$G$7,IF(YEAR(A440)=$F$8,C440*$G$8,IF(YEAR(A440)=$F$9,C440*$G$9,IF(YEAR(A440)=$F$10,C440*$G$10,IF(YEAR(A440)=$F$11,C440*$G$11,IF(YEAR(A440)=$F$12,C440*$G$12,))))))))))</f>
        <v>560.12</v>
      </c>
      <c r="R440">
        <f>SUMIF($B$3:B440,B440,$C$3:C440)</f>
        <v>4876</v>
      </c>
      <c r="S440">
        <f t="shared" si="14"/>
        <v>26.8</v>
      </c>
    </row>
    <row r="441" spans="1:19" x14ac:dyDescent="0.25">
      <c r="A441" s="1">
        <v>39167</v>
      </c>
      <c r="B441" t="s">
        <v>22</v>
      </c>
      <c r="C441">
        <v>440</v>
      </c>
      <c r="J441">
        <f>IF(YEAR(A441)=$F$3,C441*$G$3,IF(YEAR(A441)=$F$4,C441*$G$4,IF(YEAR(A441)=$F$5,C441*$G$5,IF(YEAR(A441)=$F$6,C441*$G$6,IF(YEAR(A441)=$F$7,C441*$G$7,IF(YEAR(A441)=$F$8,C441*$G$8,IF(YEAR(A441)=$F$9,C441*$G$9,IF(YEAR(A441)=$F$10,C441*$G$10,IF(YEAR(A441)=$F$11,C441*$G$11,IF(YEAR(A441)=$F$12,C441*$G$12,))))))))))</f>
        <v>919.59999999999991</v>
      </c>
      <c r="R441">
        <f>SUMIF($B$3:B441,B441,$C$3:C441)</f>
        <v>4973</v>
      </c>
      <c r="S441">
        <f t="shared" si="14"/>
        <v>44</v>
      </c>
    </row>
    <row r="442" spans="1:19" x14ac:dyDescent="0.25">
      <c r="A442" s="1">
        <v>39167</v>
      </c>
      <c r="B442" t="s">
        <v>5</v>
      </c>
      <c r="C442">
        <v>396</v>
      </c>
      <c r="J442">
        <f>IF(YEAR(A442)=$F$3,C442*$G$3,IF(YEAR(A442)=$F$4,C442*$G$4,IF(YEAR(A442)=$F$5,C442*$G$5,IF(YEAR(A442)=$F$6,C442*$G$6,IF(YEAR(A442)=$F$7,C442*$G$7,IF(YEAR(A442)=$F$8,C442*$G$8,IF(YEAR(A442)=$F$9,C442*$G$9,IF(YEAR(A442)=$F$10,C442*$G$10,IF(YEAR(A442)=$F$11,C442*$G$11,IF(YEAR(A442)=$F$12,C442*$G$12,))))))))))</f>
        <v>827.64</v>
      </c>
      <c r="R442">
        <f>SUMIF($B$3:B442,B442,$C$3:C442)</f>
        <v>3291</v>
      </c>
      <c r="S442">
        <f t="shared" si="14"/>
        <v>39.6</v>
      </c>
    </row>
    <row r="443" spans="1:19" x14ac:dyDescent="0.25">
      <c r="A443" s="1">
        <v>39167</v>
      </c>
      <c r="B443" t="s">
        <v>18</v>
      </c>
      <c r="C443">
        <v>157</v>
      </c>
      <c r="J443">
        <f>IF(YEAR(A443)=$F$3,C443*$G$3,IF(YEAR(A443)=$F$4,C443*$G$4,IF(YEAR(A443)=$F$5,C443*$G$5,IF(YEAR(A443)=$F$6,C443*$G$6,IF(YEAR(A443)=$F$7,C443*$G$7,IF(YEAR(A443)=$F$8,C443*$G$8,IF(YEAR(A443)=$F$9,C443*$G$9,IF(YEAR(A443)=$F$10,C443*$G$10,IF(YEAR(A443)=$F$11,C443*$G$11,IF(YEAR(A443)=$F$12,C443*$G$12,))))))))))</f>
        <v>328.13</v>
      </c>
      <c r="R443">
        <f>SUMIF($B$3:B443,B443,$C$3:C443)</f>
        <v>1393</v>
      </c>
      <c r="S443">
        <f t="shared" si="14"/>
        <v>15.700000000000001</v>
      </c>
    </row>
    <row r="444" spans="1:19" x14ac:dyDescent="0.25">
      <c r="A444" s="1">
        <v>39171</v>
      </c>
      <c r="B444" t="s">
        <v>12</v>
      </c>
      <c r="C444">
        <v>194</v>
      </c>
      <c r="J444">
        <f>IF(YEAR(A444)=$F$3,C444*$G$3,IF(YEAR(A444)=$F$4,C444*$G$4,IF(YEAR(A444)=$F$5,C444*$G$5,IF(YEAR(A444)=$F$6,C444*$G$6,IF(YEAR(A444)=$F$7,C444*$G$7,IF(YEAR(A444)=$F$8,C444*$G$8,IF(YEAR(A444)=$F$9,C444*$G$9,IF(YEAR(A444)=$F$10,C444*$G$10,IF(YEAR(A444)=$F$11,C444*$G$11,IF(YEAR(A444)=$F$12,C444*$G$12,))))))))))</f>
        <v>405.46</v>
      </c>
      <c r="R444">
        <f>SUMIF($B$3:B444,B444,$C$3:C444)</f>
        <v>1546</v>
      </c>
      <c r="S444">
        <f t="shared" si="14"/>
        <v>19.400000000000002</v>
      </c>
    </row>
    <row r="445" spans="1:19" x14ac:dyDescent="0.25">
      <c r="A445" s="1">
        <v>39172</v>
      </c>
      <c r="B445" t="s">
        <v>39</v>
      </c>
      <c r="C445">
        <v>156</v>
      </c>
      <c r="J445">
        <f>IF(YEAR(A445)=$F$3,C445*$G$3,IF(YEAR(A445)=$F$4,C445*$G$4,IF(YEAR(A445)=$F$5,C445*$G$5,IF(YEAR(A445)=$F$6,C445*$G$6,IF(YEAR(A445)=$F$7,C445*$G$7,IF(YEAR(A445)=$F$8,C445*$G$8,IF(YEAR(A445)=$F$9,C445*$G$9,IF(YEAR(A445)=$F$10,C445*$G$10,IF(YEAR(A445)=$F$11,C445*$G$11,IF(YEAR(A445)=$F$12,C445*$G$12,))))))))))</f>
        <v>326.03999999999996</v>
      </c>
      <c r="R445">
        <f>SUMIF($B$3:B445,B445,$C$3:C445)</f>
        <v>672</v>
      </c>
      <c r="S445">
        <f t="shared" si="14"/>
        <v>7.8000000000000007</v>
      </c>
    </row>
    <row r="446" spans="1:19" x14ac:dyDescent="0.25">
      <c r="A446" s="1">
        <v>39173</v>
      </c>
      <c r="B446" t="s">
        <v>112</v>
      </c>
      <c r="C446">
        <v>11</v>
      </c>
      <c r="J446">
        <f>IF(YEAR(A446)=$F$3,C446*$G$3,IF(YEAR(A446)=$F$4,C446*$G$4,IF(YEAR(A446)=$F$5,C446*$G$5,IF(YEAR(A446)=$F$6,C446*$G$6,IF(YEAR(A446)=$F$7,C446*$G$7,IF(YEAR(A446)=$F$8,C446*$G$8,IF(YEAR(A446)=$F$9,C446*$G$9,IF(YEAR(A446)=$F$10,C446*$G$10,IF(YEAR(A446)=$F$11,C446*$G$11,IF(YEAR(A446)=$F$12,C446*$G$12,))))))))))</f>
        <v>22.99</v>
      </c>
      <c r="R446">
        <f>SUMIF($B$3:B446,B446,$C$3:C446)</f>
        <v>26</v>
      </c>
      <c r="S446">
        <f t="shared" si="14"/>
        <v>0</v>
      </c>
    </row>
    <row r="447" spans="1:19" x14ac:dyDescent="0.25">
      <c r="A447" s="1">
        <v>39174</v>
      </c>
      <c r="B447" t="s">
        <v>35</v>
      </c>
      <c r="C447">
        <v>110</v>
      </c>
      <c r="J447">
        <f>IF(YEAR(A447)=$F$3,C447*$G$3,IF(YEAR(A447)=$F$4,C447*$G$4,IF(YEAR(A447)=$F$5,C447*$G$5,IF(YEAR(A447)=$F$6,C447*$G$6,IF(YEAR(A447)=$F$7,C447*$G$7,IF(YEAR(A447)=$F$8,C447*$G$8,IF(YEAR(A447)=$F$9,C447*$G$9,IF(YEAR(A447)=$F$10,C447*$G$10,IF(YEAR(A447)=$F$11,C447*$G$11,IF(YEAR(A447)=$F$12,C447*$G$12,))))))))))</f>
        <v>229.89999999999998</v>
      </c>
      <c r="R447">
        <f>SUMIF($B$3:B447,B447,$C$3:C447)</f>
        <v>550</v>
      </c>
      <c r="S447">
        <f t="shared" si="14"/>
        <v>5.5</v>
      </c>
    </row>
    <row r="448" spans="1:19" x14ac:dyDescent="0.25">
      <c r="A448" s="1">
        <v>39176</v>
      </c>
      <c r="B448" t="s">
        <v>139</v>
      </c>
      <c r="C448">
        <v>12</v>
      </c>
      <c r="J448">
        <f>IF(YEAR(A448)=$F$3,C448*$G$3,IF(YEAR(A448)=$F$4,C448*$G$4,IF(YEAR(A448)=$F$5,C448*$G$5,IF(YEAR(A448)=$F$6,C448*$G$6,IF(YEAR(A448)=$F$7,C448*$G$7,IF(YEAR(A448)=$F$8,C448*$G$8,IF(YEAR(A448)=$F$9,C448*$G$9,IF(YEAR(A448)=$F$10,C448*$G$10,IF(YEAR(A448)=$F$11,C448*$G$11,IF(YEAR(A448)=$F$12,C448*$G$12,))))))))))</f>
        <v>25.08</v>
      </c>
      <c r="R448">
        <f>SUMIF($B$3:B448,B448,$C$3:C448)</f>
        <v>12</v>
      </c>
      <c r="S448">
        <f t="shared" si="14"/>
        <v>0</v>
      </c>
    </row>
    <row r="449" spans="1:19" x14ac:dyDescent="0.25">
      <c r="A449" s="1">
        <v>39177</v>
      </c>
      <c r="B449" t="s">
        <v>5</v>
      </c>
      <c r="C449">
        <v>464</v>
      </c>
      <c r="J449">
        <f>IF(YEAR(A449)=$F$3,C449*$G$3,IF(YEAR(A449)=$F$4,C449*$G$4,IF(YEAR(A449)=$F$5,C449*$G$5,IF(YEAR(A449)=$F$6,C449*$G$6,IF(YEAR(A449)=$F$7,C449*$G$7,IF(YEAR(A449)=$F$8,C449*$G$8,IF(YEAR(A449)=$F$9,C449*$G$9,IF(YEAR(A449)=$F$10,C449*$G$10,IF(YEAR(A449)=$F$11,C449*$G$11,IF(YEAR(A449)=$F$12,C449*$G$12,))))))))))</f>
        <v>969.76</v>
      </c>
      <c r="R449">
        <f>SUMIF($B$3:B449,B449,$C$3:C449)</f>
        <v>3755</v>
      </c>
      <c r="S449">
        <f t="shared" si="14"/>
        <v>46.400000000000006</v>
      </c>
    </row>
    <row r="450" spans="1:19" x14ac:dyDescent="0.25">
      <c r="A450" s="1">
        <v>39178</v>
      </c>
      <c r="B450" t="s">
        <v>66</v>
      </c>
      <c r="C450">
        <v>40</v>
      </c>
      <c r="J450">
        <f>IF(YEAR(A450)=$F$3,C450*$G$3,IF(YEAR(A450)=$F$4,C450*$G$4,IF(YEAR(A450)=$F$5,C450*$G$5,IF(YEAR(A450)=$F$6,C450*$G$6,IF(YEAR(A450)=$F$7,C450*$G$7,IF(YEAR(A450)=$F$8,C450*$G$8,IF(YEAR(A450)=$F$9,C450*$G$9,IF(YEAR(A450)=$F$10,C450*$G$10,IF(YEAR(A450)=$F$11,C450*$G$11,IF(YEAR(A450)=$F$12,C450*$G$12,))))))))))</f>
        <v>83.6</v>
      </c>
      <c r="R450">
        <f>SUMIF($B$3:B450,B450,$C$3:C450)</f>
        <v>702</v>
      </c>
      <c r="S450">
        <f t="shared" si="14"/>
        <v>2</v>
      </c>
    </row>
    <row r="451" spans="1:19" x14ac:dyDescent="0.25">
      <c r="A451" s="1">
        <v>39179</v>
      </c>
      <c r="B451" t="s">
        <v>39</v>
      </c>
      <c r="C451">
        <v>52</v>
      </c>
      <c r="J451">
        <f>IF(YEAR(A451)=$F$3,C451*$G$3,IF(YEAR(A451)=$F$4,C451*$G$4,IF(YEAR(A451)=$F$5,C451*$G$5,IF(YEAR(A451)=$F$6,C451*$G$6,IF(YEAR(A451)=$F$7,C451*$G$7,IF(YEAR(A451)=$F$8,C451*$G$8,IF(YEAR(A451)=$F$9,C451*$G$9,IF(YEAR(A451)=$F$10,C451*$G$10,IF(YEAR(A451)=$F$11,C451*$G$11,IF(YEAR(A451)=$F$12,C451*$G$12,))))))))))</f>
        <v>108.67999999999999</v>
      </c>
      <c r="R451">
        <f>SUMIF($B$3:B451,B451,$C$3:C451)</f>
        <v>724</v>
      </c>
      <c r="S451">
        <f t="shared" si="14"/>
        <v>2.6</v>
      </c>
    </row>
    <row r="452" spans="1:19" x14ac:dyDescent="0.25">
      <c r="A452" s="1">
        <v>39184</v>
      </c>
      <c r="B452" t="s">
        <v>75</v>
      </c>
      <c r="C452">
        <v>12</v>
      </c>
      <c r="J452">
        <f>IF(YEAR(A452)=$F$3,C452*$G$3,IF(YEAR(A452)=$F$4,C452*$G$4,IF(YEAR(A452)=$F$5,C452*$G$5,IF(YEAR(A452)=$F$6,C452*$G$6,IF(YEAR(A452)=$F$7,C452*$G$7,IF(YEAR(A452)=$F$8,C452*$G$8,IF(YEAR(A452)=$F$9,C452*$G$9,IF(YEAR(A452)=$F$10,C452*$G$10,IF(YEAR(A452)=$F$11,C452*$G$11,IF(YEAR(A452)=$F$12,C452*$G$12,))))))))))</f>
        <v>25.08</v>
      </c>
      <c r="R452">
        <f>SUMIF($B$3:B452,B452,$C$3:C452)</f>
        <v>20</v>
      </c>
      <c r="S452">
        <f t="shared" ref="S452:S515" si="15">IF(R452&gt;=10000,C452*0.2,IF(R452&gt;=1000,C452*0.1,IF(R452&gt;=100,C452*0.05,0)))</f>
        <v>0</v>
      </c>
    </row>
    <row r="453" spans="1:19" x14ac:dyDescent="0.25">
      <c r="A453" s="1">
        <v>39186</v>
      </c>
      <c r="B453" t="s">
        <v>7</v>
      </c>
      <c r="C453">
        <v>412</v>
      </c>
      <c r="J453">
        <f>IF(YEAR(A453)=$F$3,C453*$G$3,IF(YEAR(A453)=$F$4,C453*$G$4,IF(YEAR(A453)=$F$5,C453*$G$5,IF(YEAR(A453)=$F$6,C453*$G$6,IF(YEAR(A453)=$F$7,C453*$G$7,IF(YEAR(A453)=$F$8,C453*$G$8,IF(YEAR(A453)=$F$9,C453*$G$9,IF(YEAR(A453)=$F$10,C453*$G$10,IF(YEAR(A453)=$F$11,C453*$G$11,IF(YEAR(A453)=$F$12,C453*$G$12,))))))))))</f>
        <v>861.07999999999993</v>
      </c>
      <c r="R453">
        <f>SUMIF($B$3:B453,B453,$C$3:C453)</f>
        <v>6568</v>
      </c>
      <c r="S453">
        <f t="shared" si="15"/>
        <v>41.2</v>
      </c>
    </row>
    <row r="454" spans="1:19" x14ac:dyDescent="0.25">
      <c r="A454" s="1">
        <v>39188</v>
      </c>
      <c r="B454" t="s">
        <v>17</v>
      </c>
      <c r="C454">
        <v>268</v>
      </c>
      <c r="J454">
        <f>IF(YEAR(A454)=$F$3,C454*$G$3,IF(YEAR(A454)=$F$4,C454*$G$4,IF(YEAR(A454)=$F$5,C454*$G$5,IF(YEAR(A454)=$F$6,C454*$G$6,IF(YEAR(A454)=$F$7,C454*$G$7,IF(YEAR(A454)=$F$8,C454*$G$8,IF(YEAR(A454)=$F$9,C454*$G$9,IF(YEAR(A454)=$F$10,C454*$G$10,IF(YEAR(A454)=$F$11,C454*$G$11,IF(YEAR(A454)=$F$12,C454*$G$12,))))))))))</f>
        <v>560.12</v>
      </c>
      <c r="R454">
        <f>SUMIF($B$3:B454,B454,$C$3:C454)</f>
        <v>5695</v>
      </c>
      <c r="S454">
        <f t="shared" si="15"/>
        <v>26.8</v>
      </c>
    </row>
    <row r="455" spans="1:19" x14ac:dyDescent="0.25">
      <c r="A455" s="1">
        <v>39188</v>
      </c>
      <c r="B455" t="s">
        <v>7</v>
      </c>
      <c r="C455">
        <v>495</v>
      </c>
      <c r="J455">
        <f>IF(YEAR(A455)=$F$3,C455*$G$3,IF(YEAR(A455)=$F$4,C455*$G$4,IF(YEAR(A455)=$F$5,C455*$G$5,IF(YEAR(A455)=$F$6,C455*$G$6,IF(YEAR(A455)=$F$7,C455*$G$7,IF(YEAR(A455)=$F$8,C455*$G$8,IF(YEAR(A455)=$F$9,C455*$G$9,IF(YEAR(A455)=$F$10,C455*$G$10,IF(YEAR(A455)=$F$11,C455*$G$11,IF(YEAR(A455)=$F$12,C455*$G$12,))))))))))</f>
        <v>1034.55</v>
      </c>
      <c r="R455">
        <f>SUMIF($B$3:B455,B455,$C$3:C455)</f>
        <v>7063</v>
      </c>
      <c r="S455">
        <f t="shared" si="15"/>
        <v>49.5</v>
      </c>
    </row>
    <row r="456" spans="1:19" x14ac:dyDescent="0.25">
      <c r="A456" s="1">
        <v>39188</v>
      </c>
      <c r="B456" t="s">
        <v>35</v>
      </c>
      <c r="C456">
        <v>30</v>
      </c>
      <c r="J456">
        <f>IF(YEAR(A456)=$F$3,C456*$G$3,IF(YEAR(A456)=$F$4,C456*$G$4,IF(YEAR(A456)=$F$5,C456*$G$5,IF(YEAR(A456)=$F$6,C456*$G$6,IF(YEAR(A456)=$F$7,C456*$G$7,IF(YEAR(A456)=$F$8,C456*$G$8,IF(YEAR(A456)=$F$9,C456*$G$9,IF(YEAR(A456)=$F$10,C456*$G$10,IF(YEAR(A456)=$F$11,C456*$G$11,IF(YEAR(A456)=$F$12,C456*$G$12,))))))))))</f>
        <v>62.699999999999996</v>
      </c>
      <c r="R456">
        <f>SUMIF($B$3:B456,B456,$C$3:C456)</f>
        <v>580</v>
      </c>
      <c r="S456">
        <f t="shared" si="15"/>
        <v>1.5</v>
      </c>
    </row>
    <row r="457" spans="1:19" x14ac:dyDescent="0.25">
      <c r="A457" s="1">
        <v>39191</v>
      </c>
      <c r="B457" t="s">
        <v>6</v>
      </c>
      <c r="C457">
        <v>67</v>
      </c>
      <c r="J457">
        <f>IF(YEAR(A457)=$F$3,C457*$G$3,IF(YEAR(A457)=$F$4,C457*$G$4,IF(YEAR(A457)=$F$5,C457*$G$5,IF(YEAR(A457)=$F$6,C457*$G$6,IF(YEAR(A457)=$F$7,C457*$G$7,IF(YEAR(A457)=$F$8,C457*$G$8,IF(YEAR(A457)=$F$9,C457*$G$9,IF(YEAR(A457)=$F$10,C457*$G$10,IF(YEAR(A457)=$F$11,C457*$G$11,IF(YEAR(A457)=$F$12,C457*$G$12,))))))))))</f>
        <v>140.03</v>
      </c>
      <c r="R457">
        <f>SUMIF($B$3:B457,B457,$C$3:C457)</f>
        <v>1059</v>
      </c>
      <c r="S457">
        <f t="shared" si="15"/>
        <v>6.7</v>
      </c>
    </row>
    <row r="458" spans="1:19" x14ac:dyDescent="0.25">
      <c r="A458" s="1">
        <v>39197</v>
      </c>
      <c r="B458" t="s">
        <v>14</v>
      </c>
      <c r="C458">
        <v>497</v>
      </c>
      <c r="J458">
        <f>IF(YEAR(A458)=$F$3,C458*$G$3,IF(YEAR(A458)=$F$4,C458*$G$4,IF(YEAR(A458)=$F$5,C458*$G$5,IF(YEAR(A458)=$F$6,C458*$G$6,IF(YEAR(A458)=$F$7,C458*$G$7,IF(YEAR(A458)=$F$8,C458*$G$8,IF(YEAR(A458)=$F$9,C458*$G$9,IF(YEAR(A458)=$F$10,C458*$G$10,IF(YEAR(A458)=$F$11,C458*$G$11,IF(YEAR(A458)=$F$12,C458*$G$12,))))))))))</f>
        <v>1038.73</v>
      </c>
      <c r="R458">
        <f>SUMIF($B$3:B458,B458,$C$3:C458)</f>
        <v>4661</v>
      </c>
      <c r="S458">
        <f t="shared" si="15"/>
        <v>49.7</v>
      </c>
    </row>
    <row r="459" spans="1:19" x14ac:dyDescent="0.25">
      <c r="A459" s="1">
        <v>39200</v>
      </c>
      <c r="B459" t="s">
        <v>22</v>
      </c>
      <c r="C459">
        <v>102</v>
      </c>
      <c r="J459">
        <f>IF(YEAR(A459)=$F$3,C459*$G$3,IF(YEAR(A459)=$F$4,C459*$G$4,IF(YEAR(A459)=$F$5,C459*$G$5,IF(YEAR(A459)=$F$6,C459*$G$6,IF(YEAR(A459)=$F$7,C459*$G$7,IF(YEAR(A459)=$F$8,C459*$G$8,IF(YEAR(A459)=$F$9,C459*$G$9,IF(YEAR(A459)=$F$10,C459*$G$10,IF(YEAR(A459)=$F$11,C459*$G$11,IF(YEAR(A459)=$F$12,C459*$G$12,))))))))))</f>
        <v>213.17999999999998</v>
      </c>
      <c r="R459">
        <f>SUMIF($B$3:B459,B459,$C$3:C459)</f>
        <v>5075</v>
      </c>
      <c r="S459">
        <f t="shared" si="15"/>
        <v>10.200000000000001</v>
      </c>
    </row>
    <row r="460" spans="1:19" x14ac:dyDescent="0.25">
      <c r="A460" s="1">
        <v>39203</v>
      </c>
      <c r="B460" t="s">
        <v>7</v>
      </c>
      <c r="C460">
        <v>322</v>
      </c>
      <c r="J460">
        <f>IF(YEAR(A460)=$F$3,C460*$G$3,IF(YEAR(A460)=$F$4,C460*$G$4,IF(YEAR(A460)=$F$5,C460*$G$5,IF(YEAR(A460)=$F$6,C460*$G$6,IF(YEAR(A460)=$F$7,C460*$G$7,IF(YEAR(A460)=$F$8,C460*$G$8,IF(YEAR(A460)=$F$9,C460*$G$9,IF(YEAR(A460)=$F$10,C460*$G$10,IF(YEAR(A460)=$F$11,C460*$G$11,IF(YEAR(A460)=$F$12,C460*$G$12,))))))))))</f>
        <v>672.9799999999999</v>
      </c>
      <c r="R460">
        <f>SUMIF($B$3:B460,B460,$C$3:C460)</f>
        <v>7385</v>
      </c>
      <c r="S460">
        <f t="shared" si="15"/>
        <v>32.200000000000003</v>
      </c>
    </row>
    <row r="461" spans="1:19" x14ac:dyDescent="0.25">
      <c r="A461" s="1">
        <v>39204</v>
      </c>
      <c r="B461" t="s">
        <v>9</v>
      </c>
      <c r="C461">
        <v>297</v>
      </c>
      <c r="J461">
        <f>IF(YEAR(A461)=$F$3,C461*$G$3,IF(YEAR(A461)=$F$4,C461*$G$4,IF(YEAR(A461)=$F$5,C461*$G$5,IF(YEAR(A461)=$F$6,C461*$G$6,IF(YEAR(A461)=$F$7,C461*$G$7,IF(YEAR(A461)=$F$8,C461*$G$8,IF(YEAR(A461)=$F$9,C461*$G$9,IF(YEAR(A461)=$F$10,C461*$G$10,IF(YEAR(A461)=$F$11,C461*$G$11,IF(YEAR(A461)=$F$12,C461*$G$12,))))))))))</f>
        <v>620.7299999999999</v>
      </c>
      <c r="R461">
        <f>SUMIF($B$3:B461,B461,$C$3:C461)</f>
        <v>6023</v>
      </c>
      <c r="S461">
        <f t="shared" si="15"/>
        <v>29.700000000000003</v>
      </c>
    </row>
    <row r="462" spans="1:19" x14ac:dyDescent="0.25">
      <c r="A462" s="1">
        <v>39206</v>
      </c>
      <c r="B462" t="s">
        <v>12</v>
      </c>
      <c r="C462">
        <v>179</v>
      </c>
      <c r="J462">
        <f>IF(YEAR(A462)=$F$3,C462*$G$3,IF(YEAR(A462)=$F$4,C462*$G$4,IF(YEAR(A462)=$F$5,C462*$G$5,IF(YEAR(A462)=$F$6,C462*$G$6,IF(YEAR(A462)=$F$7,C462*$G$7,IF(YEAR(A462)=$F$8,C462*$G$8,IF(YEAR(A462)=$F$9,C462*$G$9,IF(YEAR(A462)=$F$10,C462*$G$10,IF(YEAR(A462)=$F$11,C462*$G$11,IF(YEAR(A462)=$F$12,C462*$G$12,))))))))))</f>
        <v>374.10999999999996</v>
      </c>
      <c r="R462">
        <f>SUMIF($B$3:B462,B462,$C$3:C462)</f>
        <v>1725</v>
      </c>
      <c r="S462">
        <f t="shared" si="15"/>
        <v>17.900000000000002</v>
      </c>
    </row>
    <row r="463" spans="1:19" x14ac:dyDescent="0.25">
      <c r="A463" s="1">
        <v>39208</v>
      </c>
      <c r="B463" t="s">
        <v>140</v>
      </c>
      <c r="C463">
        <v>15</v>
      </c>
      <c r="J463">
        <f>IF(YEAR(A463)=$F$3,C463*$G$3,IF(YEAR(A463)=$F$4,C463*$G$4,IF(YEAR(A463)=$F$5,C463*$G$5,IF(YEAR(A463)=$F$6,C463*$G$6,IF(YEAR(A463)=$F$7,C463*$G$7,IF(YEAR(A463)=$F$8,C463*$G$8,IF(YEAR(A463)=$F$9,C463*$G$9,IF(YEAR(A463)=$F$10,C463*$G$10,IF(YEAR(A463)=$F$11,C463*$G$11,IF(YEAR(A463)=$F$12,C463*$G$12,))))))))))</f>
        <v>31.349999999999998</v>
      </c>
      <c r="R463">
        <f>SUMIF($B$3:B463,B463,$C$3:C463)</f>
        <v>15</v>
      </c>
      <c r="S463">
        <f t="shared" si="15"/>
        <v>0</v>
      </c>
    </row>
    <row r="464" spans="1:19" x14ac:dyDescent="0.25">
      <c r="A464" s="1">
        <v>39210</v>
      </c>
      <c r="B464" t="s">
        <v>61</v>
      </c>
      <c r="C464">
        <v>65</v>
      </c>
      <c r="J464">
        <f>IF(YEAR(A464)=$F$3,C464*$G$3,IF(YEAR(A464)=$F$4,C464*$G$4,IF(YEAR(A464)=$F$5,C464*$G$5,IF(YEAR(A464)=$F$6,C464*$G$6,IF(YEAR(A464)=$F$7,C464*$G$7,IF(YEAR(A464)=$F$8,C464*$G$8,IF(YEAR(A464)=$F$9,C464*$G$9,IF(YEAR(A464)=$F$10,C464*$G$10,IF(YEAR(A464)=$F$11,C464*$G$11,IF(YEAR(A464)=$F$12,C464*$G$12,))))))))))</f>
        <v>135.85</v>
      </c>
      <c r="R464">
        <f>SUMIF($B$3:B464,B464,$C$3:C464)</f>
        <v>364</v>
      </c>
      <c r="S464">
        <f t="shared" si="15"/>
        <v>3.25</v>
      </c>
    </row>
    <row r="465" spans="1:19" x14ac:dyDescent="0.25">
      <c r="A465" s="1">
        <v>39212</v>
      </c>
      <c r="B465" t="s">
        <v>7</v>
      </c>
      <c r="C465">
        <v>297</v>
      </c>
      <c r="J465">
        <f>IF(YEAR(A465)=$F$3,C465*$G$3,IF(YEAR(A465)=$F$4,C465*$G$4,IF(YEAR(A465)=$F$5,C465*$G$5,IF(YEAR(A465)=$F$6,C465*$G$6,IF(YEAR(A465)=$F$7,C465*$G$7,IF(YEAR(A465)=$F$8,C465*$G$8,IF(YEAR(A465)=$F$9,C465*$G$9,IF(YEAR(A465)=$F$10,C465*$G$10,IF(YEAR(A465)=$F$11,C465*$G$11,IF(YEAR(A465)=$F$12,C465*$G$12,))))))))))</f>
        <v>620.7299999999999</v>
      </c>
      <c r="R465">
        <f>SUMIF($B$3:B465,B465,$C$3:C465)</f>
        <v>7682</v>
      </c>
      <c r="S465">
        <f t="shared" si="15"/>
        <v>29.700000000000003</v>
      </c>
    </row>
    <row r="466" spans="1:19" x14ac:dyDescent="0.25">
      <c r="A466" s="1">
        <v>39214</v>
      </c>
      <c r="B466" t="s">
        <v>8</v>
      </c>
      <c r="C466">
        <v>131</v>
      </c>
      <c r="J466">
        <f>IF(YEAR(A466)=$F$3,C466*$G$3,IF(YEAR(A466)=$F$4,C466*$G$4,IF(YEAR(A466)=$F$5,C466*$G$5,IF(YEAR(A466)=$F$6,C466*$G$6,IF(YEAR(A466)=$F$7,C466*$G$7,IF(YEAR(A466)=$F$8,C466*$G$8,IF(YEAR(A466)=$F$9,C466*$G$9,IF(YEAR(A466)=$F$10,C466*$G$10,IF(YEAR(A466)=$F$11,C466*$G$11,IF(YEAR(A466)=$F$12,C466*$G$12,))))))))))</f>
        <v>273.78999999999996</v>
      </c>
      <c r="R466">
        <f>SUMIF($B$3:B466,B466,$C$3:C466)</f>
        <v>635</v>
      </c>
      <c r="S466">
        <f t="shared" si="15"/>
        <v>6.5500000000000007</v>
      </c>
    </row>
    <row r="467" spans="1:19" x14ac:dyDescent="0.25">
      <c r="A467" s="1">
        <v>39215</v>
      </c>
      <c r="B467" t="s">
        <v>141</v>
      </c>
      <c r="C467">
        <v>12</v>
      </c>
      <c r="J467">
        <f>IF(YEAR(A467)=$F$3,C467*$G$3,IF(YEAR(A467)=$F$4,C467*$G$4,IF(YEAR(A467)=$F$5,C467*$G$5,IF(YEAR(A467)=$F$6,C467*$G$6,IF(YEAR(A467)=$F$7,C467*$G$7,IF(YEAR(A467)=$F$8,C467*$G$8,IF(YEAR(A467)=$F$9,C467*$G$9,IF(YEAR(A467)=$F$10,C467*$G$10,IF(YEAR(A467)=$F$11,C467*$G$11,IF(YEAR(A467)=$F$12,C467*$G$12,))))))))))</f>
        <v>25.08</v>
      </c>
      <c r="R467">
        <f>SUMIF($B$3:B467,B467,$C$3:C467)</f>
        <v>12</v>
      </c>
      <c r="S467">
        <f t="shared" si="15"/>
        <v>0</v>
      </c>
    </row>
    <row r="468" spans="1:19" x14ac:dyDescent="0.25">
      <c r="A468" s="1">
        <v>39215</v>
      </c>
      <c r="B468" t="s">
        <v>18</v>
      </c>
      <c r="C468">
        <v>114</v>
      </c>
      <c r="J468">
        <f>IF(YEAR(A468)=$F$3,C468*$G$3,IF(YEAR(A468)=$F$4,C468*$G$4,IF(YEAR(A468)=$F$5,C468*$G$5,IF(YEAR(A468)=$F$6,C468*$G$6,IF(YEAR(A468)=$F$7,C468*$G$7,IF(YEAR(A468)=$F$8,C468*$G$8,IF(YEAR(A468)=$F$9,C468*$G$9,IF(YEAR(A468)=$F$10,C468*$G$10,IF(YEAR(A468)=$F$11,C468*$G$11,IF(YEAR(A468)=$F$12,C468*$G$12,))))))))))</f>
        <v>238.26</v>
      </c>
      <c r="R468">
        <f>SUMIF($B$3:B468,B468,$C$3:C468)</f>
        <v>1507</v>
      </c>
      <c r="S468">
        <f t="shared" si="15"/>
        <v>11.4</v>
      </c>
    </row>
    <row r="469" spans="1:19" x14ac:dyDescent="0.25">
      <c r="A469" s="1">
        <v>39218</v>
      </c>
      <c r="B469" t="s">
        <v>14</v>
      </c>
      <c r="C469">
        <v>293</v>
      </c>
      <c r="J469">
        <f>IF(YEAR(A469)=$F$3,C469*$G$3,IF(YEAR(A469)=$F$4,C469*$G$4,IF(YEAR(A469)=$F$5,C469*$G$5,IF(YEAR(A469)=$F$6,C469*$G$6,IF(YEAR(A469)=$F$7,C469*$G$7,IF(YEAR(A469)=$F$8,C469*$G$8,IF(YEAR(A469)=$F$9,C469*$G$9,IF(YEAR(A469)=$F$10,C469*$G$10,IF(YEAR(A469)=$F$11,C469*$G$11,IF(YEAR(A469)=$F$12,C469*$G$12,))))))))))</f>
        <v>612.37</v>
      </c>
      <c r="R469">
        <f>SUMIF($B$3:B469,B469,$C$3:C469)</f>
        <v>4954</v>
      </c>
      <c r="S469">
        <f t="shared" si="15"/>
        <v>29.3</v>
      </c>
    </row>
    <row r="470" spans="1:19" x14ac:dyDescent="0.25">
      <c r="A470" s="1">
        <v>39220</v>
      </c>
      <c r="B470" t="s">
        <v>142</v>
      </c>
      <c r="C470">
        <v>18</v>
      </c>
      <c r="J470">
        <f>IF(YEAR(A470)=$F$3,C470*$G$3,IF(YEAR(A470)=$F$4,C470*$G$4,IF(YEAR(A470)=$F$5,C470*$G$5,IF(YEAR(A470)=$F$6,C470*$G$6,IF(YEAR(A470)=$F$7,C470*$G$7,IF(YEAR(A470)=$F$8,C470*$G$8,IF(YEAR(A470)=$F$9,C470*$G$9,IF(YEAR(A470)=$F$10,C470*$G$10,IF(YEAR(A470)=$F$11,C470*$G$11,IF(YEAR(A470)=$F$12,C470*$G$12,))))))))))</f>
        <v>37.619999999999997</v>
      </c>
      <c r="R470">
        <f>SUMIF($B$3:B470,B470,$C$3:C470)</f>
        <v>18</v>
      </c>
      <c r="S470">
        <f t="shared" si="15"/>
        <v>0</v>
      </c>
    </row>
    <row r="471" spans="1:19" x14ac:dyDescent="0.25">
      <c r="A471" s="1">
        <v>39220</v>
      </c>
      <c r="B471" t="s">
        <v>19</v>
      </c>
      <c r="C471">
        <v>186</v>
      </c>
      <c r="J471">
        <f>IF(YEAR(A471)=$F$3,C471*$G$3,IF(YEAR(A471)=$F$4,C471*$G$4,IF(YEAR(A471)=$F$5,C471*$G$5,IF(YEAR(A471)=$F$6,C471*$G$6,IF(YEAR(A471)=$F$7,C471*$G$7,IF(YEAR(A471)=$F$8,C471*$G$8,IF(YEAR(A471)=$F$9,C471*$G$9,IF(YEAR(A471)=$F$10,C471*$G$10,IF(YEAR(A471)=$F$11,C471*$G$11,IF(YEAR(A471)=$F$12,C471*$G$12,))))))))))</f>
        <v>388.73999999999995</v>
      </c>
      <c r="R471">
        <f>SUMIF($B$3:B471,B471,$C$3:C471)</f>
        <v>862</v>
      </c>
      <c r="S471">
        <f t="shared" si="15"/>
        <v>9.3000000000000007</v>
      </c>
    </row>
    <row r="472" spans="1:19" x14ac:dyDescent="0.25">
      <c r="A472" s="1">
        <v>39223</v>
      </c>
      <c r="B472" t="s">
        <v>28</v>
      </c>
      <c r="C472">
        <v>119</v>
      </c>
      <c r="J472">
        <f>IF(YEAR(A472)=$F$3,C472*$G$3,IF(YEAR(A472)=$F$4,C472*$G$4,IF(YEAR(A472)=$F$5,C472*$G$5,IF(YEAR(A472)=$F$6,C472*$G$6,IF(YEAR(A472)=$F$7,C472*$G$7,IF(YEAR(A472)=$F$8,C472*$G$8,IF(YEAR(A472)=$F$9,C472*$G$9,IF(YEAR(A472)=$F$10,C472*$G$10,IF(YEAR(A472)=$F$11,C472*$G$11,IF(YEAR(A472)=$F$12,C472*$G$12,))))))))))</f>
        <v>248.70999999999998</v>
      </c>
      <c r="R472">
        <f>SUMIF($B$3:B472,B472,$C$3:C472)</f>
        <v>933</v>
      </c>
      <c r="S472">
        <f t="shared" si="15"/>
        <v>5.95</v>
      </c>
    </row>
    <row r="473" spans="1:19" x14ac:dyDescent="0.25">
      <c r="A473" s="1">
        <v>39227</v>
      </c>
      <c r="B473" t="s">
        <v>130</v>
      </c>
      <c r="C473">
        <v>4</v>
      </c>
      <c r="J473">
        <f>IF(YEAR(A473)=$F$3,C473*$G$3,IF(YEAR(A473)=$F$4,C473*$G$4,IF(YEAR(A473)=$F$5,C473*$G$5,IF(YEAR(A473)=$F$6,C473*$G$6,IF(YEAR(A473)=$F$7,C473*$G$7,IF(YEAR(A473)=$F$8,C473*$G$8,IF(YEAR(A473)=$F$9,C473*$G$9,IF(YEAR(A473)=$F$10,C473*$G$10,IF(YEAR(A473)=$F$11,C473*$G$11,IF(YEAR(A473)=$F$12,C473*$G$12,))))))))))</f>
        <v>8.36</v>
      </c>
      <c r="R473">
        <f>SUMIF($B$3:B473,B473,$C$3:C473)</f>
        <v>11</v>
      </c>
      <c r="S473">
        <f t="shared" si="15"/>
        <v>0</v>
      </c>
    </row>
    <row r="474" spans="1:19" x14ac:dyDescent="0.25">
      <c r="A474" s="1">
        <v>39230</v>
      </c>
      <c r="B474" t="s">
        <v>14</v>
      </c>
      <c r="C474">
        <v>415</v>
      </c>
      <c r="J474">
        <f>IF(YEAR(A474)=$F$3,C474*$G$3,IF(YEAR(A474)=$F$4,C474*$G$4,IF(YEAR(A474)=$F$5,C474*$G$5,IF(YEAR(A474)=$F$6,C474*$G$6,IF(YEAR(A474)=$F$7,C474*$G$7,IF(YEAR(A474)=$F$8,C474*$G$8,IF(YEAR(A474)=$F$9,C474*$G$9,IF(YEAR(A474)=$F$10,C474*$G$10,IF(YEAR(A474)=$F$11,C474*$G$11,IF(YEAR(A474)=$F$12,C474*$G$12,))))))))))</f>
        <v>867.34999999999991</v>
      </c>
      <c r="R474">
        <f>SUMIF($B$3:B474,B474,$C$3:C474)</f>
        <v>5369</v>
      </c>
      <c r="S474">
        <f t="shared" si="15"/>
        <v>41.5</v>
      </c>
    </row>
    <row r="475" spans="1:19" x14ac:dyDescent="0.25">
      <c r="A475" s="1">
        <v>39230</v>
      </c>
      <c r="B475" t="s">
        <v>13</v>
      </c>
      <c r="C475">
        <v>10</v>
      </c>
      <c r="J475">
        <f>IF(YEAR(A475)=$F$3,C475*$G$3,IF(YEAR(A475)=$F$4,C475*$G$4,IF(YEAR(A475)=$F$5,C475*$G$5,IF(YEAR(A475)=$F$6,C475*$G$6,IF(YEAR(A475)=$F$7,C475*$G$7,IF(YEAR(A475)=$F$8,C475*$G$8,IF(YEAR(A475)=$F$9,C475*$G$9,IF(YEAR(A475)=$F$10,C475*$G$10,IF(YEAR(A475)=$F$11,C475*$G$11,IF(YEAR(A475)=$F$12,C475*$G$12,))))))))))</f>
        <v>20.9</v>
      </c>
      <c r="R475">
        <f>SUMIF($B$3:B475,B475,$C$3:C475)</f>
        <v>18</v>
      </c>
      <c r="S475">
        <f t="shared" si="15"/>
        <v>0</v>
      </c>
    </row>
    <row r="476" spans="1:19" x14ac:dyDescent="0.25">
      <c r="A476" s="1">
        <v>39230</v>
      </c>
      <c r="B476" t="s">
        <v>18</v>
      </c>
      <c r="C476">
        <v>159</v>
      </c>
      <c r="J476">
        <f>IF(YEAR(A476)=$F$3,C476*$G$3,IF(YEAR(A476)=$F$4,C476*$G$4,IF(YEAR(A476)=$F$5,C476*$G$5,IF(YEAR(A476)=$F$6,C476*$G$6,IF(YEAR(A476)=$F$7,C476*$G$7,IF(YEAR(A476)=$F$8,C476*$G$8,IF(YEAR(A476)=$F$9,C476*$G$9,IF(YEAR(A476)=$F$10,C476*$G$10,IF(YEAR(A476)=$F$11,C476*$G$11,IF(YEAR(A476)=$F$12,C476*$G$12,))))))))))</f>
        <v>332.31</v>
      </c>
      <c r="R476">
        <f>SUMIF($B$3:B476,B476,$C$3:C476)</f>
        <v>1666</v>
      </c>
      <c r="S476">
        <f t="shared" si="15"/>
        <v>15.9</v>
      </c>
    </row>
    <row r="477" spans="1:19" x14ac:dyDescent="0.25">
      <c r="A477" s="1">
        <v>39231</v>
      </c>
      <c r="B477" t="s">
        <v>17</v>
      </c>
      <c r="C477">
        <v>140</v>
      </c>
      <c r="J477">
        <f>IF(YEAR(A477)=$F$3,C477*$G$3,IF(YEAR(A477)=$F$4,C477*$G$4,IF(YEAR(A477)=$F$5,C477*$G$5,IF(YEAR(A477)=$F$6,C477*$G$6,IF(YEAR(A477)=$F$7,C477*$G$7,IF(YEAR(A477)=$F$8,C477*$G$8,IF(YEAR(A477)=$F$9,C477*$G$9,IF(YEAR(A477)=$F$10,C477*$G$10,IF(YEAR(A477)=$F$11,C477*$G$11,IF(YEAR(A477)=$F$12,C477*$G$12,))))))))))</f>
        <v>292.59999999999997</v>
      </c>
      <c r="R477">
        <f>SUMIF($B$3:B477,B477,$C$3:C477)</f>
        <v>5835</v>
      </c>
      <c r="S477">
        <f t="shared" si="15"/>
        <v>14</v>
      </c>
    </row>
    <row r="478" spans="1:19" x14ac:dyDescent="0.25">
      <c r="A478" s="1">
        <v>39239</v>
      </c>
      <c r="B478" t="s">
        <v>19</v>
      </c>
      <c r="C478">
        <v>128</v>
      </c>
      <c r="J478">
        <f>IF(YEAR(A478)=$F$3,C478*$G$3,IF(YEAR(A478)=$F$4,C478*$G$4,IF(YEAR(A478)=$F$5,C478*$G$5,IF(YEAR(A478)=$F$6,C478*$G$6,IF(YEAR(A478)=$F$7,C478*$G$7,IF(YEAR(A478)=$F$8,C478*$G$8,IF(YEAR(A478)=$F$9,C478*$G$9,IF(YEAR(A478)=$F$10,C478*$G$10,IF(YEAR(A478)=$F$11,C478*$G$11,IF(YEAR(A478)=$F$12,C478*$G$12,))))))))))</f>
        <v>267.52</v>
      </c>
      <c r="R478">
        <f>SUMIF($B$3:B478,B478,$C$3:C478)</f>
        <v>990</v>
      </c>
      <c r="S478">
        <f t="shared" si="15"/>
        <v>6.4</v>
      </c>
    </row>
    <row r="479" spans="1:19" x14ac:dyDescent="0.25">
      <c r="A479" s="1">
        <v>39247</v>
      </c>
      <c r="B479" t="s">
        <v>143</v>
      </c>
      <c r="C479">
        <v>9</v>
      </c>
      <c r="J479">
        <f>IF(YEAR(A479)=$F$3,C479*$G$3,IF(YEAR(A479)=$F$4,C479*$G$4,IF(YEAR(A479)=$F$5,C479*$G$5,IF(YEAR(A479)=$F$6,C479*$G$6,IF(YEAR(A479)=$F$7,C479*$G$7,IF(YEAR(A479)=$F$8,C479*$G$8,IF(YEAR(A479)=$F$9,C479*$G$9,IF(YEAR(A479)=$F$10,C479*$G$10,IF(YEAR(A479)=$F$11,C479*$G$11,IF(YEAR(A479)=$F$12,C479*$G$12,))))))))))</f>
        <v>18.809999999999999</v>
      </c>
      <c r="R479">
        <f>SUMIF($B$3:B479,B479,$C$3:C479)</f>
        <v>9</v>
      </c>
      <c r="S479">
        <f t="shared" si="15"/>
        <v>0</v>
      </c>
    </row>
    <row r="480" spans="1:19" x14ac:dyDescent="0.25">
      <c r="A480" s="1">
        <v>39247</v>
      </c>
      <c r="B480" t="s">
        <v>17</v>
      </c>
      <c r="C480">
        <v>121</v>
      </c>
      <c r="J480">
        <f>IF(YEAR(A480)=$F$3,C480*$G$3,IF(YEAR(A480)=$F$4,C480*$G$4,IF(YEAR(A480)=$F$5,C480*$G$5,IF(YEAR(A480)=$F$6,C480*$G$6,IF(YEAR(A480)=$F$7,C480*$G$7,IF(YEAR(A480)=$F$8,C480*$G$8,IF(YEAR(A480)=$F$9,C480*$G$9,IF(YEAR(A480)=$F$10,C480*$G$10,IF(YEAR(A480)=$F$11,C480*$G$11,IF(YEAR(A480)=$F$12,C480*$G$12,))))))))))</f>
        <v>252.89</v>
      </c>
      <c r="R480">
        <f>SUMIF($B$3:B480,B480,$C$3:C480)</f>
        <v>5956</v>
      </c>
      <c r="S480">
        <f t="shared" si="15"/>
        <v>12.100000000000001</v>
      </c>
    </row>
    <row r="481" spans="1:19" x14ac:dyDescent="0.25">
      <c r="A481" s="1">
        <v>39248</v>
      </c>
      <c r="B481" t="s">
        <v>14</v>
      </c>
      <c r="C481">
        <v>169</v>
      </c>
      <c r="J481">
        <f>IF(YEAR(A481)=$F$3,C481*$G$3,IF(YEAR(A481)=$F$4,C481*$G$4,IF(YEAR(A481)=$F$5,C481*$G$5,IF(YEAR(A481)=$F$6,C481*$G$6,IF(YEAR(A481)=$F$7,C481*$G$7,IF(YEAR(A481)=$F$8,C481*$G$8,IF(YEAR(A481)=$F$9,C481*$G$9,IF(YEAR(A481)=$F$10,C481*$G$10,IF(YEAR(A481)=$F$11,C481*$G$11,IF(YEAR(A481)=$F$12,C481*$G$12,))))))))))</f>
        <v>353.21</v>
      </c>
      <c r="R481">
        <f>SUMIF($B$3:B481,B481,$C$3:C481)</f>
        <v>5538</v>
      </c>
      <c r="S481">
        <f t="shared" si="15"/>
        <v>16.900000000000002</v>
      </c>
    </row>
    <row r="482" spans="1:19" x14ac:dyDescent="0.25">
      <c r="A482" s="1">
        <v>39250</v>
      </c>
      <c r="B482" t="s">
        <v>55</v>
      </c>
      <c r="C482">
        <v>118</v>
      </c>
      <c r="J482">
        <f>IF(YEAR(A482)=$F$3,C482*$G$3,IF(YEAR(A482)=$F$4,C482*$G$4,IF(YEAR(A482)=$F$5,C482*$G$5,IF(YEAR(A482)=$F$6,C482*$G$6,IF(YEAR(A482)=$F$7,C482*$G$7,IF(YEAR(A482)=$F$8,C482*$G$8,IF(YEAR(A482)=$F$9,C482*$G$9,IF(YEAR(A482)=$F$10,C482*$G$10,IF(YEAR(A482)=$F$11,C482*$G$11,IF(YEAR(A482)=$F$12,C482*$G$12,))))))))))</f>
        <v>246.61999999999998</v>
      </c>
      <c r="R482">
        <f>SUMIF($B$3:B482,B482,$C$3:C482)</f>
        <v>852</v>
      </c>
      <c r="S482">
        <f t="shared" si="15"/>
        <v>5.9</v>
      </c>
    </row>
    <row r="483" spans="1:19" x14ac:dyDescent="0.25">
      <c r="A483" s="1">
        <v>39250</v>
      </c>
      <c r="B483" t="s">
        <v>78</v>
      </c>
      <c r="C483">
        <v>37</v>
      </c>
      <c r="J483">
        <f>IF(YEAR(A483)=$F$3,C483*$G$3,IF(YEAR(A483)=$F$4,C483*$G$4,IF(YEAR(A483)=$F$5,C483*$G$5,IF(YEAR(A483)=$F$6,C483*$G$6,IF(YEAR(A483)=$F$7,C483*$G$7,IF(YEAR(A483)=$F$8,C483*$G$8,IF(YEAR(A483)=$F$9,C483*$G$9,IF(YEAR(A483)=$F$10,C483*$G$10,IF(YEAR(A483)=$F$11,C483*$G$11,IF(YEAR(A483)=$F$12,C483*$G$12,))))))))))</f>
        <v>77.33</v>
      </c>
      <c r="R483">
        <f>SUMIF($B$3:B483,B483,$C$3:C483)</f>
        <v>404</v>
      </c>
      <c r="S483">
        <f t="shared" si="15"/>
        <v>1.85</v>
      </c>
    </row>
    <row r="484" spans="1:19" x14ac:dyDescent="0.25">
      <c r="A484" s="1">
        <v>39253</v>
      </c>
      <c r="B484" t="s">
        <v>35</v>
      </c>
      <c r="C484">
        <v>198</v>
      </c>
      <c r="J484">
        <f>IF(YEAR(A484)=$F$3,C484*$G$3,IF(YEAR(A484)=$F$4,C484*$G$4,IF(YEAR(A484)=$F$5,C484*$G$5,IF(YEAR(A484)=$F$6,C484*$G$6,IF(YEAR(A484)=$F$7,C484*$G$7,IF(YEAR(A484)=$F$8,C484*$G$8,IF(YEAR(A484)=$F$9,C484*$G$9,IF(YEAR(A484)=$F$10,C484*$G$10,IF(YEAR(A484)=$F$11,C484*$G$11,IF(YEAR(A484)=$F$12,C484*$G$12,))))))))))</f>
        <v>413.82</v>
      </c>
      <c r="R484">
        <f>SUMIF($B$3:B484,B484,$C$3:C484)</f>
        <v>778</v>
      </c>
      <c r="S484">
        <f t="shared" si="15"/>
        <v>9.9</v>
      </c>
    </row>
    <row r="485" spans="1:19" x14ac:dyDescent="0.25">
      <c r="A485" s="1">
        <v>39254</v>
      </c>
      <c r="B485" t="s">
        <v>28</v>
      </c>
      <c r="C485">
        <v>74</v>
      </c>
      <c r="J485">
        <f>IF(YEAR(A485)=$F$3,C485*$G$3,IF(YEAR(A485)=$F$4,C485*$G$4,IF(YEAR(A485)=$F$5,C485*$G$5,IF(YEAR(A485)=$F$6,C485*$G$6,IF(YEAR(A485)=$F$7,C485*$G$7,IF(YEAR(A485)=$F$8,C485*$G$8,IF(YEAR(A485)=$F$9,C485*$G$9,IF(YEAR(A485)=$F$10,C485*$G$10,IF(YEAR(A485)=$F$11,C485*$G$11,IF(YEAR(A485)=$F$12,C485*$G$12,))))))))))</f>
        <v>154.66</v>
      </c>
      <c r="R485">
        <f>SUMIF($B$3:B485,B485,$C$3:C485)</f>
        <v>1007</v>
      </c>
      <c r="S485">
        <f t="shared" si="15"/>
        <v>7.4</v>
      </c>
    </row>
    <row r="486" spans="1:19" x14ac:dyDescent="0.25">
      <c r="A486" s="1">
        <v>39259</v>
      </c>
      <c r="B486" t="s">
        <v>144</v>
      </c>
      <c r="C486">
        <v>18</v>
      </c>
      <c r="J486">
        <f>IF(YEAR(A486)=$F$3,C486*$G$3,IF(YEAR(A486)=$F$4,C486*$G$4,IF(YEAR(A486)=$F$5,C486*$G$5,IF(YEAR(A486)=$F$6,C486*$G$6,IF(YEAR(A486)=$F$7,C486*$G$7,IF(YEAR(A486)=$F$8,C486*$G$8,IF(YEAR(A486)=$F$9,C486*$G$9,IF(YEAR(A486)=$F$10,C486*$G$10,IF(YEAR(A486)=$F$11,C486*$G$11,IF(YEAR(A486)=$F$12,C486*$G$12,))))))))))</f>
        <v>37.619999999999997</v>
      </c>
      <c r="R486">
        <f>SUMIF($B$3:B486,B486,$C$3:C486)</f>
        <v>18</v>
      </c>
      <c r="S486">
        <f t="shared" si="15"/>
        <v>0</v>
      </c>
    </row>
    <row r="487" spans="1:19" x14ac:dyDescent="0.25">
      <c r="A487" s="1">
        <v>39263</v>
      </c>
      <c r="B487" t="s">
        <v>24</v>
      </c>
      <c r="C487">
        <v>291</v>
      </c>
      <c r="J487">
        <f>IF(YEAR(A487)=$F$3,C487*$G$3,IF(YEAR(A487)=$F$4,C487*$G$4,IF(YEAR(A487)=$F$5,C487*$G$5,IF(YEAR(A487)=$F$6,C487*$G$6,IF(YEAR(A487)=$F$7,C487*$G$7,IF(YEAR(A487)=$F$8,C487*$G$8,IF(YEAR(A487)=$F$9,C487*$G$9,IF(YEAR(A487)=$F$10,C487*$G$10,IF(YEAR(A487)=$F$11,C487*$G$11,IF(YEAR(A487)=$F$12,C487*$G$12,))))))))))</f>
        <v>608.18999999999994</v>
      </c>
      <c r="R487">
        <f>SUMIF($B$3:B487,B487,$C$3:C487)</f>
        <v>1417</v>
      </c>
      <c r="S487">
        <f t="shared" si="15"/>
        <v>29.1</v>
      </c>
    </row>
    <row r="488" spans="1:19" x14ac:dyDescent="0.25">
      <c r="A488" s="1">
        <v>39270</v>
      </c>
      <c r="B488" t="s">
        <v>9</v>
      </c>
      <c r="C488">
        <v>208</v>
      </c>
      <c r="J488">
        <f>IF(YEAR(A488)=$F$3,C488*$G$3,IF(YEAR(A488)=$F$4,C488*$G$4,IF(YEAR(A488)=$F$5,C488*$G$5,IF(YEAR(A488)=$F$6,C488*$G$6,IF(YEAR(A488)=$F$7,C488*$G$7,IF(YEAR(A488)=$F$8,C488*$G$8,IF(YEAR(A488)=$F$9,C488*$G$9,IF(YEAR(A488)=$F$10,C488*$G$10,IF(YEAR(A488)=$F$11,C488*$G$11,IF(YEAR(A488)=$F$12,C488*$G$12,))))))))))</f>
        <v>434.71999999999997</v>
      </c>
      <c r="R488">
        <f>SUMIF($B$3:B488,B488,$C$3:C488)</f>
        <v>6231</v>
      </c>
      <c r="S488">
        <f t="shared" si="15"/>
        <v>20.8</v>
      </c>
    </row>
    <row r="489" spans="1:19" x14ac:dyDescent="0.25">
      <c r="A489" s="1">
        <v>39270</v>
      </c>
      <c r="B489" t="s">
        <v>5</v>
      </c>
      <c r="C489">
        <v>354</v>
      </c>
      <c r="J489">
        <f>IF(YEAR(A489)=$F$3,C489*$G$3,IF(YEAR(A489)=$F$4,C489*$G$4,IF(YEAR(A489)=$F$5,C489*$G$5,IF(YEAR(A489)=$F$6,C489*$G$6,IF(YEAR(A489)=$F$7,C489*$G$7,IF(YEAR(A489)=$F$8,C489*$G$8,IF(YEAR(A489)=$F$9,C489*$G$9,IF(YEAR(A489)=$F$10,C489*$G$10,IF(YEAR(A489)=$F$11,C489*$G$11,IF(YEAR(A489)=$F$12,C489*$G$12,))))))))))</f>
        <v>739.8599999999999</v>
      </c>
      <c r="R489">
        <f>SUMIF($B$3:B489,B489,$C$3:C489)</f>
        <v>4109</v>
      </c>
      <c r="S489">
        <f t="shared" si="15"/>
        <v>35.4</v>
      </c>
    </row>
    <row r="490" spans="1:19" x14ac:dyDescent="0.25">
      <c r="A490" s="1">
        <v>39277</v>
      </c>
      <c r="B490" t="s">
        <v>25</v>
      </c>
      <c r="C490">
        <v>113</v>
      </c>
      <c r="J490">
        <f>IF(YEAR(A490)=$F$3,C490*$G$3,IF(YEAR(A490)=$F$4,C490*$G$4,IF(YEAR(A490)=$F$5,C490*$G$5,IF(YEAR(A490)=$F$6,C490*$G$6,IF(YEAR(A490)=$F$7,C490*$G$7,IF(YEAR(A490)=$F$8,C490*$G$8,IF(YEAR(A490)=$F$9,C490*$G$9,IF(YEAR(A490)=$F$10,C490*$G$10,IF(YEAR(A490)=$F$11,C490*$G$11,IF(YEAR(A490)=$F$12,C490*$G$12,))))))))))</f>
        <v>236.17</v>
      </c>
      <c r="R490">
        <f>SUMIF($B$3:B490,B490,$C$3:C490)</f>
        <v>661</v>
      </c>
      <c r="S490">
        <f t="shared" si="15"/>
        <v>5.65</v>
      </c>
    </row>
    <row r="491" spans="1:19" x14ac:dyDescent="0.25">
      <c r="A491" s="1">
        <v>39278</v>
      </c>
      <c r="B491" t="s">
        <v>145</v>
      </c>
      <c r="C491">
        <v>3</v>
      </c>
      <c r="J491">
        <f>IF(YEAR(A491)=$F$3,C491*$G$3,IF(YEAR(A491)=$F$4,C491*$G$4,IF(YEAR(A491)=$F$5,C491*$G$5,IF(YEAR(A491)=$F$6,C491*$G$6,IF(YEAR(A491)=$F$7,C491*$G$7,IF(YEAR(A491)=$F$8,C491*$G$8,IF(YEAR(A491)=$F$9,C491*$G$9,IF(YEAR(A491)=$F$10,C491*$G$10,IF(YEAR(A491)=$F$11,C491*$G$11,IF(YEAR(A491)=$F$12,C491*$G$12,))))))))))</f>
        <v>6.27</v>
      </c>
      <c r="R491">
        <f>SUMIF($B$3:B491,B491,$C$3:C491)</f>
        <v>3</v>
      </c>
      <c r="S491">
        <f t="shared" si="15"/>
        <v>0</v>
      </c>
    </row>
    <row r="492" spans="1:19" x14ac:dyDescent="0.25">
      <c r="A492" s="1">
        <v>39278</v>
      </c>
      <c r="B492" t="s">
        <v>45</v>
      </c>
      <c r="C492">
        <v>446</v>
      </c>
      <c r="J492">
        <f>IF(YEAR(A492)=$F$3,C492*$G$3,IF(YEAR(A492)=$F$4,C492*$G$4,IF(YEAR(A492)=$F$5,C492*$G$5,IF(YEAR(A492)=$F$6,C492*$G$6,IF(YEAR(A492)=$F$7,C492*$G$7,IF(YEAR(A492)=$F$8,C492*$G$8,IF(YEAR(A492)=$F$9,C492*$G$9,IF(YEAR(A492)=$F$10,C492*$G$10,IF(YEAR(A492)=$F$11,C492*$G$11,IF(YEAR(A492)=$F$12,C492*$G$12,))))))))))</f>
        <v>932.14</v>
      </c>
      <c r="R492">
        <f>SUMIF($B$3:B492,B492,$C$3:C492)</f>
        <v>4765</v>
      </c>
      <c r="S492">
        <f t="shared" si="15"/>
        <v>44.6</v>
      </c>
    </row>
    <row r="493" spans="1:19" x14ac:dyDescent="0.25">
      <c r="A493" s="1">
        <v>39278</v>
      </c>
      <c r="B493" t="s">
        <v>121</v>
      </c>
      <c r="C493">
        <v>9</v>
      </c>
      <c r="J493">
        <f>IF(YEAR(A493)=$F$3,C493*$G$3,IF(YEAR(A493)=$F$4,C493*$G$4,IF(YEAR(A493)=$F$5,C493*$G$5,IF(YEAR(A493)=$F$6,C493*$G$6,IF(YEAR(A493)=$F$7,C493*$G$7,IF(YEAR(A493)=$F$8,C493*$G$8,IF(YEAR(A493)=$F$9,C493*$G$9,IF(YEAR(A493)=$F$10,C493*$G$10,IF(YEAR(A493)=$F$11,C493*$G$11,IF(YEAR(A493)=$F$12,C493*$G$12,))))))))))</f>
        <v>18.809999999999999</v>
      </c>
      <c r="R493">
        <f>SUMIF($B$3:B493,B493,$C$3:C493)</f>
        <v>12</v>
      </c>
      <c r="S493">
        <f t="shared" si="15"/>
        <v>0</v>
      </c>
    </row>
    <row r="494" spans="1:19" x14ac:dyDescent="0.25">
      <c r="A494" s="1">
        <v>39282</v>
      </c>
      <c r="B494" t="s">
        <v>50</v>
      </c>
      <c r="C494">
        <v>445</v>
      </c>
      <c r="J494">
        <f>IF(YEAR(A494)=$F$3,C494*$G$3,IF(YEAR(A494)=$F$4,C494*$G$4,IF(YEAR(A494)=$F$5,C494*$G$5,IF(YEAR(A494)=$F$6,C494*$G$6,IF(YEAR(A494)=$F$7,C494*$G$7,IF(YEAR(A494)=$F$8,C494*$G$8,IF(YEAR(A494)=$F$9,C494*$G$9,IF(YEAR(A494)=$F$10,C494*$G$10,IF(YEAR(A494)=$F$11,C494*$G$11,IF(YEAR(A494)=$F$12,C494*$G$12,))))))))))</f>
        <v>930.05</v>
      </c>
      <c r="R494">
        <f>SUMIF($B$3:B494,B494,$C$3:C494)</f>
        <v>5321</v>
      </c>
      <c r="S494">
        <f t="shared" si="15"/>
        <v>44.5</v>
      </c>
    </row>
    <row r="495" spans="1:19" x14ac:dyDescent="0.25">
      <c r="A495" s="1">
        <v>39283</v>
      </c>
      <c r="B495" t="s">
        <v>69</v>
      </c>
      <c r="C495">
        <v>47</v>
      </c>
      <c r="J495">
        <f>IF(YEAR(A495)=$F$3,C495*$G$3,IF(YEAR(A495)=$F$4,C495*$G$4,IF(YEAR(A495)=$F$5,C495*$G$5,IF(YEAR(A495)=$F$6,C495*$G$6,IF(YEAR(A495)=$F$7,C495*$G$7,IF(YEAR(A495)=$F$8,C495*$G$8,IF(YEAR(A495)=$F$9,C495*$G$9,IF(YEAR(A495)=$F$10,C495*$G$10,IF(YEAR(A495)=$F$11,C495*$G$11,IF(YEAR(A495)=$F$12,C495*$G$12,))))))))))</f>
        <v>98.22999999999999</v>
      </c>
      <c r="R495">
        <f>SUMIF($B$3:B495,B495,$C$3:C495)</f>
        <v>701</v>
      </c>
      <c r="S495">
        <f t="shared" si="15"/>
        <v>2.35</v>
      </c>
    </row>
    <row r="496" spans="1:19" x14ac:dyDescent="0.25">
      <c r="A496" s="1">
        <v>39284</v>
      </c>
      <c r="B496" t="s">
        <v>146</v>
      </c>
      <c r="C496">
        <v>14</v>
      </c>
      <c r="J496">
        <f>IF(YEAR(A496)=$F$3,C496*$G$3,IF(YEAR(A496)=$F$4,C496*$G$4,IF(YEAR(A496)=$F$5,C496*$G$5,IF(YEAR(A496)=$F$6,C496*$G$6,IF(YEAR(A496)=$F$7,C496*$G$7,IF(YEAR(A496)=$F$8,C496*$G$8,IF(YEAR(A496)=$F$9,C496*$G$9,IF(YEAR(A496)=$F$10,C496*$G$10,IF(YEAR(A496)=$F$11,C496*$G$11,IF(YEAR(A496)=$F$12,C496*$G$12,))))))))))</f>
        <v>29.259999999999998</v>
      </c>
      <c r="R496">
        <f>SUMIF($B$3:B496,B496,$C$3:C496)</f>
        <v>14</v>
      </c>
      <c r="S496">
        <f t="shared" si="15"/>
        <v>0</v>
      </c>
    </row>
    <row r="497" spans="1:19" x14ac:dyDescent="0.25">
      <c r="A497" s="1">
        <v>39289</v>
      </c>
      <c r="B497" t="s">
        <v>37</v>
      </c>
      <c r="C497">
        <v>187</v>
      </c>
      <c r="J497">
        <f>IF(YEAR(A497)=$F$3,C497*$G$3,IF(YEAR(A497)=$F$4,C497*$G$4,IF(YEAR(A497)=$F$5,C497*$G$5,IF(YEAR(A497)=$F$6,C497*$G$6,IF(YEAR(A497)=$F$7,C497*$G$7,IF(YEAR(A497)=$F$8,C497*$G$8,IF(YEAR(A497)=$F$9,C497*$G$9,IF(YEAR(A497)=$F$10,C497*$G$10,IF(YEAR(A497)=$F$11,C497*$G$11,IF(YEAR(A497)=$F$12,C497*$G$12,))))))))))</f>
        <v>390.83</v>
      </c>
      <c r="R497">
        <f>SUMIF($B$3:B497,B497,$C$3:C497)</f>
        <v>1146</v>
      </c>
      <c r="S497">
        <f t="shared" si="15"/>
        <v>18.7</v>
      </c>
    </row>
    <row r="498" spans="1:19" x14ac:dyDescent="0.25">
      <c r="A498" s="1">
        <v>39290</v>
      </c>
      <c r="B498" t="s">
        <v>45</v>
      </c>
      <c r="C498">
        <v>355</v>
      </c>
      <c r="J498">
        <f>IF(YEAR(A498)=$F$3,C498*$G$3,IF(YEAR(A498)=$F$4,C498*$G$4,IF(YEAR(A498)=$F$5,C498*$G$5,IF(YEAR(A498)=$F$6,C498*$G$6,IF(YEAR(A498)=$F$7,C498*$G$7,IF(YEAR(A498)=$F$8,C498*$G$8,IF(YEAR(A498)=$F$9,C498*$G$9,IF(YEAR(A498)=$F$10,C498*$G$10,IF(YEAR(A498)=$F$11,C498*$G$11,IF(YEAR(A498)=$F$12,C498*$G$12,))))))))))</f>
        <v>741.94999999999993</v>
      </c>
      <c r="R498">
        <f>SUMIF($B$3:B498,B498,$C$3:C498)</f>
        <v>5120</v>
      </c>
      <c r="S498">
        <f t="shared" si="15"/>
        <v>35.5</v>
      </c>
    </row>
    <row r="499" spans="1:19" x14ac:dyDescent="0.25">
      <c r="A499" s="1">
        <v>39291</v>
      </c>
      <c r="B499" t="s">
        <v>115</v>
      </c>
      <c r="C499">
        <v>6</v>
      </c>
      <c r="J499">
        <f>IF(YEAR(A499)=$F$3,C499*$G$3,IF(YEAR(A499)=$F$4,C499*$G$4,IF(YEAR(A499)=$F$5,C499*$G$5,IF(YEAR(A499)=$F$6,C499*$G$6,IF(YEAR(A499)=$F$7,C499*$G$7,IF(YEAR(A499)=$F$8,C499*$G$8,IF(YEAR(A499)=$F$9,C499*$G$9,IF(YEAR(A499)=$F$10,C499*$G$10,IF(YEAR(A499)=$F$11,C499*$G$11,IF(YEAR(A499)=$F$12,C499*$G$12,))))))))))</f>
        <v>12.54</v>
      </c>
      <c r="R499">
        <f>SUMIF($B$3:B499,B499,$C$3:C499)</f>
        <v>18</v>
      </c>
      <c r="S499">
        <f t="shared" si="15"/>
        <v>0</v>
      </c>
    </row>
    <row r="500" spans="1:19" x14ac:dyDescent="0.25">
      <c r="A500" s="1">
        <v>39292</v>
      </c>
      <c r="B500" t="s">
        <v>68</v>
      </c>
      <c r="C500">
        <v>18</v>
      </c>
      <c r="J500">
        <f>IF(YEAR(A500)=$F$3,C500*$G$3,IF(YEAR(A500)=$F$4,C500*$G$4,IF(YEAR(A500)=$F$5,C500*$G$5,IF(YEAR(A500)=$F$6,C500*$G$6,IF(YEAR(A500)=$F$7,C500*$G$7,IF(YEAR(A500)=$F$8,C500*$G$8,IF(YEAR(A500)=$F$9,C500*$G$9,IF(YEAR(A500)=$F$10,C500*$G$10,IF(YEAR(A500)=$F$11,C500*$G$11,IF(YEAR(A500)=$F$12,C500*$G$12,))))))))))</f>
        <v>37.619999999999997</v>
      </c>
      <c r="R500">
        <f>SUMIF($B$3:B500,B500,$C$3:C500)</f>
        <v>26</v>
      </c>
      <c r="S500">
        <f t="shared" si="15"/>
        <v>0</v>
      </c>
    </row>
    <row r="501" spans="1:19" x14ac:dyDescent="0.25">
      <c r="A501" s="1">
        <v>39294</v>
      </c>
      <c r="B501" t="s">
        <v>71</v>
      </c>
      <c r="C501">
        <v>111</v>
      </c>
      <c r="J501">
        <f>IF(YEAR(A501)=$F$3,C501*$G$3,IF(YEAR(A501)=$F$4,C501*$G$4,IF(YEAR(A501)=$F$5,C501*$G$5,IF(YEAR(A501)=$F$6,C501*$G$6,IF(YEAR(A501)=$F$7,C501*$G$7,IF(YEAR(A501)=$F$8,C501*$G$8,IF(YEAR(A501)=$F$9,C501*$G$9,IF(YEAR(A501)=$F$10,C501*$G$10,IF(YEAR(A501)=$F$11,C501*$G$11,IF(YEAR(A501)=$F$12,C501*$G$12,))))))))))</f>
        <v>231.98999999999998</v>
      </c>
      <c r="R501">
        <f>SUMIF($B$3:B501,B501,$C$3:C501)</f>
        <v>720</v>
      </c>
      <c r="S501">
        <f t="shared" si="15"/>
        <v>5.5500000000000007</v>
      </c>
    </row>
    <row r="502" spans="1:19" x14ac:dyDescent="0.25">
      <c r="A502" s="1">
        <v>39294</v>
      </c>
      <c r="B502" t="s">
        <v>8</v>
      </c>
      <c r="C502">
        <v>156</v>
      </c>
      <c r="J502">
        <f>IF(YEAR(A502)=$F$3,C502*$G$3,IF(YEAR(A502)=$F$4,C502*$G$4,IF(YEAR(A502)=$F$5,C502*$G$5,IF(YEAR(A502)=$F$6,C502*$G$6,IF(YEAR(A502)=$F$7,C502*$G$7,IF(YEAR(A502)=$F$8,C502*$G$8,IF(YEAR(A502)=$F$9,C502*$G$9,IF(YEAR(A502)=$F$10,C502*$G$10,IF(YEAR(A502)=$F$11,C502*$G$11,IF(YEAR(A502)=$F$12,C502*$G$12,))))))))))</f>
        <v>326.03999999999996</v>
      </c>
      <c r="R502">
        <f>SUMIF($B$3:B502,B502,$C$3:C502)</f>
        <v>791</v>
      </c>
      <c r="S502">
        <f t="shared" si="15"/>
        <v>7.8000000000000007</v>
      </c>
    </row>
    <row r="503" spans="1:19" x14ac:dyDescent="0.25">
      <c r="A503" s="1">
        <v>39295</v>
      </c>
      <c r="B503" t="s">
        <v>45</v>
      </c>
      <c r="C503">
        <v>396</v>
      </c>
      <c r="J503">
        <f>IF(YEAR(A503)=$F$3,C503*$G$3,IF(YEAR(A503)=$F$4,C503*$G$4,IF(YEAR(A503)=$F$5,C503*$G$5,IF(YEAR(A503)=$F$6,C503*$G$6,IF(YEAR(A503)=$F$7,C503*$G$7,IF(YEAR(A503)=$F$8,C503*$G$8,IF(YEAR(A503)=$F$9,C503*$G$9,IF(YEAR(A503)=$F$10,C503*$G$10,IF(YEAR(A503)=$F$11,C503*$G$11,IF(YEAR(A503)=$F$12,C503*$G$12,))))))))))</f>
        <v>827.64</v>
      </c>
      <c r="R503">
        <f>SUMIF($B$3:B503,B503,$C$3:C503)</f>
        <v>5516</v>
      </c>
      <c r="S503">
        <f t="shared" si="15"/>
        <v>39.6</v>
      </c>
    </row>
    <row r="504" spans="1:19" x14ac:dyDescent="0.25">
      <c r="A504" s="1">
        <v>39299</v>
      </c>
      <c r="B504" t="s">
        <v>60</v>
      </c>
      <c r="C504">
        <v>7</v>
      </c>
      <c r="J504">
        <f>IF(YEAR(A504)=$F$3,C504*$G$3,IF(YEAR(A504)=$F$4,C504*$G$4,IF(YEAR(A504)=$F$5,C504*$G$5,IF(YEAR(A504)=$F$6,C504*$G$6,IF(YEAR(A504)=$F$7,C504*$G$7,IF(YEAR(A504)=$F$8,C504*$G$8,IF(YEAR(A504)=$F$9,C504*$G$9,IF(YEAR(A504)=$F$10,C504*$G$10,IF(YEAR(A504)=$F$11,C504*$G$11,IF(YEAR(A504)=$F$12,C504*$G$12,))))))))))</f>
        <v>14.629999999999999</v>
      </c>
      <c r="R504">
        <f>SUMIF($B$3:B504,B504,$C$3:C504)</f>
        <v>22</v>
      </c>
      <c r="S504">
        <f t="shared" si="15"/>
        <v>0</v>
      </c>
    </row>
    <row r="505" spans="1:19" x14ac:dyDescent="0.25">
      <c r="A505" s="1">
        <v>39301</v>
      </c>
      <c r="B505" t="s">
        <v>55</v>
      </c>
      <c r="C505">
        <v>98</v>
      </c>
      <c r="J505">
        <f>IF(YEAR(A505)=$F$3,C505*$G$3,IF(YEAR(A505)=$F$4,C505*$G$4,IF(YEAR(A505)=$F$5,C505*$G$5,IF(YEAR(A505)=$F$6,C505*$G$6,IF(YEAR(A505)=$F$7,C505*$G$7,IF(YEAR(A505)=$F$8,C505*$G$8,IF(YEAR(A505)=$F$9,C505*$G$9,IF(YEAR(A505)=$F$10,C505*$G$10,IF(YEAR(A505)=$F$11,C505*$G$11,IF(YEAR(A505)=$F$12,C505*$G$12,))))))))))</f>
        <v>204.82</v>
      </c>
      <c r="R505">
        <f>SUMIF($B$3:B505,B505,$C$3:C505)</f>
        <v>950</v>
      </c>
      <c r="S505">
        <f t="shared" si="15"/>
        <v>4.9000000000000004</v>
      </c>
    </row>
    <row r="506" spans="1:19" x14ac:dyDescent="0.25">
      <c r="A506" s="1">
        <v>39303</v>
      </c>
      <c r="B506" t="s">
        <v>45</v>
      </c>
      <c r="C506">
        <v>405</v>
      </c>
      <c r="J506">
        <f>IF(YEAR(A506)=$F$3,C506*$G$3,IF(YEAR(A506)=$F$4,C506*$G$4,IF(YEAR(A506)=$F$5,C506*$G$5,IF(YEAR(A506)=$F$6,C506*$G$6,IF(YEAR(A506)=$F$7,C506*$G$7,IF(YEAR(A506)=$F$8,C506*$G$8,IF(YEAR(A506)=$F$9,C506*$G$9,IF(YEAR(A506)=$F$10,C506*$G$10,IF(YEAR(A506)=$F$11,C506*$G$11,IF(YEAR(A506)=$F$12,C506*$G$12,))))))))))</f>
        <v>846.44999999999993</v>
      </c>
      <c r="R506">
        <f>SUMIF($B$3:B506,B506,$C$3:C506)</f>
        <v>5921</v>
      </c>
      <c r="S506">
        <f t="shared" si="15"/>
        <v>40.5</v>
      </c>
    </row>
    <row r="507" spans="1:19" x14ac:dyDescent="0.25">
      <c r="A507" s="1">
        <v>39305</v>
      </c>
      <c r="B507" t="s">
        <v>7</v>
      </c>
      <c r="C507">
        <v>220</v>
      </c>
      <c r="J507">
        <f>IF(YEAR(A507)=$F$3,C507*$G$3,IF(YEAR(A507)=$F$4,C507*$G$4,IF(YEAR(A507)=$F$5,C507*$G$5,IF(YEAR(A507)=$F$6,C507*$G$6,IF(YEAR(A507)=$F$7,C507*$G$7,IF(YEAR(A507)=$F$8,C507*$G$8,IF(YEAR(A507)=$F$9,C507*$G$9,IF(YEAR(A507)=$F$10,C507*$G$10,IF(YEAR(A507)=$F$11,C507*$G$11,IF(YEAR(A507)=$F$12,C507*$G$12,))))))))))</f>
        <v>459.79999999999995</v>
      </c>
      <c r="R507">
        <f>SUMIF($B$3:B507,B507,$C$3:C507)</f>
        <v>7902</v>
      </c>
      <c r="S507">
        <f t="shared" si="15"/>
        <v>22</v>
      </c>
    </row>
    <row r="508" spans="1:19" x14ac:dyDescent="0.25">
      <c r="A508" s="1">
        <v>39306</v>
      </c>
      <c r="B508" t="s">
        <v>30</v>
      </c>
      <c r="C508">
        <v>141</v>
      </c>
      <c r="J508">
        <f>IF(YEAR(A508)=$F$3,C508*$G$3,IF(YEAR(A508)=$F$4,C508*$G$4,IF(YEAR(A508)=$F$5,C508*$G$5,IF(YEAR(A508)=$F$6,C508*$G$6,IF(YEAR(A508)=$F$7,C508*$G$7,IF(YEAR(A508)=$F$8,C508*$G$8,IF(YEAR(A508)=$F$9,C508*$G$9,IF(YEAR(A508)=$F$10,C508*$G$10,IF(YEAR(A508)=$F$11,C508*$G$11,IF(YEAR(A508)=$F$12,C508*$G$12,))))))))))</f>
        <v>294.69</v>
      </c>
      <c r="R508">
        <f>SUMIF($B$3:B508,B508,$C$3:C508)</f>
        <v>1544</v>
      </c>
      <c r="S508">
        <f t="shared" si="15"/>
        <v>14.100000000000001</v>
      </c>
    </row>
    <row r="509" spans="1:19" x14ac:dyDescent="0.25">
      <c r="A509" s="1">
        <v>39307</v>
      </c>
      <c r="B509" t="s">
        <v>90</v>
      </c>
      <c r="C509">
        <v>17</v>
      </c>
      <c r="J509">
        <f>IF(YEAR(A509)=$F$3,C509*$G$3,IF(YEAR(A509)=$F$4,C509*$G$4,IF(YEAR(A509)=$F$5,C509*$G$5,IF(YEAR(A509)=$F$6,C509*$G$6,IF(YEAR(A509)=$F$7,C509*$G$7,IF(YEAR(A509)=$F$8,C509*$G$8,IF(YEAR(A509)=$F$9,C509*$G$9,IF(YEAR(A509)=$F$10,C509*$G$10,IF(YEAR(A509)=$F$11,C509*$G$11,IF(YEAR(A509)=$F$12,C509*$G$12,))))))))))</f>
        <v>35.53</v>
      </c>
      <c r="R509">
        <f>SUMIF($B$3:B509,B509,$C$3:C509)</f>
        <v>42</v>
      </c>
      <c r="S509">
        <f t="shared" si="15"/>
        <v>0</v>
      </c>
    </row>
    <row r="510" spans="1:19" x14ac:dyDescent="0.25">
      <c r="A510" s="1">
        <v>39307</v>
      </c>
      <c r="B510" t="s">
        <v>9</v>
      </c>
      <c r="C510">
        <v>260</v>
      </c>
      <c r="J510">
        <f>IF(YEAR(A510)=$F$3,C510*$G$3,IF(YEAR(A510)=$F$4,C510*$G$4,IF(YEAR(A510)=$F$5,C510*$G$5,IF(YEAR(A510)=$F$6,C510*$G$6,IF(YEAR(A510)=$F$7,C510*$G$7,IF(YEAR(A510)=$F$8,C510*$G$8,IF(YEAR(A510)=$F$9,C510*$G$9,IF(YEAR(A510)=$F$10,C510*$G$10,IF(YEAR(A510)=$F$11,C510*$G$11,IF(YEAR(A510)=$F$12,C510*$G$12,))))))))))</f>
        <v>543.4</v>
      </c>
      <c r="R510">
        <f>SUMIF($B$3:B510,B510,$C$3:C510)</f>
        <v>6491</v>
      </c>
      <c r="S510">
        <f t="shared" si="15"/>
        <v>26</v>
      </c>
    </row>
    <row r="511" spans="1:19" x14ac:dyDescent="0.25">
      <c r="A511" s="1">
        <v>39308</v>
      </c>
      <c r="B511" t="s">
        <v>119</v>
      </c>
      <c r="C511">
        <v>11</v>
      </c>
      <c r="J511">
        <f>IF(YEAR(A511)=$F$3,C511*$G$3,IF(YEAR(A511)=$F$4,C511*$G$4,IF(YEAR(A511)=$F$5,C511*$G$5,IF(YEAR(A511)=$F$6,C511*$G$6,IF(YEAR(A511)=$F$7,C511*$G$7,IF(YEAR(A511)=$F$8,C511*$G$8,IF(YEAR(A511)=$F$9,C511*$G$9,IF(YEAR(A511)=$F$10,C511*$G$10,IF(YEAR(A511)=$F$11,C511*$G$11,IF(YEAR(A511)=$F$12,C511*$G$12,))))))))))</f>
        <v>22.99</v>
      </c>
      <c r="R511">
        <f>SUMIF($B$3:B511,B511,$C$3:C511)</f>
        <v>20</v>
      </c>
      <c r="S511">
        <f t="shared" si="15"/>
        <v>0</v>
      </c>
    </row>
    <row r="512" spans="1:19" x14ac:dyDescent="0.25">
      <c r="A512" s="1">
        <v>39312</v>
      </c>
      <c r="B512" t="s">
        <v>52</v>
      </c>
      <c r="C512">
        <v>182</v>
      </c>
      <c r="J512">
        <f>IF(YEAR(A512)=$F$3,C512*$G$3,IF(YEAR(A512)=$F$4,C512*$G$4,IF(YEAR(A512)=$F$5,C512*$G$5,IF(YEAR(A512)=$F$6,C512*$G$6,IF(YEAR(A512)=$F$7,C512*$G$7,IF(YEAR(A512)=$F$8,C512*$G$8,IF(YEAR(A512)=$F$9,C512*$G$9,IF(YEAR(A512)=$F$10,C512*$G$10,IF(YEAR(A512)=$F$11,C512*$G$11,IF(YEAR(A512)=$F$12,C512*$G$12,))))))))))</f>
        <v>380.38</v>
      </c>
      <c r="R512">
        <f>SUMIF($B$3:B512,B512,$C$3:C512)</f>
        <v>858</v>
      </c>
      <c r="S512">
        <f t="shared" si="15"/>
        <v>9.1</v>
      </c>
    </row>
    <row r="513" spans="1:19" x14ac:dyDescent="0.25">
      <c r="A513" s="1">
        <v>39314</v>
      </c>
      <c r="B513" t="s">
        <v>37</v>
      </c>
      <c r="C513">
        <v>59</v>
      </c>
      <c r="J513">
        <f>IF(YEAR(A513)=$F$3,C513*$G$3,IF(YEAR(A513)=$F$4,C513*$G$4,IF(YEAR(A513)=$F$5,C513*$G$5,IF(YEAR(A513)=$F$6,C513*$G$6,IF(YEAR(A513)=$F$7,C513*$G$7,IF(YEAR(A513)=$F$8,C513*$G$8,IF(YEAR(A513)=$F$9,C513*$G$9,IF(YEAR(A513)=$F$10,C513*$G$10,IF(YEAR(A513)=$F$11,C513*$G$11,IF(YEAR(A513)=$F$12,C513*$G$12,))))))))))</f>
        <v>123.30999999999999</v>
      </c>
      <c r="R513">
        <f>SUMIF($B$3:B513,B513,$C$3:C513)</f>
        <v>1205</v>
      </c>
      <c r="S513">
        <f t="shared" si="15"/>
        <v>5.9</v>
      </c>
    </row>
    <row r="514" spans="1:19" x14ac:dyDescent="0.25">
      <c r="A514" s="1">
        <v>39315</v>
      </c>
      <c r="B514" t="s">
        <v>66</v>
      </c>
      <c r="C514">
        <v>45</v>
      </c>
      <c r="J514">
        <f>IF(YEAR(A514)=$F$3,C514*$G$3,IF(YEAR(A514)=$F$4,C514*$G$4,IF(YEAR(A514)=$F$5,C514*$G$5,IF(YEAR(A514)=$F$6,C514*$G$6,IF(YEAR(A514)=$F$7,C514*$G$7,IF(YEAR(A514)=$F$8,C514*$G$8,IF(YEAR(A514)=$F$9,C514*$G$9,IF(YEAR(A514)=$F$10,C514*$G$10,IF(YEAR(A514)=$F$11,C514*$G$11,IF(YEAR(A514)=$F$12,C514*$G$12,))))))))))</f>
        <v>94.05</v>
      </c>
      <c r="R514">
        <f>SUMIF($B$3:B514,B514,$C$3:C514)</f>
        <v>747</v>
      </c>
      <c r="S514">
        <f t="shared" si="15"/>
        <v>2.25</v>
      </c>
    </row>
    <row r="515" spans="1:19" x14ac:dyDescent="0.25">
      <c r="A515" s="1">
        <v>39315</v>
      </c>
      <c r="B515" t="s">
        <v>76</v>
      </c>
      <c r="C515">
        <v>3</v>
      </c>
      <c r="J515">
        <f>IF(YEAR(A515)=$F$3,C515*$G$3,IF(YEAR(A515)=$F$4,C515*$G$4,IF(YEAR(A515)=$F$5,C515*$G$5,IF(YEAR(A515)=$F$6,C515*$G$6,IF(YEAR(A515)=$F$7,C515*$G$7,IF(YEAR(A515)=$F$8,C515*$G$8,IF(YEAR(A515)=$F$9,C515*$G$9,IF(YEAR(A515)=$F$10,C515*$G$10,IF(YEAR(A515)=$F$11,C515*$G$11,IF(YEAR(A515)=$F$12,C515*$G$12,))))))))))</f>
        <v>6.27</v>
      </c>
      <c r="R515">
        <f>SUMIF($B$3:B515,B515,$C$3:C515)</f>
        <v>19</v>
      </c>
      <c r="S515">
        <f t="shared" si="15"/>
        <v>0</v>
      </c>
    </row>
    <row r="516" spans="1:19" x14ac:dyDescent="0.25">
      <c r="A516" s="1">
        <v>39317</v>
      </c>
      <c r="B516" t="s">
        <v>61</v>
      </c>
      <c r="C516">
        <v>52</v>
      </c>
      <c r="J516">
        <f>IF(YEAR(A516)=$F$3,C516*$G$3,IF(YEAR(A516)=$F$4,C516*$G$4,IF(YEAR(A516)=$F$5,C516*$G$5,IF(YEAR(A516)=$F$6,C516*$G$6,IF(YEAR(A516)=$F$7,C516*$G$7,IF(YEAR(A516)=$F$8,C516*$G$8,IF(YEAR(A516)=$F$9,C516*$G$9,IF(YEAR(A516)=$F$10,C516*$G$10,IF(YEAR(A516)=$F$11,C516*$G$11,IF(YEAR(A516)=$F$12,C516*$G$12,))))))))))</f>
        <v>108.67999999999999</v>
      </c>
      <c r="R516">
        <f>SUMIF($B$3:B516,B516,$C$3:C516)</f>
        <v>416</v>
      </c>
      <c r="S516">
        <f t="shared" ref="S516:S579" si="16">IF(R516&gt;=10000,C516*0.2,IF(R516&gt;=1000,C516*0.1,IF(R516&gt;=100,C516*0.05,0)))</f>
        <v>2.6</v>
      </c>
    </row>
    <row r="517" spans="1:19" x14ac:dyDescent="0.25">
      <c r="A517" s="1">
        <v>39317</v>
      </c>
      <c r="B517" t="s">
        <v>22</v>
      </c>
      <c r="C517">
        <v>373</v>
      </c>
      <c r="J517">
        <f>IF(YEAR(A517)=$F$3,C517*$G$3,IF(YEAR(A517)=$F$4,C517*$G$4,IF(YEAR(A517)=$F$5,C517*$G$5,IF(YEAR(A517)=$F$6,C517*$G$6,IF(YEAR(A517)=$F$7,C517*$G$7,IF(YEAR(A517)=$F$8,C517*$G$8,IF(YEAR(A517)=$F$9,C517*$G$9,IF(YEAR(A517)=$F$10,C517*$G$10,IF(YEAR(A517)=$F$11,C517*$G$11,IF(YEAR(A517)=$F$12,C517*$G$12,))))))))))</f>
        <v>779.56999999999994</v>
      </c>
      <c r="R517">
        <f>SUMIF($B$3:B517,B517,$C$3:C517)</f>
        <v>5448</v>
      </c>
      <c r="S517">
        <f t="shared" si="16"/>
        <v>37.300000000000004</v>
      </c>
    </row>
    <row r="518" spans="1:19" x14ac:dyDescent="0.25">
      <c r="A518" s="1">
        <v>39318</v>
      </c>
      <c r="B518" t="s">
        <v>34</v>
      </c>
      <c r="C518">
        <v>2</v>
      </c>
      <c r="J518">
        <f>IF(YEAR(A518)=$F$3,C518*$G$3,IF(YEAR(A518)=$F$4,C518*$G$4,IF(YEAR(A518)=$F$5,C518*$G$5,IF(YEAR(A518)=$F$6,C518*$G$6,IF(YEAR(A518)=$F$7,C518*$G$7,IF(YEAR(A518)=$F$8,C518*$G$8,IF(YEAR(A518)=$F$9,C518*$G$9,IF(YEAR(A518)=$F$10,C518*$G$10,IF(YEAR(A518)=$F$11,C518*$G$11,IF(YEAR(A518)=$F$12,C518*$G$12,))))))))))</f>
        <v>4.18</v>
      </c>
      <c r="R518">
        <f>SUMIF($B$3:B518,B518,$C$3:C518)</f>
        <v>9</v>
      </c>
      <c r="S518">
        <f t="shared" si="16"/>
        <v>0</v>
      </c>
    </row>
    <row r="519" spans="1:19" x14ac:dyDescent="0.25">
      <c r="A519" s="1">
        <v>39318</v>
      </c>
      <c r="B519" t="s">
        <v>24</v>
      </c>
      <c r="C519">
        <v>445</v>
      </c>
      <c r="J519">
        <f>IF(YEAR(A519)=$F$3,C519*$G$3,IF(YEAR(A519)=$F$4,C519*$G$4,IF(YEAR(A519)=$F$5,C519*$G$5,IF(YEAR(A519)=$F$6,C519*$G$6,IF(YEAR(A519)=$F$7,C519*$G$7,IF(YEAR(A519)=$F$8,C519*$G$8,IF(YEAR(A519)=$F$9,C519*$G$9,IF(YEAR(A519)=$F$10,C519*$G$10,IF(YEAR(A519)=$F$11,C519*$G$11,IF(YEAR(A519)=$F$12,C519*$G$12,))))))))))</f>
        <v>930.05</v>
      </c>
      <c r="R519">
        <f>SUMIF($B$3:B519,B519,$C$3:C519)</f>
        <v>1862</v>
      </c>
      <c r="S519">
        <f t="shared" si="16"/>
        <v>44.5</v>
      </c>
    </row>
    <row r="520" spans="1:19" x14ac:dyDescent="0.25">
      <c r="A520" s="1">
        <v>39319</v>
      </c>
      <c r="B520" t="s">
        <v>52</v>
      </c>
      <c r="C520">
        <v>93</v>
      </c>
      <c r="J520">
        <f>IF(YEAR(A520)=$F$3,C520*$G$3,IF(YEAR(A520)=$F$4,C520*$G$4,IF(YEAR(A520)=$F$5,C520*$G$5,IF(YEAR(A520)=$F$6,C520*$G$6,IF(YEAR(A520)=$F$7,C520*$G$7,IF(YEAR(A520)=$F$8,C520*$G$8,IF(YEAR(A520)=$F$9,C520*$G$9,IF(YEAR(A520)=$F$10,C520*$G$10,IF(YEAR(A520)=$F$11,C520*$G$11,IF(YEAR(A520)=$F$12,C520*$G$12,))))))))))</f>
        <v>194.36999999999998</v>
      </c>
      <c r="R520">
        <f>SUMIF($B$3:B520,B520,$C$3:C520)</f>
        <v>951</v>
      </c>
      <c r="S520">
        <f t="shared" si="16"/>
        <v>4.6500000000000004</v>
      </c>
    </row>
    <row r="521" spans="1:19" x14ac:dyDescent="0.25">
      <c r="A521" s="1">
        <v>39324</v>
      </c>
      <c r="B521" t="s">
        <v>22</v>
      </c>
      <c r="C521">
        <v>329</v>
      </c>
      <c r="J521">
        <f>IF(YEAR(A521)=$F$3,C521*$G$3,IF(YEAR(A521)=$F$4,C521*$G$4,IF(YEAR(A521)=$F$5,C521*$G$5,IF(YEAR(A521)=$F$6,C521*$G$6,IF(YEAR(A521)=$F$7,C521*$G$7,IF(YEAR(A521)=$F$8,C521*$G$8,IF(YEAR(A521)=$F$9,C521*$G$9,IF(YEAR(A521)=$F$10,C521*$G$10,IF(YEAR(A521)=$F$11,C521*$G$11,IF(YEAR(A521)=$F$12,C521*$G$12,))))))))))</f>
        <v>687.6099999999999</v>
      </c>
      <c r="R521">
        <f>SUMIF($B$3:B521,B521,$C$3:C521)</f>
        <v>5777</v>
      </c>
      <c r="S521">
        <f t="shared" si="16"/>
        <v>32.9</v>
      </c>
    </row>
    <row r="522" spans="1:19" x14ac:dyDescent="0.25">
      <c r="A522" s="1">
        <v>39326</v>
      </c>
      <c r="B522" t="s">
        <v>22</v>
      </c>
      <c r="C522">
        <v>217</v>
      </c>
      <c r="J522">
        <f>IF(YEAR(A522)=$F$3,C522*$G$3,IF(YEAR(A522)=$F$4,C522*$G$4,IF(YEAR(A522)=$F$5,C522*$G$5,IF(YEAR(A522)=$F$6,C522*$G$6,IF(YEAR(A522)=$F$7,C522*$G$7,IF(YEAR(A522)=$F$8,C522*$G$8,IF(YEAR(A522)=$F$9,C522*$G$9,IF(YEAR(A522)=$F$10,C522*$G$10,IF(YEAR(A522)=$F$11,C522*$G$11,IF(YEAR(A522)=$F$12,C522*$G$12,))))))))))</f>
        <v>453.53</v>
      </c>
      <c r="R522">
        <f>SUMIF($B$3:B522,B522,$C$3:C522)</f>
        <v>5994</v>
      </c>
      <c r="S522">
        <f t="shared" si="16"/>
        <v>21.700000000000003</v>
      </c>
    </row>
    <row r="523" spans="1:19" x14ac:dyDescent="0.25">
      <c r="A523" s="1">
        <v>39326</v>
      </c>
      <c r="B523" t="s">
        <v>18</v>
      </c>
      <c r="C523">
        <v>165</v>
      </c>
      <c r="J523">
        <f>IF(YEAR(A523)=$F$3,C523*$G$3,IF(YEAR(A523)=$F$4,C523*$G$4,IF(YEAR(A523)=$F$5,C523*$G$5,IF(YEAR(A523)=$F$6,C523*$G$6,IF(YEAR(A523)=$F$7,C523*$G$7,IF(YEAR(A523)=$F$8,C523*$G$8,IF(YEAR(A523)=$F$9,C523*$G$9,IF(YEAR(A523)=$F$10,C523*$G$10,IF(YEAR(A523)=$F$11,C523*$G$11,IF(YEAR(A523)=$F$12,C523*$G$12,))))))))))</f>
        <v>344.84999999999997</v>
      </c>
      <c r="R523">
        <f>SUMIF($B$3:B523,B523,$C$3:C523)</f>
        <v>1831</v>
      </c>
      <c r="S523">
        <f t="shared" si="16"/>
        <v>16.5</v>
      </c>
    </row>
    <row r="524" spans="1:19" x14ac:dyDescent="0.25">
      <c r="A524" s="1">
        <v>39327</v>
      </c>
      <c r="B524" t="s">
        <v>41</v>
      </c>
      <c r="C524">
        <v>20</v>
      </c>
      <c r="J524">
        <f>IF(YEAR(A524)=$F$3,C524*$G$3,IF(YEAR(A524)=$F$4,C524*$G$4,IF(YEAR(A524)=$F$5,C524*$G$5,IF(YEAR(A524)=$F$6,C524*$G$6,IF(YEAR(A524)=$F$7,C524*$G$7,IF(YEAR(A524)=$F$8,C524*$G$8,IF(YEAR(A524)=$F$9,C524*$G$9,IF(YEAR(A524)=$F$10,C524*$G$10,IF(YEAR(A524)=$F$11,C524*$G$11,IF(YEAR(A524)=$F$12,C524*$G$12,))))))))))</f>
        <v>41.8</v>
      </c>
      <c r="R524">
        <f>SUMIF($B$3:B524,B524,$C$3:C524)</f>
        <v>35</v>
      </c>
      <c r="S524">
        <f t="shared" si="16"/>
        <v>0</v>
      </c>
    </row>
    <row r="525" spans="1:19" x14ac:dyDescent="0.25">
      <c r="A525" s="1">
        <v>39328</v>
      </c>
      <c r="B525" t="s">
        <v>33</v>
      </c>
      <c r="C525">
        <v>11</v>
      </c>
      <c r="J525">
        <f>IF(YEAR(A525)=$F$3,C525*$G$3,IF(YEAR(A525)=$F$4,C525*$G$4,IF(YEAR(A525)=$F$5,C525*$G$5,IF(YEAR(A525)=$F$6,C525*$G$6,IF(YEAR(A525)=$F$7,C525*$G$7,IF(YEAR(A525)=$F$8,C525*$G$8,IF(YEAR(A525)=$F$9,C525*$G$9,IF(YEAR(A525)=$F$10,C525*$G$10,IF(YEAR(A525)=$F$11,C525*$G$11,IF(YEAR(A525)=$F$12,C525*$G$12,))))))))))</f>
        <v>22.99</v>
      </c>
      <c r="R525">
        <f>SUMIF($B$3:B525,B525,$C$3:C525)</f>
        <v>23</v>
      </c>
      <c r="S525">
        <f t="shared" si="16"/>
        <v>0</v>
      </c>
    </row>
    <row r="526" spans="1:19" x14ac:dyDescent="0.25">
      <c r="A526" s="1">
        <v>39329</v>
      </c>
      <c r="B526" t="s">
        <v>14</v>
      </c>
      <c r="C526">
        <v>294</v>
      </c>
      <c r="J526">
        <f>IF(YEAR(A526)=$F$3,C526*$G$3,IF(YEAR(A526)=$F$4,C526*$G$4,IF(YEAR(A526)=$F$5,C526*$G$5,IF(YEAR(A526)=$F$6,C526*$G$6,IF(YEAR(A526)=$F$7,C526*$G$7,IF(YEAR(A526)=$F$8,C526*$G$8,IF(YEAR(A526)=$F$9,C526*$G$9,IF(YEAR(A526)=$F$10,C526*$G$10,IF(YEAR(A526)=$F$11,C526*$G$11,IF(YEAR(A526)=$F$12,C526*$G$12,))))))))))</f>
        <v>614.45999999999992</v>
      </c>
      <c r="R526">
        <f>SUMIF($B$3:B526,B526,$C$3:C526)</f>
        <v>5832</v>
      </c>
      <c r="S526">
        <f t="shared" si="16"/>
        <v>29.400000000000002</v>
      </c>
    </row>
    <row r="527" spans="1:19" x14ac:dyDescent="0.25">
      <c r="A527" s="1">
        <v>39331</v>
      </c>
      <c r="B527" t="s">
        <v>12</v>
      </c>
      <c r="C527">
        <v>82</v>
      </c>
      <c r="J527">
        <f>IF(YEAR(A527)=$F$3,C527*$G$3,IF(YEAR(A527)=$F$4,C527*$G$4,IF(YEAR(A527)=$F$5,C527*$G$5,IF(YEAR(A527)=$F$6,C527*$G$6,IF(YEAR(A527)=$F$7,C527*$G$7,IF(YEAR(A527)=$F$8,C527*$G$8,IF(YEAR(A527)=$F$9,C527*$G$9,IF(YEAR(A527)=$F$10,C527*$G$10,IF(YEAR(A527)=$F$11,C527*$G$11,IF(YEAR(A527)=$F$12,C527*$G$12,))))))))))</f>
        <v>171.38</v>
      </c>
      <c r="R527">
        <f>SUMIF($B$3:B527,B527,$C$3:C527)</f>
        <v>1807</v>
      </c>
      <c r="S527">
        <f t="shared" si="16"/>
        <v>8.2000000000000011</v>
      </c>
    </row>
    <row r="528" spans="1:19" x14ac:dyDescent="0.25">
      <c r="A528" s="1">
        <v>39331</v>
      </c>
      <c r="B528" t="s">
        <v>23</v>
      </c>
      <c r="C528">
        <v>186</v>
      </c>
      <c r="J528">
        <f>IF(YEAR(A528)=$F$3,C528*$G$3,IF(YEAR(A528)=$F$4,C528*$G$4,IF(YEAR(A528)=$F$5,C528*$G$5,IF(YEAR(A528)=$F$6,C528*$G$6,IF(YEAR(A528)=$F$7,C528*$G$7,IF(YEAR(A528)=$F$8,C528*$G$8,IF(YEAR(A528)=$F$9,C528*$G$9,IF(YEAR(A528)=$F$10,C528*$G$10,IF(YEAR(A528)=$F$11,C528*$G$11,IF(YEAR(A528)=$F$12,C528*$G$12,))))))))))</f>
        <v>388.73999999999995</v>
      </c>
      <c r="R528">
        <f>SUMIF($B$3:B528,B528,$C$3:C528)</f>
        <v>1437</v>
      </c>
      <c r="S528">
        <f t="shared" si="16"/>
        <v>18.600000000000001</v>
      </c>
    </row>
    <row r="529" spans="1:19" x14ac:dyDescent="0.25">
      <c r="A529" s="1">
        <v>39333</v>
      </c>
      <c r="B529" t="s">
        <v>10</v>
      </c>
      <c r="C529">
        <v>163</v>
      </c>
      <c r="J529">
        <f>IF(YEAR(A529)=$F$3,C529*$G$3,IF(YEAR(A529)=$F$4,C529*$G$4,IF(YEAR(A529)=$F$5,C529*$G$5,IF(YEAR(A529)=$F$6,C529*$G$6,IF(YEAR(A529)=$F$7,C529*$G$7,IF(YEAR(A529)=$F$8,C529*$G$8,IF(YEAR(A529)=$F$9,C529*$G$9,IF(YEAR(A529)=$F$10,C529*$G$10,IF(YEAR(A529)=$F$11,C529*$G$11,IF(YEAR(A529)=$F$12,C529*$G$12,))))))))))</f>
        <v>340.66999999999996</v>
      </c>
      <c r="R529">
        <f>SUMIF($B$3:B529,B529,$C$3:C529)</f>
        <v>1147</v>
      </c>
      <c r="S529">
        <f t="shared" si="16"/>
        <v>16.3</v>
      </c>
    </row>
    <row r="530" spans="1:19" x14ac:dyDescent="0.25">
      <c r="A530" s="1">
        <v>39333</v>
      </c>
      <c r="B530" t="s">
        <v>30</v>
      </c>
      <c r="C530">
        <v>148</v>
      </c>
      <c r="J530">
        <f>IF(YEAR(A530)=$F$3,C530*$G$3,IF(YEAR(A530)=$F$4,C530*$G$4,IF(YEAR(A530)=$F$5,C530*$G$5,IF(YEAR(A530)=$F$6,C530*$G$6,IF(YEAR(A530)=$F$7,C530*$G$7,IF(YEAR(A530)=$F$8,C530*$G$8,IF(YEAR(A530)=$F$9,C530*$G$9,IF(YEAR(A530)=$F$10,C530*$G$10,IF(YEAR(A530)=$F$11,C530*$G$11,IF(YEAR(A530)=$F$12,C530*$G$12,))))))))))</f>
        <v>309.32</v>
      </c>
      <c r="R530">
        <f>SUMIF($B$3:B530,B530,$C$3:C530)</f>
        <v>1692</v>
      </c>
      <c r="S530">
        <f t="shared" si="16"/>
        <v>14.8</v>
      </c>
    </row>
    <row r="531" spans="1:19" x14ac:dyDescent="0.25">
      <c r="A531" s="1">
        <v>39334</v>
      </c>
      <c r="B531" t="s">
        <v>40</v>
      </c>
      <c r="C531">
        <v>2</v>
      </c>
      <c r="J531">
        <f>IF(YEAR(A531)=$F$3,C531*$G$3,IF(YEAR(A531)=$F$4,C531*$G$4,IF(YEAR(A531)=$F$5,C531*$G$5,IF(YEAR(A531)=$F$6,C531*$G$6,IF(YEAR(A531)=$F$7,C531*$G$7,IF(YEAR(A531)=$F$8,C531*$G$8,IF(YEAR(A531)=$F$9,C531*$G$9,IF(YEAR(A531)=$F$10,C531*$G$10,IF(YEAR(A531)=$F$11,C531*$G$11,IF(YEAR(A531)=$F$12,C531*$G$12,))))))))))</f>
        <v>4.18</v>
      </c>
      <c r="R531">
        <f>SUMIF($B$3:B531,B531,$C$3:C531)</f>
        <v>24</v>
      </c>
      <c r="S531">
        <f t="shared" si="16"/>
        <v>0</v>
      </c>
    </row>
    <row r="532" spans="1:19" x14ac:dyDescent="0.25">
      <c r="A532" s="1">
        <v>39336</v>
      </c>
      <c r="B532" t="s">
        <v>22</v>
      </c>
      <c r="C532">
        <v>343</v>
      </c>
      <c r="J532">
        <f>IF(YEAR(A532)=$F$3,C532*$G$3,IF(YEAR(A532)=$F$4,C532*$G$4,IF(YEAR(A532)=$F$5,C532*$G$5,IF(YEAR(A532)=$F$6,C532*$G$6,IF(YEAR(A532)=$F$7,C532*$G$7,IF(YEAR(A532)=$F$8,C532*$G$8,IF(YEAR(A532)=$F$9,C532*$G$9,IF(YEAR(A532)=$F$10,C532*$G$10,IF(YEAR(A532)=$F$11,C532*$G$11,IF(YEAR(A532)=$F$12,C532*$G$12,))))))))))</f>
        <v>716.87</v>
      </c>
      <c r="R532">
        <f>SUMIF($B$3:B532,B532,$C$3:C532)</f>
        <v>6337</v>
      </c>
      <c r="S532">
        <f t="shared" si="16"/>
        <v>34.300000000000004</v>
      </c>
    </row>
    <row r="533" spans="1:19" x14ac:dyDescent="0.25">
      <c r="A533" s="1">
        <v>39336</v>
      </c>
      <c r="B533" t="s">
        <v>71</v>
      </c>
      <c r="C533">
        <v>51</v>
      </c>
      <c r="J533">
        <f>IF(YEAR(A533)=$F$3,C533*$G$3,IF(YEAR(A533)=$F$4,C533*$G$4,IF(YEAR(A533)=$F$5,C533*$G$5,IF(YEAR(A533)=$F$6,C533*$G$6,IF(YEAR(A533)=$F$7,C533*$G$7,IF(YEAR(A533)=$F$8,C533*$G$8,IF(YEAR(A533)=$F$9,C533*$G$9,IF(YEAR(A533)=$F$10,C533*$G$10,IF(YEAR(A533)=$F$11,C533*$G$11,IF(YEAR(A533)=$F$12,C533*$G$12,))))))))))</f>
        <v>106.58999999999999</v>
      </c>
      <c r="R533">
        <f>SUMIF($B$3:B533,B533,$C$3:C533)</f>
        <v>771</v>
      </c>
      <c r="S533">
        <f t="shared" si="16"/>
        <v>2.5500000000000003</v>
      </c>
    </row>
    <row r="534" spans="1:19" x14ac:dyDescent="0.25">
      <c r="A534" s="1">
        <v>39339</v>
      </c>
      <c r="B534" t="s">
        <v>10</v>
      </c>
      <c r="C534">
        <v>164</v>
      </c>
      <c r="J534">
        <f>IF(YEAR(A534)=$F$3,C534*$G$3,IF(YEAR(A534)=$F$4,C534*$G$4,IF(YEAR(A534)=$F$5,C534*$G$5,IF(YEAR(A534)=$F$6,C534*$G$6,IF(YEAR(A534)=$F$7,C534*$G$7,IF(YEAR(A534)=$F$8,C534*$G$8,IF(YEAR(A534)=$F$9,C534*$G$9,IF(YEAR(A534)=$F$10,C534*$G$10,IF(YEAR(A534)=$F$11,C534*$G$11,IF(YEAR(A534)=$F$12,C534*$G$12,))))))))))</f>
        <v>342.76</v>
      </c>
      <c r="R534">
        <f>SUMIF($B$3:B534,B534,$C$3:C534)</f>
        <v>1311</v>
      </c>
      <c r="S534">
        <f t="shared" si="16"/>
        <v>16.400000000000002</v>
      </c>
    </row>
    <row r="535" spans="1:19" x14ac:dyDescent="0.25">
      <c r="A535" s="1">
        <v>39339</v>
      </c>
      <c r="B535" t="s">
        <v>4</v>
      </c>
      <c r="C535">
        <v>5</v>
      </c>
      <c r="J535">
        <f>IF(YEAR(A535)=$F$3,C535*$G$3,IF(YEAR(A535)=$F$4,C535*$G$4,IF(YEAR(A535)=$F$5,C535*$G$5,IF(YEAR(A535)=$F$6,C535*$G$6,IF(YEAR(A535)=$F$7,C535*$G$7,IF(YEAR(A535)=$F$8,C535*$G$8,IF(YEAR(A535)=$F$9,C535*$G$9,IF(YEAR(A535)=$F$10,C535*$G$10,IF(YEAR(A535)=$F$11,C535*$G$11,IF(YEAR(A535)=$F$12,C535*$G$12,))))))))))</f>
        <v>10.45</v>
      </c>
      <c r="R535">
        <f>SUMIF($B$3:B535,B535,$C$3:C535)</f>
        <v>19</v>
      </c>
      <c r="S535">
        <f t="shared" si="16"/>
        <v>0</v>
      </c>
    </row>
    <row r="536" spans="1:19" x14ac:dyDescent="0.25">
      <c r="A536" s="1">
        <v>39340</v>
      </c>
      <c r="B536" t="s">
        <v>7</v>
      </c>
      <c r="C536">
        <v>260</v>
      </c>
      <c r="J536">
        <f>IF(YEAR(A536)=$F$3,C536*$G$3,IF(YEAR(A536)=$F$4,C536*$G$4,IF(YEAR(A536)=$F$5,C536*$G$5,IF(YEAR(A536)=$F$6,C536*$G$6,IF(YEAR(A536)=$F$7,C536*$G$7,IF(YEAR(A536)=$F$8,C536*$G$8,IF(YEAR(A536)=$F$9,C536*$G$9,IF(YEAR(A536)=$F$10,C536*$G$10,IF(YEAR(A536)=$F$11,C536*$G$11,IF(YEAR(A536)=$F$12,C536*$G$12,))))))))))</f>
        <v>543.4</v>
      </c>
      <c r="R536">
        <f>SUMIF($B$3:B536,B536,$C$3:C536)</f>
        <v>8162</v>
      </c>
      <c r="S536">
        <f t="shared" si="16"/>
        <v>26</v>
      </c>
    </row>
    <row r="537" spans="1:19" x14ac:dyDescent="0.25">
      <c r="A537" s="1">
        <v>39340</v>
      </c>
      <c r="B537" t="s">
        <v>9</v>
      </c>
      <c r="C537">
        <v>415</v>
      </c>
      <c r="J537">
        <f>IF(YEAR(A537)=$F$3,C537*$G$3,IF(YEAR(A537)=$F$4,C537*$G$4,IF(YEAR(A537)=$F$5,C537*$G$5,IF(YEAR(A537)=$F$6,C537*$G$6,IF(YEAR(A537)=$F$7,C537*$G$7,IF(YEAR(A537)=$F$8,C537*$G$8,IF(YEAR(A537)=$F$9,C537*$G$9,IF(YEAR(A537)=$F$10,C537*$G$10,IF(YEAR(A537)=$F$11,C537*$G$11,IF(YEAR(A537)=$F$12,C537*$G$12,))))))))))</f>
        <v>867.34999999999991</v>
      </c>
      <c r="R537">
        <f>SUMIF($B$3:B537,B537,$C$3:C537)</f>
        <v>6906</v>
      </c>
      <c r="S537">
        <f t="shared" si="16"/>
        <v>41.5</v>
      </c>
    </row>
    <row r="538" spans="1:19" x14ac:dyDescent="0.25">
      <c r="A538" s="1">
        <v>39341</v>
      </c>
      <c r="B538" t="s">
        <v>9</v>
      </c>
      <c r="C538">
        <v>467</v>
      </c>
      <c r="J538">
        <f>IF(YEAR(A538)=$F$3,C538*$G$3,IF(YEAR(A538)=$F$4,C538*$G$4,IF(YEAR(A538)=$F$5,C538*$G$5,IF(YEAR(A538)=$F$6,C538*$G$6,IF(YEAR(A538)=$F$7,C538*$G$7,IF(YEAR(A538)=$F$8,C538*$G$8,IF(YEAR(A538)=$F$9,C538*$G$9,IF(YEAR(A538)=$F$10,C538*$G$10,IF(YEAR(A538)=$F$11,C538*$G$11,IF(YEAR(A538)=$F$12,C538*$G$12,))))))))))</f>
        <v>976.03</v>
      </c>
      <c r="R538">
        <f>SUMIF($B$3:B538,B538,$C$3:C538)</f>
        <v>7373</v>
      </c>
      <c r="S538">
        <f t="shared" si="16"/>
        <v>46.7</v>
      </c>
    </row>
    <row r="539" spans="1:19" x14ac:dyDescent="0.25">
      <c r="A539" s="1">
        <v>39341</v>
      </c>
      <c r="B539" t="s">
        <v>61</v>
      </c>
      <c r="C539">
        <v>43</v>
      </c>
      <c r="J539">
        <f>IF(YEAR(A539)=$F$3,C539*$G$3,IF(YEAR(A539)=$F$4,C539*$G$4,IF(YEAR(A539)=$F$5,C539*$G$5,IF(YEAR(A539)=$F$6,C539*$G$6,IF(YEAR(A539)=$F$7,C539*$G$7,IF(YEAR(A539)=$F$8,C539*$G$8,IF(YEAR(A539)=$F$9,C539*$G$9,IF(YEAR(A539)=$F$10,C539*$G$10,IF(YEAR(A539)=$F$11,C539*$G$11,IF(YEAR(A539)=$F$12,C539*$G$12,))))))))))</f>
        <v>89.86999999999999</v>
      </c>
      <c r="R539">
        <f>SUMIF($B$3:B539,B539,$C$3:C539)</f>
        <v>459</v>
      </c>
      <c r="S539">
        <f t="shared" si="16"/>
        <v>2.15</v>
      </c>
    </row>
    <row r="540" spans="1:19" x14ac:dyDescent="0.25">
      <c r="A540" s="1">
        <v>39342</v>
      </c>
      <c r="B540" t="s">
        <v>8</v>
      </c>
      <c r="C540">
        <v>40</v>
      </c>
      <c r="J540">
        <f>IF(YEAR(A540)=$F$3,C540*$G$3,IF(YEAR(A540)=$F$4,C540*$G$4,IF(YEAR(A540)=$F$5,C540*$G$5,IF(YEAR(A540)=$F$6,C540*$G$6,IF(YEAR(A540)=$F$7,C540*$G$7,IF(YEAR(A540)=$F$8,C540*$G$8,IF(YEAR(A540)=$F$9,C540*$G$9,IF(YEAR(A540)=$F$10,C540*$G$10,IF(YEAR(A540)=$F$11,C540*$G$11,IF(YEAR(A540)=$F$12,C540*$G$12,))))))))))</f>
        <v>83.6</v>
      </c>
      <c r="R540">
        <f>SUMIF($B$3:B540,B540,$C$3:C540)</f>
        <v>831</v>
      </c>
      <c r="S540">
        <f t="shared" si="16"/>
        <v>2</v>
      </c>
    </row>
    <row r="541" spans="1:19" x14ac:dyDescent="0.25">
      <c r="A541" s="1">
        <v>39344</v>
      </c>
      <c r="B541" t="s">
        <v>147</v>
      </c>
      <c r="C541">
        <v>10</v>
      </c>
      <c r="J541">
        <f>IF(YEAR(A541)=$F$3,C541*$G$3,IF(YEAR(A541)=$F$4,C541*$G$4,IF(YEAR(A541)=$F$5,C541*$G$5,IF(YEAR(A541)=$F$6,C541*$G$6,IF(YEAR(A541)=$F$7,C541*$G$7,IF(YEAR(A541)=$F$8,C541*$G$8,IF(YEAR(A541)=$F$9,C541*$G$9,IF(YEAR(A541)=$F$10,C541*$G$10,IF(YEAR(A541)=$F$11,C541*$G$11,IF(YEAR(A541)=$F$12,C541*$G$12,))))))))))</f>
        <v>20.9</v>
      </c>
      <c r="R541">
        <f>SUMIF($B$3:B541,B541,$C$3:C541)</f>
        <v>10</v>
      </c>
      <c r="S541">
        <f t="shared" si="16"/>
        <v>0</v>
      </c>
    </row>
    <row r="542" spans="1:19" x14ac:dyDescent="0.25">
      <c r="A542" s="1">
        <v>39345</v>
      </c>
      <c r="B542" t="s">
        <v>9</v>
      </c>
      <c r="C542">
        <v>197</v>
      </c>
      <c r="J542">
        <f>IF(YEAR(A542)=$F$3,C542*$G$3,IF(YEAR(A542)=$F$4,C542*$G$4,IF(YEAR(A542)=$F$5,C542*$G$5,IF(YEAR(A542)=$F$6,C542*$G$6,IF(YEAR(A542)=$F$7,C542*$G$7,IF(YEAR(A542)=$F$8,C542*$G$8,IF(YEAR(A542)=$F$9,C542*$G$9,IF(YEAR(A542)=$F$10,C542*$G$10,IF(YEAR(A542)=$F$11,C542*$G$11,IF(YEAR(A542)=$F$12,C542*$G$12,))))))))))</f>
        <v>411.72999999999996</v>
      </c>
      <c r="R542">
        <f>SUMIF($B$3:B542,B542,$C$3:C542)</f>
        <v>7570</v>
      </c>
      <c r="S542">
        <f t="shared" si="16"/>
        <v>19.700000000000003</v>
      </c>
    </row>
    <row r="543" spans="1:19" x14ac:dyDescent="0.25">
      <c r="A543" s="1">
        <v>39348</v>
      </c>
      <c r="B543" t="s">
        <v>78</v>
      </c>
      <c r="C543">
        <v>145</v>
      </c>
      <c r="J543">
        <f>IF(YEAR(A543)=$F$3,C543*$G$3,IF(YEAR(A543)=$F$4,C543*$G$4,IF(YEAR(A543)=$F$5,C543*$G$5,IF(YEAR(A543)=$F$6,C543*$G$6,IF(YEAR(A543)=$F$7,C543*$G$7,IF(YEAR(A543)=$F$8,C543*$G$8,IF(YEAR(A543)=$F$9,C543*$G$9,IF(YEAR(A543)=$F$10,C543*$G$10,IF(YEAR(A543)=$F$11,C543*$G$11,IF(YEAR(A543)=$F$12,C543*$G$12,))))))))))</f>
        <v>303.04999999999995</v>
      </c>
      <c r="R543">
        <f>SUMIF($B$3:B543,B543,$C$3:C543)</f>
        <v>549</v>
      </c>
      <c r="S543">
        <f t="shared" si="16"/>
        <v>7.25</v>
      </c>
    </row>
    <row r="544" spans="1:19" x14ac:dyDescent="0.25">
      <c r="A544" s="1">
        <v>39349</v>
      </c>
      <c r="B544" t="s">
        <v>55</v>
      </c>
      <c r="C544">
        <v>105</v>
      </c>
      <c r="J544">
        <f>IF(YEAR(A544)=$F$3,C544*$G$3,IF(YEAR(A544)=$F$4,C544*$G$4,IF(YEAR(A544)=$F$5,C544*$G$5,IF(YEAR(A544)=$F$6,C544*$G$6,IF(YEAR(A544)=$F$7,C544*$G$7,IF(YEAR(A544)=$F$8,C544*$G$8,IF(YEAR(A544)=$F$9,C544*$G$9,IF(YEAR(A544)=$F$10,C544*$G$10,IF(YEAR(A544)=$F$11,C544*$G$11,IF(YEAR(A544)=$F$12,C544*$G$12,))))))))))</f>
        <v>219.45</v>
      </c>
      <c r="R544">
        <f>SUMIF($B$3:B544,B544,$C$3:C544)</f>
        <v>1055</v>
      </c>
      <c r="S544">
        <f t="shared" si="16"/>
        <v>10.5</v>
      </c>
    </row>
    <row r="545" spans="1:19" x14ac:dyDescent="0.25">
      <c r="A545" s="1">
        <v>39350</v>
      </c>
      <c r="B545" t="s">
        <v>37</v>
      </c>
      <c r="C545">
        <v>33</v>
      </c>
      <c r="J545">
        <f>IF(YEAR(A545)=$F$3,C545*$G$3,IF(YEAR(A545)=$F$4,C545*$G$4,IF(YEAR(A545)=$F$5,C545*$G$5,IF(YEAR(A545)=$F$6,C545*$G$6,IF(YEAR(A545)=$F$7,C545*$G$7,IF(YEAR(A545)=$F$8,C545*$G$8,IF(YEAR(A545)=$F$9,C545*$G$9,IF(YEAR(A545)=$F$10,C545*$G$10,IF(YEAR(A545)=$F$11,C545*$G$11,IF(YEAR(A545)=$F$12,C545*$G$12,))))))))))</f>
        <v>68.97</v>
      </c>
      <c r="R545">
        <f>SUMIF($B$3:B545,B545,$C$3:C545)</f>
        <v>1238</v>
      </c>
      <c r="S545">
        <f t="shared" si="16"/>
        <v>3.3000000000000003</v>
      </c>
    </row>
    <row r="546" spans="1:19" x14ac:dyDescent="0.25">
      <c r="A546" s="1">
        <v>39350</v>
      </c>
      <c r="B546" t="s">
        <v>120</v>
      </c>
      <c r="C546">
        <v>78</v>
      </c>
      <c r="J546">
        <f>IF(YEAR(A546)=$F$3,C546*$G$3,IF(YEAR(A546)=$F$4,C546*$G$4,IF(YEAR(A546)=$F$5,C546*$G$5,IF(YEAR(A546)=$F$6,C546*$G$6,IF(YEAR(A546)=$F$7,C546*$G$7,IF(YEAR(A546)=$F$8,C546*$G$8,IF(YEAR(A546)=$F$9,C546*$G$9,IF(YEAR(A546)=$F$10,C546*$G$10,IF(YEAR(A546)=$F$11,C546*$G$11,IF(YEAR(A546)=$F$12,C546*$G$12,))))))))))</f>
        <v>163.01999999999998</v>
      </c>
      <c r="R546">
        <f>SUMIF($B$3:B546,B546,$C$3:C546)</f>
        <v>166</v>
      </c>
      <c r="S546">
        <f t="shared" si="16"/>
        <v>3.9000000000000004</v>
      </c>
    </row>
    <row r="547" spans="1:19" x14ac:dyDescent="0.25">
      <c r="A547" s="1">
        <v>39351</v>
      </c>
      <c r="B547" t="s">
        <v>9</v>
      </c>
      <c r="C547">
        <v>466</v>
      </c>
      <c r="J547">
        <f>IF(YEAR(A547)=$F$3,C547*$G$3,IF(YEAR(A547)=$F$4,C547*$G$4,IF(YEAR(A547)=$F$5,C547*$G$5,IF(YEAR(A547)=$F$6,C547*$G$6,IF(YEAR(A547)=$F$7,C547*$G$7,IF(YEAR(A547)=$F$8,C547*$G$8,IF(YEAR(A547)=$F$9,C547*$G$9,IF(YEAR(A547)=$F$10,C547*$G$10,IF(YEAR(A547)=$F$11,C547*$G$11,IF(YEAR(A547)=$F$12,C547*$G$12,))))))))))</f>
        <v>973.93999999999994</v>
      </c>
      <c r="R547">
        <f>SUMIF($B$3:B547,B547,$C$3:C547)</f>
        <v>8036</v>
      </c>
      <c r="S547">
        <f t="shared" si="16"/>
        <v>46.6</v>
      </c>
    </row>
    <row r="548" spans="1:19" x14ac:dyDescent="0.25">
      <c r="A548" s="1">
        <v>39354</v>
      </c>
      <c r="B548" t="s">
        <v>45</v>
      </c>
      <c r="C548">
        <v>476</v>
      </c>
      <c r="J548">
        <f>IF(YEAR(A548)=$F$3,C548*$G$3,IF(YEAR(A548)=$F$4,C548*$G$4,IF(YEAR(A548)=$F$5,C548*$G$5,IF(YEAR(A548)=$F$6,C548*$G$6,IF(YEAR(A548)=$F$7,C548*$G$7,IF(YEAR(A548)=$F$8,C548*$G$8,IF(YEAR(A548)=$F$9,C548*$G$9,IF(YEAR(A548)=$F$10,C548*$G$10,IF(YEAR(A548)=$F$11,C548*$G$11,IF(YEAR(A548)=$F$12,C548*$G$12,))))))))))</f>
        <v>994.83999999999992</v>
      </c>
      <c r="R548">
        <f>SUMIF($B$3:B548,B548,$C$3:C548)</f>
        <v>6397</v>
      </c>
      <c r="S548">
        <f t="shared" si="16"/>
        <v>47.6</v>
      </c>
    </row>
    <row r="549" spans="1:19" x14ac:dyDescent="0.25">
      <c r="A549" s="1">
        <v>39357</v>
      </c>
      <c r="B549" t="s">
        <v>19</v>
      </c>
      <c r="C549">
        <v>151</v>
      </c>
      <c r="J549">
        <f>IF(YEAR(A549)=$F$3,C549*$G$3,IF(YEAR(A549)=$F$4,C549*$G$4,IF(YEAR(A549)=$F$5,C549*$G$5,IF(YEAR(A549)=$F$6,C549*$G$6,IF(YEAR(A549)=$F$7,C549*$G$7,IF(YEAR(A549)=$F$8,C549*$G$8,IF(YEAR(A549)=$F$9,C549*$G$9,IF(YEAR(A549)=$F$10,C549*$G$10,IF(YEAR(A549)=$F$11,C549*$G$11,IF(YEAR(A549)=$F$12,C549*$G$12,))))))))))</f>
        <v>315.58999999999997</v>
      </c>
      <c r="R549">
        <f>SUMIF($B$3:B549,B549,$C$3:C549)</f>
        <v>1141</v>
      </c>
      <c r="S549">
        <f t="shared" si="16"/>
        <v>15.100000000000001</v>
      </c>
    </row>
    <row r="550" spans="1:19" x14ac:dyDescent="0.25">
      <c r="A550" s="1">
        <v>39357</v>
      </c>
      <c r="B550" t="s">
        <v>148</v>
      </c>
      <c r="C550">
        <v>17</v>
      </c>
      <c r="J550">
        <f>IF(YEAR(A550)=$F$3,C550*$G$3,IF(YEAR(A550)=$F$4,C550*$G$4,IF(YEAR(A550)=$F$5,C550*$G$5,IF(YEAR(A550)=$F$6,C550*$G$6,IF(YEAR(A550)=$F$7,C550*$G$7,IF(YEAR(A550)=$F$8,C550*$G$8,IF(YEAR(A550)=$F$9,C550*$G$9,IF(YEAR(A550)=$F$10,C550*$G$10,IF(YEAR(A550)=$F$11,C550*$G$11,IF(YEAR(A550)=$F$12,C550*$G$12,))))))))))</f>
        <v>35.53</v>
      </c>
      <c r="R550">
        <f>SUMIF($B$3:B550,B550,$C$3:C550)</f>
        <v>17</v>
      </c>
      <c r="S550">
        <f t="shared" si="16"/>
        <v>0</v>
      </c>
    </row>
    <row r="551" spans="1:19" x14ac:dyDescent="0.25">
      <c r="A551" s="1">
        <v>39361</v>
      </c>
      <c r="B551" t="s">
        <v>149</v>
      </c>
      <c r="C551">
        <v>4</v>
      </c>
      <c r="J551">
        <f>IF(YEAR(A551)=$F$3,C551*$G$3,IF(YEAR(A551)=$F$4,C551*$G$4,IF(YEAR(A551)=$F$5,C551*$G$5,IF(YEAR(A551)=$F$6,C551*$G$6,IF(YEAR(A551)=$F$7,C551*$G$7,IF(YEAR(A551)=$F$8,C551*$G$8,IF(YEAR(A551)=$F$9,C551*$G$9,IF(YEAR(A551)=$F$10,C551*$G$10,IF(YEAR(A551)=$F$11,C551*$G$11,IF(YEAR(A551)=$F$12,C551*$G$12,))))))))))</f>
        <v>8.36</v>
      </c>
      <c r="R551">
        <f>SUMIF($B$3:B551,B551,$C$3:C551)</f>
        <v>4</v>
      </c>
      <c r="S551">
        <f t="shared" si="16"/>
        <v>0</v>
      </c>
    </row>
    <row r="552" spans="1:19" x14ac:dyDescent="0.25">
      <c r="A552" s="1">
        <v>39371</v>
      </c>
      <c r="B552" t="s">
        <v>5</v>
      </c>
      <c r="C552">
        <v>131</v>
      </c>
      <c r="J552">
        <f>IF(YEAR(A552)=$F$3,C552*$G$3,IF(YEAR(A552)=$F$4,C552*$G$4,IF(YEAR(A552)=$F$5,C552*$G$5,IF(YEAR(A552)=$F$6,C552*$G$6,IF(YEAR(A552)=$F$7,C552*$G$7,IF(YEAR(A552)=$F$8,C552*$G$8,IF(YEAR(A552)=$F$9,C552*$G$9,IF(YEAR(A552)=$F$10,C552*$G$10,IF(YEAR(A552)=$F$11,C552*$G$11,IF(YEAR(A552)=$F$12,C552*$G$12,))))))))))</f>
        <v>273.78999999999996</v>
      </c>
      <c r="R552">
        <f>SUMIF($B$3:B552,B552,$C$3:C552)</f>
        <v>4240</v>
      </c>
      <c r="S552">
        <f t="shared" si="16"/>
        <v>13.100000000000001</v>
      </c>
    </row>
    <row r="553" spans="1:19" x14ac:dyDescent="0.25">
      <c r="A553" s="1">
        <v>39371</v>
      </c>
      <c r="B553" t="s">
        <v>24</v>
      </c>
      <c r="C553">
        <v>369</v>
      </c>
      <c r="J553">
        <f>IF(YEAR(A553)=$F$3,C553*$G$3,IF(YEAR(A553)=$F$4,C553*$G$4,IF(YEAR(A553)=$F$5,C553*$G$5,IF(YEAR(A553)=$F$6,C553*$G$6,IF(YEAR(A553)=$F$7,C553*$G$7,IF(YEAR(A553)=$F$8,C553*$G$8,IF(YEAR(A553)=$F$9,C553*$G$9,IF(YEAR(A553)=$F$10,C553*$G$10,IF(YEAR(A553)=$F$11,C553*$G$11,IF(YEAR(A553)=$F$12,C553*$G$12,))))))))))</f>
        <v>771.20999999999992</v>
      </c>
      <c r="R553">
        <f>SUMIF($B$3:B553,B553,$C$3:C553)</f>
        <v>2231</v>
      </c>
      <c r="S553">
        <f t="shared" si="16"/>
        <v>36.9</v>
      </c>
    </row>
    <row r="554" spans="1:19" x14ac:dyDescent="0.25">
      <c r="A554" s="1">
        <v>39371</v>
      </c>
      <c r="B554" t="s">
        <v>131</v>
      </c>
      <c r="C554">
        <v>60</v>
      </c>
      <c r="J554">
        <f>IF(YEAR(A554)=$F$3,C554*$G$3,IF(YEAR(A554)=$F$4,C554*$G$4,IF(YEAR(A554)=$F$5,C554*$G$5,IF(YEAR(A554)=$F$6,C554*$G$6,IF(YEAR(A554)=$F$7,C554*$G$7,IF(YEAR(A554)=$F$8,C554*$G$8,IF(YEAR(A554)=$F$9,C554*$G$9,IF(YEAR(A554)=$F$10,C554*$G$10,IF(YEAR(A554)=$F$11,C554*$G$11,IF(YEAR(A554)=$F$12,C554*$G$12,))))))))))</f>
        <v>125.39999999999999</v>
      </c>
      <c r="R554">
        <f>SUMIF($B$3:B554,B554,$C$3:C554)</f>
        <v>281</v>
      </c>
      <c r="S554">
        <f t="shared" si="16"/>
        <v>3</v>
      </c>
    </row>
    <row r="555" spans="1:19" x14ac:dyDescent="0.25">
      <c r="A555" s="1">
        <v>39375</v>
      </c>
      <c r="B555" t="s">
        <v>17</v>
      </c>
      <c r="C555">
        <v>405</v>
      </c>
      <c r="J555">
        <f>IF(YEAR(A555)=$F$3,C555*$G$3,IF(YEAR(A555)=$F$4,C555*$G$4,IF(YEAR(A555)=$F$5,C555*$G$5,IF(YEAR(A555)=$F$6,C555*$G$6,IF(YEAR(A555)=$F$7,C555*$G$7,IF(YEAR(A555)=$F$8,C555*$G$8,IF(YEAR(A555)=$F$9,C555*$G$9,IF(YEAR(A555)=$F$10,C555*$G$10,IF(YEAR(A555)=$F$11,C555*$G$11,IF(YEAR(A555)=$F$12,C555*$G$12,))))))))))</f>
        <v>846.44999999999993</v>
      </c>
      <c r="R555">
        <f>SUMIF($B$3:B555,B555,$C$3:C555)</f>
        <v>6361</v>
      </c>
      <c r="S555">
        <f t="shared" si="16"/>
        <v>40.5</v>
      </c>
    </row>
    <row r="556" spans="1:19" x14ac:dyDescent="0.25">
      <c r="A556" s="1">
        <v>39376</v>
      </c>
      <c r="B556" t="s">
        <v>21</v>
      </c>
      <c r="C556">
        <v>3</v>
      </c>
      <c r="J556">
        <f>IF(YEAR(A556)=$F$3,C556*$G$3,IF(YEAR(A556)=$F$4,C556*$G$4,IF(YEAR(A556)=$F$5,C556*$G$5,IF(YEAR(A556)=$F$6,C556*$G$6,IF(YEAR(A556)=$F$7,C556*$G$7,IF(YEAR(A556)=$F$8,C556*$G$8,IF(YEAR(A556)=$F$9,C556*$G$9,IF(YEAR(A556)=$F$10,C556*$G$10,IF(YEAR(A556)=$F$11,C556*$G$11,IF(YEAR(A556)=$F$12,C556*$G$12,))))))))))</f>
        <v>6.27</v>
      </c>
      <c r="R556">
        <f>SUMIF($B$3:B556,B556,$C$3:C556)</f>
        <v>19</v>
      </c>
      <c r="S556">
        <f t="shared" si="16"/>
        <v>0</v>
      </c>
    </row>
    <row r="557" spans="1:19" x14ac:dyDescent="0.25">
      <c r="A557" s="1">
        <v>39380</v>
      </c>
      <c r="B557" t="s">
        <v>78</v>
      </c>
      <c r="C557">
        <v>35</v>
      </c>
      <c r="J557">
        <f>IF(YEAR(A557)=$F$3,C557*$G$3,IF(YEAR(A557)=$F$4,C557*$G$4,IF(YEAR(A557)=$F$5,C557*$G$5,IF(YEAR(A557)=$F$6,C557*$G$6,IF(YEAR(A557)=$F$7,C557*$G$7,IF(YEAR(A557)=$F$8,C557*$G$8,IF(YEAR(A557)=$F$9,C557*$G$9,IF(YEAR(A557)=$F$10,C557*$G$10,IF(YEAR(A557)=$F$11,C557*$G$11,IF(YEAR(A557)=$F$12,C557*$G$12,))))))))))</f>
        <v>73.149999999999991</v>
      </c>
      <c r="R557">
        <f>SUMIF($B$3:B557,B557,$C$3:C557)</f>
        <v>584</v>
      </c>
      <c r="S557">
        <f t="shared" si="16"/>
        <v>1.75</v>
      </c>
    </row>
    <row r="558" spans="1:19" x14ac:dyDescent="0.25">
      <c r="A558" s="1">
        <v>39382</v>
      </c>
      <c r="B558" t="s">
        <v>50</v>
      </c>
      <c r="C558">
        <v>444</v>
      </c>
      <c r="J558">
        <f>IF(YEAR(A558)=$F$3,C558*$G$3,IF(YEAR(A558)=$F$4,C558*$G$4,IF(YEAR(A558)=$F$5,C558*$G$5,IF(YEAR(A558)=$F$6,C558*$G$6,IF(YEAR(A558)=$F$7,C558*$G$7,IF(YEAR(A558)=$F$8,C558*$G$8,IF(YEAR(A558)=$F$9,C558*$G$9,IF(YEAR(A558)=$F$10,C558*$G$10,IF(YEAR(A558)=$F$11,C558*$G$11,IF(YEAR(A558)=$F$12,C558*$G$12,))))))))))</f>
        <v>927.95999999999992</v>
      </c>
      <c r="R558">
        <f>SUMIF($B$3:B558,B558,$C$3:C558)</f>
        <v>5765</v>
      </c>
      <c r="S558">
        <f t="shared" si="16"/>
        <v>44.400000000000006</v>
      </c>
    </row>
    <row r="559" spans="1:19" x14ac:dyDescent="0.25">
      <c r="A559" s="1">
        <v>39382</v>
      </c>
      <c r="B559" t="s">
        <v>45</v>
      </c>
      <c r="C559">
        <v>424</v>
      </c>
      <c r="J559">
        <f>IF(YEAR(A559)=$F$3,C559*$G$3,IF(YEAR(A559)=$F$4,C559*$G$4,IF(YEAR(A559)=$F$5,C559*$G$5,IF(YEAR(A559)=$F$6,C559*$G$6,IF(YEAR(A559)=$F$7,C559*$G$7,IF(YEAR(A559)=$F$8,C559*$G$8,IF(YEAR(A559)=$F$9,C559*$G$9,IF(YEAR(A559)=$F$10,C559*$G$10,IF(YEAR(A559)=$F$11,C559*$G$11,IF(YEAR(A559)=$F$12,C559*$G$12,))))))))))</f>
        <v>886.16</v>
      </c>
      <c r="R559">
        <f>SUMIF($B$3:B559,B559,$C$3:C559)</f>
        <v>6821</v>
      </c>
      <c r="S559">
        <f t="shared" si="16"/>
        <v>42.400000000000006</v>
      </c>
    </row>
    <row r="560" spans="1:19" x14ac:dyDescent="0.25">
      <c r="A560" s="1">
        <v>39382</v>
      </c>
      <c r="B560" t="s">
        <v>150</v>
      </c>
      <c r="C560">
        <v>2</v>
      </c>
      <c r="J560">
        <f>IF(YEAR(A560)=$F$3,C560*$G$3,IF(YEAR(A560)=$F$4,C560*$G$4,IF(YEAR(A560)=$F$5,C560*$G$5,IF(YEAR(A560)=$F$6,C560*$G$6,IF(YEAR(A560)=$F$7,C560*$G$7,IF(YEAR(A560)=$F$8,C560*$G$8,IF(YEAR(A560)=$F$9,C560*$G$9,IF(YEAR(A560)=$F$10,C560*$G$10,IF(YEAR(A560)=$F$11,C560*$G$11,IF(YEAR(A560)=$F$12,C560*$G$12,))))))))))</f>
        <v>4.18</v>
      </c>
      <c r="R560">
        <f>SUMIF($B$3:B560,B560,$C$3:C560)</f>
        <v>2</v>
      </c>
      <c r="S560">
        <f t="shared" si="16"/>
        <v>0</v>
      </c>
    </row>
    <row r="561" spans="1:19" x14ac:dyDescent="0.25">
      <c r="A561" s="1">
        <v>39385</v>
      </c>
      <c r="B561" t="s">
        <v>17</v>
      </c>
      <c r="C561">
        <v>480</v>
      </c>
      <c r="J561">
        <f>IF(YEAR(A561)=$F$3,C561*$G$3,IF(YEAR(A561)=$F$4,C561*$G$4,IF(YEAR(A561)=$F$5,C561*$G$5,IF(YEAR(A561)=$F$6,C561*$G$6,IF(YEAR(A561)=$F$7,C561*$G$7,IF(YEAR(A561)=$F$8,C561*$G$8,IF(YEAR(A561)=$F$9,C561*$G$9,IF(YEAR(A561)=$F$10,C561*$G$10,IF(YEAR(A561)=$F$11,C561*$G$11,IF(YEAR(A561)=$F$12,C561*$G$12,))))))))))</f>
        <v>1003.1999999999999</v>
      </c>
      <c r="R561">
        <f>SUMIF($B$3:B561,B561,$C$3:C561)</f>
        <v>6841</v>
      </c>
      <c r="S561">
        <f t="shared" si="16"/>
        <v>48</v>
      </c>
    </row>
    <row r="562" spans="1:19" x14ac:dyDescent="0.25">
      <c r="A562" s="1">
        <v>39386</v>
      </c>
      <c r="B562" t="s">
        <v>37</v>
      </c>
      <c r="C562">
        <v>65</v>
      </c>
      <c r="J562">
        <f>IF(YEAR(A562)=$F$3,C562*$G$3,IF(YEAR(A562)=$F$4,C562*$G$4,IF(YEAR(A562)=$F$5,C562*$G$5,IF(YEAR(A562)=$F$6,C562*$G$6,IF(YEAR(A562)=$F$7,C562*$G$7,IF(YEAR(A562)=$F$8,C562*$G$8,IF(YEAR(A562)=$F$9,C562*$G$9,IF(YEAR(A562)=$F$10,C562*$G$10,IF(YEAR(A562)=$F$11,C562*$G$11,IF(YEAR(A562)=$F$12,C562*$G$12,))))))))))</f>
        <v>135.85</v>
      </c>
      <c r="R562">
        <f>SUMIF($B$3:B562,B562,$C$3:C562)</f>
        <v>1303</v>
      </c>
      <c r="S562">
        <f t="shared" si="16"/>
        <v>6.5</v>
      </c>
    </row>
    <row r="563" spans="1:19" x14ac:dyDescent="0.25">
      <c r="A563" s="1">
        <v>39388</v>
      </c>
      <c r="B563" t="s">
        <v>89</v>
      </c>
      <c r="C563">
        <v>8</v>
      </c>
      <c r="J563">
        <f>IF(YEAR(A563)=$F$3,C563*$G$3,IF(YEAR(A563)=$F$4,C563*$G$4,IF(YEAR(A563)=$F$5,C563*$G$5,IF(YEAR(A563)=$F$6,C563*$G$6,IF(YEAR(A563)=$F$7,C563*$G$7,IF(YEAR(A563)=$F$8,C563*$G$8,IF(YEAR(A563)=$F$9,C563*$G$9,IF(YEAR(A563)=$F$10,C563*$G$10,IF(YEAR(A563)=$F$11,C563*$G$11,IF(YEAR(A563)=$F$12,C563*$G$12,))))))))))</f>
        <v>16.72</v>
      </c>
      <c r="R563">
        <f>SUMIF($B$3:B563,B563,$C$3:C563)</f>
        <v>11</v>
      </c>
      <c r="S563">
        <f t="shared" si="16"/>
        <v>0</v>
      </c>
    </row>
    <row r="564" spans="1:19" x14ac:dyDescent="0.25">
      <c r="A564" s="1">
        <v>39389</v>
      </c>
      <c r="B564" t="s">
        <v>52</v>
      </c>
      <c r="C564">
        <v>52</v>
      </c>
      <c r="J564">
        <f>IF(YEAR(A564)=$F$3,C564*$G$3,IF(YEAR(A564)=$F$4,C564*$G$4,IF(YEAR(A564)=$F$5,C564*$G$5,IF(YEAR(A564)=$F$6,C564*$G$6,IF(YEAR(A564)=$F$7,C564*$G$7,IF(YEAR(A564)=$F$8,C564*$G$8,IF(YEAR(A564)=$F$9,C564*$G$9,IF(YEAR(A564)=$F$10,C564*$G$10,IF(YEAR(A564)=$F$11,C564*$G$11,IF(YEAR(A564)=$F$12,C564*$G$12,))))))))))</f>
        <v>108.67999999999999</v>
      </c>
      <c r="R564">
        <f>SUMIF($B$3:B564,B564,$C$3:C564)</f>
        <v>1003</v>
      </c>
      <c r="S564">
        <f t="shared" si="16"/>
        <v>5.2</v>
      </c>
    </row>
    <row r="565" spans="1:19" x14ac:dyDescent="0.25">
      <c r="A565" s="1">
        <v>39392</v>
      </c>
      <c r="B565" t="s">
        <v>40</v>
      </c>
      <c r="C565">
        <v>8</v>
      </c>
      <c r="J565">
        <f>IF(YEAR(A565)=$F$3,C565*$G$3,IF(YEAR(A565)=$F$4,C565*$G$4,IF(YEAR(A565)=$F$5,C565*$G$5,IF(YEAR(A565)=$F$6,C565*$G$6,IF(YEAR(A565)=$F$7,C565*$G$7,IF(YEAR(A565)=$F$8,C565*$G$8,IF(YEAR(A565)=$F$9,C565*$G$9,IF(YEAR(A565)=$F$10,C565*$G$10,IF(YEAR(A565)=$F$11,C565*$G$11,IF(YEAR(A565)=$F$12,C565*$G$12,))))))))))</f>
        <v>16.72</v>
      </c>
      <c r="R565">
        <f>SUMIF($B$3:B565,B565,$C$3:C565)</f>
        <v>32</v>
      </c>
      <c r="S565">
        <f t="shared" si="16"/>
        <v>0</v>
      </c>
    </row>
    <row r="566" spans="1:19" x14ac:dyDescent="0.25">
      <c r="A566" s="1">
        <v>39393</v>
      </c>
      <c r="B566" t="s">
        <v>7</v>
      </c>
      <c r="C566">
        <v>143</v>
      </c>
      <c r="J566">
        <f>IF(YEAR(A566)=$F$3,C566*$G$3,IF(YEAR(A566)=$F$4,C566*$G$4,IF(YEAR(A566)=$F$5,C566*$G$5,IF(YEAR(A566)=$F$6,C566*$G$6,IF(YEAR(A566)=$F$7,C566*$G$7,IF(YEAR(A566)=$F$8,C566*$G$8,IF(YEAR(A566)=$F$9,C566*$G$9,IF(YEAR(A566)=$F$10,C566*$G$10,IF(YEAR(A566)=$F$11,C566*$G$11,IF(YEAR(A566)=$F$12,C566*$G$12,))))))))))</f>
        <v>298.87</v>
      </c>
      <c r="R566">
        <f>SUMIF($B$3:B566,B566,$C$3:C566)</f>
        <v>8305</v>
      </c>
      <c r="S566">
        <f t="shared" si="16"/>
        <v>14.3</v>
      </c>
    </row>
    <row r="567" spans="1:19" x14ac:dyDescent="0.25">
      <c r="A567" s="1">
        <v>39394</v>
      </c>
      <c r="B567" t="s">
        <v>18</v>
      </c>
      <c r="C567">
        <v>20</v>
      </c>
      <c r="J567">
        <f>IF(YEAR(A567)=$F$3,C567*$G$3,IF(YEAR(A567)=$F$4,C567*$G$4,IF(YEAR(A567)=$F$5,C567*$G$5,IF(YEAR(A567)=$F$6,C567*$G$6,IF(YEAR(A567)=$F$7,C567*$G$7,IF(YEAR(A567)=$F$8,C567*$G$8,IF(YEAR(A567)=$F$9,C567*$G$9,IF(YEAR(A567)=$F$10,C567*$G$10,IF(YEAR(A567)=$F$11,C567*$G$11,IF(YEAR(A567)=$F$12,C567*$G$12,))))))))))</f>
        <v>41.8</v>
      </c>
      <c r="R567">
        <f>SUMIF($B$3:B567,B567,$C$3:C567)</f>
        <v>1851</v>
      </c>
      <c r="S567">
        <f t="shared" si="16"/>
        <v>2</v>
      </c>
    </row>
    <row r="568" spans="1:19" x14ac:dyDescent="0.25">
      <c r="A568" s="1">
        <v>39397</v>
      </c>
      <c r="B568" t="s">
        <v>14</v>
      </c>
      <c r="C568">
        <v>396</v>
      </c>
      <c r="J568">
        <f>IF(YEAR(A568)=$F$3,C568*$G$3,IF(YEAR(A568)=$F$4,C568*$G$4,IF(YEAR(A568)=$F$5,C568*$G$5,IF(YEAR(A568)=$F$6,C568*$G$6,IF(YEAR(A568)=$F$7,C568*$G$7,IF(YEAR(A568)=$F$8,C568*$G$8,IF(YEAR(A568)=$F$9,C568*$G$9,IF(YEAR(A568)=$F$10,C568*$G$10,IF(YEAR(A568)=$F$11,C568*$G$11,IF(YEAR(A568)=$F$12,C568*$G$12,))))))))))</f>
        <v>827.64</v>
      </c>
      <c r="R568">
        <f>SUMIF($B$3:B568,B568,$C$3:C568)</f>
        <v>6228</v>
      </c>
      <c r="S568">
        <f t="shared" si="16"/>
        <v>39.6</v>
      </c>
    </row>
    <row r="569" spans="1:19" x14ac:dyDescent="0.25">
      <c r="A569" s="1">
        <v>39398</v>
      </c>
      <c r="B569" t="s">
        <v>69</v>
      </c>
      <c r="C569">
        <v>168</v>
      </c>
      <c r="J569">
        <f>IF(YEAR(A569)=$F$3,C569*$G$3,IF(YEAR(A569)=$F$4,C569*$G$4,IF(YEAR(A569)=$F$5,C569*$G$5,IF(YEAR(A569)=$F$6,C569*$G$6,IF(YEAR(A569)=$F$7,C569*$G$7,IF(YEAR(A569)=$F$8,C569*$G$8,IF(YEAR(A569)=$F$9,C569*$G$9,IF(YEAR(A569)=$F$10,C569*$G$10,IF(YEAR(A569)=$F$11,C569*$G$11,IF(YEAR(A569)=$F$12,C569*$G$12,))))))))))</f>
        <v>351.12</v>
      </c>
      <c r="R569">
        <f>SUMIF($B$3:B569,B569,$C$3:C569)</f>
        <v>869</v>
      </c>
      <c r="S569">
        <f t="shared" si="16"/>
        <v>8.4</v>
      </c>
    </row>
    <row r="570" spans="1:19" x14ac:dyDescent="0.25">
      <c r="A570" s="1">
        <v>39399</v>
      </c>
      <c r="B570" t="s">
        <v>69</v>
      </c>
      <c r="C570">
        <v>69</v>
      </c>
      <c r="J570">
        <f>IF(YEAR(A570)=$F$3,C570*$G$3,IF(YEAR(A570)=$F$4,C570*$G$4,IF(YEAR(A570)=$F$5,C570*$G$5,IF(YEAR(A570)=$F$6,C570*$G$6,IF(YEAR(A570)=$F$7,C570*$G$7,IF(YEAR(A570)=$F$8,C570*$G$8,IF(YEAR(A570)=$F$9,C570*$G$9,IF(YEAR(A570)=$F$10,C570*$G$10,IF(YEAR(A570)=$F$11,C570*$G$11,IF(YEAR(A570)=$F$12,C570*$G$12,))))))))))</f>
        <v>144.20999999999998</v>
      </c>
      <c r="R570">
        <f>SUMIF($B$3:B570,B570,$C$3:C570)</f>
        <v>938</v>
      </c>
      <c r="S570">
        <f t="shared" si="16"/>
        <v>3.45</v>
      </c>
    </row>
    <row r="571" spans="1:19" x14ac:dyDescent="0.25">
      <c r="A571" s="1">
        <v>39407</v>
      </c>
      <c r="B571" t="s">
        <v>30</v>
      </c>
      <c r="C571">
        <v>99</v>
      </c>
      <c r="J571">
        <f>IF(YEAR(A571)=$F$3,C571*$G$3,IF(YEAR(A571)=$F$4,C571*$G$4,IF(YEAR(A571)=$F$5,C571*$G$5,IF(YEAR(A571)=$F$6,C571*$G$6,IF(YEAR(A571)=$F$7,C571*$G$7,IF(YEAR(A571)=$F$8,C571*$G$8,IF(YEAR(A571)=$F$9,C571*$G$9,IF(YEAR(A571)=$F$10,C571*$G$10,IF(YEAR(A571)=$F$11,C571*$G$11,IF(YEAR(A571)=$F$12,C571*$G$12,))))))))))</f>
        <v>206.91</v>
      </c>
      <c r="R571">
        <f>SUMIF($B$3:B571,B571,$C$3:C571)</f>
        <v>1791</v>
      </c>
      <c r="S571">
        <f t="shared" si="16"/>
        <v>9.9</v>
      </c>
    </row>
    <row r="572" spans="1:19" x14ac:dyDescent="0.25">
      <c r="A572" s="1">
        <v>39407</v>
      </c>
      <c r="B572" t="s">
        <v>123</v>
      </c>
      <c r="C572">
        <v>57</v>
      </c>
      <c r="J572">
        <f>IF(YEAR(A572)=$F$3,C572*$G$3,IF(YEAR(A572)=$F$4,C572*$G$4,IF(YEAR(A572)=$F$5,C572*$G$5,IF(YEAR(A572)=$F$6,C572*$G$6,IF(YEAR(A572)=$F$7,C572*$G$7,IF(YEAR(A572)=$F$8,C572*$G$8,IF(YEAR(A572)=$F$9,C572*$G$9,IF(YEAR(A572)=$F$10,C572*$G$10,IF(YEAR(A572)=$F$11,C572*$G$11,IF(YEAR(A572)=$F$12,C572*$G$12,))))))))))</f>
        <v>119.13</v>
      </c>
      <c r="R572">
        <f>SUMIF($B$3:B572,B572,$C$3:C572)</f>
        <v>289</v>
      </c>
      <c r="S572">
        <f t="shared" si="16"/>
        <v>2.85</v>
      </c>
    </row>
    <row r="573" spans="1:19" x14ac:dyDescent="0.25">
      <c r="A573" s="1">
        <v>39408</v>
      </c>
      <c r="B573" t="s">
        <v>6</v>
      </c>
      <c r="C573">
        <v>103</v>
      </c>
      <c r="J573">
        <f>IF(YEAR(A573)=$F$3,C573*$G$3,IF(YEAR(A573)=$F$4,C573*$G$4,IF(YEAR(A573)=$F$5,C573*$G$5,IF(YEAR(A573)=$F$6,C573*$G$6,IF(YEAR(A573)=$F$7,C573*$G$7,IF(YEAR(A573)=$F$8,C573*$G$8,IF(YEAR(A573)=$F$9,C573*$G$9,IF(YEAR(A573)=$F$10,C573*$G$10,IF(YEAR(A573)=$F$11,C573*$G$11,IF(YEAR(A573)=$F$12,C573*$G$12,))))))))))</f>
        <v>215.26999999999998</v>
      </c>
      <c r="R573">
        <f>SUMIF($B$3:B573,B573,$C$3:C573)</f>
        <v>1162</v>
      </c>
      <c r="S573">
        <f t="shared" si="16"/>
        <v>10.3</v>
      </c>
    </row>
    <row r="574" spans="1:19" x14ac:dyDescent="0.25">
      <c r="A574" s="1">
        <v>39409</v>
      </c>
      <c r="B574" t="s">
        <v>124</v>
      </c>
      <c r="C574">
        <v>2</v>
      </c>
      <c r="J574">
        <f>IF(YEAR(A574)=$F$3,C574*$G$3,IF(YEAR(A574)=$F$4,C574*$G$4,IF(YEAR(A574)=$F$5,C574*$G$5,IF(YEAR(A574)=$F$6,C574*$G$6,IF(YEAR(A574)=$F$7,C574*$G$7,IF(YEAR(A574)=$F$8,C574*$G$8,IF(YEAR(A574)=$F$9,C574*$G$9,IF(YEAR(A574)=$F$10,C574*$G$10,IF(YEAR(A574)=$F$11,C574*$G$11,IF(YEAR(A574)=$F$12,C574*$G$12,))))))))))</f>
        <v>4.18</v>
      </c>
      <c r="R574">
        <f>SUMIF($B$3:B574,B574,$C$3:C574)</f>
        <v>6</v>
      </c>
      <c r="S574">
        <f t="shared" si="16"/>
        <v>0</v>
      </c>
    </row>
    <row r="575" spans="1:19" x14ac:dyDescent="0.25">
      <c r="A575" s="1">
        <v>39412</v>
      </c>
      <c r="B575" t="s">
        <v>52</v>
      </c>
      <c r="C575">
        <v>88</v>
      </c>
      <c r="J575">
        <f>IF(YEAR(A575)=$F$3,C575*$G$3,IF(YEAR(A575)=$F$4,C575*$G$4,IF(YEAR(A575)=$F$5,C575*$G$5,IF(YEAR(A575)=$F$6,C575*$G$6,IF(YEAR(A575)=$F$7,C575*$G$7,IF(YEAR(A575)=$F$8,C575*$G$8,IF(YEAR(A575)=$F$9,C575*$G$9,IF(YEAR(A575)=$F$10,C575*$G$10,IF(YEAR(A575)=$F$11,C575*$G$11,IF(YEAR(A575)=$F$12,C575*$G$12,))))))))))</f>
        <v>183.92</v>
      </c>
      <c r="R575">
        <f>SUMIF($B$3:B575,B575,$C$3:C575)</f>
        <v>1091</v>
      </c>
      <c r="S575">
        <f t="shared" si="16"/>
        <v>8.8000000000000007</v>
      </c>
    </row>
    <row r="576" spans="1:19" x14ac:dyDescent="0.25">
      <c r="A576" s="1">
        <v>39414</v>
      </c>
      <c r="B576" t="s">
        <v>37</v>
      </c>
      <c r="C576">
        <v>85</v>
      </c>
      <c r="J576">
        <f>IF(YEAR(A576)=$F$3,C576*$G$3,IF(YEAR(A576)=$F$4,C576*$G$4,IF(YEAR(A576)=$F$5,C576*$G$5,IF(YEAR(A576)=$F$6,C576*$G$6,IF(YEAR(A576)=$F$7,C576*$G$7,IF(YEAR(A576)=$F$8,C576*$G$8,IF(YEAR(A576)=$F$9,C576*$G$9,IF(YEAR(A576)=$F$10,C576*$G$10,IF(YEAR(A576)=$F$11,C576*$G$11,IF(YEAR(A576)=$F$12,C576*$G$12,))))))))))</f>
        <v>177.64999999999998</v>
      </c>
      <c r="R576">
        <f>SUMIF($B$3:B576,B576,$C$3:C576)</f>
        <v>1388</v>
      </c>
      <c r="S576">
        <f t="shared" si="16"/>
        <v>8.5</v>
      </c>
    </row>
    <row r="577" spans="1:19" x14ac:dyDescent="0.25">
      <c r="A577" s="1">
        <v>39414</v>
      </c>
      <c r="B577" t="s">
        <v>7</v>
      </c>
      <c r="C577">
        <v>216</v>
      </c>
      <c r="J577">
        <f>IF(YEAR(A577)=$F$3,C577*$G$3,IF(YEAR(A577)=$F$4,C577*$G$4,IF(YEAR(A577)=$F$5,C577*$G$5,IF(YEAR(A577)=$F$6,C577*$G$6,IF(YEAR(A577)=$F$7,C577*$G$7,IF(YEAR(A577)=$F$8,C577*$G$8,IF(YEAR(A577)=$F$9,C577*$G$9,IF(YEAR(A577)=$F$10,C577*$G$10,IF(YEAR(A577)=$F$11,C577*$G$11,IF(YEAR(A577)=$F$12,C577*$G$12,))))))))))</f>
        <v>451.43999999999994</v>
      </c>
      <c r="R577">
        <f>SUMIF($B$3:B577,B577,$C$3:C577)</f>
        <v>8521</v>
      </c>
      <c r="S577">
        <f t="shared" si="16"/>
        <v>21.6</v>
      </c>
    </row>
    <row r="578" spans="1:19" x14ac:dyDescent="0.25">
      <c r="A578" s="1">
        <v>39416</v>
      </c>
      <c r="B578" t="s">
        <v>7</v>
      </c>
      <c r="C578">
        <v>140</v>
      </c>
      <c r="J578">
        <f>IF(YEAR(A578)=$F$3,C578*$G$3,IF(YEAR(A578)=$F$4,C578*$G$4,IF(YEAR(A578)=$F$5,C578*$G$5,IF(YEAR(A578)=$F$6,C578*$G$6,IF(YEAR(A578)=$F$7,C578*$G$7,IF(YEAR(A578)=$F$8,C578*$G$8,IF(YEAR(A578)=$F$9,C578*$G$9,IF(YEAR(A578)=$F$10,C578*$G$10,IF(YEAR(A578)=$F$11,C578*$G$11,IF(YEAR(A578)=$F$12,C578*$G$12,))))))))))</f>
        <v>292.59999999999997</v>
      </c>
      <c r="R578">
        <f>SUMIF($B$3:B578,B578,$C$3:C578)</f>
        <v>8661</v>
      </c>
      <c r="S578">
        <f t="shared" si="16"/>
        <v>14</v>
      </c>
    </row>
    <row r="579" spans="1:19" x14ac:dyDescent="0.25">
      <c r="A579" s="1">
        <v>39421</v>
      </c>
      <c r="B579" t="s">
        <v>50</v>
      </c>
      <c r="C579">
        <v>377</v>
      </c>
      <c r="J579">
        <f>IF(YEAR(A579)=$F$3,C579*$G$3,IF(YEAR(A579)=$F$4,C579*$G$4,IF(YEAR(A579)=$F$5,C579*$G$5,IF(YEAR(A579)=$F$6,C579*$G$6,IF(YEAR(A579)=$F$7,C579*$G$7,IF(YEAR(A579)=$F$8,C579*$G$8,IF(YEAR(A579)=$F$9,C579*$G$9,IF(YEAR(A579)=$F$10,C579*$G$10,IF(YEAR(A579)=$F$11,C579*$G$11,IF(YEAR(A579)=$F$12,C579*$G$12,))))))))))</f>
        <v>787.93</v>
      </c>
      <c r="R579">
        <f>SUMIF($B$3:B579,B579,$C$3:C579)</f>
        <v>6142</v>
      </c>
      <c r="S579">
        <f t="shared" si="16"/>
        <v>37.700000000000003</v>
      </c>
    </row>
    <row r="580" spans="1:19" x14ac:dyDescent="0.25">
      <c r="A580" s="1">
        <v>39423</v>
      </c>
      <c r="B580" t="s">
        <v>35</v>
      </c>
      <c r="C580">
        <v>89</v>
      </c>
      <c r="J580">
        <f>IF(YEAR(A580)=$F$3,C580*$G$3,IF(YEAR(A580)=$F$4,C580*$G$4,IF(YEAR(A580)=$F$5,C580*$G$5,IF(YEAR(A580)=$F$6,C580*$G$6,IF(YEAR(A580)=$F$7,C580*$G$7,IF(YEAR(A580)=$F$8,C580*$G$8,IF(YEAR(A580)=$F$9,C580*$G$9,IF(YEAR(A580)=$F$10,C580*$G$10,IF(YEAR(A580)=$F$11,C580*$G$11,IF(YEAR(A580)=$F$12,C580*$G$12,))))))))))</f>
        <v>186.01</v>
      </c>
      <c r="R580">
        <f>SUMIF($B$3:B580,B580,$C$3:C580)</f>
        <v>867</v>
      </c>
      <c r="S580">
        <f t="shared" ref="S580:S643" si="17">IF(R580&gt;=10000,C580*0.2,IF(R580&gt;=1000,C580*0.1,IF(R580&gt;=100,C580*0.05,0)))</f>
        <v>4.45</v>
      </c>
    </row>
    <row r="581" spans="1:19" x14ac:dyDescent="0.25">
      <c r="A581" s="1">
        <v>39425</v>
      </c>
      <c r="B581" t="s">
        <v>12</v>
      </c>
      <c r="C581">
        <v>181</v>
      </c>
      <c r="J581">
        <f>IF(YEAR(A581)=$F$3,C581*$G$3,IF(YEAR(A581)=$F$4,C581*$G$4,IF(YEAR(A581)=$F$5,C581*$G$5,IF(YEAR(A581)=$F$6,C581*$G$6,IF(YEAR(A581)=$F$7,C581*$G$7,IF(YEAR(A581)=$F$8,C581*$G$8,IF(YEAR(A581)=$F$9,C581*$G$9,IF(YEAR(A581)=$F$10,C581*$G$10,IF(YEAR(A581)=$F$11,C581*$G$11,IF(YEAR(A581)=$F$12,C581*$G$12,))))))))))</f>
        <v>378.28999999999996</v>
      </c>
      <c r="R581">
        <f>SUMIF($B$3:B581,B581,$C$3:C581)</f>
        <v>1988</v>
      </c>
      <c r="S581">
        <f t="shared" si="17"/>
        <v>18.100000000000001</v>
      </c>
    </row>
    <row r="582" spans="1:19" x14ac:dyDescent="0.25">
      <c r="A582" s="1">
        <v>39427</v>
      </c>
      <c r="B582" t="s">
        <v>69</v>
      </c>
      <c r="C582">
        <v>131</v>
      </c>
      <c r="J582">
        <f>IF(YEAR(A582)=$F$3,C582*$G$3,IF(YEAR(A582)=$F$4,C582*$G$4,IF(YEAR(A582)=$F$5,C582*$G$5,IF(YEAR(A582)=$F$6,C582*$G$6,IF(YEAR(A582)=$F$7,C582*$G$7,IF(YEAR(A582)=$F$8,C582*$G$8,IF(YEAR(A582)=$F$9,C582*$G$9,IF(YEAR(A582)=$F$10,C582*$G$10,IF(YEAR(A582)=$F$11,C582*$G$11,IF(YEAR(A582)=$F$12,C582*$G$12,))))))))))</f>
        <v>273.78999999999996</v>
      </c>
      <c r="R582">
        <f>SUMIF($B$3:B582,B582,$C$3:C582)</f>
        <v>1069</v>
      </c>
      <c r="S582">
        <f t="shared" si="17"/>
        <v>13.100000000000001</v>
      </c>
    </row>
    <row r="583" spans="1:19" x14ac:dyDescent="0.25">
      <c r="A583" s="1">
        <v>39427</v>
      </c>
      <c r="B583" t="s">
        <v>80</v>
      </c>
      <c r="C583">
        <v>43</v>
      </c>
      <c r="J583">
        <f>IF(YEAR(A583)=$F$3,C583*$G$3,IF(YEAR(A583)=$F$4,C583*$G$4,IF(YEAR(A583)=$F$5,C583*$G$5,IF(YEAR(A583)=$F$6,C583*$G$6,IF(YEAR(A583)=$F$7,C583*$G$7,IF(YEAR(A583)=$F$8,C583*$G$8,IF(YEAR(A583)=$F$9,C583*$G$9,IF(YEAR(A583)=$F$10,C583*$G$10,IF(YEAR(A583)=$F$11,C583*$G$11,IF(YEAR(A583)=$F$12,C583*$G$12,))))))))))</f>
        <v>89.86999999999999</v>
      </c>
      <c r="R583">
        <f>SUMIF($B$3:B583,B583,$C$3:C583)</f>
        <v>443</v>
      </c>
      <c r="S583">
        <f t="shared" si="17"/>
        <v>2.15</v>
      </c>
    </row>
    <row r="584" spans="1:19" x14ac:dyDescent="0.25">
      <c r="A584" s="1">
        <v>39428</v>
      </c>
      <c r="B584" t="s">
        <v>30</v>
      </c>
      <c r="C584">
        <v>166</v>
      </c>
      <c r="J584">
        <f>IF(YEAR(A584)=$F$3,C584*$G$3,IF(YEAR(A584)=$F$4,C584*$G$4,IF(YEAR(A584)=$F$5,C584*$G$5,IF(YEAR(A584)=$F$6,C584*$G$6,IF(YEAR(A584)=$F$7,C584*$G$7,IF(YEAR(A584)=$F$8,C584*$G$8,IF(YEAR(A584)=$F$9,C584*$G$9,IF(YEAR(A584)=$F$10,C584*$G$10,IF(YEAR(A584)=$F$11,C584*$G$11,IF(YEAR(A584)=$F$12,C584*$G$12,))))))))))</f>
        <v>346.94</v>
      </c>
      <c r="R584">
        <f>SUMIF($B$3:B584,B584,$C$3:C584)</f>
        <v>1957</v>
      </c>
      <c r="S584">
        <f t="shared" si="17"/>
        <v>16.600000000000001</v>
      </c>
    </row>
    <row r="585" spans="1:19" x14ac:dyDescent="0.25">
      <c r="A585" s="1">
        <v>39428</v>
      </c>
      <c r="B585" t="s">
        <v>78</v>
      </c>
      <c r="C585">
        <v>192</v>
      </c>
      <c r="J585">
        <f>IF(YEAR(A585)=$F$3,C585*$G$3,IF(YEAR(A585)=$F$4,C585*$G$4,IF(YEAR(A585)=$F$5,C585*$G$5,IF(YEAR(A585)=$F$6,C585*$G$6,IF(YEAR(A585)=$F$7,C585*$G$7,IF(YEAR(A585)=$F$8,C585*$G$8,IF(YEAR(A585)=$F$9,C585*$G$9,IF(YEAR(A585)=$F$10,C585*$G$10,IF(YEAR(A585)=$F$11,C585*$G$11,IF(YEAR(A585)=$F$12,C585*$G$12,))))))))))</f>
        <v>401.28</v>
      </c>
      <c r="R585">
        <f>SUMIF($B$3:B585,B585,$C$3:C585)</f>
        <v>776</v>
      </c>
      <c r="S585">
        <f t="shared" si="17"/>
        <v>9.6000000000000014</v>
      </c>
    </row>
    <row r="586" spans="1:19" x14ac:dyDescent="0.25">
      <c r="A586" s="1">
        <v>39430</v>
      </c>
      <c r="B586" t="s">
        <v>16</v>
      </c>
      <c r="C586">
        <v>7</v>
      </c>
      <c r="J586">
        <f>IF(YEAR(A586)=$F$3,C586*$G$3,IF(YEAR(A586)=$F$4,C586*$G$4,IF(YEAR(A586)=$F$5,C586*$G$5,IF(YEAR(A586)=$F$6,C586*$G$6,IF(YEAR(A586)=$F$7,C586*$G$7,IF(YEAR(A586)=$F$8,C586*$G$8,IF(YEAR(A586)=$F$9,C586*$G$9,IF(YEAR(A586)=$F$10,C586*$G$10,IF(YEAR(A586)=$F$11,C586*$G$11,IF(YEAR(A586)=$F$12,C586*$G$12,))))))))))</f>
        <v>14.629999999999999</v>
      </c>
      <c r="R586">
        <f>SUMIF($B$3:B586,B586,$C$3:C586)</f>
        <v>21</v>
      </c>
      <c r="S586">
        <f t="shared" si="17"/>
        <v>0</v>
      </c>
    </row>
    <row r="587" spans="1:19" x14ac:dyDescent="0.25">
      <c r="A587" s="1">
        <v>39432</v>
      </c>
      <c r="B587" t="s">
        <v>53</v>
      </c>
      <c r="C587">
        <v>11</v>
      </c>
      <c r="J587">
        <f>IF(YEAR(A587)=$F$3,C587*$G$3,IF(YEAR(A587)=$F$4,C587*$G$4,IF(YEAR(A587)=$F$5,C587*$G$5,IF(YEAR(A587)=$F$6,C587*$G$6,IF(YEAR(A587)=$F$7,C587*$G$7,IF(YEAR(A587)=$F$8,C587*$G$8,IF(YEAR(A587)=$F$9,C587*$G$9,IF(YEAR(A587)=$F$10,C587*$G$10,IF(YEAR(A587)=$F$11,C587*$G$11,IF(YEAR(A587)=$F$12,C587*$G$12,))))))))))</f>
        <v>22.99</v>
      </c>
      <c r="R587">
        <f>SUMIF($B$3:B587,B587,$C$3:C587)</f>
        <v>40</v>
      </c>
      <c r="S587">
        <f t="shared" si="17"/>
        <v>0</v>
      </c>
    </row>
    <row r="588" spans="1:19" x14ac:dyDescent="0.25">
      <c r="A588" s="1">
        <v>39432</v>
      </c>
      <c r="B588" t="s">
        <v>19</v>
      </c>
      <c r="C588">
        <v>146</v>
      </c>
      <c r="J588">
        <f>IF(YEAR(A588)=$F$3,C588*$G$3,IF(YEAR(A588)=$F$4,C588*$G$4,IF(YEAR(A588)=$F$5,C588*$G$5,IF(YEAR(A588)=$F$6,C588*$G$6,IF(YEAR(A588)=$F$7,C588*$G$7,IF(YEAR(A588)=$F$8,C588*$G$8,IF(YEAR(A588)=$F$9,C588*$G$9,IF(YEAR(A588)=$F$10,C588*$G$10,IF(YEAR(A588)=$F$11,C588*$G$11,IF(YEAR(A588)=$F$12,C588*$G$12,))))))))))</f>
        <v>305.14</v>
      </c>
      <c r="R588">
        <f>SUMIF($B$3:B588,B588,$C$3:C588)</f>
        <v>1287</v>
      </c>
      <c r="S588">
        <f t="shared" si="17"/>
        <v>14.600000000000001</v>
      </c>
    </row>
    <row r="589" spans="1:19" x14ac:dyDescent="0.25">
      <c r="A589" s="1">
        <v>39433</v>
      </c>
      <c r="B589" t="s">
        <v>45</v>
      </c>
      <c r="C589">
        <v>138</v>
      </c>
      <c r="J589">
        <f>IF(YEAR(A589)=$F$3,C589*$G$3,IF(YEAR(A589)=$F$4,C589*$G$4,IF(YEAR(A589)=$F$5,C589*$G$5,IF(YEAR(A589)=$F$6,C589*$G$6,IF(YEAR(A589)=$F$7,C589*$G$7,IF(YEAR(A589)=$F$8,C589*$G$8,IF(YEAR(A589)=$F$9,C589*$G$9,IF(YEAR(A589)=$F$10,C589*$G$10,IF(YEAR(A589)=$F$11,C589*$G$11,IF(YEAR(A589)=$F$12,C589*$G$12,))))))))))</f>
        <v>288.41999999999996</v>
      </c>
      <c r="R589">
        <f>SUMIF($B$3:B589,B589,$C$3:C589)</f>
        <v>6959</v>
      </c>
      <c r="S589">
        <f t="shared" si="17"/>
        <v>13.8</v>
      </c>
    </row>
    <row r="590" spans="1:19" x14ac:dyDescent="0.25">
      <c r="A590" s="1">
        <v>39434</v>
      </c>
      <c r="B590" t="s">
        <v>23</v>
      </c>
      <c r="C590">
        <v>138</v>
      </c>
      <c r="J590">
        <f>IF(YEAR(A590)=$F$3,C590*$G$3,IF(YEAR(A590)=$F$4,C590*$G$4,IF(YEAR(A590)=$F$5,C590*$G$5,IF(YEAR(A590)=$F$6,C590*$G$6,IF(YEAR(A590)=$F$7,C590*$G$7,IF(YEAR(A590)=$F$8,C590*$G$8,IF(YEAR(A590)=$F$9,C590*$G$9,IF(YEAR(A590)=$F$10,C590*$G$10,IF(YEAR(A590)=$F$11,C590*$G$11,IF(YEAR(A590)=$F$12,C590*$G$12,))))))))))</f>
        <v>288.41999999999996</v>
      </c>
      <c r="R590">
        <f>SUMIF($B$3:B590,B590,$C$3:C590)</f>
        <v>1575</v>
      </c>
      <c r="S590">
        <f t="shared" si="17"/>
        <v>13.8</v>
      </c>
    </row>
    <row r="591" spans="1:19" x14ac:dyDescent="0.25">
      <c r="A591" s="1">
        <v>39434</v>
      </c>
      <c r="B591" t="s">
        <v>50</v>
      </c>
      <c r="C591">
        <v>482</v>
      </c>
      <c r="J591">
        <f>IF(YEAR(A591)=$F$3,C591*$G$3,IF(YEAR(A591)=$F$4,C591*$G$4,IF(YEAR(A591)=$F$5,C591*$G$5,IF(YEAR(A591)=$F$6,C591*$G$6,IF(YEAR(A591)=$F$7,C591*$G$7,IF(YEAR(A591)=$F$8,C591*$G$8,IF(YEAR(A591)=$F$9,C591*$G$9,IF(YEAR(A591)=$F$10,C591*$G$10,IF(YEAR(A591)=$F$11,C591*$G$11,IF(YEAR(A591)=$F$12,C591*$G$12,))))))))))</f>
        <v>1007.3799999999999</v>
      </c>
      <c r="R591">
        <f>SUMIF($B$3:B591,B591,$C$3:C591)</f>
        <v>6624</v>
      </c>
      <c r="S591">
        <f t="shared" si="17"/>
        <v>48.2</v>
      </c>
    </row>
    <row r="592" spans="1:19" x14ac:dyDescent="0.25">
      <c r="A592" s="1">
        <v>39436</v>
      </c>
      <c r="B592" t="s">
        <v>50</v>
      </c>
      <c r="C592">
        <v>481</v>
      </c>
      <c r="J592">
        <f>IF(YEAR(A592)=$F$3,C592*$G$3,IF(YEAR(A592)=$F$4,C592*$G$4,IF(YEAR(A592)=$F$5,C592*$G$5,IF(YEAR(A592)=$F$6,C592*$G$6,IF(YEAR(A592)=$F$7,C592*$G$7,IF(YEAR(A592)=$F$8,C592*$G$8,IF(YEAR(A592)=$F$9,C592*$G$9,IF(YEAR(A592)=$F$10,C592*$G$10,IF(YEAR(A592)=$F$11,C592*$G$11,IF(YEAR(A592)=$F$12,C592*$G$12,))))))))))</f>
        <v>1005.29</v>
      </c>
      <c r="R592">
        <f>SUMIF($B$3:B592,B592,$C$3:C592)</f>
        <v>7105</v>
      </c>
      <c r="S592">
        <f t="shared" si="17"/>
        <v>48.1</v>
      </c>
    </row>
    <row r="593" spans="1:19" x14ac:dyDescent="0.25">
      <c r="A593" s="1">
        <v>39438</v>
      </c>
      <c r="B593" t="s">
        <v>45</v>
      </c>
      <c r="C593">
        <v>258</v>
      </c>
      <c r="J593">
        <f>IF(YEAR(A593)=$F$3,C593*$G$3,IF(YEAR(A593)=$F$4,C593*$G$4,IF(YEAR(A593)=$F$5,C593*$G$5,IF(YEAR(A593)=$F$6,C593*$G$6,IF(YEAR(A593)=$F$7,C593*$G$7,IF(YEAR(A593)=$F$8,C593*$G$8,IF(YEAR(A593)=$F$9,C593*$G$9,IF(YEAR(A593)=$F$10,C593*$G$10,IF(YEAR(A593)=$F$11,C593*$G$11,IF(YEAR(A593)=$F$12,C593*$G$12,))))))))))</f>
        <v>539.21999999999991</v>
      </c>
      <c r="R593">
        <f>SUMIF($B$3:B593,B593,$C$3:C593)</f>
        <v>7217</v>
      </c>
      <c r="S593">
        <f t="shared" si="17"/>
        <v>25.8</v>
      </c>
    </row>
    <row r="594" spans="1:19" x14ac:dyDescent="0.25">
      <c r="A594" s="1">
        <v>39440</v>
      </c>
      <c r="B594" t="s">
        <v>19</v>
      </c>
      <c r="C594">
        <v>100</v>
      </c>
      <c r="J594">
        <f>IF(YEAR(A594)=$F$3,C594*$G$3,IF(YEAR(A594)=$F$4,C594*$G$4,IF(YEAR(A594)=$F$5,C594*$G$5,IF(YEAR(A594)=$F$6,C594*$G$6,IF(YEAR(A594)=$F$7,C594*$G$7,IF(YEAR(A594)=$F$8,C594*$G$8,IF(YEAR(A594)=$F$9,C594*$G$9,IF(YEAR(A594)=$F$10,C594*$G$10,IF(YEAR(A594)=$F$11,C594*$G$11,IF(YEAR(A594)=$F$12,C594*$G$12,))))))))))</f>
        <v>209</v>
      </c>
      <c r="R594">
        <f>SUMIF($B$3:B594,B594,$C$3:C594)</f>
        <v>1387</v>
      </c>
      <c r="S594">
        <f t="shared" si="17"/>
        <v>10</v>
      </c>
    </row>
    <row r="595" spans="1:19" x14ac:dyDescent="0.25">
      <c r="A595" s="1">
        <v>39440</v>
      </c>
      <c r="B595" t="s">
        <v>69</v>
      </c>
      <c r="C595">
        <v>86</v>
      </c>
      <c r="J595">
        <f>IF(YEAR(A595)=$F$3,C595*$G$3,IF(YEAR(A595)=$F$4,C595*$G$4,IF(YEAR(A595)=$F$5,C595*$G$5,IF(YEAR(A595)=$F$6,C595*$G$6,IF(YEAR(A595)=$F$7,C595*$G$7,IF(YEAR(A595)=$F$8,C595*$G$8,IF(YEAR(A595)=$F$9,C595*$G$9,IF(YEAR(A595)=$F$10,C595*$G$10,IF(YEAR(A595)=$F$11,C595*$G$11,IF(YEAR(A595)=$F$12,C595*$G$12,))))))))))</f>
        <v>179.73999999999998</v>
      </c>
      <c r="R595">
        <f>SUMIF($B$3:B595,B595,$C$3:C595)</f>
        <v>1155</v>
      </c>
      <c r="S595">
        <f t="shared" si="17"/>
        <v>8.6</v>
      </c>
    </row>
    <row r="596" spans="1:19" x14ac:dyDescent="0.25">
      <c r="A596" s="1">
        <v>39443</v>
      </c>
      <c r="B596" t="s">
        <v>28</v>
      </c>
      <c r="C596">
        <v>165</v>
      </c>
      <c r="J596">
        <f>IF(YEAR(A596)=$F$3,C596*$G$3,IF(YEAR(A596)=$F$4,C596*$G$4,IF(YEAR(A596)=$F$5,C596*$G$5,IF(YEAR(A596)=$F$6,C596*$G$6,IF(YEAR(A596)=$F$7,C596*$G$7,IF(YEAR(A596)=$F$8,C596*$G$8,IF(YEAR(A596)=$F$9,C596*$G$9,IF(YEAR(A596)=$F$10,C596*$G$10,IF(YEAR(A596)=$F$11,C596*$G$11,IF(YEAR(A596)=$F$12,C596*$G$12,))))))))))</f>
        <v>344.84999999999997</v>
      </c>
      <c r="R596">
        <f>SUMIF($B$3:B596,B596,$C$3:C596)</f>
        <v>1172</v>
      </c>
      <c r="S596">
        <f t="shared" si="17"/>
        <v>16.5</v>
      </c>
    </row>
    <row r="597" spans="1:19" x14ac:dyDescent="0.25">
      <c r="A597" s="1">
        <v>39444</v>
      </c>
      <c r="B597" t="s">
        <v>100</v>
      </c>
      <c r="C597">
        <v>4</v>
      </c>
      <c r="J597">
        <f>IF(YEAR(A597)=$F$3,C597*$G$3,IF(YEAR(A597)=$F$4,C597*$G$4,IF(YEAR(A597)=$F$5,C597*$G$5,IF(YEAR(A597)=$F$6,C597*$G$6,IF(YEAR(A597)=$F$7,C597*$G$7,IF(YEAR(A597)=$F$8,C597*$G$8,IF(YEAR(A597)=$F$9,C597*$G$9,IF(YEAR(A597)=$F$10,C597*$G$10,IF(YEAR(A597)=$F$11,C597*$G$11,IF(YEAR(A597)=$F$12,C597*$G$12,))))))))))</f>
        <v>8.36</v>
      </c>
      <c r="R597">
        <f>SUMIF($B$3:B597,B597,$C$3:C597)</f>
        <v>48</v>
      </c>
      <c r="S597">
        <f t="shared" si="17"/>
        <v>0</v>
      </c>
    </row>
    <row r="598" spans="1:19" x14ac:dyDescent="0.25">
      <c r="A598" s="1">
        <v>39445</v>
      </c>
      <c r="B598" t="s">
        <v>23</v>
      </c>
      <c r="C598">
        <v>156</v>
      </c>
      <c r="J598">
        <f>IF(YEAR(A598)=$F$3,C598*$G$3,IF(YEAR(A598)=$F$4,C598*$G$4,IF(YEAR(A598)=$F$5,C598*$G$5,IF(YEAR(A598)=$F$6,C598*$G$6,IF(YEAR(A598)=$F$7,C598*$G$7,IF(YEAR(A598)=$F$8,C598*$G$8,IF(YEAR(A598)=$F$9,C598*$G$9,IF(YEAR(A598)=$F$10,C598*$G$10,IF(YEAR(A598)=$F$11,C598*$G$11,IF(YEAR(A598)=$F$12,C598*$G$12,))))))))))</f>
        <v>326.03999999999996</v>
      </c>
      <c r="R598">
        <f>SUMIF($B$3:B598,B598,$C$3:C598)</f>
        <v>1731</v>
      </c>
      <c r="S598">
        <f t="shared" si="17"/>
        <v>15.600000000000001</v>
      </c>
    </row>
    <row r="599" spans="1:19" x14ac:dyDescent="0.25">
      <c r="A599" s="1">
        <v>39446</v>
      </c>
      <c r="B599" t="s">
        <v>45</v>
      </c>
      <c r="C599">
        <v>320</v>
      </c>
      <c r="J599">
        <f>IF(YEAR(A599)=$F$3,C599*$G$3,IF(YEAR(A599)=$F$4,C599*$G$4,IF(YEAR(A599)=$F$5,C599*$G$5,IF(YEAR(A599)=$F$6,C599*$G$6,IF(YEAR(A599)=$F$7,C599*$G$7,IF(YEAR(A599)=$F$8,C599*$G$8,IF(YEAR(A599)=$F$9,C599*$G$9,IF(YEAR(A599)=$F$10,C599*$G$10,IF(YEAR(A599)=$F$11,C599*$G$11,IF(YEAR(A599)=$F$12,C599*$G$12,))))))))))</f>
        <v>668.8</v>
      </c>
      <c r="R599">
        <f>SUMIF($B$3:B599,B599,$C$3:C599)</f>
        <v>7537</v>
      </c>
      <c r="S599">
        <f t="shared" si="17"/>
        <v>32</v>
      </c>
    </row>
    <row r="600" spans="1:19" x14ac:dyDescent="0.25">
      <c r="A600" s="1">
        <v>39448</v>
      </c>
      <c r="B600" t="s">
        <v>15</v>
      </c>
      <c r="C600">
        <v>1</v>
      </c>
      <c r="J600">
        <f>IF(YEAR(A600)=$F$3,C600*$G$3,IF(YEAR(A600)=$F$4,C600*$G$4,IF(YEAR(A600)=$F$5,C600*$G$5,IF(YEAR(A600)=$F$6,C600*$G$6,IF(YEAR(A600)=$F$7,C600*$G$7,IF(YEAR(A600)=$F$8,C600*$G$8,IF(YEAR(A600)=$F$9,C600*$G$9,IF(YEAR(A600)=$F$10,C600*$G$10,IF(YEAR(A600)=$F$11,C600*$G$11,IF(YEAR(A600)=$F$12,C600*$G$12,))))))))))</f>
        <v>2.15</v>
      </c>
      <c r="R600">
        <f>SUMIF($B$3:B600,B600,$C$3:C600)</f>
        <v>18</v>
      </c>
      <c r="S600">
        <f t="shared" si="17"/>
        <v>0</v>
      </c>
    </row>
    <row r="601" spans="1:19" x14ac:dyDescent="0.25">
      <c r="A601" s="1">
        <v>39448</v>
      </c>
      <c r="B601" t="s">
        <v>8</v>
      </c>
      <c r="C601">
        <v>81</v>
      </c>
      <c r="J601">
        <f>IF(YEAR(A601)=$F$3,C601*$G$3,IF(YEAR(A601)=$F$4,C601*$G$4,IF(YEAR(A601)=$F$5,C601*$G$5,IF(YEAR(A601)=$F$6,C601*$G$6,IF(YEAR(A601)=$F$7,C601*$G$7,IF(YEAR(A601)=$F$8,C601*$G$8,IF(YEAR(A601)=$F$9,C601*$G$9,IF(YEAR(A601)=$F$10,C601*$G$10,IF(YEAR(A601)=$F$11,C601*$G$11,IF(YEAR(A601)=$F$12,C601*$G$12,))))))))))</f>
        <v>174.15</v>
      </c>
      <c r="R601">
        <f>SUMIF($B$3:B601,B601,$C$3:C601)</f>
        <v>912</v>
      </c>
      <c r="S601">
        <f t="shared" si="17"/>
        <v>4.05</v>
      </c>
    </row>
    <row r="602" spans="1:19" x14ac:dyDescent="0.25">
      <c r="A602" s="1">
        <v>39448</v>
      </c>
      <c r="B602" t="s">
        <v>50</v>
      </c>
      <c r="C602">
        <v>438</v>
      </c>
      <c r="J602">
        <f>IF(YEAR(A602)=$F$3,C602*$G$3,IF(YEAR(A602)=$F$4,C602*$G$4,IF(YEAR(A602)=$F$5,C602*$G$5,IF(YEAR(A602)=$F$6,C602*$G$6,IF(YEAR(A602)=$F$7,C602*$G$7,IF(YEAR(A602)=$F$8,C602*$G$8,IF(YEAR(A602)=$F$9,C602*$G$9,IF(YEAR(A602)=$F$10,C602*$G$10,IF(YEAR(A602)=$F$11,C602*$G$11,IF(YEAR(A602)=$F$12,C602*$G$12,))))))))))</f>
        <v>941.69999999999993</v>
      </c>
      <c r="R602">
        <f>SUMIF($B$3:B602,B602,$C$3:C602)</f>
        <v>7543</v>
      </c>
      <c r="S602">
        <f t="shared" si="17"/>
        <v>43.800000000000004</v>
      </c>
    </row>
    <row r="603" spans="1:19" x14ac:dyDescent="0.25">
      <c r="A603" s="1">
        <v>39449</v>
      </c>
      <c r="B603" t="s">
        <v>38</v>
      </c>
      <c r="C603">
        <v>1</v>
      </c>
      <c r="J603">
        <f>IF(YEAR(A603)=$F$3,C603*$G$3,IF(YEAR(A603)=$F$4,C603*$G$4,IF(YEAR(A603)=$F$5,C603*$G$5,IF(YEAR(A603)=$F$6,C603*$G$6,IF(YEAR(A603)=$F$7,C603*$G$7,IF(YEAR(A603)=$F$8,C603*$G$8,IF(YEAR(A603)=$F$9,C603*$G$9,IF(YEAR(A603)=$F$10,C603*$G$10,IF(YEAR(A603)=$F$11,C603*$G$11,IF(YEAR(A603)=$F$12,C603*$G$12,))))))))))</f>
        <v>2.15</v>
      </c>
      <c r="R603">
        <f>SUMIF($B$3:B603,B603,$C$3:C603)</f>
        <v>4</v>
      </c>
      <c r="S603">
        <f t="shared" si="17"/>
        <v>0</v>
      </c>
    </row>
    <row r="604" spans="1:19" x14ac:dyDescent="0.25">
      <c r="A604" s="1">
        <v>39453</v>
      </c>
      <c r="B604" t="s">
        <v>78</v>
      </c>
      <c r="C604">
        <v>173</v>
      </c>
      <c r="J604">
        <f>IF(YEAR(A604)=$F$3,C604*$G$3,IF(YEAR(A604)=$F$4,C604*$G$4,IF(YEAR(A604)=$F$5,C604*$G$5,IF(YEAR(A604)=$F$6,C604*$G$6,IF(YEAR(A604)=$F$7,C604*$G$7,IF(YEAR(A604)=$F$8,C604*$G$8,IF(YEAR(A604)=$F$9,C604*$G$9,IF(YEAR(A604)=$F$10,C604*$G$10,IF(YEAR(A604)=$F$11,C604*$G$11,IF(YEAR(A604)=$F$12,C604*$G$12,))))))))))</f>
        <v>371.95</v>
      </c>
      <c r="R604">
        <f>SUMIF($B$3:B604,B604,$C$3:C604)</f>
        <v>949</v>
      </c>
      <c r="S604">
        <f t="shared" si="17"/>
        <v>8.65</v>
      </c>
    </row>
    <row r="605" spans="1:19" x14ac:dyDescent="0.25">
      <c r="A605" s="1">
        <v>39456</v>
      </c>
      <c r="B605" t="s">
        <v>24</v>
      </c>
      <c r="C605">
        <v>412</v>
      </c>
      <c r="J605">
        <f>IF(YEAR(A605)=$F$3,C605*$G$3,IF(YEAR(A605)=$F$4,C605*$G$4,IF(YEAR(A605)=$F$5,C605*$G$5,IF(YEAR(A605)=$F$6,C605*$G$6,IF(YEAR(A605)=$F$7,C605*$G$7,IF(YEAR(A605)=$F$8,C605*$G$8,IF(YEAR(A605)=$F$9,C605*$G$9,IF(YEAR(A605)=$F$10,C605*$G$10,IF(YEAR(A605)=$F$11,C605*$G$11,IF(YEAR(A605)=$F$12,C605*$G$12,))))))))))</f>
        <v>885.8</v>
      </c>
      <c r="R605">
        <f>SUMIF($B$3:B605,B605,$C$3:C605)</f>
        <v>2643</v>
      </c>
      <c r="S605">
        <f t="shared" si="17"/>
        <v>41.2</v>
      </c>
    </row>
    <row r="606" spans="1:19" x14ac:dyDescent="0.25">
      <c r="A606" s="1">
        <v>39456</v>
      </c>
      <c r="B606" t="s">
        <v>151</v>
      </c>
      <c r="C606">
        <v>13</v>
      </c>
      <c r="J606">
        <f>IF(YEAR(A606)=$F$3,C606*$G$3,IF(YEAR(A606)=$F$4,C606*$G$4,IF(YEAR(A606)=$F$5,C606*$G$5,IF(YEAR(A606)=$F$6,C606*$G$6,IF(YEAR(A606)=$F$7,C606*$G$7,IF(YEAR(A606)=$F$8,C606*$G$8,IF(YEAR(A606)=$F$9,C606*$G$9,IF(YEAR(A606)=$F$10,C606*$G$10,IF(YEAR(A606)=$F$11,C606*$G$11,IF(YEAR(A606)=$F$12,C606*$G$12,))))))))))</f>
        <v>27.95</v>
      </c>
      <c r="R606">
        <f>SUMIF($B$3:B606,B606,$C$3:C606)</f>
        <v>13</v>
      </c>
      <c r="S606">
        <f t="shared" si="17"/>
        <v>0</v>
      </c>
    </row>
    <row r="607" spans="1:19" x14ac:dyDescent="0.25">
      <c r="A607" s="1">
        <v>39457</v>
      </c>
      <c r="B607" t="s">
        <v>55</v>
      </c>
      <c r="C607">
        <v>130</v>
      </c>
      <c r="J607">
        <f>IF(YEAR(A607)=$F$3,C607*$G$3,IF(YEAR(A607)=$F$4,C607*$G$4,IF(YEAR(A607)=$F$5,C607*$G$5,IF(YEAR(A607)=$F$6,C607*$G$6,IF(YEAR(A607)=$F$7,C607*$G$7,IF(YEAR(A607)=$F$8,C607*$G$8,IF(YEAR(A607)=$F$9,C607*$G$9,IF(YEAR(A607)=$F$10,C607*$G$10,IF(YEAR(A607)=$F$11,C607*$G$11,IF(YEAR(A607)=$F$12,C607*$G$12,))))))))))</f>
        <v>279.5</v>
      </c>
      <c r="R607">
        <f>SUMIF($B$3:B607,B607,$C$3:C607)</f>
        <v>1185</v>
      </c>
      <c r="S607">
        <f t="shared" si="17"/>
        <v>13</v>
      </c>
    </row>
    <row r="608" spans="1:19" x14ac:dyDescent="0.25">
      <c r="A608" s="1">
        <v>39459</v>
      </c>
      <c r="B608" t="s">
        <v>152</v>
      </c>
      <c r="C608">
        <v>4</v>
      </c>
      <c r="J608">
        <f>IF(YEAR(A608)=$F$3,C608*$G$3,IF(YEAR(A608)=$F$4,C608*$G$4,IF(YEAR(A608)=$F$5,C608*$G$5,IF(YEAR(A608)=$F$6,C608*$G$6,IF(YEAR(A608)=$F$7,C608*$G$7,IF(YEAR(A608)=$F$8,C608*$G$8,IF(YEAR(A608)=$F$9,C608*$G$9,IF(YEAR(A608)=$F$10,C608*$G$10,IF(YEAR(A608)=$F$11,C608*$G$11,IF(YEAR(A608)=$F$12,C608*$G$12,))))))))))</f>
        <v>8.6</v>
      </c>
      <c r="R608">
        <f>SUMIF($B$3:B608,B608,$C$3:C608)</f>
        <v>4</v>
      </c>
      <c r="S608">
        <f t="shared" si="17"/>
        <v>0</v>
      </c>
    </row>
    <row r="609" spans="1:19" x14ac:dyDescent="0.25">
      <c r="A609" s="1">
        <v>39462</v>
      </c>
      <c r="B609" t="s">
        <v>55</v>
      </c>
      <c r="C609">
        <v>176</v>
      </c>
      <c r="J609">
        <f>IF(YEAR(A609)=$F$3,C609*$G$3,IF(YEAR(A609)=$F$4,C609*$G$4,IF(YEAR(A609)=$F$5,C609*$G$5,IF(YEAR(A609)=$F$6,C609*$G$6,IF(YEAR(A609)=$F$7,C609*$G$7,IF(YEAR(A609)=$F$8,C609*$G$8,IF(YEAR(A609)=$F$9,C609*$G$9,IF(YEAR(A609)=$F$10,C609*$G$10,IF(YEAR(A609)=$F$11,C609*$G$11,IF(YEAR(A609)=$F$12,C609*$G$12,))))))))))</f>
        <v>378.4</v>
      </c>
      <c r="R609">
        <f>SUMIF($B$3:B609,B609,$C$3:C609)</f>
        <v>1361</v>
      </c>
      <c r="S609">
        <f t="shared" si="17"/>
        <v>17.600000000000001</v>
      </c>
    </row>
    <row r="610" spans="1:19" x14ac:dyDescent="0.25">
      <c r="A610" s="1">
        <v>39464</v>
      </c>
      <c r="B610" t="s">
        <v>89</v>
      </c>
      <c r="C610">
        <v>14</v>
      </c>
      <c r="J610">
        <f>IF(YEAR(A610)=$F$3,C610*$G$3,IF(YEAR(A610)=$F$4,C610*$G$4,IF(YEAR(A610)=$F$5,C610*$G$5,IF(YEAR(A610)=$F$6,C610*$G$6,IF(YEAR(A610)=$F$7,C610*$G$7,IF(YEAR(A610)=$F$8,C610*$G$8,IF(YEAR(A610)=$F$9,C610*$G$9,IF(YEAR(A610)=$F$10,C610*$G$10,IF(YEAR(A610)=$F$11,C610*$G$11,IF(YEAR(A610)=$F$12,C610*$G$12,))))))))))</f>
        <v>30.099999999999998</v>
      </c>
      <c r="R610">
        <f>SUMIF($B$3:B610,B610,$C$3:C610)</f>
        <v>25</v>
      </c>
      <c r="S610">
        <f t="shared" si="17"/>
        <v>0</v>
      </c>
    </row>
    <row r="611" spans="1:19" x14ac:dyDescent="0.25">
      <c r="A611" s="1">
        <v>39465</v>
      </c>
      <c r="B611" t="s">
        <v>55</v>
      </c>
      <c r="C611">
        <v>97</v>
      </c>
      <c r="J611">
        <f>IF(YEAR(A611)=$F$3,C611*$G$3,IF(YEAR(A611)=$F$4,C611*$G$4,IF(YEAR(A611)=$F$5,C611*$G$5,IF(YEAR(A611)=$F$6,C611*$G$6,IF(YEAR(A611)=$F$7,C611*$G$7,IF(YEAR(A611)=$F$8,C611*$G$8,IF(YEAR(A611)=$F$9,C611*$G$9,IF(YEAR(A611)=$F$10,C611*$G$10,IF(YEAR(A611)=$F$11,C611*$G$11,IF(YEAR(A611)=$F$12,C611*$G$12,))))))))))</f>
        <v>208.54999999999998</v>
      </c>
      <c r="R611">
        <f>SUMIF($B$3:B611,B611,$C$3:C611)</f>
        <v>1458</v>
      </c>
      <c r="S611">
        <f t="shared" si="17"/>
        <v>9.7000000000000011</v>
      </c>
    </row>
    <row r="612" spans="1:19" x14ac:dyDescent="0.25">
      <c r="A612" s="1">
        <v>39468</v>
      </c>
      <c r="B612" t="s">
        <v>61</v>
      </c>
      <c r="C612">
        <v>81</v>
      </c>
      <c r="J612">
        <f>IF(YEAR(A612)=$F$3,C612*$G$3,IF(YEAR(A612)=$F$4,C612*$G$4,IF(YEAR(A612)=$F$5,C612*$G$5,IF(YEAR(A612)=$F$6,C612*$G$6,IF(YEAR(A612)=$F$7,C612*$G$7,IF(YEAR(A612)=$F$8,C612*$G$8,IF(YEAR(A612)=$F$9,C612*$G$9,IF(YEAR(A612)=$F$10,C612*$G$10,IF(YEAR(A612)=$F$11,C612*$G$11,IF(YEAR(A612)=$F$12,C612*$G$12,))))))))))</f>
        <v>174.15</v>
      </c>
      <c r="R612">
        <f>SUMIF($B$3:B612,B612,$C$3:C612)</f>
        <v>540</v>
      </c>
      <c r="S612">
        <f t="shared" si="17"/>
        <v>4.05</v>
      </c>
    </row>
    <row r="613" spans="1:19" x14ac:dyDescent="0.25">
      <c r="A613" s="1">
        <v>39469</v>
      </c>
      <c r="B613" t="s">
        <v>23</v>
      </c>
      <c r="C613">
        <v>179</v>
      </c>
      <c r="J613">
        <f>IF(YEAR(A613)=$F$3,C613*$G$3,IF(YEAR(A613)=$F$4,C613*$G$4,IF(YEAR(A613)=$F$5,C613*$G$5,IF(YEAR(A613)=$F$6,C613*$G$6,IF(YEAR(A613)=$F$7,C613*$G$7,IF(YEAR(A613)=$F$8,C613*$G$8,IF(YEAR(A613)=$F$9,C613*$G$9,IF(YEAR(A613)=$F$10,C613*$G$10,IF(YEAR(A613)=$F$11,C613*$G$11,IF(YEAR(A613)=$F$12,C613*$G$12,))))))))))</f>
        <v>384.84999999999997</v>
      </c>
      <c r="R613">
        <f>SUMIF($B$3:B613,B613,$C$3:C613)</f>
        <v>1910</v>
      </c>
      <c r="S613">
        <f t="shared" si="17"/>
        <v>17.900000000000002</v>
      </c>
    </row>
    <row r="614" spans="1:19" x14ac:dyDescent="0.25">
      <c r="A614" s="1">
        <v>39470</v>
      </c>
      <c r="B614" t="s">
        <v>37</v>
      </c>
      <c r="C614">
        <v>132</v>
      </c>
      <c r="J614">
        <f>IF(YEAR(A614)=$F$3,C614*$G$3,IF(YEAR(A614)=$F$4,C614*$G$4,IF(YEAR(A614)=$F$5,C614*$G$5,IF(YEAR(A614)=$F$6,C614*$G$6,IF(YEAR(A614)=$F$7,C614*$G$7,IF(YEAR(A614)=$F$8,C614*$G$8,IF(YEAR(A614)=$F$9,C614*$G$9,IF(YEAR(A614)=$F$10,C614*$G$10,IF(YEAR(A614)=$F$11,C614*$G$11,IF(YEAR(A614)=$F$12,C614*$G$12,))))))))))</f>
        <v>283.8</v>
      </c>
      <c r="R614">
        <f>SUMIF($B$3:B614,B614,$C$3:C614)</f>
        <v>1520</v>
      </c>
      <c r="S614">
        <f t="shared" si="17"/>
        <v>13.200000000000001</v>
      </c>
    </row>
    <row r="615" spans="1:19" x14ac:dyDescent="0.25">
      <c r="A615" s="1">
        <v>39470</v>
      </c>
      <c r="B615" t="s">
        <v>153</v>
      </c>
      <c r="C615">
        <v>5</v>
      </c>
      <c r="J615">
        <f>IF(YEAR(A615)=$F$3,C615*$G$3,IF(YEAR(A615)=$F$4,C615*$G$4,IF(YEAR(A615)=$F$5,C615*$G$5,IF(YEAR(A615)=$F$6,C615*$G$6,IF(YEAR(A615)=$F$7,C615*$G$7,IF(YEAR(A615)=$F$8,C615*$G$8,IF(YEAR(A615)=$F$9,C615*$G$9,IF(YEAR(A615)=$F$10,C615*$G$10,IF(YEAR(A615)=$F$11,C615*$G$11,IF(YEAR(A615)=$F$12,C615*$G$12,))))))))))</f>
        <v>10.75</v>
      </c>
      <c r="R615">
        <f>SUMIF($B$3:B615,B615,$C$3:C615)</f>
        <v>5</v>
      </c>
      <c r="S615">
        <f t="shared" si="17"/>
        <v>0</v>
      </c>
    </row>
    <row r="616" spans="1:19" x14ac:dyDescent="0.25">
      <c r="A616" s="1">
        <v>39470</v>
      </c>
      <c r="B616" t="s">
        <v>18</v>
      </c>
      <c r="C616">
        <v>100</v>
      </c>
      <c r="J616">
        <f>IF(YEAR(A616)=$F$3,C616*$G$3,IF(YEAR(A616)=$F$4,C616*$G$4,IF(YEAR(A616)=$F$5,C616*$G$5,IF(YEAR(A616)=$F$6,C616*$G$6,IF(YEAR(A616)=$F$7,C616*$G$7,IF(YEAR(A616)=$F$8,C616*$G$8,IF(YEAR(A616)=$F$9,C616*$G$9,IF(YEAR(A616)=$F$10,C616*$G$10,IF(YEAR(A616)=$F$11,C616*$G$11,IF(YEAR(A616)=$F$12,C616*$G$12,))))))))))</f>
        <v>215</v>
      </c>
      <c r="R616">
        <f>SUMIF($B$3:B616,B616,$C$3:C616)</f>
        <v>1951</v>
      </c>
      <c r="S616">
        <f t="shared" si="17"/>
        <v>10</v>
      </c>
    </row>
    <row r="617" spans="1:19" x14ac:dyDescent="0.25">
      <c r="A617" s="1">
        <v>39474</v>
      </c>
      <c r="B617" t="s">
        <v>154</v>
      </c>
      <c r="C617">
        <v>6</v>
      </c>
      <c r="J617">
        <f>IF(YEAR(A617)=$F$3,C617*$G$3,IF(YEAR(A617)=$F$4,C617*$G$4,IF(YEAR(A617)=$F$5,C617*$G$5,IF(YEAR(A617)=$F$6,C617*$G$6,IF(YEAR(A617)=$F$7,C617*$G$7,IF(YEAR(A617)=$F$8,C617*$G$8,IF(YEAR(A617)=$F$9,C617*$G$9,IF(YEAR(A617)=$F$10,C617*$G$10,IF(YEAR(A617)=$F$11,C617*$G$11,IF(YEAR(A617)=$F$12,C617*$G$12,))))))))))</f>
        <v>12.899999999999999</v>
      </c>
      <c r="R617">
        <f>SUMIF($B$3:B617,B617,$C$3:C617)</f>
        <v>6</v>
      </c>
      <c r="S617">
        <f t="shared" si="17"/>
        <v>0</v>
      </c>
    </row>
    <row r="618" spans="1:19" x14ac:dyDescent="0.25">
      <c r="A618" s="1">
        <v>39481</v>
      </c>
      <c r="B618" t="s">
        <v>24</v>
      </c>
      <c r="C618">
        <v>171</v>
      </c>
      <c r="J618">
        <f>IF(YEAR(A618)=$F$3,C618*$G$3,IF(YEAR(A618)=$F$4,C618*$G$4,IF(YEAR(A618)=$F$5,C618*$G$5,IF(YEAR(A618)=$F$6,C618*$G$6,IF(YEAR(A618)=$F$7,C618*$G$7,IF(YEAR(A618)=$F$8,C618*$G$8,IF(YEAR(A618)=$F$9,C618*$G$9,IF(YEAR(A618)=$F$10,C618*$G$10,IF(YEAR(A618)=$F$11,C618*$G$11,IF(YEAR(A618)=$F$12,C618*$G$12,))))))))))</f>
        <v>367.65</v>
      </c>
      <c r="R618">
        <f>SUMIF($B$3:B618,B618,$C$3:C618)</f>
        <v>2814</v>
      </c>
      <c r="S618">
        <f t="shared" si="17"/>
        <v>17.100000000000001</v>
      </c>
    </row>
    <row r="619" spans="1:19" x14ac:dyDescent="0.25">
      <c r="A619" s="1">
        <v>39483</v>
      </c>
      <c r="B619" t="s">
        <v>14</v>
      </c>
      <c r="C619">
        <v>333</v>
      </c>
      <c r="J619">
        <f>IF(YEAR(A619)=$F$3,C619*$G$3,IF(YEAR(A619)=$F$4,C619*$G$4,IF(YEAR(A619)=$F$5,C619*$G$5,IF(YEAR(A619)=$F$6,C619*$G$6,IF(YEAR(A619)=$F$7,C619*$G$7,IF(YEAR(A619)=$F$8,C619*$G$8,IF(YEAR(A619)=$F$9,C619*$G$9,IF(YEAR(A619)=$F$10,C619*$G$10,IF(YEAR(A619)=$F$11,C619*$G$11,IF(YEAR(A619)=$F$12,C619*$G$12,))))))))))</f>
        <v>715.94999999999993</v>
      </c>
      <c r="R619">
        <f>SUMIF($B$3:B619,B619,$C$3:C619)</f>
        <v>6561</v>
      </c>
      <c r="S619">
        <f t="shared" si="17"/>
        <v>33.300000000000004</v>
      </c>
    </row>
    <row r="620" spans="1:19" x14ac:dyDescent="0.25">
      <c r="A620" s="1">
        <v>39484</v>
      </c>
      <c r="B620" t="s">
        <v>24</v>
      </c>
      <c r="C620">
        <v>365</v>
      </c>
      <c r="J620">
        <f>IF(YEAR(A620)=$F$3,C620*$G$3,IF(YEAR(A620)=$F$4,C620*$G$4,IF(YEAR(A620)=$F$5,C620*$G$5,IF(YEAR(A620)=$F$6,C620*$G$6,IF(YEAR(A620)=$F$7,C620*$G$7,IF(YEAR(A620)=$F$8,C620*$G$8,IF(YEAR(A620)=$F$9,C620*$G$9,IF(YEAR(A620)=$F$10,C620*$G$10,IF(YEAR(A620)=$F$11,C620*$G$11,IF(YEAR(A620)=$F$12,C620*$G$12,))))))))))</f>
        <v>784.75</v>
      </c>
      <c r="R620">
        <f>SUMIF($B$3:B620,B620,$C$3:C620)</f>
        <v>3179</v>
      </c>
      <c r="S620">
        <f t="shared" si="17"/>
        <v>36.5</v>
      </c>
    </row>
    <row r="621" spans="1:19" x14ac:dyDescent="0.25">
      <c r="A621" s="1">
        <v>39484</v>
      </c>
      <c r="B621" t="s">
        <v>112</v>
      </c>
      <c r="C621">
        <v>16</v>
      </c>
      <c r="J621">
        <f>IF(YEAR(A621)=$F$3,C621*$G$3,IF(YEAR(A621)=$F$4,C621*$G$4,IF(YEAR(A621)=$F$5,C621*$G$5,IF(YEAR(A621)=$F$6,C621*$G$6,IF(YEAR(A621)=$F$7,C621*$G$7,IF(YEAR(A621)=$F$8,C621*$G$8,IF(YEAR(A621)=$F$9,C621*$G$9,IF(YEAR(A621)=$F$10,C621*$G$10,IF(YEAR(A621)=$F$11,C621*$G$11,IF(YEAR(A621)=$F$12,C621*$G$12,))))))))))</f>
        <v>34.4</v>
      </c>
      <c r="R621">
        <f>SUMIF($B$3:B621,B621,$C$3:C621)</f>
        <v>42</v>
      </c>
      <c r="S621">
        <f t="shared" si="17"/>
        <v>0</v>
      </c>
    </row>
    <row r="622" spans="1:19" x14ac:dyDescent="0.25">
      <c r="A622" s="1">
        <v>39485</v>
      </c>
      <c r="B622" t="s">
        <v>5</v>
      </c>
      <c r="C622">
        <v>211</v>
      </c>
      <c r="J622">
        <f>IF(YEAR(A622)=$F$3,C622*$G$3,IF(YEAR(A622)=$F$4,C622*$G$4,IF(YEAR(A622)=$F$5,C622*$G$5,IF(YEAR(A622)=$F$6,C622*$G$6,IF(YEAR(A622)=$F$7,C622*$G$7,IF(YEAR(A622)=$F$8,C622*$G$8,IF(YEAR(A622)=$F$9,C622*$G$9,IF(YEAR(A622)=$F$10,C622*$G$10,IF(YEAR(A622)=$F$11,C622*$G$11,IF(YEAR(A622)=$F$12,C622*$G$12,))))))))))</f>
        <v>453.65</v>
      </c>
      <c r="R622">
        <f>SUMIF($B$3:B622,B622,$C$3:C622)</f>
        <v>4451</v>
      </c>
      <c r="S622">
        <f t="shared" si="17"/>
        <v>21.1</v>
      </c>
    </row>
    <row r="623" spans="1:19" x14ac:dyDescent="0.25">
      <c r="A623" s="1">
        <v>39489</v>
      </c>
      <c r="B623" t="s">
        <v>45</v>
      </c>
      <c r="C623">
        <v>196</v>
      </c>
      <c r="J623">
        <f>IF(YEAR(A623)=$F$3,C623*$G$3,IF(YEAR(A623)=$F$4,C623*$G$4,IF(YEAR(A623)=$F$5,C623*$G$5,IF(YEAR(A623)=$F$6,C623*$G$6,IF(YEAR(A623)=$F$7,C623*$G$7,IF(YEAR(A623)=$F$8,C623*$G$8,IF(YEAR(A623)=$F$9,C623*$G$9,IF(YEAR(A623)=$F$10,C623*$G$10,IF(YEAR(A623)=$F$11,C623*$G$11,IF(YEAR(A623)=$F$12,C623*$G$12,))))))))))</f>
        <v>421.4</v>
      </c>
      <c r="R623">
        <f>SUMIF($B$3:B623,B623,$C$3:C623)</f>
        <v>7733</v>
      </c>
      <c r="S623">
        <f t="shared" si="17"/>
        <v>19.600000000000001</v>
      </c>
    </row>
    <row r="624" spans="1:19" x14ac:dyDescent="0.25">
      <c r="A624" s="1">
        <v>39490</v>
      </c>
      <c r="B624" t="s">
        <v>155</v>
      </c>
      <c r="C624">
        <v>11</v>
      </c>
      <c r="J624">
        <f>IF(YEAR(A624)=$F$3,C624*$G$3,IF(YEAR(A624)=$F$4,C624*$G$4,IF(YEAR(A624)=$F$5,C624*$G$5,IF(YEAR(A624)=$F$6,C624*$G$6,IF(YEAR(A624)=$F$7,C624*$G$7,IF(YEAR(A624)=$F$8,C624*$G$8,IF(YEAR(A624)=$F$9,C624*$G$9,IF(YEAR(A624)=$F$10,C624*$G$10,IF(YEAR(A624)=$F$11,C624*$G$11,IF(YEAR(A624)=$F$12,C624*$G$12,))))))))))</f>
        <v>23.65</v>
      </c>
      <c r="R624">
        <f>SUMIF($B$3:B624,B624,$C$3:C624)</f>
        <v>11</v>
      </c>
      <c r="S624">
        <f t="shared" si="17"/>
        <v>0</v>
      </c>
    </row>
    <row r="625" spans="1:19" x14ac:dyDescent="0.25">
      <c r="A625" s="1">
        <v>39491</v>
      </c>
      <c r="B625" t="s">
        <v>112</v>
      </c>
      <c r="C625">
        <v>17</v>
      </c>
      <c r="J625">
        <f>IF(YEAR(A625)=$F$3,C625*$G$3,IF(YEAR(A625)=$F$4,C625*$G$4,IF(YEAR(A625)=$F$5,C625*$G$5,IF(YEAR(A625)=$F$6,C625*$G$6,IF(YEAR(A625)=$F$7,C625*$G$7,IF(YEAR(A625)=$F$8,C625*$G$8,IF(YEAR(A625)=$F$9,C625*$G$9,IF(YEAR(A625)=$F$10,C625*$G$10,IF(YEAR(A625)=$F$11,C625*$G$11,IF(YEAR(A625)=$F$12,C625*$G$12,))))))))))</f>
        <v>36.549999999999997</v>
      </c>
      <c r="R625">
        <f>SUMIF($B$3:B625,B625,$C$3:C625)</f>
        <v>59</v>
      </c>
      <c r="S625">
        <f t="shared" si="17"/>
        <v>0</v>
      </c>
    </row>
    <row r="626" spans="1:19" x14ac:dyDescent="0.25">
      <c r="A626" s="1">
        <v>39494</v>
      </c>
      <c r="B626" t="s">
        <v>66</v>
      </c>
      <c r="C626">
        <v>62</v>
      </c>
      <c r="J626">
        <f>IF(YEAR(A626)=$F$3,C626*$G$3,IF(YEAR(A626)=$F$4,C626*$G$4,IF(YEAR(A626)=$F$5,C626*$G$5,IF(YEAR(A626)=$F$6,C626*$G$6,IF(YEAR(A626)=$F$7,C626*$G$7,IF(YEAR(A626)=$F$8,C626*$G$8,IF(YEAR(A626)=$F$9,C626*$G$9,IF(YEAR(A626)=$F$10,C626*$G$10,IF(YEAR(A626)=$F$11,C626*$G$11,IF(YEAR(A626)=$F$12,C626*$G$12,))))))))))</f>
        <v>133.29999999999998</v>
      </c>
      <c r="R626">
        <f>SUMIF($B$3:B626,B626,$C$3:C626)</f>
        <v>809</v>
      </c>
      <c r="S626">
        <f t="shared" si="17"/>
        <v>3.1</v>
      </c>
    </row>
    <row r="627" spans="1:19" x14ac:dyDescent="0.25">
      <c r="A627" s="1">
        <v>39494</v>
      </c>
      <c r="B627" t="s">
        <v>9</v>
      </c>
      <c r="C627">
        <v>103</v>
      </c>
      <c r="J627">
        <f>IF(YEAR(A627)=$F$3,C627*$G$3,IF(YEAR(A627)=$F$4,C627*$G$4,IF(YEAR(A627)=$F$5,C627*$G$5,IF(YEAR(A627)=$F$6,C627*$G$6,IF(YEAR(A627)=$F$7,C627*$G$7,IF(YEAR(A627)=$F$8,C627*$G$8,IF(YEAR(A627)=$F$9,C627*$G$9,IF(YEAR(A627)=$F$10,C627*$G$10,IF(YEAR(A627)=$F$11,C627*$G$11,IF(YEAR(A627)=$F$12,C627*$G$12,))))))))))</f>
        <v>221.45</v>
      </c>
      <c r="R627">
        <f>SUMIF($B$3:B627,B627,$C$3:C627)</f>
        <v>8139</v>
      </c>
      <c r="S627">
        <f t="shared" si="17"/>
        <v>10.3</v>
      </c>
    </row>
    <row r="628" spans="1:19" x14ac:dyDescent="0.25">
      <c r="A628" s="1">
        <v>39494</v>
      </c>
      <c r="B628" t="s">
        <v>32</v>
      </c>
      <c r="C628">
        <v>9</v>
      </c>
      <c r="J628">
        <f>IF(YEAR(A628)=$F$3,C628*$G$3,IF(YEAR(A628)=$F$4,C628*$G$4,IF(YEAR(A628)=$F$5,C628*$G$5,IF(YEAR(A628)=$F$6,C628*$G$6,IF(YEAR(A628)=$F$7,C628*$G$7,IF(YEAR(A628)=$F$8,C628*$G$8,IF(YEAR(A628)=$F$9,C628*$G$9,IF(YEAR(A628)=$F$10,C628*$G$10,IF(YEAR(A628)=$F$11,C628*$G$11,IF(YEAR(A628)=$F$12,C628*$G$12,))))))))))</f>
        <v>19.349999999999998</v>
      </c>
      <c r="R628">
        <f>SUMIF($B$3:B628,B628,$C$3:C628)</f>
        <v>16</v>
      </c>
      <c r="S628">
        <f t="shared" si="17"/>
        <v>0</v>
      </c>
    </row>
    <row r="629" spans="1:19" x14ac:dyDescent="0.25">
      <c r="A629" s="1">
        <v>39495</v>
      </c>
      <c r="B629" t="s">
        <v>156</v>
      </c>
      <c r="C629">
        <v>5</v>
      </c>
      <c r="J629">
        <f>IF(YEAR(A629)=$F$3,C629*$G$3,IF(YEAR(A629)=$F$4,C629*$G$4,IF(YEAR(A629)=$F$5,C629*$G$5,IF(YEAR(A629)=$F$6,C629*$G$6,IF(YEAR(A629)=$F$7,C629*$G$7,IF(YEAR(A629)=$F$8,C629*$G$8,IF(YEAR(A629)=$F$9,C629*$G$9,IF(YEAR(A629)=$F$10,C629*$G$10,IF(YEAR(A629)=$F$11,C629*$G$11,IF(YEAR(A629)=$F$12,C629*$G$12,))))))))))</f>
        <v>10.75</v>
      </c>
      <c r="R629">
        <f>SUMIF($B$3:B629,B629,$C$3:C629)</f>
        <v>5</v>
      </c>
      <c r="S629">
        <f t="shared" si="17"/>
        <v>0</v>
      </c>
    </row>
    <row r="630" spans="1:19" x14ac:dyDescent="0.25">
      <c r="A630" s="1">
        <v>39495</v>
      </c>
      <c r="B630" t="s">
        <v>45</v>
      </c>
      <c r="C630">
        <v>452</v>
      </c>
      <c r="J630">
        <f>IF(YEAR(A630)=$F$3,C630*$G$3,IF(YEAR(A630)=$F$4,C630*$G$4,IF(YEAR(A630)=$F$5,C630*$G$5,IF(YEAR(A630)=$F$6,C630*$G$6,IF(YEAR(A630)=$F$7,C630*$G$7,IF(YEAR(A630)=$F$8,C630*$G$8,IF(YEAR(A630)=$F$9,C630*$G$9,IF(YEAR(A630)=$F$10,C630*$G$10,IF(YEAR(A630)=$F$11,C630*$G$11,IF(YEAR(A630)=$F$12,C630*$G$12,))))))))))</f>
        <v>971.8</v>
      </c>
      <c r="R630">
        <f>SUMIF($B$3:B630,B630,$C$3:C630)</f>
        <v>8185</v>
      </c>
      <c r="S630">
        <f t="shared" si="17"/>
        <v>45.2</v>
      </c>
    </row>
    <row r="631" spans="1:19" x14ac:dyDescent="0.25">
      <c r="A631" s="1">
        <v>39496</v>
      </c>
      <c r="B631" t="s">
        <v>157</v>
      </c>
      <c r="C631">
        <v>2</v>
      </c>
      <c r="J631">
        <f>IF(YEAR(A631)=$F$3,C631*$G$3,IF(YEAR(A631)=$F$4,C631*$G$4,IF(YEAR(A631)=$F$5,C631*$G$5,IF(YEAR(A631)=$F$6,C631*$G$6,IF(YEAR(A631)=$F$7,C631*$G$7,IF(YEAR(A631)=$F$8,C631*$G$8,IF(YEAR(A631)=$F$9,C631*$G$9,IF(YEAR(A631)=$F$10,C631*$G$10,IF(YEAR(A631)=$F$11,C631*$G$11,IF(YEAR(A631)=$F$12,C631*$G$12,))))))))))</f>
        <v>4.3</v>
      </c>
      <c r="R631">
        <f>SUMIF($B$3:B631,B631,$C$3:C631)</f>
        <v>2</v>
      </c>
      <c r="S631">
        <f t="shared" si="17"/>
        <v>0</v>
      </c>
    </row>
    <row r="632" spans="1:19" x14ac:dyDescent="0.25">
      <c r="A632" s="1">
        <v>39497</v>
      </c>
      <c r="B632" t="s">
        <v>50</v>
      </c>
      <c r="C632">
        <v>335</v>
      </c>
      <c r="J632">
        <f>IF(YEAR(A632)=$F$3,C632*$G$3,IF(YEAR(A632)=$F$4,C632*$G$4,IF(YEAR(A632)=$F$5,C632*$G$5,IF(YEAR(A632)=$F$6,C632*$G$6,IF(YEAR(A632)=$F$7,C632*$G$7,IF(YEAR(A632)=$F$8,C632*$G$8,IF(YEAR(A632)=$F$9,C632*$G$9,IF(YEAR(A632)=$F$10,C632*$G$10,IF(YEAR(A632)=$F$11,C632*$G$11,IF(YEAR(A632)=$F$12,C632*$G$12,))))))))))</f>
        <v>720.25</v>
      </c>
      <c r="R632">
        <f>SUMIF($B$3:B632,B632,$C$3:C632)</f>
        <v>7878</v>
      </c>
      <c r="S632">
        <f t="shared" si="17"/>
        <v>33.5</v>
      </c>
    </row>
    <row r="633" spans="1:19" x14ac:dyDescent="0.25">
      <c r="A633" s="1">
        <v>39498</v>
      </c>
      <c r="B633" t="s">
        <v>158</v>
      </c>
      <c r="C633">
        <v>12</v>
      </c>
      <c r="J633">
        <f>IF(YEAR(A633)=$F$3,C633*$G$3,IF(YEAR(A633)=$F$4,C633*$G$4,IF(YEAR(A633)=$F$5,C633*$G$5,IF(YEAR(A633)=$F$6,C633*$G$6,IF(YEAR(A633)=$F$7,C633*$G$7,IF(YEAR(A633)=$F$8,C633*$G$8,IF(YEAR(A633)=$F$9,C633*$G$9,IF(YEAR(A633)=$F$10,C633*$G$10,IF(YEAR(A633)=$F$11,C633*$G$11,IF(YEAR(A633)=$F$12,C633*$G$12,))))))))))</f>
        <v>25.799999999999997</v>
      </c>
      <c r="R633">
        <f>SUMIF($B$3:B633,B633,$C$3:C633)</f>
        <v>12</v>
      </c>
      <c r="S633">
        <f t="shared" si="17"/>
        <v>0</v>
      </c>
    </row>
    <row r="634" spans="1:19" x14ac:dyDescent="0.25">
      <c r="A634" s="1">
        <v>39499</v>
      </c>
      <c r="B634" t="s">
        <v>79</v>
      </c>
      <c r="C634">
        <v>12</v>
      </c>
      <c r="J634">
        <f>IF(YEAR(A634)=$F$3,C634*$G$3,IF(YEAR(A634)=$F$4,C634*$G$4,IF(YEAR(A634)=$F$5,C634*$G$5,IF(YEAR(A634)=$F$6,C634*$G$6,IF(YEAR(A634)=$F$7,C634*$G$7,IF(YEAR(A634)=$F$8,C634*$G$8,IF(YEAR(A634)=$F$9,C634*$G$9,IF(YEAR(A634)=$F$10,C634*$G$10,IF(YEAR(A634)=$F$11,C634*$G$11,IF(YEAR(A634)=$F$12,C634*$G$12,))))))))))</f>
        <v>25.799999999999997</v>
      </c>
      <c r="R634">
        <f>SUMIF($B$3:B634,B634,$C$3:C634)</f>
        <v>35</v>
      </c>
      <c r="S634">
        <f t="shared" si="17"/>
        <v>0</v>
      </c>
    </row>
    <row r="635" spans="1:19" x14ac:dyDescent="0.25">
      <c r="A635" s="1">
        <v>39500</v>
      </c>
      <c r="B635" t="s">
        <v>159</v>
      </c>
      <c r="C635">
        <v>5</v>
      </c>
      <c r="J635">
        <f>IF(YEAR(A635)=$F$3,C635*$G$3,IF(YEAR(A635)=$F$4,C635*$G$4,IF(YEAR(A635)=$F$5,C635*$G$5,IF(YEAR(A635)=$F$6,C635*$G$6,IF(YEAR(A635)=$F$7,C635*$G$7,IF(YEAR(A635)=$F$8,C635*$G$8,IF(YEAR(A635)=$F$9,C635*$G$9,IF(YEAR(A635)=$F$10,C635*$G$10,IF(YEAR(A635)=$F$11,C635*$G$11,IF(YEAR(A635)=$F$12,C635*$G$12,))))))))))</f>
        <v>10.75</v>
      </c>
      <c r="R635">
        <f>SUMIF($B$3:B635,B635,$C$3:C635)</f>
        <v>5</v>
      </c>
      <c r="S635">
        <f t="shared" si="17"/>
        <v>0</v>
      </c>
    </row>
    <row r="636" spans="1:19" x14ac:dyDescent="0.25">
      <c r="A636" s="1">
        <v>39500</v>
      </c>
      <c r="B636" t="s">
        <v>160</v>
      </c>
      <c r="C636">
        <v>2</v>
      </c>
      <c r="J636">
        <f>IF(YEAR(A636)=$F$3,C636*$G$3,IF(YEAR(A636)=$F$4,C636*$G$4,IF(YEAR(A636)=$F$5,C636*$G$5,IF(YEAR(A636)=$F$6,C636*$G$6,IF(YEAR(A636)=$F$7,C636*$G$7,IF(YEAR(A636)=$F$8,C636*$G$8,IF(YEAR(A636)=$F$9,C636*$G$9,IF(YEAR(A636)=$F$10,C636*$G$10,IF(YEAR(A636)=$F$11,C636*$G$11,IF(YEAR(A636)=$F$12,C636*$G$12,))))))))))</f>
        <v>4.3</v>
      </c>
      <c r="R636">
        <f>SUMIF($B$3:B636,B636,$C$3:C636)</f>
        <v>2</v>
      </c>
      <c r="S636">
        <f t="shared" si="17"/>
        <v>0</v>
      </c>
    </row>
    <row r="637" spans="1:19" x14ac:dyDescent="0.25">
      <c r="A637" s="1">
        <v>39501</v>
      </c>
      <c r="B637" t="s">
        <v>161</v>
      </c>
      <c r="C637">
        <v>10</v>
      </c>
      <c r="J637">
        <f>IF(YEAR(A637)=$F$3,C637*$G$3,IF(YEAR(A637)=$F$4,C637*$G$4,IF(YEAR(A637)=$F$5,C637*$G$5,IF(YEAR(A637)=$F$6,C637*$G$6,IF(YEAR(A637)=$F$7,C637*$G$7,IF(YEAR(A637)=$F$8,C637*$G$8,IF(YEAR(A637)=$F$9,C637*$G$9,IF(YEAR(A637)=$F$10,C637*$G$10,IF(YEAR(A637)=$F$11,C637*$G$11,IF(YEAR(A637)=$F$12,C637*$G$12,))))))))))</f>
        <v>21.5</v>
      </c>
      <c r="R637">
        <f>SUMIF($B$3:B637,B637,$C$3:C637)</f>
        <v>10</v>
      </c>
      <c r="S637">
        <f t="shared" si="17"/>
        <v>0</v>
      </c>
    </row>
    <row r="638" spans="1:19" x14ac:dyDescent="0.25">
      <c r="A638" s="1">
        <v>39503</v>
      </c>
      <c r="B638" t="s">
        <v>45</v>
      </c>
      <c r="C638">
        <v>308</v>
      </c>
      <c r="J638">
        <f>IF(YEAR(A638)=$F$3,C638*$G$3,IF(YEAR(A638)=$F$4,C638*$G$4,IF(YEAR(A638)=$F$5,C638*$G$5,IF(YEAR(A638)=$F$6,C638*$G$6,IF(YEAR(A638)=$F$7,C638*$G$7,IF(YEAR(A638)=$F$8,C638*$G$8,IF(YEAR(A638)=$F$9,C638*$G$9,IF(YEAR(A638)=$F$10,C638*$G$10,IF(YEAR(A638)=$F$11,C638*$G$11,IF(YEAR(A638)=$F$12,C638*$G$12,))))))))))</f>
        <v>662.19999999999993</v>
      </c>
      <c r="R638">
        <f>SUMIF($B$3:B638,B638,$C$3:C638)</f>
        <v>8493</v>
      </c>
      <c r="S638">
        <f t="shared" si="17"/>
        <v>30.8</v>
      </c>
    </row>
    <row r="639" spans="1:19" x14ac:dyDescent="0.25">
      <c r="A639" s="1">
        <v>39505</v>
      </c>
      <c r="B639" t="s">
        <v>119</v>
      </c>
      <c r="C639">
        <v>5</v>
      </c>
      <c r="J639">
        <f>IF(YEAR(A639)=$F$3,C639*$G$3,IF(YEAR(A639)=$F$4,C639*$G$4,IF(YEAR(A639)=$F$5,C639*$G$5,IF(YEAR(A639)=$F$6,C639*$G$6,IF(YEAR(A639)=$F$7,C639*$G$7,IF(YEAR(A639)=$F$8,C639*$G$8,IF(YEAR(A639)=$F$9,C639*$G$9,IF(YEAR(A639)=$F$10,C639*$G$10,IF(YEAR(A639)=$F$11,C639*$G$11,IF(YEAR(A639)=$F$12,C639*$G$12,))))))))))</f>
        <v>10.75</v>
      </c>
      <c r="R639">
        <f>SUMIF($B$3:B639,B639,$C$3:C639)</f>
        <v>25</v>
      </c>
      <c r="S639">
        <f t="shared" si="17"/>
        <v>0</v>
      </c>
    </row>
    <row r="640" spans="1:19" x14ac:dyDescent="0.25">
      <c r="A640" s="1">
        <v>39505</v>
      </c>
      <c r="B640" t="s">
        <v>14</v>
      </c>
      <c r="C640">
        <v>446</v>
      </c>
      <c r="J640">
        <f>IF(YEAR(A640)=$F$3,C640*$G$3,IF(YEAR(A640)=$F$4,C640*$G$4,IF(YEAR(A640)=$F$5,C640*$G$5,IF(YEAR(A640)=$F$6,C640*$G$6,IF(YEAR(A640)=$F$7,C640*$G$7,IF(YEAR(A640)=$F$8,C640*$G$8,IF(YEAR(A640)=$F$9,C640*$G$9,IF(YEAR(A640)=$F$10,C640*$G$10,IF(YEAR(A640)=$F$11,C640*$G$11,IF(YEAR(A640)=$F$12,C640*$G$12,))))))))))</f>
        <v>958.9</v>
      </c>
      <c r="R640">
        <f>SUMIF($B$3:B640,B640,$C$3:C640)</f>
        <v>7007</v>
      </c>
      <c r="S640">
        <f t="shared" si="17"/>
        <v>44.6</v>
      </c>
    </row>
    <row r="641" spans="1:19" x14ac:dyDescent="0.25">
      <c r="A641" s="1">
        <v>39506</v>
      </c>
      <c r="B641" t="s">
        <v>7</v>
      </c>
      <c r="C641">
        <v>281</v>
      </c>
      <c r="J641">
        <f>IF(YEAR(A641)=$F$3,C641*$G$3,IF(YEAR(A641)=$F$4,C641*$G$4,IF(YEAR(A641)=$F$5,C641*$G$5,IF(YEAR(A641)=$F$6,C641*$G$6,IF(YEAR(A641)=$F$7,C641*$G$7,IF(YEAR(A641)=$F$8,C641*$G$8,IF(YEAR(A641)=$F$9,C641*$G$9,IF(YEAR(A641)=$F$10,C641*$G$10,IF(YEAR(A641)=$F$11,C641*$G$11,IF(YEAR(A641)=$F$12,C641*$G$12,))))))))))</f>
        <v>604.15</v>
      </c>
      <c r="R641">
        <f>SUMIF($B$3:B641,B641,$C$3:C641)</f>
        <v>8942</v>
      </c>
      <c r="S641">
        <f t="shared" si="17"/>
        <v>28.1</v>
      </c>
    </row>
    <row r="642" spans="1:19" x14ac:dyDescent="0.25">
      <c r="A642" s="1">
        <v>39510</v>
      </c>
      <c r="B642" t="s">
        <v>11</v>
      </c>
      <c r="C642">
        <v>6</v>
      </c>
      <c r="J642">
        <f>IF(YEAR(A642)=$F$3,C642*$G$3,IF(YEAR(A642)=$F$4,C642*$G$4,IF(YEAR(A642)=$F$5,C642*$G$5,IF(YEAR(A642)=$F$6,C642*$G$6,IF(YEAR(A642)=$F$7,C642*$G$7,IF(YEAR(A642)=$F$8,C642*$G$8,IF(YEAR(A642)=$F$9,C642*$G$9,IF(YEAR(A642)=$F$10,C642*$G$10,IF(YEAR(A642)=$F$11,C642*$G$11,IF(YEAR(A642)=$F$12,C642*$G$12,))))))))))</f>
        <v>12.899999999999999</v>
      </c>
      <c r="R642">
        <f>SUMIF($B$3:B642,B642,$C$3:C642)</f>
        <v>17</v>
      </c>
      <c r="S642">
        <f t="shared" si="17"/>
        <v>0</v>
      </c>
    </row>
    <row r="643" spans="1:19" x14ac:dyDescent="0.25">
      <c r="A643" s="1">
        <v>39511</v>
      </c>
      <c r="B643" t="s">
        <v>7</v>
      </c>
      <c r="C643">
        <v>409</v>
      </c>
      <c r="J643">
        <f>IF(YEAR(A643)=$F$3,C643*$G$3,IF(YEAR(A643)=$F$4,C643*$G$4,IF(YEAR(A643)=$F$5,C643*$G$5,IF(YEAR(A643)=$F$6,C643*$G$6,IF(YEAR(A643)=$F$7,C643*$G$7,IF(YEAR(A643)=$F$8,C643*$G$8,IF(YEAR(A643)=$F$9,C643*$G$9,IF(YEAR(A643)=$F$10,C643*$G$10,IF(YEAR(A643)=$F$11,C643*$G$11,IF(YEAR(A643)=$F$12,C643*$G$12,))))))))))</f>
        <v>879.34999999999991</v>
      </c>
      <c r="R643">
        <f>SUMIF($B$3:B643,B643,$C$3:C643)</f>
        <v>9351</v>
      </c>
      <c r="S643">
        <f t="shared" si="17"/>
        <v>40.900000000000006</v>
      </c>
    </row>
    <row r="644" spans="1:19" x14ac:dyDescent="0.25">
      <c r="A644" s="1">
        <v>39511</v>
      </c>
      <c r="B644" t="s">
        <v>66</v>
      </c>
      <c r="C644">
        <v>191</v>
      </c>
      <c r="J644">
        <f>IF(YEAR(A644)=$F$3,C644*$G$3,IF(YEAR(A644)=$F$4,C644*$G$4,IF(YEAR(A644)=$F$5,C644*$G$5,IF(YEAR(A644)=$F$6,C644*$G$6,IF(YEAR(A644)=$F$7,C644*$G$7,IF(YEAR(A644)=$F$8,C644*$G$8,IF(YEAR(A644)=$F$9,C644*$G$9,IF(YEAR(A644)=$F$10,C644*$G$10,IF(YEAR(A644)=$F$11,C644*$G$11,IF(YEAR(A644)=$F$12,C644*$G$12,))))))))))</f>
        <v>410.65</v>
      </c>
      <c r="R644">
        <f>SUMIF($B$3:B644,B644,$C$3:C644)</f>
        <v>1000</v>
      </c>
      <c r="S644">
        <f t="shared" ref="S644:S707" si="18">IF(R644&gt;=10000,C644*0.2,IF(R644&gt;=1000,C644*0.1,IF(R644&gt;=100,C644*0.05,0)))</f>
        <v>19.100000000000001</v>
      </c>
    </row>
    <row r="645" spans="1:19" x14ac:dyDescent="0.25">
      <c r="A645" s="1">
        <v>39512</v>
      </c>
      <c r="B645" t="s">
        <v>50</v>
      </c>
      <c r="C645">
        <v>404</v>
      </c>
      <c r="J645">
        <f>IF(YEAR(A645)=$F$3,C645*$G$3,IF(YEAR(A645)=$F$4,C645*$G$4,IF(YEAR(A645)=$F$5,C645*$G$5,IF(YEAR(A645)=$F$6,C645*$G$6,IF(YEAR(A645)=$F$7,C645*$G$7,IF(YEAR(A645)=$F$8,C645*$G$8,IF(YEAR(A645)=$F$9,C645*$G$9,IF(YEAR(A645)=$F$10,C645*$G$10,IF(YEAR(A645)=$F$11,C645*$G$11,IF(YEAR(A645)=$F$12,C645*$G$12,))))))))))</f>
        <v>868.59999999999991</v>
      </c>
      <c r="R645">
        <f>SUMIF($B$3:B645,B645,$C$3:C645)</f>
        <v>8282</v>
      </c>
      <c r="S645">
        <f t="shared" si="18"/>
        <v>40.400000000000006</v>
      </c>
    </row>
    <row r="646" spans="1:19" x14ac:dyDescent="0.25">
      <c r="A646" s="1">
        <v>39512</v>
      </c>
      <c r="B646" t="s">
        <v>28</v>
      </c>
      <c r="C646">
        <v>135</v>
      </c>
      <c r="J646">
        <f>IF(YEAR(A646)=$F$3,C646*$G$3,IF(YEAR(A646)=$F$4,C646*$G$4,IF(YEAR(A646)=$F$5,C646*$G$5,IF(YEAR(A646)=$F$6,C646*$G$6,IF(YEAR(A646)=$F$7,C646*$G$7,IF(YEAR(A646)=$F$8,C646*$G$8,IF(YEAR(A646)=$F$9,C646*$G$9,IF(YEAR(A646)=$F$10,C646*$G$10,IF(YEAR(A646)=$F$11,C646*$G$11,IF(YEAR(A646)=$F$12,C646*$G$12,))))))))))</f>
        <v>290.25</v>
      </c>
      <c r="R646">
        <f>SUMIF($B$3:B646,B646,$C$3:C646)</f>
        <v>1307</v>
      </c>
      <c r="S646">
        <f t="shared" si="18"/>
        <v>13.5</v>
      </c>
    </row>
    <row r="647" spans="1:19" x14ac:dyDescent="0.25">
      <c r="A647" s="1">
        <v>39512</v>
      </c>
      <c r="B647" t="s">
        <v>27</v>
      </c>
      <c r="C647">
        <v>20</v>
      </c>
      <c r="J647">
        <f>IF(YEAR(A647)=$F$3,C647*$G$3,IF(YEAR(A647)=$F$4,C647*$G$4,IF(YEAR(A647)=$F$5,C647*$G$5,IF(YEAR(A647)=$F$6,C647*$G$6,IF(YEAR(A647)=$F$7,C647*$G$7,IF(YEAR(A647)=$F$8,C647*$G$8,IF(YEAR(A647)=$F$9,C647*$G$9,IF(YEAR(A647)=$F$10,C647*$G$10,IF(YEAR(A647)=$F$11,C647*$G$11,IF(YEAR(A647)=$F$12,C647*$G$12,))))))))))</f>
        <v>43</v>
      </c>
      <c r="R647">
        <f>SUMIF($B$3:B647,B647,$C$3:C647)</f>
        <v>48</v>
      </c>
      <c r="S647">
        <f t="shared" si="18"/>
        <v>0</v>
      </c>
    </row>
    <row r="648" spans="1:19" x14ac:dyDescent="0.25">
      <c r="A648" s="1">
        <v>39514</v>
      </c>
      <c r="B648" t="s">
        <v>58</v>
      </c>
      <c r="C648">
        <v>54</v>
      </c>
      <c r="J648">
        <f>IF(YEAR(A648)=$F$3,C648*$G$3,IF(YEAR(A648)=$F$4,C648*$G$4,IF(YEAR(A648)=$F$5,C648*$G$5,IF(YEAR(A648)=$F$6,C648*$G$6,IF(YEAR(A648)=$F$7,C648*$G$7,IF(YEAR(A648)=$F$8,C648*$G$8,IF(YEAR(A648)=$F$9,C648*$G$9,IF(YEAR(A648)=$F$10,C648*$G$10,IF(YEAR(A648)=$F$11,C648*$G$11,IF(YEAR(A648)=$F$12,C648*$G$12,))))))))))</f>
        <v>116.1</v>
      </c>
      <c r="R648">
        <f>SUMIF($B$3:B648,B648,$C$3:C648)</f>
        <v>420</v>
      </c>
      <c r="S648">
        <f t="shared" si="18"/>
        <v>2.7</v>
      </c>
    </row>
    <row r="649" spans="1:19" x14ac:dyDescent="0.25">
      <c r="A649" s="1">
        <v>39514</v>
      </c>
      <c r="B649" t="s">
        <v>52</v>
      </c>
      <c r="C649">
        <v>129</v>
      </c>
      <c r="J649">
        <f>IF(YEAR(A649)=$F$3,C649*$G$3,IF(YEAR(A649)=$F$4,C649*$G$4,IF(YEAR(A649)=$F$5,C649*$G$5,IF(YEAR(A649)=$F$6,C649*$G$6,IF(YEAR(A649)=$F$7,C649*$G$7,IF(YEAR(A649)=$F$8,C649*$G$8,IF(YEAR(A649)=$F$9,C649*$G$9,IF(YEAR(A649)=$F$10,C649*$G$10,IF(YEAR(A649)=$F$11,C649*$G$11,IF(YEAR(A649)=$F$12,C649*$G$12,))))))))))</f>
        <v>277.34999999999997</v>
      </c>
      <c r="R649">
        <f>SUMIF($B$3:B649,B649,$C$3:C649)</f>
        <v>1220</v>
      </c>
      <c r="S649">
        <f t="shared" si="18"/>
        <v>12.9</v>
      </c>
    </row>
    <row r="650" spans="1:19" x14ac:dyDescent="0.25">
      <c r="A650" s="1">
        <v>39517</v>
      </c>
      <c r="B650" t="s">
        <v>162</v>
      </c>
      <c r="C650">
        <v>11</v>
      </c>
      <c r="J650">
        <f>IF(YEAR(A650)=$F$3,C650*$G$3,IF(YEAR(A650)=$F$4,C650*$G$4,IF(YEAR(A650)=$F$5,C650*$G$5,IF(YEAR(A650)=$F$6,C650*$G$6,IF(YEAR(A650)=$F$7,C650*$G$7,IF(YEAR(A650)=$F$8,C650*$G$8,IF(YEAR(A650)=$F$9,C650*$G$9,IF(YEAR(A650)=$F$10,C650*$G$10,IF(YEAR(A650)=$F$11,C650*$G$11,IF(YEAR(A650)=$F$12,C650*$G$12,))))))))))</f>
        <v>23.65</v>
      </c>
      <c r="R650">
        <f>SUMIF($B$3:B650,B650,$C$3:C650)</f>
        <v>11</v>
      </c>
      <c r="S650">
        <f t="shared" si="18"/>
        <v>0</v>
      </c>
    </row>
    <row r="651" spans="1:19" x14ac:dyDescent="0.25">
      <c r="A651" s="1">
        <v>39518</v>
      </c>
      <c r="B651" t="s">
        <v>22</v>
      </c>
      <c r="C651">
        <v>383</v>
      </c>
      <c r="J651">
        <f>IF(YEAR(A651)=$F$3,C651*$G$3,IF(YEAR(A651)=$F$4,C651*$G$4,IF(YEAR(A651)=$F$5,C651*$G$5,IF(YEAR(A651)=$F$6,C651*$G$6,IF(YEAR(A651)=$F$7,C651*$G$7,IF(YEAR(A651)=$F$8,C651*$G$8,IF(YEAR(A651)=$F$9,C651*$G$9,IF(YEAR(A651)=$F$10,C651*$G$10,IF(YEAR(A651)=$F$11,C651*$G$11,IF(YEAR(A651)=$F$12,C651*$G$12,))))))))))</f>
        <v>823.44999999999993</v>
      </c>
      <c r="R651">
        <f>SUMIF($B$3:B651,B651,$C$3:C651)</f>
        <v>6720</v>
      </c>
      <c r="S651">
        <f t="shared" si="18"/>
        <v>38.300000000000004</v>
      </c>
    </row>
    <row r="652" spans="1:19" x14ac:dyDescent="0.25">
      <c r="A652" s="1">
        <v>39519</v>
      </c>
      <c r="B652" t="s">
        <v>10</v>
      </c>
      <c r="C652">
        <v>46</v>
      </c>
      <c r="J652">
        <f>IF(YEAR(A652)=$F$3,C652*$G$3,IF(YEAR(A652)=$F$4,C652*$G$4,IF(YEAR(A652)=$F$5,C652*$G$5,IF(YEAR(A652)=$F$6,C652*$G$6,IF(YEAR(A652)=$F$7,C652*$G$7,IF(YEAR(A652)=$F$8,C652*$G$8,IF(YEAR(A652)=$F$9,C652*$G$9,IF(YEAR(A652)=$F$10,C652*$G$10,IF(YEAR(A652)=$F$11,C652*$G$11,IF(YEAR(A652)=$F$12,C652*$G$12,))))))))))</f>
        <v>98.899999999999991</v>
      </c>
      <c r="R652">
        <f>SUMIF($B$3:B652,B652,$C$3:C652)</f>
        <v>1357</v>
      </c>
      <c r="S652">
        <f t="shared" si="18"/>
        <v>4.6000000000000005</v>
      </c>
    </row>
    <row r="653" spans="1:19" x14ac:dyDescent="0.25">
      <c r="A653" s="1">
        <v>39520</v>
      </c>
      <c r="B653" t="s">
        <v>131</v>
      </c>
      <c r="C653">
        <v>61</v>
      </c>
      <c r="J653">
        <f>IF(YEAR(A653)=$F$3,C653*$G$3,IF(YEAR(A653)=$F$4,C653*$G$4,IF(YEAR(A653)=$F$5,C653*$G$5,IF(YEAR(A653)=$F$6,C653*$G$6,IF(YEAR(A653)=$F$7,C653*$G$7,IF(YEAR(A653)=$F$8,C653*$G$8,IF(YEAR(A653)=$F$9,C653*$G$9,IF(YEAR(A653)=$F$10,C653*$G$10,IF(YEAR(A653)=$F$11,C653*$G$11,IF(YEAR(A653)=$F$12,C653*$G$12,))))))))))</f>
        <v>131.15</v>
      </c>
      <c r="R653">
        <f>SUMIF($B$3:B653,B653,$C$3:C653)</f>
        <v>342</v>
      </c>
      <c r="S653">
        <f t="shared" si="18"/>
        <v>3.0500000000000003</v>
      </c>
    </row>
    <row r="654" spans="1:19" x14ac:dyDescent="0.25">
      <c r="A654" s="1">
        <v>39522</v>
      </c>
      <c r="B654" t="s">
        <v>28</v>
      </c>
      <c r="C654">
        <v>166</v>
      </c>
      <c r="J654">
        <f>IF(YEAR(A654)=$F$3,C654*$G$3,IF(YEAR(A654)=$F$4,C654*$G$4,IF(YEAR(A654)=$F$5,C654*$G$5,IF(YEAR(A654)=$F$6,C654*$G$6,IF(YEAR(A654)=$F$7,C654*$G$7,IF(YEAR(A654)=$F$8,C654*$G$8,IF(YEAR(A654)=$F$9,C654*$G$9,IF(YEAR(A654)=$F$10,C654*$G$10,IF(YEAR(A654)=$F$11,C654*$G$11,IF(YEAR(A654)=$F$12,C654*$G$12,))))))))))</f>
        <v>356.9</v>
      </c>
      <c r="R654">
        <f>SUMIF($B$3:B654,B654,$C$3:C654)</f>
        <v>1473</v>
      </c>
      <c r="S654">
        <f t="shared" si="18"/>
        <v>16.600000000000001</v>
      </c>
    </row>
    <row r="655" spans="1:19" x14ac:dyDescent="0.25">
      <c r="A655" s="1">
        <v>39523</v>
      </c>
      <c r="B655" t="s">
        <v>69</v>
      </c>
      <c r="C655">
        <v>91</v>
      </c>
      <c r="J655">
        <f>IF(YEAR(A655)=$F$3,C655*$G$3,IF(YEAR(A655)=$F$4,C655*$G$4,IF(YEAR(A655)=$F$5,C655*$G$5,IF(YEAR(A655)=$F$6,C655*$G$6,IF(YEAR(A655)=$F$7,C655*$G$7,IF(YEAR(A655)=$F$8,C655*$G$8,IF(YEAR(A655)=$F$9,C655*$G$9,IF(YEAR(A655)=$F$10,C655*$G$10,IF(YEAR(A655)=$F$11,C655*$G$11,IF(YEAR(A655)=$F$12,C655*$G$12,))))))))))</f>
        <v>195.65</v>
      </c>
      <c r="R655">
        <f>SUMIF($B$3:B655,B655,$C$3:C655)</f>
        <v>1246</v>
      </c>
      <c r="S655">
        <f t="shared" si="18"/>
        <v>9.1</v>
      </c>
    </row>
    <row r="656" spans="1:19" x14ac:dyDescent="0.25">
      <c r="A656" s="1">
        <v>39524</v>
      </c>
      <c r="B656" t="s">
        <v>163</v>
      </c>
      <c r="C656">
        <v>10</v>
      </c>
      <c r="J656">
        <f>IF(YEAR(A656)=$F$3,C656*$G$3,IF(YEAR(A656)=$F$4,C656*$G$4,IF(YEAR(A656)=$F$5,C656*$G$5,IF(YEAR(A656)=$F$6,C656*$G$6,IF(YEAR(A656)=$F$7,C656*$G$7,IF(YEAR(A656)=$F$8,C656*$G$8,IF(YEAR(A656)=$F$9,C656*$G$9,IF(YEAR(A656)=$F$10,C656*$G$10,IF(YEAR(A656)=$F$11,C656*$G$11,IF(YEAR(A656)=$F$12,C656*$G$12,))))))))))</f>
        <v>21.5</v>
      </c>
      <c r="R656">
        <f>SUMIF($B$3:B656,B656,$C$3:C656)</f>
        <v>10</v>
      </c>
      <c r="S656">
        <f t="shared" si="18"/>
        <v>0</v>
      </c>
    </row>
    <row r="657" spans="1:19" x14ac:dyDescent="0.25">
      <c r="A657" s="1">
        <v>39526</v>
      </c>
      <c r="B657" t="s">
        <v>164</v>
      </c>
      <c r="C657">
        <v>19</v>
      </c>
      <c r="J657">
        <f>IF(YEAR(A657)=$F$3,C657*$G$3,IF(YEAR(A657)=$F$4,C657*$G$4,IF(YEAR(A657)=$F$5,C657*$G$5,IF(YEAR(A657)=$F$6,C657*$G$6,IF(YEAR(A657)=$F$7,C657*$G$7,IF(YEAR(A657)=$F$8,C657*$G$8,IF(YEAR(A657)=$F$9,C657*$G$9,IF(YEAR(A657)=$F$10,C657*$G$10,IF(YEAR(A657)=$F$11,C657*$G$11,IF(YEAR(A657)=$F$12,C657*$G$12,))))))))))</f>
        <v>40.85</v>
      </c>
      <c r="R657">
        <f>SUMIF($B$3:B657,B657,$C$3:C657)</f>
        <v>19</v>
      </c>
      <c r="S657">
        <f t="shared" si="18"/>
        <v>0</v>
      </c>
    </row>
    <row r="658" spans="1:19" x14ac:dyDescent="0.25">
      <c r="A658" s="1">
        <v>39526</v>
      </c>
      <c r="B658" t="s">
        <v>165</v>
      </c>
      <c r="C658">
        <v>2</v>
      </c>
      <c r="J658">
        <f>IF(YEAR(A658)=$F$3,C658*$G$3,IF(YEAR(A658)=$F$4,C658*$G$4,IF(YEAR(A658)=$F$5,C658*$G$5,IF(YEAR(A658)=$F$6,C658*$G$6,IF(YEAR(A658)=$F$7,C658*$G$7,IF(YEAR(A658)=$F$8,C658*$G$8,IF(YEAR(A658)=$F$9,C658*$G$9,IF(YEAR(A658)=$F$10,C658*$G$10,IF(YEAR(A658)=$F$11,C658*$G$11,IF(YEAR(A658)=$F$12,C658*$G$12,))))))))))</f>
        <v>4.3</v>
      </c>
      <c r="R658">
        <f>SUMIF($B$3:B658,B658,$C$3:C658)</f>
        <v>2</v>
      </c>
      <c r="S658">
        <f t="shared" si="18"/>
        <v>0</v>
      </c>
    </row>
    <row r="659" spans="1:19" x14ac:dyDescent="0.25">
      <c r="A659" s="1">
        <v>39527</v>
      </c>
      <c r="B659" t="s">
        <v>35</v>
      </c>
      <c r="C659">
        <v>125</v>
      </c>
      <c r="J659">
        <f>IF(YEAR(A659)=$F$3,C659*$G$3,IF(YEAR(A659)=$F$4,C659*$G$4,IF(YEAR(A659)=$F$5,C659*$G$5,IF(YEAR(A659)=$F$6,C659*$G$6,IF(YEAR(A659)=$F$7,C659*$G$7,IF(YEAR(A659)=$F$8,C659*$G$8,IF(YEAR(A659)=$F$9,C659*$G$9,IF(YEAR(A659)=$F$10,C659*$G$10,IF(YEAR(A659)=$F$11,C659*$G$11,IF(YEAR(A659)=$F$12,C659*$G$12,))))))))))</f>
        <v>268.75</v>
      </c>
      <c r="R659">
        <f>SUMIF($B$3:B659,B659,$C$3:C659)</f>
        <v>992</v>
      </c>
      <c r="S659">
        <f t="shared" si="18"/>
        <v>6.25</v>
      </c>
    </row>
    <row r="660" spans="1:19" x14ac:dyDescent="0.25">
      <c r="A660" s="1">
        <v>39527</v>
      </c>
      <c r="B660" t="s">
        <v>22</v>
      </c>
      <c r="C660">
        <v>248</v>
      </c>
      <c r="J660">
        <f>IF(YEAR(A660)=$F$3,C660*$G$3,IF(YEAR(A660)=$F$4,C660*$G$4,IF(YEAR(A660)=$F$5,C660*$G$5,IF(YEAR(A660)=$F$6,C660*$G$6,IF(YEAR(A660)=$F$7,C660*$G$7,IF(YEAR(A660)=$F$8,C660*$G$8,IF(YEAR(A660)=$F$9,C660*$G$9,IF(YEAR(A660)=$F$10,C660*$G$10,IF(YEAR(A660)=$F$11,C660*$G$11,IF(YEAR(A660)=$F$12,C660*$G$12,))))))))))</f>
        <v>533.19999999999993</v>
      </c>
      <c r="R660">
        <f>SUMIF($B$3:B660,B660,$C$3:C660)</f>
        <v>6968</v>
      </c>
      <c r="S660">
        <f t="shared" si="18"/>
        <v>24.8</v>
      </c>
    </row>
    <row r="661" spans="1:19" x14ac:dyDescent="0.25">
      <c r="A661" s="1">
        <v>39527</v>
      </c>
      <c r="B661" t="s">
        <v>102</v>
      </c>
      <c r="C661">
        <v>298</v>
      </c>
      <c r="J661">
        <f>IF(YEAR(A661)=$F$3,C661*$G$3,IF(YEAR(A661)=$F$4,C661*$G$4,IF(YEAR(A661)=$F$5,C661*$G$5,IF(YEAR(A661)=$F$6,C661*$G$6,IF(YEAR(A661)=$F$7,C661*$G$7,IF(YEAR(A661)=$F$8,C661*$G$8,IF(YEAR(A661)=$F$9,C661*$G$9,IF(YEAR(A661)=$F$10,C661*$G$10,IF(YEAR(A661)=$F$11,C661*$G$11,IF(YEAR(A661)=$F$12,C661*$G$12,))))))))))</f>
        <v>640.69999999999993</v>
      </c>
      <c r="R661">
        <f>SUMIF($B$3:B661,B661,$C$3:C661)</f>
        <v>1437</v>
      </c>
      <c r="S661">
        <f t="shared" si="18"/>
        <v>29.8</v>
      </c>
    </row>
    <row r="662" spans="1:19" x14ac:dyDescent="0.25">
      <c r="A662" s="1">
        <v>39528</v>
      </c>
      <c r="B662" t="s">
        <v>22</v>
      </c>
      <c r="C662">
        <v>406</v>
      </c>
      <c r="J662">
        <f>IF(YEAR(A662)=$F$3,C662*$G$3,IF(YEAR(A662)=$F$4,C662*$G$4,IF(YEAR(A662)=$F$5,C662*$G$5,IF(YEAR(A662)=$F$6,C662*$G$6,IF(YEAR(A662)=$F$7,C662*$G$7,IF(YEAR(A662)=$F$8,C662*$G$8,IF(YEAR(A662)=$F$9,C662*$G$9,IF(YEAR(A662)=$F$10,C662*$G$10,IF(YEAR(A662)=$F$11,C662*$G$11,IF(YEAR(A662)=$F$12,C662*$G$12,))))))))))</f>
        <v>872.9</v>
      </c>
      <c r="R662">
        <f>SUMIF($B$3:B662,B662,$C$3:C662)</f>
        <v>7374</v>
      </c>
      <c r="S662">
        <f t="shared" si="18"/>
        <v>40.6</v>
      </c>
    </row>
    <row r="663" spans="1:19" x14ac:dyDescent="0.25">
      <c r="A663" s="1">
        <v>39529</v>
      </c>
      <c r="B663" t="s">
        <v>19</v>
      </c>
      <c r="C663">
        <v>46</v>
      </c>
      <c r="J663">
        <f>IF(YEAR(A663)=$F$3,C663*$G$3,IF(YEAR(A663)=$F$4,C663*$G$4,IF(YEAR(A663)=$F$5,C663*$G$5,IF(YEAR(A663)=$F$6,C663*$G$6,IF(YEAR(A663)=$F$7,C663*$G$7,IF(YEAR(A663)=$F$8,C663*$G$8,IF(YEAR(A663)=$F$9,C663*$G$9,IF(YEAR(A663)=$F$10,C663*$G$10,IF(YEAR(A663)=$F$11,C663*$G$11,IF(YEAR(A663)=$F$12,C663*$G$12,))))))))))</f>
        <v>98.899999999999991</v>
      </c>
      <c r="R663">
        <f>SUMIF($B$3:B663,B663,$C$3:C663)</f>
        <v>1433</v>
      </c>
      <c r="S663">
        <f t="shared" si="18"/>
        <v>4.6000000000000005</v>
      </c>
    </row>
    <row r="664" spans="1:19" x14ac:dyDescent="0.25">
      <c r="A664" s="1">
        <v>39530</v>
      </c>
      <c r="B664" t="s">
        <v>69</v>
      </c>
      <c r="C664">
        <v>106</v>
      </c>
      <c r="J664">
        <f>IF(YEAR(A664)=$F$3,C664*$G$3,IF(YEAR(A664)=$F$4,C664*$G$4,IF(YEAR(A664)=$F$5,C664*$G$5,IF(YEAR(A664)=$F$6,C664*$G$6,IF(YEAR(A664)=$F$7,C664*$G$7,IF(YEAR(A664)=$F$8,C664*$G$8,IF(YEAR(A664)=$F$9,C664*$G$9,IF(YEAR(A664)=$F$10,C664*$G$10,IF(YEAR(A664)=$F$11,C664*$G$11,IF(YEAR(A664)=$F$12,C664*$G$12,))))))))))</f>
        <v>227.89999999999998</v>
      </c>
      <c r="R664">
        <f>SUMIF($B$3:B664,B664,$C$3:C664)</f>
        <v>1352</v>
      </c>
      <c r="S664">
        <f t="shared" si="18"/>
        <v>10.600000000000001</v>
      </c>
    </row>
    <row r="665" spans="1:19" x14ac:dyDescent="0.25">
      <c r="A665" s="1">
        <v>39532</v>
      </c>
      <c r="B665" t="s">
        <v>9</v>
      </c>
      <c r="C665">
        <v>121</v>
      </c>
      <c r="J665">
        <f>IF(YEAR(A665)=$F$3,C665*$G$3,IF(YEAR(A665)=$F$4,C665*$G$4,IF(YEAR(A665)=$F$5,C665*$G$5,IF(YEAR(A665)=$F$6,C665*$G$6,IF(YEAR(A665)=$F$7,C665*$G$7,IF(YEAR(A665)=$F$8,C665*$G$8,IF(YEAR(A665)=$F$9,C665*$G$9,IF(YEAR(A665)=$F$10,C665*$G$10,IF(YEAR(A665)=$F$11,C665*$G$11,IF(YEAR(A665)=$F$12,C665*$G$12,))))))))))</f>
        <v>260.14999999999998</v>
      </c>
      <c r="R665">
        <f>SUMIF($B$3:B665,B665,$C$3:C665)</f>
        <v>8260</v>
      </c>
      <c r="S665">
        <f t="shared" si="18"/>
        <v>12.100000000000001</v>
      </c>
    </row>
    <row r="666" spans="1:19" x14ac:dyDescent="0.25">
      <c r="A666" s="1">
        <v>39536</v>
      </c>
      <c r="B666" t="s">
        <v>45</v>
      </c>
      <c r="C666">
        <v>170</v>
      </c>
      <c r="J666">
        <f>IF(YEAR(A666)=$F$3,C666*$G$3,IF(YEAR(A666)=$F$4,C666*$G$4,IF(YEAR(A666)=$F$5,C666*$G$5,IF(YEAR(A666)=$F$6,C666*$G$6,IF(YEAR(A666)=$F$7,C666*$G$7,IF(YEAR(A666)=$F$8,C666*$G$8,IF(YEAR(A666)=$F$9,C666*$G$9,IF(YEAR(A666)=$F$10,C666*$G$10,IF(YEAR(A666)=$F$11,C666*$G$11,IF(YEAR(A666)=$F$12,C666*$G$12,))))))))))</f>
        <v>365.5</v>
      </c>
      <c r="R666">
        <f>SUMIF($B$3:B666,B666,$C$3:C666)</f>
        <v>8663</v>
      </c>
      <c r="S666">
        <f t="shared" si="18"/>
        <v>17</v>
      </c>
    </row>
    <row r="667" spans="1:19" x14ac:dyDescent="0.25">
      <c r="A667" s="1">
        <v>39536</v>
      </c>
      <c r="B667" t="s">
        <v>14</v>
      </c>
      <c r="C667">
        <v>431</v>
      </c>
      <c r="J667">
        <f>IF(YEAR(A667)=$F$3,C667*$G$3,IF(YEAR(A667)=$F$4,C667*$G$4,IF(YEAR(A667)=$F$5,C667*$G$5,IF(YEAR(A667)=$F$6,C667*$G$6,IF(YEAR(A667)=$F$7,C667*$G$7,IF(YEAR(A667)=$F$8,C667*$G$8,IF(YEAR(A667)=$F$9,C667*$G$9,IF(YEAR(A667)=$F$10,C667*$G$10,IF(YEAR(A667)=$F$11,C667*$G$11,IF(YEAR(A667)=$F$12,C667*$G$12,))))))))))</f>
        <v>926.65</v>
      </c>
      <c r="R667">
        <f>SUMIF($B$3:B667,B667,$C$3:C667)</f>
        <v>7438</v>
      </c>
      <c r="S667">
        <f t="shared" si="18"/>
        <v>43.1</v>
      </c>
    </row>
    <row r="668" spans="1:19" x14ac:dyDescent="0.25">
      <c r="A668" s="1">
        <v>39537</v>
      </c>
      <c r="B668" t="s">
        <v>50</v>
      </c>
      <c r="C668">
        <v>483</v>
      </c>
      <c r="J668">
        <f>IF(YEAR(A668)=$F$3,C668*$G$3,IF(YEAR(A668)=$F$4,C668*$G$4,IF(YEAR(A668)=$F$5,C668*$G$5,IF(YEAR(A668)=$F$6,C668*$G$6,IF(YEAR(A668)=$F$7,C668*$G$7,IF(YEAR(A668)=$F$8,C668*$G$8,IF(YEAR(A668)=$F$9,C668*$G$9,IF(YEAR(A668)=$F$10,C668*$G$10,IF(YEAR(A668)=$F$11,C668*$G$11,IF(YEAR(A668)=$F$12,C668*$G$12,))))))))))</f>
        <v>1038.45</v>
      </c>
      <c r="R668">
        <f>SUMIF($B$3:B668,B668,$C$3:C668)</f>
        <v>8765</v>
      </c>
      <c r="S668">
        <f t="shared" si="18"/>
        <v>48.300000000000004</v>
      </c>
    </row>
    <row r="669" spans="1:19" x14ac:dyDescent="0.25">
      <c r="A669" s="1">
        <v>39539</v>
      </c>
      <c r="B669" t="s">
        <v>7</v>
      </c>
      <c r="C669">
        <v>354</v>
      </c>
      <c r="J669">
        <f>IF(YEAR(A669)=$F$3,C669*$G$3,IF(YEAR(A669)=$F$4,C669*$G$4,IF(YEAR(A669)=$F$5,C669*$G$5,IF(YEAR(A669)=$F$6,C669*$G$6,IF(YEAR(A669)=$F$7,C669*$G$7,IF(YEAR(A669)=$F$8,C669*$G$8,IF(YEAR(A669)=$F$9,C669*$G$9,IF(YEAR(A669)=$F$10,C669*$G$10,IF(YEAR(A669)=$F$11,C669*$G$11,IF(YEAR(A669)=$F$12,C669*$G$12,))))))))))</f>
        <v>761.1</v>
      </c>
      <c r="R669">
        <f>SUMIF($B$3:B669,B669,$C$3:C669)</f>
        <v>9705</v>
      </c>
      <c r="S669">
        <f t="shared" si="18"/>
        <v>35.4</v>
      </c>
    </row>
    <row r="670" spans="1:19" x14ac:dyDescent="0.25">
      <c r="A670" s="1">
        <v>39541</v>
      </c>
      <c r="B670" t="s">
        <v>69</v>
      </c>
      <c r="C670">
        <v>65</v>
      </c>
      <c r="J670">
        <f>IF(YEAR(A670)=$F$3,C670*$G$3,IF(YEAR(A670)=$F$4,C670*$G$4,IF(YEAR(A670)=$F$5,C670*$G$5,IF(YEAR(A670)=$F$6,C670*$G$6,IF(YEAR(A670)=$F$7,C670*$G$7,IF(YEAR(A670)=$F$8,C670*$G$8,IF(YEAR(A670)=$F$9,C670*$G$9,IF(YEAR(A670)=$F$10,C670*$G$10,IF(YEAR(A670)=$F$11,C670*$G$11,IF(YEAR(A670)=$F$12,C670*$G$12,))))))))))</f>
        <v>139.75</v>
      </c>
      <c r="R670">
        <f>SUMIF($B$3:B670,B670,$C$3:C670)</f>
        <v>1417</v>
      </c>
      <c r="S670">
        <f t="shared" si="18"/>
        <v>6.5</v>
      </c>
    </row>
    <row r="671" spans="1:19" x14ac:dyDescent="0.25">
      <c r="A671" s="1">
        <v>39544</v>
      </c>
      <c r="B671" t="s">
        <v>24</v>
      </c>
      <c r="C671">
        <v>176</v>
      </c>
      <c r="J671">
        <f>IF(YEAR(A671)=$F$3,C671*$G$3,IF(YEAR(A671)=$F$4,C671*$G$4,IF(YEAR(A671)=$F$5,C671*$G$5,IF(YEAR(A671)=$F$6,C671*$G$6,IF(YEAR(A671)=$F$7,C671*$G$7,IF(YEAR(A671)=$F$8,C671*$G$8,IF(YEAR(A671)=$F$9,C671*$G$9,IF(YEAR(A671)=$F$10,C671*$G$10,IF(YEAR(A671)=$F$11,C671*$G$11,IF(YEAR(A671)=$F$12,C671*$G$12,))))))))))</f>
        <v>378.4</v>
      </c>
      <c r="R671">
        <f>SUMIF($B$3:B671,B671,$C$3:C671)</f>
        <v>3355</v>
      </c>
      <c r="S671">
        <f t="shared" si="18"/>
        <v>17.600000000000001</v>
      </c>
    </row>
    <row r="672" spans="1:19" x14ac:dyDescent="0.25">
      <c r="A672" s="1">
        <v>39545</v>
      </c>
      <c r="B672" t="s">
        <v>51</v>
      </c>
      <c r="C672">
        <v>2</v>
      </c>
      <c r="J672">
        <f>IF(YEAR(A672)=$F$3,C672*$G$3,IF(YEAR(A672)=$F$4,C672*$G$4,IF(YEAR(A672)=$F$5,C672*$G$5,IF(YEAR(A672)=$F$6,C672*$G$6,IF(YEAR(A672)=$F$7,C672*$G$7,IF(YEAR(A672)=$F$8,C672*$G$8,IF(YEAR(A672)=$F$9,C672*$G$9,IF(YEAR(A672)=$F$10,C672*$G$10,IF(YEAR(A672)=$F$11,C672*$G$11,IF(YEAR(A672)=$F$12,C672*$G$12,))))))))))</f>
        <v>4.3</v>
      </c>
      <c r="R672">
        <f>SUMIF($B$3:B672,B672,$C$3:C672)</f>
        <v>9</v>
      </c>
      <c r="S672">
        <f t="shared" si="18"/>
        <v>0</v>
      </c>
    </row>
    <row r="673" spans="1:19" x14ac:dyDescent="0.25">
      <c r="A673" s="1">
        <v>39546</v>
      </c>
      <c r="B673" t="s">
        <v>66</v>
      </c>
      <c r="C673">
        <v>46</v>
      </c>
      <c r="J673">
        <f>IF(YEAR(A673)=$F$3,C673*$G$3,IF(YEAR(A673)=$F$4,C673*$G$4,IF(YEAR(A673)=$F$5,C673*$G$5,IF(YEAR(A673)=$F$6,C673*$G$6,IF(YEAR(A673)=$F$7,C673*$G$7,IF(YEAR(A673)=$F$8,C673*$G$8,IF(YEAR(A673)=$F$9,C673*$G$9,IF(YEAR(A673)=$F$10,C673*$G$10,IF(YEAR(A673)=$F$11,C673*$G$11,IF(YEAR(A673)=$F$12,C673*$G$12,))))))))))</f>
        <v>98.899999999999991</v>
      </c>
      <c r="R673">
        <f>SUMIF($B$3:B673,B673,$C$3:C673)</f>
        <v>1046</v>
      </c>
      <c r="S673">
        <f t="shared" si="18"/>
        <v>4.6000000000000005</v>
      </c>
    </row>
    <row r="674" spans="1:19" x14ac:dyDescent="0.25">
      <c r="A674" s="1">
        <v>39549</v>
      </c>
      <c r="B674" t="s">
        <v>102</v>
      </c>
      <c r="C674">
        <v>477</v>
      </c>
      <c r="J674">
        <f>IF(YEAR(A674)=$F$3,C674*$G$3,IF(YEAR(A674)=$F$4,C674*$G$4,IF(YEAR(A674)=$F$5,C674*$G$5,IF(YEAR(A674)=$F$6,C674*$G$6,IF(YEAR(A674)=$F$7,C674*$G$7,IF(YEAR(A674)=$F$8,C674*$G$8,IF(YEAR(A674)=$F$9,C674*$G$9,IF(YEAR(A674)=$F$10,C674*$G$10,IF(YEAR(A674)=$F$11,C674*$G$11,IF(YEAR(A674)=$F$12,C674*$G$12,))))))))))</f>
        <v>1025.55</v>
      </c>
      <c r="R674">
        <f>SUMIF($B$3:B674,B674,$C$3:C674)</f>
        <v>1914</v>
      </c>
      <c r="S674">
        <f t="shared" si="18"/>
        <v>47.7</v>
      </c>
    </row>
    <row r="675" spans="1:19" x14ac:dyDescent="0.25">
      <c r="A675" s="1">
        <v>39550</v>
      </c>
      <c r="B675" t="s">
        <v>57</v>
      </c>
      <c r="C675">
        <v>6</v>
      </c>
      <c r="J675">
        <f>IF(YEAR(A675)=$F$3,C675*$G$3,IF(YEAR(A675)=$F$4,C675*$G$4,IF(YEAR(A675)=$F$5,C675*$G$5,IF(YEAR(A675)=$F$6,C675*$G$6,IF(YEAR(A675)=$F$7,C675*$G$7,IF(YEAR(A675)=$F$8,C675*$G$8,IF(YEAR(A675)=$F$9,C675*$G$9,IF(YEAR(A675)=$F$10,C675*$G$10,IF(YEAR(A675)=$F$11,C675*$G$11,IF(YEAR(A675)=$F$12,C675*$G$12,))))))))))</f>
        <v>12.899999999999999</v>
      </c>
      <c r="R675">
        <f>SUMIF($B$3:B675,B675,$C$3:C675)</f>
        <v>29</v>
      </c>
      <c r="S675">
        <f t="shared" si="18"/>
        <v>0</v>
      </c>
    </row>
    <row r="676" spans="1:19" x14ac:dyDescent="0.25">
      <c r="A676" s="1">
        <v>39552</v>
      </c>
      <c r="B676" t="s">
        <v>48</v>
      </c>
      <c r="C676">
        <v>11</v>
      </c>
      <c r="J676">
        <f>IF(YEAR(A676)=$F$3,C676*$G$3,IF(YEAR(A676)=$F$4,C676*$G$4,IF(YEAR(A676)=$F$5,C676*$G$5,IF(YEAR(A676)=$F$6,C676*$G$6,IF(YEAR(A676)=$F$7,C676*$G$7,IF(YEAR(A676)=$F$8,C676*$G$8,IF(YEAR(A676)=$F$9,C676*$G$9,IF(YEAR(A676)=$F$10,C676*$G$10,IF(YEAR(A676)=$F$11,C676*$G$11,IF(YEAR(A676)=$F$12,C676*$G$12,))))))))))</f>
        <v>23.65</v>
      </c>
      <c r="R676">
        <f>SUMIF($B$3:B676,B676,$C$3:C676)</f>
        <v>24</v>
      </c>
      <c r="S676">
        <f t="shared" si="18"/>
        <v>0</v>
      </c>
    </row>
    <row r="677" spans="1:19" x14ac:dyDescent="0.25">
      <c r="A677" s="1">
        <v>39552</v>
      </c>
      <c r="B677" t="s">
        <v>66</v>
      </c>
      <c r="C677">
        <v>126</v>
      </c>
      <c r="J677">
        <f>IF(YEAR(A677)=$F$3,C677*$G$3,IF(YEAR(A677)=$F$4,C677*$G$4,IF(YEAR(A677)=$F$5,C677*$G$5,IF(YEAR(A677)=$F$6,C677*$G$6,IF(YEAR(A677)=$F$7,C677*$G$7,IF(YEAR(A677)=$F$8,C677*$G$8,IF(YEAR(A677)=$F$9,C677*$G$9,IF(YEAR(A677)=$F$10,C677*$G$10,IF(YEAR(A677)=$F$11,C677*$G$11,IF(YEAR(A677)=$F$12,C677*$G$12,))))))))))</f>
        <v>270.89999999999998</v>
      </c>
      <c r="R677">
        <f>SUMIF($B$3:B677,B677,$C$3:C677)</f>
        <v>1172</v>
      </c>
      <c r="S677">
        <f t="shared" si="18"/>
        <v>12.600000000000001</v>
      </c>
    </row>
    <row r="678" spans="1:19" x14ac:dyDescent="0.25">
      <c r="A678" s="1">
        <v>39552</v>
      </c>
      <c r="B678" t="s">
        <v>18</v>
      </c>
      <c r="C678">
        <v>190</v>
      </c>
      <c r="J678">
        <f>IF(YEAR(A678)=$F$3,C678*$G$3,IF(YEAR(A678)=$F$4,C678*$G$4,IF(YEAR(A678)=$F$5,C678*$G$5,IF(YEAR(A678)=$F$6,C678*$G$6,IF(YEAR(A678)=$F$7,C678*$G$7,IF(YEAR(A678)=$F$8,C678*$G$8,IF(YEAR(A678)=$F$9,C678*$G$9,IF(YEAR(A678)=$F$10,C678*$G$10,IF(YEAR(A678)=$F$11,C678*$G$11,IF(YEAR(A678)=$F$12,C678*$G$12,))))))))))</f>
        <v>408.5</v>
      </c>
      <c r="R678">
        <f>SUMIF($B$3:B678,B678,$C$3:C678)</f>
        <v>2141</v>
      </c>
      <c r="S678">
        <f t="shared" si="18"/>
        <v>19</v>
      </c>
    </row>
    <row r="679" spans="1:19" x14ac:dyDescent="0.25">
      <c r="A679" s="1">
        <v>39553</v>
      </c>
      <c r="B679" t="s">
        <v>50</v>
      </c>
      <c r="C679">
        <v>358</v>
      </c>
      <c r="J679">
        <f>IF(YEAR(A679)=$F$3,C679*$G$3,IF(YEAR(A679)=$F$4,C679*$G$4,IF(YEAR(A679)=$F$5,C679*$G$5,IF(YEAR(A679)=$F$6,C679*$G$6,IF(YEAR(A679)=$F$7,C679*$G$7,IF(YEAR(A679)=$F$8,C679*$G$8,IF(YEAR(A679)=$F$9,C679*$G$9,IF(YEAR(A679)=$F$10,C679*$G$10,IF(YEAR(A679)=$F$11,C679*$G$11,IF(YEAR(A679)=$F$12,C679*$G$12,))))))))))</f>
        <v>769.69999999999993</v>
      </c>
      <c r="R679">
        <f>SUMIF($B$3:B679,B679,$C$3:C679)</f>
        <v>9123</v>
      </c>
      <c r="S679">
        <f t="shared" si="18"/>
        <v>35.800000000000004</v>
      </c>
    </row>
    <row r="680" spans="1:19" x14ac:dyDescent="0.25">
      <c r="A680" s="1">
        <v>39553</v>
      </c>
      <c r="B680" t="s">
        <v>39</v>
      </c>
      <c r="C680">
        <v>78</v>
      </c>
      <c r="J680">
        <f>IF(YEAR(A680)=$F$3,C680*$G$3,IF(YEAR(A680)=$F$4,C680*$G$4,IF(YEAR(A680)=$F$5,C680*$G$5,IF(YEAR(A680)=$F$6,C680*$G$6,IF(YEAR(A680)=$F$7,C680*$G$7,IF(YEAR(A680)=$F$8,C680*$G$8,IF(YEAR(A680)=$F$9,C680*$G$9,IF(YEAR(A680)=$F$10,C680*$G$10,IF(YEAR(A680)=$F$11,C680*$G$11,IF(YEAR(A680)=$F$12,C680*$G$12,))))))))))</f>
        <v>167.7</v>
      </c>
      <c r="R680">
        <f>SUMIF($B$3:B680,B680,$C$3:C680)</f>
        <v>802</v>
      </c>
      <c r="S680">
        <f t="shared" si="18"/>
        <v>3.9000000000000004</v>
      </c>
    </row>
    <row r="681" spans="1:19" x14ac:dyDescent="0.25">
      <c r="A681" s="1">
        <v>39553</v>
      </c>
      <c r="B681" t="s">
        <v>71</v>
      </c>
      <c r="C681">
        <v>129</v>
      </c>
      <c r="J681">
        <f>IF(YEAR(A681)=$F$3,C681*$G$3,IF(YEAR(A681)=$F$4,C681*$G$4,IF(YEAR(A681)=$F$5,C681*$G$5,IF(YEAR(A681)=$F$6,C681*$G$6,IF(YEAR(A681)=$F$7,C681*$G$7,IF(YEAR(A681)=$F$8,C681*$G$8,IF(YEAR(A681)=$F$9,C681*$G$9,IF(YEAR(A681)=$F$10,C681*$G$10,IF(YEAR(A681)=$F$11,C681*$G$11,IF(YEAR(A681)=$F$12,C681*$G$12,))))))))))</f>
        <v>277.34999999999997</v>
      </c>
      <c r="R681">
        <f>SUMIF($B$3:B681,B681,$C$3:C681)</f>
        <v>900</v>
      </c>
      <c r="S681">
        <f t="shared" si="18"/>
        <v>6.45</v>
      </c>
    </row>
    <row r="682" spans="1:19" x14ac:dyDescent="0.25">
      <c r="A682" s="1">
        <v>39554</v>
      </c>
      <c r="B682" t="s">
        <v>14</v>
      </c>
      <c r="C682">
        <v>433</v>
      </c>
      <c r="J682">
        <f>IF(YEAR(A682)=$F$3,C682*$G$3,IF(YEAR(A682)=$F$4,C682*$G$4,IF(YEAR(A682)=$F$5,C682*$G$5,IF(YEAR(A682)=$F$6,C682*$G$6,IF(YEAR(A682)=$F$7,C682*$G$7,IF(YEAR(A682)=$F$8,C682*$G$8,IF(YEAR(A682)=$F$9,C682*$G$9,IF(YEAR(A682)=$F$10,C682*$G$10,IF(YEAR(A682)=$F$11,C682*$G$11,IF(YEAR(A682)=$F$12,C682*$G$12,))))))))))</f>
        <v>930.94999999999993</v>
      </c>
      <c r="R682">
        <f>SUMIF($B$3:B682,B682,$C$3:C682)</f>
        <v>7871</v>
      </c>
      <c r="S682">
        <f t="shared" si="18"/>
        <v>43.300000000000004</v>
      </c>
    </row>
    <row r="683" spans="1:19" x14ac:dyDescent="0.25">
      <c r="A683" s="1">
        <v>39555</v>
      </c>
      <c r="B683" t="s">
        <v>90</v>
      </c>
      <c r="C683">
        <v>18</v>
      </c>
      <c r="J683">
        <f>IF(YEAR(A683)=$F$3,C683*$G$3,IF(YEAR(A683)=$F$4,C683*$G$4,IF(YEAR(A683)=$F$5,C683*$G$5,IF(YEAR(A683)=$F$6,C683*$G$6,IF(YEAR(A683)=$F$7,C683*$G$7,IF(YEAR(A683)=$F$8,C683*$G$8,IF(YEAR(A683)=$F$9,C683*$G$9,IF(YEAR(A683)=$F$10,C683*$G$10,IF(YEAR(A683)=$F$11,C683*$G$11,IF(YEAR(A683)=$F$12,C683*$G$12,))))))))))</f>
        <v>38.699999999999996</v>
      </c>
      <c r="R683">
        <f>SUMIF($B$3:B683,B683,$C$3:C683)</f>
        <v>60</v>
      </c>
      <c r="S683">
        <f t="shared" si="18"/>
        <v>0</v>
      </c>
    </row>
    <row r="684" spans="1:19" x14ac:dyDescent="0.25">
      <c r="A684" s="1">
        <v>39556</v>
      </c>
      <c r="B684" t="s">
        <v>80</v>
      </c>
      <c r="C684">
        <v>30</v>
      </c>
      <c r="J684">
        <f>IF(YEAR(A684)=$F$3,C684*$G$3,IF(YEAR(A684)=$F$4,C684*$G$4,IF(YEAR(A684)=$F$5,C684*$G$5,IF(YEAR(A684)=$F$6,C684*$G$6,IF(YEAR(A684)=$F$7,C684*$G$7,IF(YEAR(A684)=$F$8,C684*$G$8,IF(YEAR(A684)=$F$9,C684*$G$9,IF(YEAR(A684)=$F$10,C684*$G$10,IF(YEAR(A684)=$F$11,C684*$G$11,IF(YEAR(A684)=$F$12,C684*$G$12,))))))))))</f>
        <v>64.5</v>
      </c>
      <c r="R684">
        <f>SUMIF($B$3:B684,B684,$C$3:C684)</f>
        <v>473</v>
      </c>
      <c r="S684">
        <f t="shared" si="18"/>
        <v>1.5</v>
      </c>
    </row>
    <row r="685" spans="1:19" x14ac:dyDescent="0.25">
      <c r="A685" s="1">
        <v>39557</v>
      </c>
      <c r="B685" t="s">
        <v>42</v>
      </c>
      <c r="C685">
        <v>18</v>
      </c>
      <c r="J685">
        <f>IF(YEAR(A685)=$F$3,C685*$G$3,IF(YEAR(A685)=$F$4,C685*$G$4,IF(YEAR(A685)=$F$5,C685*$G$5,IF(YEAR(A685)=$F$6,C685*$G$6,IF(YEAR(A685)=$F$7,C685*$G$7,IF(YEAR(A685)=$F$8,C685*$G$8,IF(YEAR(A685)=$F$9,C685*$G$9,IF(YEAR(A685)=$F$10,C685*$G$10,IF(YEAR(A685)=$F$11,C685*$G$11,IF(YEAR(A685)=$F$12,C685*$G$12,))))))))))</f>
        <v>38.699999999999996</v>
      </c>
      <c r="R685">
        <f>SUMIF($B$3:B685,B685,$C$3:C685)</f>
        <v>27</v>
      </c>
      <c r="S685">
        <f t="shared" si="18"/>
        <v>0</v>
      </c>
    </row>
    <row r="686" spans="1:19" x14ac:dyDescent="0.25">
      <c r="A686" s="1">
        <v>39558</v>
      </c>
      <c r="B686" t="s">
        <v>66</v>
      </c>
      <c r="C686">
        <v>146</v>
      </c>
      <c r="J686">
        <f>IF(YEAR(A686)=$F$3,C686*$G$3,IF(YEAR(A686)=$F$4,C686*$G$4,IF(YEAR(A686)=$F$5,C686*$G$5,IF(YEAR(A686)=$F$6,C686*$G$6,IF(YEAR(A686)=$F$7,C686*$G$7,IF(YEAR(A686)=$F$8,C686*$G$8,IF(YEAR(A686)=$F$9,C686*$G$9,IF(YEAR(A686)=$F$10,C686*$G$10,IF(YEAR(A686)=$F$11,C686*$G$11,IF(YEAR(A686)=$F$12,C686*$G$12,))))))))))</f>
        <v>313.89999999999998</v>
      </c>
      <c r="R686">
        <f>SUMIF($B$3:B686,B686,$C$3:C686)</f>
        <v>1318</v>
      </c>
      <c r="S686">
        <f t="shared" si="18"/>
        <v>14.600000000000001</v>
      </c>
    </row>
    <row r="687" spans="1:19" x14ac:dyDescent="0.25">
      <c r="A687" s="1">
        <v>39558</v>
      </c>
      <c r="B687" t="s">
        <v>162</v>
      </c>
      <c r="C687">
        <v>19</v>
      </c>
      <c r="J687">
        <f>IF(YEAR(A687)=$F$3,C687*$G$3,IF(YEAR(A687)=$F$4,C687*$G$4,IF(YEAR(A687)=$F$5,C687*$G$5,IF(YEAR(A687)=$F$6,C687*$G$6,IF(YEAR(A687)=$F$7,C687*$G$7,IF(YEAR(A687)=$F$8,C687*$G$8,IF(YEAR(A687)=$F$9,C687*$G$9,IF(YEAR(A687)=$F$10,C687*$G$10,IF(YEAR(A687)=$F$11,C687*$G$11,IF(YEAR(A687)=$F$12,C687*$G$12,))))))))))</f>
        <v>40.85</v>
      </c>
      <c r="R687">
        <f>SUMIF($B$3:B687,B687,$C$3:C687)</f>
        <v>30</v>
      </c>
      <c r="S687">
        <f t="shared" si="18"/>
        <v>0</v>
      </c>
    </row>
    <row r="688" spans="1:19" x14ac:dyDescent="0.25">
      <c r="A688" s="1">
        <v>39559</v>
      </c>
      <c r="B688" t="s">
        <v>23</v>
      </c>
      <c r="C688">
        <v>170</v>
      </c>
      <c r="J688">
        <f>IF(YEAR(A688)=$F$3,C688*$G$3,IF(YEAR(A688)=$F$4,C688*$G$4,IF(YEAR(A688)=$F$5,C688*$G$5,IF(YEAR(A688)=$F$6,C688*$G$6,IF(YEAR(A688)=$F$7,C688*$G$7,IF(YEAR(A688)=$F$8,C688*$G$8,IF(YEAR(A688)=$F$9,C688*$G$9,IF(YEAR(A688)=$F$10,C688*$G$10,IF(YEAR(A688)=$F$11,C688*$G$11,IF(YEAR(A688)=$F$12,C688*$G$12,))))))))))</f>
        <v>365.5</v>
      </c>
      <c r="R688">
        <f>SUMIF($B$3:B688,B688,$C$3:C688)</f>
        <v>2080</v>
      </c>
      <c r="S688">
        <f t="shared" si="18"/>
        <v>17</v>
      </c>
    </row>
    <row r="689" spans="1:19" x14ac:dyDescent="0.25">
      <c r="A689" s="1">
        <v>39561</v>
      </c>
      <c r="B689" t="s">
        <v>5</v>
      </c>
      <c r="C689">
        <v>428</v>
      </c>
      <c r="J689">
        <f>IF(YEAR(A689)=$F$3,C689*$G$3,IF(YEAR(A689)=$F$4,C689*$G$4,IF(YEAR(A689)=$F$5,C689*$G$5,IF(YEAR(A689)=$F$6,C689*$G$6,IF(YEAR(A689)=$F$7,C689*$G$7,IF(YEAR(A689)=$F$8,C689*$G$8,IF(YEAR(A689)=$F$9,C689*$G$9,IF(YEAR(A689)=$F$10,C689*$G$10,IF(YEAR(A689)=$F$11,C689*$G$11,IF(YEAR(A689)=$F$12,C689*$G$12,))))))))))</f>
        <v>920.19999999999993</v>
      </c>
      <c r="R689">
        <f>SUMIF($B$3:B689,B689,$C$3:C689)</f>
        <v>4879</v>
      </c>
      <c r="S689">
        <f t="shared" si="18"/>
        <v>42.800000000000004</v>
      </c>
    </row>
    <row r="690" spans="1:19" x14ac:dyDescent="0.25">
      <c r="A690" s="1">
        <v>39563</v>
      </c>
      <c r="B690" t="s">
        <v>50</v>
      </c>
      <c r="C690">
        <v>129</v>
      </c>
      <c r="J690">
        <f>IF(YEAR(A690)=$F$3,C690*$G$3,IF(YEAR(A690)=$F$4,C690*$G$4,IF(YEAR(A690)=$F$5,C690*$G$5,IF(YEAR(A690)=$F$6,C690*$G$6,IF(YEAR(A690)=$F$7,C690*$G$7,IF(YEAR(A690)=$F$8,C690*$G$8,IF(YEAR(A690)=$F$9,C690*$G$9,IF(YEAR(A690)=$F$10,C690*$G$10,IF(YEAR(A690)=$F$11,C690*$G$11,IF(YEAR(A690)=$F$12,C690*$G$12,))))))))))</f>
        <v>277.34999999999997</v>
      </c>
      <c r="R690">
        <f>SUMIF($B$3:B690,B690,$C$3:C690)</f>
        <v>9252</v>
      </c>
      <c r="S690">
        <f t="shared" si="18"/>
        <v>12.9</v>
      </c>
    </row>
    <row r="691" spans="1:19" x14ac:dyDescent="0.25">
      <c r="A691" s="1">
        <v>39564</v>
      </c>
      <c r="B691" t="s">
        <v>17</v>
      </c>
      <c r="C691">
        <v>304</v>
      </c>
      <c r="J691">
        <f>IF(YEAR(A691)=$F$3,C691*$G$3,IF(YEAR(A691)=$F$4,C691*$G$4,IF(YEAR(A691)=$F$5,C691*$G$5,IF(YEAR(A691)=$F$6,C691*$G$6,IF(YEAR(A691)=$F$7,C691*$G$7,IF(YEAR(A691)=$F$8,C691*$G$8,IF(YEAR(A691)=$F$9,C691*$G$9,IF(YEAR(A691)=$F$10,C691*$G$10,IF(YEAR(A691)=$F$11,C691*$G$11,IF(YEAR(A691)=$F$12,C691*$G$12,))))))))))</f>
        <v>653.6</v>
      </c>
      <c r="R691">
        <f>SUMIF($B$3:B691,B691,$C$3:C691)</f>
        <v>7145</v>
      </c>
      <c r="S691">
        <f t="shared" si="18"/>
        <v>30.400000000000002</v>
      </c>
    </row>
    <row r="692" spans="1:19" x14ac:dyDescent="0.25">
      <c r="A692" s="1">
        <v>39568</v>
      </c>
      <c r="B692" t="s">
        <v>151</v>
      </c>
      <c r="C692">
        <v>15</v>
      </c>
      <c r="J692">
        <f>IF(YEAR(A692)=$F$3,C692*$G$3,IF(YEAR(A692)=$F$4,C692*$G$4,IF(YEAR(A692)=$F$5,C692*$G$5,IF(YEAR(A692)=$F$6,C692*$G$6,IF(YEAR(A692)=$F$7,C692*$G$7,IF(YEAR(A692)=$F$8,C692*$G$8,IF(YEAR(A692)=$F$9,C692*$G$9,IF(YEAR(A692)=$F$10,C692*$G$10,IF(YEAR(A692)=$F$11,C692*$G$11,IF(YEAR(A692)=$F$12,C692*$G$12,))))))))))</f>
        <v>32.25</v>
      </c>
      <c r="R692">
        <f>SUMIF($B$3:B692,B692,$C$3:C692)</f>
        <v>28</v>
      </c>
      <c r="S692">
        <f t="shared" si="18"/>
        <v>0</v>
      </c>
    </row>
    <row r="693" spans="1:19" x14ac:dyDescent="0.25">
      <c r="A693" s="1">
        <v>39569</v>
      </c>
      <c r="B693" t="s">
        <v>166</v>
      </c>
      <c r="C693">
        <v>14</v>
      </c>
      <c r="J693">
        <f>IF(YEAR(A693)=$F$3,C693*$G$3,IF(YEAR(A693)=$F$4,C693*$G$4,IF(YEAR(A693)=$F$5,C693*$G$5,IF(YEAR(A693)=$F$6,C693*$G$6,IF(YEAR(A693)=$F$7,C693*$G$7,IF(YEAR(A693)=$F$8,C693*$G$8,IF(YEAR(A693)=$F$9,C693*$G$9,IF(YEAR(A693)=$F$10,C693*$G$10,IF(YEAR(A693)=$F$11,C693*$G$11,IF(YEAR(A693)=$F$12,C693*$G$12,))))))))))</f>
        <v>30.099999999999998</v>
      </c>
      <c r="R693">
        <f>SUMIF($B$3:B693,B693,$C$3:C693)</f>
        <v>14</v>
      </c>
      <c r="S693">
        <f t="shared" si="18"/>
        <v>0</v>
      </c>
    </row>
    <row r="694" spans="1:19" x14ac:dyDescent="0.25">
      <c r="A694" s="1">
        <v>39571</v>
      </c>
      <c r="B694" t="s">
        <v>14</v>
      </c>
      <c r="C694">
        <v>320</v>
      </c>
      <c r="J694">
        <f>IF(YEAR(A694)=$F$3,C694*$G$3,IF(YEAR(A694)=$F$4,C694*$G$4,IF(YEAR(A694)=$F$5,C694*$G$5,IF(YEAR(A694)=$F$6,C694*$G$6,IF(YEAR(A694)=$F$7,C694*$G$7,IF(YEAR(A694)=$F$8,C694*$G$8,IF(YEAR(A694)=$F$9,C694*$G$9,IF(YEAR(A694)=$F$10,C694*$G$10,IF(YEAR(A694)=$F$11,C694*$G$11,IF(YEAR(A694)=$F$12,C694*$G$12,))))))))))</f>
        <v>688</v>
      </c>
      <c r="R694">
        <f>SUMIF($B$3:B694,B694,$C$3:C694)</f>
        <v>8191</v>
      </c>
      <c r="S694">
        <f t="shared" si="18"/>
        <v>32</v>
      </c>
    </row>
    <row r="695" spans="1:19" x14ac:dyDescent="0.25">
      <c r="A695" s="1">
        <v>39572</v>
      </c>
      <c r="B695" t="s">
        <v>55</v>
      </c>
      <c r="C695">
        <v>44</v>
      </c>
      <c r="J695">
        <f>IF(YEAR(A695)=$F$3,C695*$G$3,IF(YEAR(A695)=$F$4,C695*$G$4,IF(YEAR(A695)=$F$5,C695*$G$5,IF(YEAR(A695)=$F$6,C695*$G$6,IF(YEAR(A695)=$F$7,C695*$G$7,IF(YEAR(A695)=$F$8,C695*$G$8,IF(YEAR(A695)=$F$9,C695*$G$9,IF(YEAR(A695)=$F$10,C695*$G$10,IF(YEAR(A695)=$F$11,C695*$G$11,IF(YEAR(A695)=$F$12,C695*$G$12,))))))))))</f>
        <v>94.6</v>
      </c>
      <c r="R695">
        <f>SUMIF($B$3:B695,B695,$C$3:C695)</f>
        <v>1502</v>
      </c>
      <c r="S695">
        <f t="shared" si="18"/>
        <v>4.4000000000000004</v>
      </c>
    </row>
    <row r="696" spans="1:19" x14ac:dyDescent="0.25">
      <c r="A696" s="1">
        <v>39573</v>
      </c>
      <c r="B696" t="s">
        <v>10</v>
      </c>
      <c r="C696">
        <v>71</v>
      </c>
      <c r="J696">
        <f>IF(YEAR(A696)=$F$3,C696*$G$3,IF(YEAR(A696)=$F$4,C696*$G$4,IF(YEAR(A696)=$F$5,C696*$G$5,IF(YEAR(A696)=$F$6,C696*$G$6,IF(YEAR(A696)=$F$7,C696*$G$7,IF(YEAR(A696)=$F$8,C696*$G$8,IF(YEAR(A696)=$F$9,C696*$G$9,IF(YEAR(A696)=$F$10,C696*$G$10,IF(YEAR(A696)=$F$11,C696*$G$11,IF(YEAR(A696)=$F$12,C696*$G$12,))))))))))</f>
        <v>152.65</v>
      </c>
      <c r="R696">
        <f>SUMIF($B$3:B696,B696,$C$3:C696)</f>
        <v>1428</v>
      </c>
      <c r="S696">
        <f t="shared" si="18"/>
        <v>7.1000000000000005</v>
      </c>
    </row>
    <row r="697" spans="1:19" x14ac:dyDescent="0.25">
      <c r="A697" s="1">
        <v>39573</v>
      </c>
      <c r="B697" t="s">
        <v>72</v>
      </c>
      <c r="C697">
        <v>8</v>
      </c>
      <c r="J697">
        <f>IF(YEAR(A697)=$F$3,C697*$G$3,IF(YEAR(A697)=$F$4,C697*$G$4,IF(YEAR(A697)=$F$5,C697*$G$5,IF(YEAR(A697)=$F$6,C697*$G$6,IF(YEAR(A697)=$F$7,C697*$G$7,IF(YEAR(A697)=$F$8,C697*$G$8,IF(YEAR(A697)=$F$9,C697*$G$9,IF(YEAR(A697)=$F$10,C697*$G$10,IF(YEAR(A697)=$F$11,C697*$G$11,IF(YEAR(A697)=$F$12,C697*$G$12,))))))))))</f>
        <v>17.2</v>
      </c>
      <c r="R697">
        <f>SUMIF($B$3:B697,B697,$C$3:C697)</f>
        <v>34</v>
      </c>
      <c r="S697">
        <f t="shared" si="18"/>
        <v>0</v>
      </c>
    </row>
    <row r="698" spans="1:19" x14ac:dyDescent="0.25">
      <c r="A698" s="1">
        <v>39577</v>
      </c>
      <c r="B698" t="s">
        <v>9</v>
      </c>
      <c r="C698">
        <v>444</v>
      </c>
      <c r="J698">
        <f>IF(YEAR(A698)=$F$3,C698*$G$3,IF(YEAR(A698)=$F$4,C698*$G$4,IF(YEAR(A698)=$F$5,C698*$G$5,IF(YEAR(A698)=$F$6,C698*$G$6,IF(YEAR(A698)=$F$7,C698*$G$7,IF(YEAR(A698)=$F$8,C698*$G$8,IF(YEAR(A698)=$F$9,C698*$G$9,IF(YEAR(A698)=$F$10,C698*$G$10,IF(YEAR(A698)=$F$11,C698*$G$11,IF(YEAR(A698)=$F$12,C698*$G$12,))))))))))</f>
        <v>954.59999999999991</v>
      </c>
      <c r="R698">
        <f>SUMIF($B$3:B698,B698,$C$3:C698)</f>
        <v>8704</v>
      </c>
      <c r="S698">
        <f t="shared" si="18"/>
        <v>44.400000000000006</v>
      </c>
    </row>
    <row r="699" spans="1:19" x14ac:dyDescent="0.25">
      <c r="A699" s="1">
        <v>39577</v>
      </c>
      <c r="B699" t="s">
        <v>83</v>
      </c>
      <c r="C699">
        <v>1</v>
      </c>
      <c r="J699">
        <f>IF(YEAR(A699)=$F$3,C699*$G$3,IF(YEAR(A699)=$F$4,C699*$G$4,IF(YEAR(A699)=$F$5,C699*$G$5,IF(YEAR(A699)=$F$6,C699*$G$6,IF(YEAR(A699)=$F$7,C699*$G$7,IF(YEAR(A699)=$F$8,C699*$G$8,IF(YEAR(A699)=$F$9,C699*$G$9,IF(YEAR(A699)=$F$10,C699*$G$10,IF(YEAR(A699)=$F$11,C699*$G$11,IF(YEAR(A699)=$F$12,C699*$G$12,))))))))))</f>
        <v>2.15</v>
      </c>
      <c r="R699">
        <f>SUMIF($B$3:B699,B699,$C$3:C699)</f>
        <v>3</v>
      </c>
      <c r="S699">
        <f t="shared" si="18"/>
        <v>0</v>
      </c>
    </row>
    <row r="700" spans="1:19" x14ac:dyDescent="0.25">
      <c r="A700" s="1">
        <v>39579</v>
      </c>
      <c r="B700" t="s">
        <v>66</v>
      </c>
      <c r="C700">
        <v>102</v>
      </c>
      <c r="J700">
        <f>IF(YEAR(A700)=$F$3,C700*$G$3,IF(YEAR(A700)=$F$4,C700*$G$4,IF(YEAR(A700)=$F$5,C700*$G$5,IF(YEAR(A700)=$F$6,C700*$G$6,IF(YEAR(A700)=$F$7,C700*$G$7,IF(YEAR(A700)=$F$8,C700*$G$8,IF(YEAR(A700)=$F$9,C700*$G$9,IF(YEAR(A700)=$F$10,C700*$G$10,IF(YEAR(A700)=$F$11,C700*$G$11,IF(YEAR(A700)=$F$12,C700*$G$12,))))))))))</f>
        <v>219.29999999999998</v>
      </c>
      <c r="R700">
        <f>SUMIF($B$3:B700,B700,$C$3:C700)</f>
        <v>1420</v>
      </c>
      <c r="S700">
        <f t="shared" si="18"/>
        <v>10.200000000000001</v>
      </c>
    </row>
    <row r="701" spans="1:19" x14ac:dyDescent="0.25">
      <c r="A701" s="1">
        <v>39579</v>
      </c>
      <c r="B701" t="s">
        <v>26</v>
      </c>
      <c r="C701">
        <v>181</v>
      </c>
      <c r="J701">
        <f>IF(YEAR(A701)=$F$3,C701*$G$3,IF(YEAR(A701)=$F$4,C701*$G$4,IF(YEAR(A701)=$F$5,C701*$G$5,IF(YEAR(A701)=$F$6,C701*$G$6,IF(YEAR(A701)=$F$7,C701*$G$7,IF(YEAR(A701)=$F$8,C701*$G$8,IF(YEAR(A701)=$F$9,C701*$G$9,IF(YEAR(A701)=$F$10,C701*$G$10,IF(YEAR(A701)=$F$11,C701*$G$11,IF(YEAR(A701)=$F$12,C701*$G$12,))))))))))</f>
        <v>389.15</v>
      </c>
      <c r="R701">
        <f>SUMIF($B$3:B701,B701,$C$3:C701)</f>
        <v>488</v>
      </c>
      <c r="S701">
        <f t="shared" si="18"/>
        <v>9.0500000000000007</v>
      </c>
    </row>
    <row r="702" spans="1:19" x14ac:dyDescent="0.25">
      <c r="A702" s="1">
        <v>39579</v>
      </c>
      <c r="B702" t="s">
        <v>52</v>
      </c>
      <c r="C702">
        <v>82</v>
      </c>
      <c r="J702">
        <f>IF(YEAR(A702)=$F$3,C702*$G$3,IF(YEAR(A702)=$F$4,C702*$G$4,IF(YEAR(A702)=$F$5,C702*$G$5,IF(YEAR(A702)=$F$6,C702*$G$6,IF(YEAR(A702)=$F$7,C702*$G$7,IF(YEAR(A702)=$F$8,C702*$G$8,IF(YEAR(A702)=$F$9,C702*$G$9,IF(YEAR(A702)=$F$10,C702*$G$10,IF(YEAR(A702)=$F$11,C702*$G$11,IF(YEAR(A702)=$F$12,C702*$G$12,))))))))))</f>
        <v>176.29999999999998</v>
      </c>
      <c r="R702">
        <f>SUMIF($B$3:B702,B702,$C$3:C702)</f>
        <v>1302</v>
      </c>
      <c r="S702">
        <f t="shared" si="18"/>
        <v>8.2000000000000011</v>
      </c>
    </row>
    <row r="703" spans="1:19" x14ac:dyDescent="0.25">
      <c r="A703" s="1">
        <v>39582</v>
      </c>
      <c r="B703" t="s">
        <v>167</v>
      </c>
      <c r="C703">
        <v>19</v>
      </c>
      <c r="J703">
        <f>IF(YEAR(A703)=$F$3,C703*$G$3,IF(YEAR(A703)=$F$4,C703*$G$4,IF(YEAR(A703)=$F$5,C703*$G$5,IF(YEAR(A703)=$F$6,C703*$G$6,IF(YEAR(A703)=$F$7,C703*$G$7,IF(YEAR(A703)=$F$8,C703*$G$8,IF(YEAR(A703)=$F$9,C703*$G$9,IF(YEAR(A703)=$F$10,C703*$G$10,IF(YEAR(A703)=$F$11,C703*$G$11,IF(YEAR(A703)=$F$12,C703*$G$12,))))))))))</f>
        <v>40.85</v>
      </c>
      <c r="R703">
        <f>SUMIF($B$3:B703,B703,$C$3:C703)</f>
        <v>19</v>
      </c>
      <c r="S703">
        <f t="shared" si="18"/>
        <v>0</v>
      </c>
    </row>
    <row r="704" spans="1:19" x14ac:dyDescent="0.25">
      <c r="A704" s="1">
        <v>39582</v>
      </c>
      <c r="B704" t="s">
        <v>17</v>
      </c>
      <c r="C704">
        <v>245</v>
      </c>
      <c r="J704">
        <f>IF(YEAR(A704)=$F$3,C704*$G$3,IF(YEAR(A704)=$F$4,C704*$G$4,IF(YEAR(A704)=$F$5,C704*$G$5,IF(YEAR(A704)=$F$6,C704*$G$6,IF(YEAR(A704)=$F$7,C704*$G$7,IF(YEAR(A704)=$F$8,C704*$G$8,IF(YEAR(A704)=$F$9,C704*$G$9,IF(YEAR(A704)=$F$10,C704*$G$10,IF(YEAR(A704)=$F$11,C704*$G$11,IF(YEAR(A704)=$F$12,C704*$G$12,))))))))))</f>
        <v>526.75</v>
      </c>
      <c r="R704">
        <f>SUMIF($B$3:B704,B704,$C$3:C704)</f>
        <v>7390</v>
      </c>
      <c r="S704">
        <f t="shared" si="18"/>
        <v>24.5</v>
      </c>
    </row>
    <row r="705" spans="1:19" x14ac:dyDescent="0.25">
      <c r="A705" s="1">
        <v>39584</v>
      </c>
      <c r="B705" t="s">
        <v>102</v>
      </c>
      <c r="C705">
        <v>431</v>
      </c>
      <c r="J705">
        <f>IF(YEAR(A705)=$F$3,C705*$G$3,IF(YEAR(A705)=$F$4,C705*$G$4,IF(YEAR(A705)=$F$5,C705*$G$5,IF(YEAR(A705)=$F$6,C705*$G$6,IF(YEAR(A705)=$F$7,C705*$G$7,IF(YEAR(A705)=$F$8,C705*$G$8,IF(YEAR(A705)=$F$9,C705*$G$9,IF(YEAR(A705)=$F$10,C705*$G$10,IF(YEAR(A705)=$F$11,C705*$G$11,IF(YEAR(A705)=$F$12,C705*$G$12,))))))))))</f>
        <v>926.65</v>
      </c>
      <c r="R705">
        <f>SUMIF($B$3:B705,B705,$C$3:C705)</f>
        <v>2345</v>
      </c>
      <c r="S705">
        <f t="shared" si="18"/>
        <v>43.1</v>
      </c>
    </row>
    <row r="706" spans="1:19" x14ac:dyDescent="0.25">
      <c r="A706" s="1">
        <v>39584</v>
      </c>
      <c r="B706" t="s">
        <v>7</v>
      </c>
      <c r="C706">
        <v>252</v>
      </c>
      <c r="J706">
        <f>IF(YEAR(A706)=$F$3,C706*$G$3,IF(YEAR(A706)=$F$4,C706*$G$4,IF(YEAR(A706)=$F$5,C706*$G$5,IF(YEAR(A706)=$F$6,C706*$G$6,IF(YEAR(A706)=$F$7,C706*$G$7,IF(YEAR(A706)=$F$8,C706*$G$8,IF(YEAR(A706)=$F$9,C706*$G$9,IF(YEAR(A706)=$F$10,C706*$G$10,IF(YEAR(A706)=$F$11,C706*$G$11,IF(YEAR(A706)=$F$12,C706*$G$12,))))))))))</f>
        <v>541.79999999999995</v>
      </c>
      <c r="R706">
        <f>SUMIF($B$3:B706,B706,$C$3:C706)</f>
        <v>9957</v>
      </c>
      <c r="S706">
        <f t="shared" si="18"/>
        <v>25.200000000000003</v>
      </c>
    </row>
    <row r="707" spans="1:19" x14ac:dyDescent="0.25">
      <c r="A707" s="1">
        <v>39585</v>
      </c>
      <c r="B707" t="s">
        <v>62</v>
      </c>
      <c r="C707">
        <v>2</v>
      </c>
      <c r="J707">
        <f>IF(YEAR(A707)=$F$3,C707*$G$3,IF(YEAR(A707)=$F$4,C707*$G$4,IF(YEAR(A707)=$F$5,C707*$G$5,IF(YEAR(A707)=$F$6,C707*$G$6,IF(YEAR(A707)=$F$7,C707*$G$7,IF(YEAR(A707)=$F$8,C707*$G$8,IF(YEAR(A707)=$F$9,C707*$G$9,IF(YEAR(A707)=$F$10,C707*$G$10,IF(YEAR(A707)=$F$11,C707*$G$11,IF(YEAR(A707)=$F$12,C707*$G$12,))))))))))</f>
        <v>4.3</v>
      </c>
      <c r="R707">
        <f>SUMIF($B$3:B707,B707,$C$3:C707)</f>
        <v>17</v>
      </c>
      <c r="S707">
        <f t="shared" si="18"/>
        <v>0</v>
      </c>
    </row>
    <row r="708" spans="1:19" x14ac:dyDescent="0.25">
      <c r="A708" s="1">
        <v>39586</v>
      </c>
      <c r="B708" t="s">
        <v>6</v>
      </c>
      <c r="C708">
        <v>52</v>
      </c>
      <c r="J708">
        <f>IF(YEAR(A708)=$F$3,C708*$G$3,IF(YEAR(A708)=$F$4,C708*$G$4,IF(YEAR(A708)=$F$5,C708*$G$5,IF(YEAR(A708)=$F$6,C708*$G$6,IF(YEAR(A708)=$F$7,C708*$G$7,IF(YEAR(A708)=$F$8,C708*$G$8,IF(YEAR(A708)=$F$9,C708*$G$9,IF(YEAR(A708)=$F$10,C708*$G$10,IF(YEAR(A708)=$F$11,C708*$G$11,IF(YEAR(A708)=$F$12,C708*$G$12,))))))))))</f>
        <v>111.8</v>
      </c>
      <c r="R708">
        <f>SUMIF($B$3:B708,B708,$C$3:C708)</f>
        <v>1214</v>
      </c>
      <c r="S708">
        <f t="shared" ref="S708:S771" si="19">IF(R708&gt;=10000,C708*0.2,IF(R708&gt;=1000,C708*0.1,IF(R708&gt;=100,C708*0.05,0)))</f>
        <v>5.2</v>
      </c>
    </row>
    <row r="709" spans="1:19" x14ac:dyDescent="0.25">
      <c r="A709" s="1">
        <v>39587</v>
      </c>
      <c r="B709" t="s">
        <v>23</v>
      </c>
      <c r="C709">
        <v>54</v>
      </c>
      <c r="J709">
        <f>IF(YEAR(A709)=$F$3,C709*$G$3,IF(YEAR(A709)=$F$4,C709*$G$4,IF(YEAR(A709)=$F$5,C709*$G$5,IF(YEAR(A709)=$F$6,C709*$G$6,IF(YEAR(A709)=$F$7,C709*$G$7,IF(YEAR(A709)=$F$8,C709*$G$8,IF(YEAR(A709)=$F$9,C709*$G$9,IF(YEAR(A709)=$F$10,C709*$G$10,IF(YEAR(A709)=$F$11,C709*$G$11,IF(YEAR(A709)=$F$12,C709*$G$12,))))))))))</f>
        <v>116.1</v>
      </c>
      <c r="R709">
        <f>SUMIF($B$3:B709,B709,$C$3:C709)</f>
        <v>2134</v>
      </c>
      <c r="S709">
        <f t="shared" si="19"/>
        <v>5.4</v>
      </c>
    </row>
    <row r="710" spans="1:19" x14ac:dyDescent="0.25">
      <c r="A710" s="1">
        <v>39587</v>
      </c>
      <c r="B710" t="s">
        <v>59</v>
      </c>
      <c r="C710">
        <v>4</v>
      </c>
      <c r="J710">
        <f>IF(YEAR(A710)=$F$3,C710*$G$3,IF(YEAR(A710)=$F$4,C710*$G$4,IF(YEAR(A710)=$F$5,C710*$G$5,IF(YEAR(A710)=$F$6,C710*$G$6,IF(YEAR(A710)=$F$7,C710*$G$7,IF(YEAR(A710)=$F$8,C710*$G$8,IF(YEAR(A710)=$F$9,C710*$G$9,IF(YEAR(A710)=$F$10,C710*$G$10,IF(YEAR(A710)=$F$11,C710*$G$11,IF(YEAR(A710)=$F$12,C710*$G$12,))))))))))</f>
        <v>8.6</v>
      </c>
      <c r="R710">
        <f>SUMIF($B$3:B710,B710,$C$3:C710)</f>
        <v>18</v>
      </c>
      <c r="S710">
        <f t="shared" si="19"/>
        <v>0</v>
      </c>
    </row>
    <row r="711" spans="1:19" x14ac:dyDescent="0.25">
      <c r="A711" s="1">
        <v>39587</v>
      </c>
      <c r="B711" t="s">
        <v>61</v>
      </c>
      <c r="C711">
        <v>88</v>
      </c>
      <c r="J711">
        <f>IF(YEAR(A711)=$F$3,C711*$G$3,IF(YEAR(A711)=$F$4,C711*$G$4,IF(YEAR(A711)=$F$5,C711*$G$5,IF(YEAR(A711)=$F$6,C711*$G$6,IF(YEAR(A711)=$F$7,C711*$G$7,IF(YEAR(A711)=$F$8,C711*$G$8,IF(YEAR(A711)=$F$9,C711*$G$9,IF(YEAR(A711)=$F$10,C711*$G$10,IF(YEAR(A711)=$F$11,C711*$G$11,IF(YEAR(A711)=$F$12,C711*$G$12,))))))))))</f>
        <v>189.2</v>
      </c>
      <c r="R711">
        <f>SUMIF($B$3:B711,B711,$C$3:C711)</f>
        <v>628</v>
      </c>
      <c r="S711">
        <f t="shared" si="19"/>
        <v>4.4000000000000004</v>
      </c>
    </row>
    <row r="712" spans="1:19" x14ac:dyDescent="0.25">
      <c r="A712" s="1">
        <v>39590</v>
      </c>
      <c r="B712" t="s">
        <v>18</v>
      </c>
      <c r="C712">
        <v>152</v>
      </c>
      <c r="J712">
        <f>IF(YEAR(A712)=$F$3,C712*$G$3,IF(YEAR(A712)=$F$4,C712*$G$4,IF(YEAR(A712)=$F$5,C712*$G$5,IF(YEAR(A712)=$F$6,C712*$G$6,IF(YEAR(A712)=$F$7,C712*$G$7,IF(YEAR(A712)=$F$8,C712*$G$8,IF(YEAR(A712)=$F$9,C712*$G$9,IF(YEAR(A712)=$F$10,C712*$G$10,IF(YEAR(A712)=$F$11,C712*$G$11,IF(YEAR(A712)=$F$12,C712*$G$12,))))))))))</f>
        <v>326.8</v>
      </c>
      <c r="R712">
        <f>SUMIF($B$3:B712,B712,$C$3:C712)</f>
        <v>2293</v>
      </c>
      <c r="S712">
        <f t="shared" si="19"/>
        <v>15.200000000000001</v>
      </c>
    </row>
    <row r="713" spans="1:19" x14ac:dyDescent="0.25">
      <c r="A713" s="1">
        <v>39591</v>
      </c>
      <c r="B713" t="s">
        <v>55</v>
      </c>
      <c r="C713">
        <v>121</v>
      </c>
      <c r="J713">
        <f>IF(YEAR(A713)=$F$3,C713*$G$3,IF(YEAR(A713)=$F$4,C713*$G$4,IF(YEAR(A713)=$F$5,C713*$G$5,IF(YEAR(A713)=$F$6,C713*$G$6,IF(YEAR(A713)=$F$7,C713*$G$7,IF(YEAR(A713)=$F$8,C713*$G$8,IF(YEAR(A713)=$F$9,C713*$G$9,IF(YEAR(A713)=$F$10,C713*$G$10,IF(YEAR(A713)=$F$11,C713*$G$11,IF(YEAR(A713)=$F$12,C713*$G$12,))))))))))</f>
        <v>260.14999999999998</v>
      </c>
      <c r="R713">
        <f>SUMIF($B$3:B713,B713,$C$3:C713)</f>
        <v>1623</v>
      </c>
      <c r="S713">
        <f t="shared" si="19"/>
        <v>12.100000000000001</v>
      </c>
    </row>
    <row r="714" spans="1:19" x14ac:dyDescent="0.25">
      <c r="A714" s="1">
        <v>39592</v>
      </c>
      <c r="B714" t="s">
        <v>18</v>
      </c>
      <c r="C714">
        <v>77</v>
      </c>
      <c r="J714">
        <f>IF(YEAR(A714)=$F$3,C714*$G$3,IF(YEAR(A714)=$F$4,C714*$G$4,IF(YEAR(A714)=$F$5,C714*$G$5,IF(YEAR(A714)=$F$6,C714*$G$6,IF(YEAR(A714)=$F$7,C714*$G$7,IF(YEAR(A714)=$F$8,C714*$G$8,IF(YEAR(A714)=$F$9,C714*$G$9,IF(YEAR(A714)=$F$10,C714*$G$10,IF(YEAR(A714)=$F$11,C714*$G$11,IF(YEAR(A714)=$F$12,C714*$G$12,))))))))))</f>
        <v>165.54999999999998</v>
      </c>
      <c r="R714">
        <f>SUMIF($B$3:B714,B714,$C$3:C714)</f>
        <v>2370</v>
      </c>
      <c r="S714">
        <f t="shared" si="19"/>
        <v>7.7</v>
      </c>
    </row>
    <row r="715" spans="1:19" x14ac:dyDescent="0.25">
      <c r="A715" s="1">
        <v>39595</v>
      </c>
      <c r="B715" t="s">
        <v>131</v>
      </c>
      <c r="C715">
        <v>21</v>
      </c>
      <c r="J715">
        <f>IF(YEAR(A715)=$F$3,C715*$G$3,IF(YEAR(A715)=$F$4,C715*$G$4,IF(YEAR(A715)=$F$5,C715*$G$5,IF(YEAR(A715)=$F$6,C715*$G$6,IF(YEAR(A715)=$F$7,C715*$G$7,IF(YEAR(A715)=$F$8,C715*$G$8,IF(YEAR(A715)=$F$9,C715*$G$9,IF(YEAR(A715)=$F$10,C715*$G$10,IF(YEAR(A715)=$F$11,C715*$G$11,IF(YEAR(A715)=$F$12,C715*$G$12,))))))))))</f>
        <v>45.15</v>
      </c>
      <c r="R715">
        <f>SUMIF($B$3:B715,B715,$C$3:C715)</f>
        <v>363</v>
      </c>
      <c r="S715">
        <f t="shared" si="19"/>
        <v>1.05</v>
      </c>
    </row>
    <row r="716" spans="1:19" x14ac:dyDescent="0.25">
      <c r="A716" s="1">
        <v>39596</v>
      </c>
      <c r="B716" t="s">
        <v>61</v>
      </c>
      <c r="C716">
        <v>48</v>
      </c>
      <c r="J716">
        <f>IF(YEAR(A716)=$F$3,C716*$G$3,IF(YEAR(A716)=$F$4,C716*$G$4,IF(YEAR(A716)=$F$5,C716*$G$5,IF(YEAR(A716)=$F$6,C716*$G$6,IF(YEAR(A716)=$F$7,C716*$G$7,IF(YEAR(A716)=$F$8,C716*$G$8,IF(YEAR(A716)=$F$9,C716*$G$9,IF(YEAR(A716)=$F$10,C716*$G$10,IF(YEAR(A716)=$F$11,C716*$G$11,IF(YEAR(A716)=$F$12,C716*$G$12,))))))))))</f>
        <v>103.19999999999999</v>
      </c>
      <c r="R716">
        <f>SUMIF($B$3:B716,B716,$C$3:C716)</f>
        <v>676</v>
      </c>
      <c r="S716">
        <f t="shared" si="19"/>
        <v>2.4000000000000004</v>
      </c>
    </row>
    <row r="717" spans="1:19" x14ac:dyDescent="0.25">
      <c r="A717" s="1">
        <v>39597</v>
      </c>
      <c r="B717" t="s">
        <v>45</v>
      </c>
      <c r="C717">
        <v>420</v>
      </c>
      <c r="J717">
        <f>IF(YEAR(A717)=$F$3,C717*$G$3,IF(YEAR(A717)=$F$4,C717*$G$4,IF(YEAR(A717)=$F$5,C717*$G$5,IF(YEAR(A717)=$F$6,C717*$G$6,IF(YEAR(A717)=$F$7,C717*$G$7,IF(YEAR(A717)=$F$8,C717*$G$8,IF(YEAR(A717)=$F$9,C717*$G$9,IF(YEAR(A717)=$F$10,C717*$G$10,IF(YEAR(A717)=$F$11,C717*$G$11,IF(YEAR(A717)=$F$12,C717*$G$12,))))))))))</f>
        <v>903</v>
      </c>
      <c r="R717">
        <f>SUMIF($B$3:B717,B717,$C$3:C717)</f>
        <v>9083</v>
      </c>
      <c r="S717">
        <f t="shared" si="19"/>
        <v>42</v>
      </c>
    </row>
    <row r="718" spans="1:19" x14ac:dyDescent="0.25">
      <c r="A718" s="1">
        <v>39598</v>
      </c>
      <c r="B718" t="s">
        <v>7</v>
      </c>
      <c r="C718">
        <v>443</v>
      </c>
      <c r="J718">
        <f>IF(YEAR(A718)=$F$3,C718*$G$3,IF(YEAR(A718)=$F$4,C718*$G$4,IF(YEAR(A718)=$F$5,C718*$G$5,IF(YEAR(A718)=$F$6,C718*$G$6,IF(YEAR(A718)=$F$7,C718*$G$7,IF(YEAR(A718)=$F$8,C718*$G$8,IF(YEAR(A718)=$F$9,C718*$G$9,IF(YEAR(A718)=$F$10,C718*$G$10,IF(YEAR(A718)=$F$11,C718*$G$11,IF(YEAR(A718)=$F$12,C718*$G$12,))))))))))</f>
        <v>952.44999999999993</v>
      </c>
      <c r="R718">
        <f>SUMIF($B$3:B718,B718,$C$3:C718)</f>
        <v>10400</v>
      </c>
      <c r="S718">
        <f t="shared" si="19"/>
        <v>88.600000000000009</v>
      </c>
    </row>
    <row r="719" spans="1:19" x14ac:dyDescent="0.25">
      <c r="A719" s="1">
        <v>39602</v>
      </c>
      <c r="B719" t="s">
        <v>55</v>
      </c>
      <c r="C719">
        <v>46</v>
      </c>
      <c r="J719">
        <f>IF(YEAR(A719)=$F$3,C719*$G$3,IF(YEAR(A719)=$F$4,C719*$G$4,IF(YEAR(A719)=$F$5,C719*$G$5,IF(YEAR(A719)=$F$6,C719*$G$6,IF(YEAR(A719)=$F$7,C719*$G$7,IF(YEAR(A719)=$F$8,C719*$G$8,IF(YEAR(A719)=$F$9,C719*$G$9,IF(YEAR(A719)=$F$10,C719*$G$10,IF(YEAR(A719)=$F$11,C719*$G$11,IF(YEAR(A719)=$F$12,C719*$G$12,))))))))))</f>
        <v>98.899999999999991</v>
      </c>
      <c r="R719">
        <f>SUMIF($B$3:B719,B719,$C$3:C719)</f>
        <v>1669</v>
      </c>
      <c r="S719">
        <f t="shared" si="19"/>
        <v>4.6000000000000005</v>
      </c>
    </row>
    <row r="720" spans="1:19" x14ac:dyDescent="0.25">
      <c r="A720" s="1">
        <v>39603</v>
      </c>
      <c r="B720" t="s">
        <v>134</v>
      </c>
      <c r="C720">
        <v>3</v>
      </c>
      <c r="J720">
        <f>IF(YEAR(A720)=$F$3,C720*$G$3,IF(YEAR(A720)=$F$4,C720*$G$4,IF(YEAR(A720)=$F$5,C720*$G$5,IF(YEAR(A720)=$F$6,C720*$G$6,IF(YEAR(A720)=$F$7,C720*$G$7,IF(YEAR(A720)=$F$8,C720*$G$8,IF(YEAR(A720)=$F$9,C720*$G$9,IF(YEAR(A720)=$F$10,C720*$G$10,IF(YEAR(A720)=$F$11,C720*$G$11,IF(YEAR(A720)=$F$12,C720*$G$12,))))))))))</f>
        <v>6.4499999999999993</v>
      </c>
      <c r="R720">
        <f>SUMIF($B$3:B720,B720,$C$3:C720)</f>
        <v>16</v>
      </c>
      <c r="S720">
        <f t="shared" si="19"/>
        <v>0</v>
      </c>
    </row>
    <row r="721" spans="1:19" x14ac:dyDescent="0.25">
      <c r="A721" s="1">
        <v>39605</v>
      </c>
      <c r="B721" t="s">
        <v>55</v>
      </c>
      <c r="C721">
        <v>98</v>
      </c>
      <c r="J721">
        <f>IF(YEAR(A721)=$F$3,C721*$G$3,IF(YEAR(A721)=$F$4,C721*$G$4,IF(YEAR(A721)=$F$5,C721*$G$5,IF(YEAR(A721)=$F$6,C721*$G$6,IF(YEAR(A721)=$F$7,C721*$G$7,IF(YEAR(A721)=$F$8,C721*$G$8,IF(YEAR(A721)=$F$9,C721*$G$9,IF(YEAR(A721)=$F$10,C721*$G$10,IF(YEAR(A721)=$F$11,C721*$G$11,IF(YEAR(A721)=$F$12,C721*$G$12,))))))))))</f>
        <v>210.7</v>
      </c>
      <c r="R721">
        <f>SUMIF($B$3:B721,B721,$C$3:C721)</f>
        <v>1767</v>
      </c>
      <c r="S721">
        <f t="shared" si="19"/>
        <v>9.8000000000000007</v>
      </c>
    </row>
    <row r="722" spans="1:19" x14ac:dyDescent="0.25">
      <c r="A722" s="1">
        <v>39605</v>
      </c>
      <c r="B722" t="s">
        <v>168</v>
      </c>
      <c r="C722">
        <v>18</v>
      </c>
      <c r="J722">
        <f>IF(YEAR(A722)=$F$3,C722*$G$3,IF(YEAR(A722)=$F$4,C722*$G$4,IF(YEAR(A722)=$F$5,C722*$G$5,IF(YEAR(A722)=$F$6,C722*$G$6,IF(YEAR(A722)=$F$7,C722*$G$7,IF(YEAR(A722)=$F$8,C722*$G$8,IF(YEAR(A722)=$F$9,C722*$G$9,IF(YEAR(A722)=$F$10,C722*$G$10,IF(YEAR(A722)=$F$11,C722*$G$11,IF(YEAR(A722)=$F$12,C722*$G$12,))))))))))</f>
        <v>38.699999999999996</v>
      </c>
      <c r="R722">
        <f>SUMIF($B$3:B722,B722,$C$3:C722)</f>
        <v>18</v>
      </c>
      <c r="S722">
        <f t="shared" si="19"/>
        <v>0</v>
      </c>
    </row>
    <row r="723" spans="1:19" x14ac:dyDescent="0.25">
      <c r="A723" s="1">
        <v>39605</v>
      </c>
      <c r="B723" t="s">
        <v>50</v>
      </c>
      <c r="C723">
        <v>237</v>
      </c>
      <c r="J723">
        <f>IF(YEAR(A723)=$F$3,C723*$G$3,IF(YEAR(A723)=$F$4,C723*$G$4,IF(YEAR(A723)=$F$5,C723*$G$5,IF(YEAR(A723)=$F$6,C723*$G$6,IF(YEAR(A723)=$F$7,C723*$G$7,IF(YEAR(A723)=$F$8,C723*$G$8,IF(YEAR(A723)=$F$9,C723*$G$9,IF(YEAR(A723)=$F$10,C723*$G$10,IF(YEAR(A723)=$F$11,C723*$G$11,IF(YEAR(A723)=$F$12,C723*$G$12,))))))))))</f>
        <v>509.54999999999995</v>
      </c>
      <c r="R723">
        <f>SUMIF($B$3:B723,B723,$C$3:C723)</f>
        <v>9489</v>
      </c>
      <c r="S723">
        <f t="shared" si="19"/>
        <v>23.700000000000003</v>
      </c>
    </row>
    <row r="724" spans="1:19" x14ac:dyDescent="0.25">
      <c r="A724" s="1">
        <v>39605</v>
      </c>
      <c r="B724" t="s">
        <v>31</v>
      </c>
      <c r="C724">
        <v>64</v>
      </c>
      <c r="J724">
        <f>IF(YEAR(A724)=$F$3,C724*$G$3,IF(YEAR(A724)=$F$4,C724*$G$4,IF(YEAR(A724)=$F$5,C724*$G$5,IF(YEAR(A724)=$F$6,C724*$G$6,IF(YEAR(A724)=$F$7,C724*$G$7,IF(YEAR(A724)=$F$8,C724*$G$8,IF(YEAR(A724)=$F$9,C724*$G$9,IF(YEAR(A724)=$F$10,C724*$G$10,IF(YEAR(A724)=$F$11,C724*$G$11,IF(YEAR(A724)=$F$12,C724*$G$12,))))))))))</f>
        <v>137.6</v>
      </c>
      <c r="R724">
        <f>SUMIF($B$3:B724,B724,$C$3:C724)</f>
        <v>459</v>
      </c>
      <c r="S724">
        <f t="shared" si="19"/>
        <v>3.2</v>
      </c>
    </row>
    <row r="725" spans="1:19" x14ac:dyDescent="0.25">
      <c r="A725" s="1">
        <v>39609</v>
      </c>
      <c r="B725" t="s">
        <v>37</v>
      </c>
      <c r="C725">
        <v>32</v>
      </c>
      <c r="J725">
        <f>IF(YEAR(A725)=$F$3,C725*$G$3,IF(YEAR(A725)=$F$4,C725*$G$4,IF(YEAR(A725)=$F$5,C725*$G$5,IF(YEAR(A725)=$F$6,C725*$G$6,IF(YEAR(A725)=$F$7,C725*$G$7,IF(YEAR(A725)=$F$8,C725*$G$8,IF(YEAR(A725)=$F$9,C725*$G$9,IF(YEAR(A725)=$F$10,C725*$G$10,IF(YEAR(A725)=$F$11,C725*$G$11,IF(YEAR(A725)=$F$12,C725*$G$12,))))))))))</f>
        <v>68.8</v>
      </c>
      <c r="R725">
        <f>SUMIF($B$3:B725,B725,$C$3:C725)</f>
        <v>1552</v>
      </c>
      <c r="S725">
        <f t="shared" si="19"/>
        <v>3.2</v>
      </c>
    </row>
    <row r="726" spans="1:19" x14ac:dyDescent="0.25">
      <c r="A726" s="1">
        <v>39614</v>
      </c>
      <c r="B726" t="s">
        <v>10</v>
      </c>
      <c r="C726">
        <v>30</v>
      </c>
      <c r="J726">
        <f>IF(YEAR(A726)=$F$3,C726*$G$3,IF(YEAR(A726)=$F$4,C726*$G$4,IF(YEAR(A726)=$F$5,C726*$G$5,IF(YEAR(A726)=$F$6,C726*$G$6,IF(YEAR(A726)=$F$7,C726*$G$7,IF(YEAR(A726)=$F$8,C726*$G$8,IF(YEAR(A726)=$F$9,C726*$G$9,IF(YEAR(A726)=$F$10,C726*$G$10,IF(YEAR(A726)=$F$11,C726*$G$11,IF(YEAR(A726)=$F$12,C726*$G$12,))))))))))</f>
        <v>64.5</v>
      </c>
      <c r="R726">
        <f>SUMIF($B$3:B726,B726,$C$3:C726)</f>
        <v>1458</v>
      </c>
      <c r="S726">
        <f t="shared" si="19"/>
        <v>3</v>
      </c>
    </row>
    <row r="727" spans="1:19" x14ac:dyDescent="0.25">
      <c r="A727" s="1">
        <v>39614</v>
      </c>
      <c r="B727" t="s">
        <v>137</v>
      </c>
      <c r="C727">
        <v>12</v>
      </c>
      <c r="J727">
        <f>IF(YEAR(A727)=$F$3,C727*$G$3,IF(YEAR(A727)=$F$4,C727*$G$4,IF(YEAR(A727)=$F$5,C727*$G$5,IF(YEAR(A727)=$F$6,C727*$G$6,IF(YEAR(A727)=$F$7,C727*$G$7,IF(YEAR(A727)=$F$8,C727*$G$8,IF(YEAR(A727)=$F$9,C727*$G$9,IF(YEAR(A727)=$F$10,C727*$G$10,IF(YEAR(A727)=$F$11,C727*$G$11,IF(YEAR(A727)=$F$12,C727*$G$12,))))))))))</f>
        <v>25.799999999999997</v>
      </c>
      <c r="R727">
        <f>SUMIF($B$3:B727,B727,$C$3:C727)</f>
        <v>25</v>
      </c>
      <c r="S727">
        <f t="shared" si="19"/>
        <v>0</v>
      </c>
    </row>
    <row r="728" spans="1:19" x14ac:dyDescent="0.25">
      <c r="A728" s="1">
        <v>39615</v>
      </c>
      <c r="B728" t="s">
        <v>71</v>
      </c>
      <c r="C728">
        <v>138</v>
      </c>
      <c r="J728">
        <f>IF(YEAR(A728)=$F$3,C728*$G$3,IF(YEAR(A728)=$F$4,C728*$G$4,IF(YEAR(A728)=$F$5,C728*$G$5,IF(YEAR(A728)=$F$6,C728*$G$6,IF(YEAR(A728)=$F$7,C728*$G$7,IF(YEAR(A728)=$F$8,C728*$G$8,IF(YEAR(A728)=$F$9,C728*$G$9,IF(YEAR(A728)=$F$10,C728*$G$10,IF(YEAR(A728)=$F$11,C728*$G$11,IF(YEAR(A728)=$F$12,C728*$G$12,))))))))))</f>
        <v>296.7</v>
      </c>
      <c r="R728">
        <f>SUMIF($B$3:B728,B728,$C$3:C728)</f>
        <v>1038</v>
      </c>
      <c r="S728">
        <f t="shared" si="19"/>
        <v>13.8</v>
      </c>
    </row>
    <row r="729" spans="1:19" x14ac:dyDescent="0.25">
      <c r="A729" s="1">
        <v>39619</v>
      </c>
      <c r="B729" t="s">
        <v>22</v>
      </c>
      <c r="C729">
        <v>411</v>
      </c>
      <c r="J729">
        <f>IF(YEAR(A729)=$F$3,C729*$G$3,IF(YEAR(A729)=$F$4,C729*$G$4,IF(YEAR(A729)=$F$5,C729*$G$5,IF(YEAR(A729)=$F$6,C729*$G$6,IF(YEAR(A729)=$F$7,C729*$G$7,IF(YEAR(A729)=$F$8,C729*$G$8,IF(YEAR(A729)=$F$9,C729*$G$9,IF(YEAR(A729)=$F$10,C729*$G$10,IF(YEAR(A729)=$F$11,C729*$G$11,IF(YEAR(A729)=$F$12,C729*$G$12,))))))))))</f>
        <v>883.65</v>
      </c>
      <c r="R729">
        <f>SUMIF($B$3:B729,B729,$C$3:C729)</f>
        <v>7785</v>
      </c>
      <c r="S729">
        <f t="shared" si="19"/>
        <v>41.1</v>
      </c>
    </row>
    <row r="730" spans="1:19" x14ac:dyDescent="0.25">
      <c r="A730" s="1">
        <v>39622</v>
      </c>
      <c r="B730" t="s">
        <v>23</v>
      </c>
      <c r="C730">
        <v>152</v>
      </c>
      <c r="J730">
        <f>IF(YEAR(A730)=$F$3,C730*$G$3,IF(YEAR(A730)=$F$4,C730*$G$4,IF(YEAR(A730)=$F$5,C730*$G$5,IF(YEAR(A730)=$F$6,C730*$G$6,IF(YEAR(A730)=$F$7,C730*$G$7,IF(YEAR(A730)=$F$8,C730*$G$8,IF(YEAR(A730)=$F$9,C730*$G$9,IF(YEAR(A730)=$F$10,C730*$G$10,IF(YEAR(A730)=$F$11,C730*$G$11,IF(YEAR(A730)=$F$12,C730*$G$12,))))))))))</f>
        <v>326.8</v>
      </c>
      <c r="R730">
        <f>SUMIF($B$3:B730,B730,$C$3:C730)</f>
        <v>2286</v>
      </c>
      <c r="S730">
        <f t="shared" si="19"/>
        <v>15.200000000000001</v>
      </c>
    </row>
    <row r="731" spans="1:19" x14ac:dyDescent="0.25">
      <c r="A731" s="1">
        <v>39623</v>
      </c>
      <c r="B731" t="s">
        <v>169</v>
      </c>
      <c r="C731">
        <v>10</v>
      </c>
      <c r="J731">
        <f>IF(YEAR(A731)=$F$3,C731*$G$3,IF(YEAR(A731)=$F$4,C731*$G$4,IF(YEAR(A731)=$F$5,C731*$G$5,IF(YEAR(A731)=$F$6,C731*$G$6,IF(YEAR(A731)=$F$7,C731*$G$7,IF(YEAR(A731)=$F$8,C731*$G$8,IF(YEAR(A731)=$F$9,C731*$G$9,IF(YEAR(A731)=$F$10,C731*$G$10,IF(YEAR(A731)=$F$11,C731*$G$11,IF(YEAR(A731)=$F$12,C731*$G$12,))))))))))</f>
        <v>21.5</v>
      </c>
      <c r="R731">
        <f>SUMIF($B$3:B731,B731,$C$3:C731)</f>
        <v>10</v>
      </c>
      <c r="S731">
        <f t="shared" si="19"/>
        <v>0</v>
      </c>
    </row>
    <row r="732" spans="1:19" x14ac:dyDescent="0.25">
      <c r="A732" s="1">
        <v>39624</v>
      </c>
      <c r="B732" t="s">
        <v>18</v>
      </c>
      <c r="C732">
        <v>75</v>
      </c>
      <c r="J732">
        <f>IF(YEAR(A732)=$F$3,C732*$G$3,IF(YEAR(A732)=$F$4,C732*$G$4,IF(YEAR(A732)=$F$5,C732*$G$5,IF(YEAR(A732)=$F$6,C732*$G$6,IF(YEAR(A732)=$F$7,C732*$G$7,IF(YEAR(A732)=$F$8,C732*$G$8,IF(YEAR(A732)=$F$9,C732*$G$9,IF(YEAR(A732)=$F$10,C732*$G$10,IF(YEAR(A732)=$F$11,C732*$G$11,IF(YEAR(A732)=$F$12,C732*$G$12,))))))))))</f>
        <v>161.25</v>
      </c>
      <c r="R732">
        <f>SUMIF($B$3:B732,B732,$C$3:C732)</f>
        <v>2445</v>
      </c>
      <c r="S732">
        <f t="shared" si="19"/>
        <v>7.5</v>
      </c>
    </row>
    <row r="733" spans="1:19" x14ac:dyDescent="0.25">
      <c r="A733" s="1">
        <v>39624</v>
      </c>
      <c r="B733" t="s">
        <v>170</v>
      </c>
      <c r="C733">
        <v>4</v>
      </c>
      <c r="J733">
        <f>IF(YEAR(A733)=$F$3,C733*$G$3,IF(YEAR(A733)=$F$4,C733*$G$4,IF(YEAR(A733)=$F$5,C733*$G$5,IF(YEAR(A733)=$F$6,C733*$G$6,IF(YEAR(A733)=$F$7,C733*$G$7,IF(YEAR(A733)=$F$8,C733*$G$8,IF(YEAR(A733)=$F$9,C733*$G$9,IF(YEAR(A733)=$F$10,C733*$G$10,IF(YEAR(A733)=$F$11,C733*$G$11,IF(YEAR(A733)=$F$12,C733*$G$12,))))))))))</f>
        <v>8.6</v>
      </c>
      <c r="R733">
        <f>SUMIF($B$3:B733,B733,$C$3:C733)</f>
        <v>4</v>
      </c>
      <c r="S733">
        <f t="shared" si="19"/>
        <v>0</v>
      </c>
    </row>
    <row r="734" spans="1:19" x14ac:dyDescent="0.25">
      <c r="A734" s="1">
        <v>39626</v>
      </c>
      <c r="B734" t="s">
        <v>171</v>
      </c>
      <c r="C734">
        <v>2</v>
      </c>
      <c r="J734">
        <f>IF(YEAR(A734)=$F$3,C734*$G$3,IF(YEAR(A734)=$F$4,C734*$G$4,IF(YEAR(A734)=$F$5,C734*$G$5,IF(YEAR(A734)=$F$6,C734*$G$6,IF(YEAR(A734)=$F$7,C734*$G$7,IF(YEAR(A734)=$F$8,C734*$G$8,IF(YEAR(A734)=$F$9,C734*$G$9,IF(YEAR(A734)=$F$10,C734*$G$10,IF(YEAR(A734)=$F$11,C734*$G$11,IF(YEAR(A734)=$F$12,C734*$G$12,))))))))))</f>
        <v>4.3</v>
      </c>
      <c r="R734">
        <f>SUMIF($B$3:B734,B734,$C$3:C734)</f>
        <v>2</v>
      </c>
      <c r="S734">
        <f t="shared" si="19"/>
        <v>0</v>
      </c>
    </row>
    <row r="735" spans="1:19" x14ac:dyDescent="0.25">
      <c r="A735" s="1">
        <v>39627</v>
      </c>
      <c r="B735" t="s">
        <v>61</v>
      </c>
      <c r="C735">
        <v>110</v>
      </c>
      <c r="J735">
        <f>IF(YEAR(A735)=$F$3,C735*$G$3,IF(YEAR(A735)=$F$4,C735*$G$4,IF(YEAR(A735)=$F$5,C735*$G$5,IF(YEAR(A735)=$F$6,C735*$G$6,IF(YEAR(A735)=$F$7,C735*$G$7,IF(YEAR(A735)=$F$8,C735*$G$8,IF(YEAR(A735)=$F$9,C735*$G$9,IF(YEAR(A735)=$F$10,C735*$G$10,IF(YEAR(A735)=$F$11,C735*$G$11,IF(YEAR(A735)=$F$12,C735*$G$12,))))))))))</f>
        <v>236.5</v>
      </c>
      <c r="R735">
        <f>SUMIF($B$3:B735,B735,$C$3:C735)</f>
        <v>786</v>
      </c>
      <c r="S735">
        <f t="shared" si="19"/>
        <v>5.5</v>
      </c>
    </row>
    <row r="736" spans="1:19" x14ac:dyDescent="0.25">
      <c r="A736" s="1">
        <v>39628</v>
      </c>
      <c r="B736" t="s">
        <v>35</v>
      </c>
      <c r="C736">
        <v>161</v>
      </c>
      <c r="J736">
        <f>IF(YEAR(A736)=$F$3,C736*$G$3,IF(YEAR(A736)=$F$4,C736*$G$4,IF(YEAR(A736)=$F$5,C736*$G$5,IF(YEAR(A736)=$F$6,C736*$G$6,IF(YEAR(A736)=$F$7,C736*$G$7,IF(YEAR(A736)=$F$8,C736*$G$8,IF(YEAR(A736)=$F$9,C736*$G$9,IF(YEAR(A736)=$F$10,C736*$G$10,IF(YEAR(A736)=$F$11,C736*$G$11,IF(YEAR(A736)=$F$12,C736*$G$12,))))))))))</f>
        <v>346.15</v>
      </c>
      <c r="R736">
        <f>SUMIF($B$3:B736,B736,$C$3:C736)</f>
        <v>1153</v>
      </c>
      <c r="S736">
        <f t="shared" si="19"/>
        <v>16.100000000000001</v>
      </c>
    </row>
    <row r="737" spans="1:19" x14ac:dyDescent="0.25">
      <c r="A737" s="1">
        <v>39629</v>
      </c>
      <c r="B737" t="s">
        <v>30</v>
      </c>
      <c r="C737">
        <v>68</v>
      </c>
      <c r="J737">
        <f>IF(YEAR(A737)=$F$3,C737*$G$3,IF(YEAR(A737)=$F$4,C737*$G$4,IF(YEAR(A737)=$F$5,C737*$G$5,IF(YEAR(A737)=$F$6,C737*$G$6,IF(YEAR(A737)=$F$7,C737*$G$7,IF(YEAR(A737)=$F$8,C737*$G$8,IF(YEAR(A737)=$F$9,C737*$G$9,IF(YEAR(A737)=$F$10,C737*$G$10,IF(YEAR(A737)=$F$11,C737*$G$11,IF(YEAR(A737)=$F$12,C737*$G$12,))))))))))</f>
        <v>146.19999999999999</v>
      </c>
      <c r="R737">
        <f>SUMIF($B$3:B737,B737,$C$3:C737)</f>
        <v>2025</v>
      </c>
      <c r="S737">
        <f t="shared" si="19"/>
        <v>6.8000000000000007</v>
      </c>
    </row>
    <row r="738" spans="1:19" x14ac:dyDescent="0.25">
      <c r="A738" s="1">
        <v>39631</v>
      </c>
      <c r="B738" t="s">
        <v>55</v>
      </c>
      <c r="C738">
        <v>30</v>
      </c>
      <c r="J738">
        <f>IF(YEAR(A738)=$F$3,C738*$G$3,IF(YEAR(A738)=$F$4,C738*$G$4,IF(YEAR(A738)=$F$5,C738*$G$5,IF(YEAR(A738)=$F$6,C738*$G$6,IF(YEAR(A738)=$F$7,C738*$G$7,IF(YEAR(A738)=$F$8,C738*$G$8,IF(YEAR(A738)=$F$9,C738*$G$9,IF(YEAR(A738)=$F$10,C738*$G$10,IF(YEAR(A738)=$F$11,C738*$G$11,IF(YEAR(A738)=$F$12,C738*$G$12,))))))))))</f>
        <v>64.5</v>
      </c>
      <c r="R738">
        <f>SUMIF($B$3:B738,B738,$C$3:C738)</f>
        <v>1797</v>
      </c>
      <c r="S738">
        <f t="shared" si="19"/>
        <v>3</v>
      </c>
    </row>
    <row r="739" spans="1:19" x14ac:dyDescent="0.25">
      <c r="A739" s="1">
        <v>39632</v>
      </c>
      <c r="B739" t="s">
        <v>64</v>
      </c>
      <c r="C739">
        <v>3</v>
      </c>
      <c r="J739">
        <f>IF(YEAR(A739)=$F$3,C739*$G$3,IF(YEAR(A739)=$F$4,C739*$G$4,IF(YEAR(A739)=$F$5,C739*$G$5,IF(YEAR(A739)=$F$6,C739*$G$6,IF(YEAR(A739)=$F$7,C739*$G$7,IF(YEAR(A739)=$F$8,C739*$G$8,IF(YEAR(A739)=$F$9,C739*$G$9,IF(YEAR(A739)=$F$10,C739*$G$10,IF(YEAR(A739)=$F$11,C739*$G$11,IF(YEAR(A739)=$F$12,C739*$G$12,))))))))))</f>
        <v>6.4499999999999993</v>
      </c>
      <c r="R739">
        <f>SUMIF($B$3:B739,B739,$C$3:C739)</f>
        <v>6</v>
      </c>
      <c r="S739">
        <f t="shared" si="19"/>
        <v>0</v>
      </c>
    </row>
    <row r="740" spans="1:19" x14ac:dyDescent="0.25">
      <c r="A740" s="1">
        <v>39637</v>
      </c>
      <c r="B740" t="s">
        <v>50</v>
      </c>
      <c r="C740">
        <v>117</v>
      </c>
      <c r="J740">
        <f>IF(YEAR(A740)=$F$3,C740*$G$3,IF(YEAR(A740)=$F$4,C740*$G$4,IF(YEAR(A740)=$F$5,C740*$G$5,IF(YEAR(A740)=$F$6,C740*$G$6,IF(YEAR(A740)=$F$7,C740*$G$7,IF(YEAR(A740)=$F$8,C740*$G$8,IF(YEAR(A740)=$F$9,C740*$G$9,IF(YEAR(A740)=$F$10,C740*$G$10,IF(YEAR(A740)=$F$11,C740*$G$11,IF(YEAR(A740)=$F$12,C740*$G$12,))))))))))</f>
        <v>251.54999999999998</v>
      </c>
      <c r="R740">
        <f>SUMIF($B$3:B740,B740,$C$3:C740)</f>
        <v>9606</v>
      </c>
      <c r="S740">
        <f t="shared" si="19"/>
        <v>11.700000000000001</v>
      </c>
    </row>
    <row r="741" spans="1:19" x14ac:dyDescent="0.25">
      <c r="A741" s="1">
        <v>39639</v>
      </c>
      <c r="B741" t="s">
        <v>8</v>
      </c>
      <c r="C741">
        <v>105</v>
      </c>
      <c r="J741">
        <f>IF(YEAR(A741)=$F$3,C741*$G$3,IF(YEAR(A741)=$F$4,C741*$G$4,IF(YEAR(A741)=$F$5,C741*$G$5,IF(YEAR(A741)=$F$6,C741*$G$6,IF(YEAR(A741)=$F$7,C741*$G$7,IF(YEAR(A741)=$F$8,C741*$G$8,IF(YEAR(A741)=$F$9,C741*$G$9,IF(YEAR(A741)=$F$10,C741*$G$10,IF(YEAR(A741)=$F$11,C741*$G$11,IF(YEAR(A741)=$F$12,C741*$G$12,))))))))))</f>
        <v>225.75</v>
      </c>
      <c r="R741">
        <f>SUMIF($B$3:B741,B741,$C$3:C741)</f>
        <v>1017</v>
      </c>
      <c r="S741">
        <f t="shared" si="19"/>
        <v>10.5</v>
      </c>
    </row>
    <row r="742" spans="1:19" x14ac:dyDescent="0.25">
      <c r="A742" s="1">
        <v>39639</v>
      </c>
      <c r="B742" t="s">
        <v>46</v>
      </c>
      <c r="C742">
        <v>6</v>
      </c>
      <c r="J742">
        <f>IF(YEAR(A742)=$F$3,C742*$G$3,IF(YEAR(A742)=$F$4,C742*$G$4,IF(YEAR(A742)=$F$5,C742*$G$5,IF(YEAR(A742)=$F$6,C742*$G$6,IF(YEAR(A742)=$F$7,C742*$G$7,IF(YEAR(A742)=$F$8,C742*$G$8,IF(YEAR(A742)=$F$9,C742*$G$9,IF(YEAR(A742)=$F$10,C742*$G$10,IF(YEAR(A742)=$F$11,C742*$G$11,IF(YEAR(A742)=$F$12,C742*$G$12,))))))))))</f>
        <v>12.899999999999999</v>
      </c>
      <c r="R742">
        <f>SUMIF($B$3:B742,B742,$C$3:C742)</f>
        <v>22</v>
      </c>
      <c r="S742">
        <f t="shared" si="19"/>
        <v>0</v>
      </c>
    </row>
    <row r="743" spans="1:19" x14ac:dyDescent="0.25">
      <c r="A743" s="1">
        <v>39640</v>
      </c>
      <c r="B743" t="s">
        <v>17</v>
      </c>
      <c r="C743">
        <v>378</v>
      </c>
      <c r="J743">
        <f>IF(YEAR(A743)=$F$3,C743*$G$3,IF(YEAR(A743)=$F$4,C743*$G$4,IF(YEAR(A743)=$F$5,C743*$G$5,IF(YEAR(A743)=$F$6,C743*$G$6,IF(YEAR(A743)=$F$7,C743*$G$7,IF(YEAR(A743)=$F$8,C743*$G$8,IF(YEAR(A743)=$F$9,C743*$G$9,IF(YEAR(A743)=$F$10,C743*$G$10,IF(YEAR(A743)=$F$11,C743*$G$11,IF(YEAR(A743)=$F$12,C743*$G$12,))))))))))</f>
        <v>812.69999999999993</v>
      </c>
      <c r="R743">
        <f>SUMIF($B$3:B743,B743,$C$3:C743)</f>
        <v>7768</v>
      </c>
      <c r="S743">
        <f t="shared" si="19"/>
        <v>37.800000000000004</v>
      </c>
    </row>
    <row r="744" spans="1:19" x14ac:dyDescent="0.25">
      <c r="A744" s="1">
        <v>39643</v>
      </c>
      <c r="B744" t="s">
        <v>69</v>
      </c>
      <c r="C744">
        <v>76</v>
      </c>
      <c r="J744">
        <f>IF(YEAR(A744)=$F$3,C744*$G$3,IF(YEAR(A744)=$F$4,C744*$G$4,IF(YEAR(A744)=$F$5,C744*$G$5,IF(YEAR(A744)=$F$6,C744*$G$6,IF(YEAR(A744)=$F$7,C744*$G$7,IF(YEAR(A744)=$F$8,C744*$G$8,IF(YEAR(A744)=$F$9,C744*$G$9,IF(YEAR(A744)=$F$10,C744*$G$10,IF(YEAR(A744)=$F$11,C744*$G$11,IF(YEAR(A744)=$F$12,C744*$G$12,))))))))))</f>
        <v>163.4</v>
      </c>
      <c r="R744">
        <f>SUMIF($B$3:B744,B744,$C$3:C744)</f>
        <v>1493</v>
      </c>
      <c r="S744">
        <f t="shared" si="19"/>
        <v>7.6000000000000005</v>
      </c>
    </row>
    <row r="745" spans="1:19" x14ac:dyDescent="0.25">
      <c r="A745" s="1">
        <v>39644</v>
      </c>
      <c r="B745" t="s">
        <v>22</v>
      </c>
      <c r="C745">
        <v>386</v>
      </c>
      <c r="J745">
        <f>IF(YEAR(A745)=$F$3,C745*$G$3,IF(YEAR(A745)=$F$4,C745*$G$4,IF(YEAR(A745)=$F$5,C745*$G$5,IF(YEAR(A745)=$F$6,C745*$G$6,IF(YEAR(A745)=$F$7,C745*$G$7,IF(YEAR(A745)=$F$8,C745*$G$8,IF(YEAR(A745)=$F$9,C745*$G$9,IF(YEAR(A745)=$F$10,C745*$G$10,IF(YEAR(A745)=$F$11,C745*$G$11,IF(YEAR(A745)=$F$12,C745*$G$12,))))))))))</f>
        <v>829.9</v>
      </c>
      <c r="R745">
        <f>SUMIF($B$3:B745,B745,$C$3:C745)</f>
        <v>8171</v>
      </c>
      <c r="S745">
        <f t="shared" si="19"/>
        <v>38.6</v>
      </c>
    </row>
    <row r="746" spans="1:19" x14ac:dyDescent="0.25">
      <c r="A746" s="1">
        <v>39645</v>
      </c>
      <c r="B746" t="s">
        <v>50</v>
      </c>
      <c r="C746">
        <v>132</v>
      </c>
      <c r="J746">
        <f>IF(YEAR(A746)=$F$3,C746*$G$3,IF(YEAR(A746)=$F$4,C746*$G$4,IF(YEAR(A746)=$F$5,C746*$G$5,IF(YEAR(A746)=$F$6,C746*$G$6,IF(YEAR(A746)=$F$7,C746*$G$7,IF(YEAR(A746)=$F$8,C746*$G$8,IF(YEAR(A746)=$F$9,C746*$G$9,IF(YEAR(A746)=$F$10,C746*$G$10,IF(YEAR(A746)=$F$11,C746*$G$11,IF(YEAR(A746)=$F$12,C746*$G$12,))))))))))</f>
        <v>283.8</v>
      </c>
      <c r="R746">
        <f>SUMIF($B$3:B746,B746,$C$3:C746)</f>
        <v>9738</v>
      </c>
      <c r="S746">
        <f t="shared" si="19"/>
        <v>13.200000000000001</v>
      </c>
    </row>
    <row r="747" spans="1:19" x14ac:dyDescent="0.25">
      <c r="A747" s="1">
        <v>39645</v>
      </c>
      <c r="B747" t="s">
        <v>22</v>
      </c>
      <c r="C747">
        <v>104</v>
      </c>
      <c r="J747">
        <f>IF(YEAR(A747)=$F$3,C747*$G$3,IF(YEAR(A747)=$F$4,C747*$G$4,IF(YEAR(A747)=$F$5,C747*$G$5,IF(YEAR(A747)=$F$6,C747*$G$6,IF(YEAR(A747)=$F$7,C747*$G$7,IF(YEAR(A747)=$F$8,C747*$G$8,IF(YEAR(A747)=$F$9,C747*$G$9,IF(YEAR(A747)=$F$10,C747*$G$10,IF(YEAR(A747)=$F$11,C747*$G$11,IF(YEAR(A747)=$F$12,C747*$G$12,))))))))))</f>
        <v>223.6</v>
      </c>
      <c r="R747">
        <f>SUMIF($B$3:B747,B747,$C$3:C747)</f>
        <v>8275</v>
      </c>
      <c r="S747">
        <f t="shared" si="19"/>
        <v>10.4</v>
      </c>
    </row>
    <row r="748" spans="1:19" x14ac:dyDescent="0.25">
      <c r="A748" s="1">
        <v>39646</v>
      </c>
      <c r="B748" t="s">
        <v>45</v>
      </c>
      <c r="C748">
        <v>380</v>
      </c>
      <c r="J748">
        <f>IF(YEAR(A748)=$F$3,C748*$G$3,IF(YEAR(A748)=$F$4,C748*$G$4,IF(YEAR(A748)=$F$5,C748*$G$5,IF(YEAR(A748)=$F$6,C748*$G$6,IF(YEAR(A748)=$F$7,C748*$G$7,IF(YEAR(A748)=$F$8,C748*$G$8,IF(YEAR(A748)=$F$9,C748*$G$9,IF(YEAR(A748)=$F$10,C748*$G$10,IF(YEAR(A748)=$F$11,C748*$G$11,IF(YEAR(A748)=$F$12,C748*$G$12,))))))))))</f>
        <v>817</v>
      </c>
      <c r="R748">
        <f>SUMIF($B$3:B748,B748,$C$3:C748)</f>
        <v>9463</v>
      </c>
      <c r="S748">
        <f t="shared" si="19"/>
        <v>38</v>
      </c>
    </row>
    <row r="749" spans="1:19" x14ac:dyDescent="0.25">
      <c r="A749" s="1">
        <v>39647</v>
      </c>
      <c r="B749" t="s">
        <v>78</v>
      </c>
      <c r="C749">
        <v>76</v>
      </c>
      <c r="J749">
        <f>IF(YEAR(A749)=$F$3,C749*$G$3,IF(YEAR(A749)=$F$4,C749*$G$4,IF(YEAR(A749)=$F$5,C749*$G$5,IF(YEAR(A749)=$F$6,C749*$G$6,IF(YEAR(A749)=$F$7,C749*$G$7,IF(YEAR(A749)=$F$8,C749*$G$8,IF(YEAR(A749)=$F$9,C749*$G$9,IF(YEAR(A749)=$F$10,C749*$G$10,IF(YEAR(A749)=$F$11,C749*$G$11,IF(YEAR(A749)=$F$12,C749*$G$12,))))))))))</f>
        <v>163.4</v>
      </c>
      <c r="R749">
        <f>SUMIF($B$3:B749,B749,$C$3:C749)</f>
        <v>1025</v>
      </c>
      <c r="S749">
        <f t="shared" si="19"/>
        <v>7.6000000000000005</v>
      </c>
    </row>
    <row r="750" spans="1:19" x14ac:dyDescent="0.25">
      <c r="A750" s="1">
        <v>39647</v>
      </c>
      <c r="B750" t="s">
        <v>25</v>
      </c>
      <c r="C750">
        <v>194</v>
      </c>
      <c r="J750">
        <f>IF(YEAR(A750)=$F$3,C750*$G$3,IF(YEAR(A750)=$F$4,C750*$G$4,IF(YEAR(A750)=$F$5,C750*$G$5,IF(YEAR(A750)=$F$6,C750*$G$6,IF(YEAR(A750)=$F$7,C750*$G$7,IF(YEAR(A750)=$F$8,C750*$G$8,IF(YEAR(A750)=$F$9,C750*$G$9,IF(YEAR(A750)=$F$10,C750*$G$10,IF(YEAR(A750)=$F$11,C750*$G$11,IF(YEAR(A750)=$F$12,C750*$G$12,))))))))))</f>
        <v>417.09999999999997</v>
      </c>
      <c r="R750">
        <f>SUMIF($B$3:B750,B750,$C$3:C750)</f>
        <v>855</v>
      </c>
      <c r="S750">
        <f t="shared" si="19"/>
        <v>9.7000000000000011</v>
      </c>
    </row>
    <row r="751" spans="1:19" x14ac:dyDescent="0.25">
      <c r="A751" s="1">
        <v>39653</v>
      </c>
      <c r="B751" t="s">
        <v>61</v>
      </c>
      <c r="C751">
        <v>147</v>
      </c>
      <c r="J751">
        <f>IF(YEAR(A751)=$F$3,C751*$G$3,IF(YEAR(A751)=$F$4,C751*$G$4,IF(YEAR(A751)=$F$5,C751*$G$5,IF(YEAR(A751)=$F$6,C751*$G$6,IF(YEAR(A751)=$F$7,C751*$G$7,IF(YEAR(A751)=$F$8,C751*$G$8,IF(YEAR(A751)=$F$9,C751*$G$9,IF(YEAR(A751)=$F$10,C751*$G$10,IF(YEAR(A751)=$F$11,C751*$G$11,IF(YEAR(A751)=$F$12,C751*$G$12,))))))))))</f>
        <v>316.05</v>
      </c>
      <c r="R751">
        <f>SUMIF($B$3:B751,B751,$C$3:C751)</f>
        <v>933</v>
      </c>
      <c r="S751">
        <f t="shared" si="19"/>
        <v>7.3500000000000005</v>
      </c>
    </row>
    <row r="752" spans="1:19" x14ac:dyDescent="0.25">
      <c r="A752" s="1">
        <v>39656</v>
      </c>
      <c r="B752" t="s">
        <v>22</v>
      </c>
      <c r="C752">
        <v>319</v>
      </c>
      <c r="J752">
        <f>IF(YEAR(A752)=$F$3,C752*$G$3,IF(YEAR(A752)=$F$4,C752*$G$4,IF(YEAR(A752)=$F$5,C752*$G$5,IF(YEAR(A752)=$F$6,C752*$G$6,IF(YEAR(A752)=$F$7,C752*$G$7,IF(YEAR(A752)=$F$8,C752*$G$8,IF(YEAR(A752)=$F$9,C752*$G$9,IF(YEAR(A752)=$F$10,C752*$G$10,IF(YEAR(A752)=$F$11,C752*$G$11,IF(YEAR(A752)=$F$12,C752*$G$12,))))))))))</f>
        <v>685.85</v>
      </c>
      <c r="R752">
        <f>SUMIF($B$3:B752,B752,$C$3:C752)</f>
        <v>8594</v>
      </c>
      <c r="S752">
        <f t="shared" si="19"/>
        <v>31.900000000000002</v>
      </c>
    </row>
    <row r="753" spans="1:19" x14ac:dyDescent="0.25">
      <c r="A753" s="1">
        <v>39657</v>
      </c>
      <c r="B753" t="s">
        <v>39</v>
      </c>
      <c r="C753">
        <v>38</v>
      </c>
      <c r="J753">
        <f>IF(YEAR(A753)=$F$3,C753*$G$3,IF(YEAR(A753)=$F$4,C753*$G$4,IF(YEAR(A753)=$F$5,C753*$G$5,IF(YEAR(A753)=$F$6,C753*$G$6,IF(YEAR(A753)=$F$7,C753*$G$7,IF(YEAR(A753)=$F$8,C753*$G$8,IF(YEAR(A753)=$F$9,C753*$G$9,IF(YEAR(A753)=$F$10,C753*$G$10,IF(YEAR(A753)=$F$11,C753*$G$11,IF(YEAR(A753)=$F$12,C753*$G$12,))))))))))</f>
        <v>81.7</v>
      </c>
      <c r="R753">
        <f>SUMIF($B$3:B753,B753,$C$3:C753)</f>
        <v>840</v>
      </c>
      <c r="S753">
        <f t="shared" si="19"/>
        <v>1.9000000000000001</v>
      </c>
    </row>
    <row r="754" spans="1:19" x14ac:dyDescent="0.25">
      <c r="A754" s="1">
        <v>39662</v>
      </c>
      <c r="B754" t="s">
        <v>28</v>
      </c>
      <c r="C754">
        <v>31</v>
      </c>
      <c r="J754">
        <f>IF(YEAR(A754)=$F$3,C754*$G$3,IF(YEAR(A754)=$F$4,C754*$G$4,IF(YEAR(A754)=$F$5,C754*$G$5,IF(YEAR(A754)=$F$6,C754*$G$6,IF(YEAR(A754)=$F$7,C754*$G$7,IF(YEAR(A754)=$F$8,C754*$G$8,IF(YEAR(A754)=$F$9,C754*$G$9,IF(YEAR(A754)=$F$10,C754*$G$10,IF(YEAR(A754)=$F$11,C754*$G$11,IF(YEAR(A754)=$F$12,C754*$G$12,))))))))))</f>
        <v>66.649999999999991</v>
      </c>
      <c r="R754">
        <f>SUMIF($B$3:B754,B754,$C$3:C754)</f>
        <v>1504</v>
      </c>
      <c r="S754">
        <f t="shared" si="19"/>
        <v>3.1</v>
      </c>
    </row>
    <row r="755" spans="1:19" x14ac:dyDescent="0.25">
      <c r="A755" s="1">
        <v>39664</v>
      </c>
      <c r="B755" t="s">
        <v>6</v>
      </c>
      <c r="C755">
        <v>28</v>
      </c>
      <c r="J755">
        <f>IF(YEAR(A755)=$F$3,C755*$G$3,IF(YEAR(A755)=$F$4,C755*$G$4,IF(YEAR(A755)=$F$5,C755*$G$5,IF(YEAR(A755)=$F$6,C755*$G$6,IF(YEAR(A755)=$F$7,C755*$G$7,IF(YEAR(A755)=$F$8,C755*$G$8,IF(YEAR(A755)=$F$9,C755*$G$9,IF(YEAR(A755)=$F$10,C755*$G$10,IF(YEAR(A755)=$F$11,C755*$G$11,IF(YEAR(A755)=$F$12,C755*$G$12,))))))))))</f>
        <v>60.199999999999996</v>
      </c>
      <c r="R755">
        <f>SUMIF($B$3:B755,B755,$C$3:C755)</f>
        <v>1242</v>
      </c>
      <c r="S755">
        <f t="shared" si="19"/>
        <v>2.8000000000000003</v>
      </c>
    </row>
    <row r="756" spans="1:19" x14ac:dyDescent="0.25">
      <c r="A756" s="1">
        <v>39664</v>
      </c>
      <c r="B756" t="s">
        <v>105</v>
      </c>
      <c r="C756">
        <v>15</v>
      </c>
      <c r="J756">
        <f>IF(YEAR(A756)=$F$3,C756*$G$3,IF(YEAR(A756)=$F$4,C756*$G$4,IF(YEAR(A756)=$F$5,C756*$G$5,IF(YEAR(A756)=$F$6,C756*$G$6,IF(YEAR(A756)=$F$7,C756*$G$7,IF(YEAR(A756)=$F$8,C756*$G$8,IF(YEAR(A756)=$F$9,C756*$G$9,IF(YEAR(A756)=$F$10,C756*$G$10,IF(YEAR(A756)=$F$11,C756*$G$11,IF(YEAR(A756)=$F$12,C756*$G$12,))))))))))</f>
        <v>32.25</v>
      </c>
      <c r="R756">
        <f>SUMIF($B$3:B756,B756,$C$3:C756)</f>
        <v>59</v>
      </c>
      <c r="S756">
        <f t="shared" si="19"/>
        <v>0</v>
      </c>
    </row>
    <row r="757" spans="1:19" x14ac:dyDescent="0.25">
      <c r="A757" s="1">
        <v>39667</v>
      </c>
      <c r="B757" t="s">
        <v>62</v>
      </c>
      <c r="C757">
        <v>2</v>
      </c>
      <c r="J757">
        <f>IF(YEAR(A757)=$F$3,C757*$G$3,IF(YEAR(A757)=$F$4,C757*$G$4,IF(YEAR(A757)=$F$5,C757*$G$5,IF(YEAR(A757)=$F$6,C757*$G$6,IF(YEAR(A757)=$F$7,C757*$G$7,IF(YEAR(A757)=$F$8,C757*$G$8,IF(YEAR(A757)=$F$9,C757*$G$9,IF(YEAR(A757)=$F$10,C757*$G$10,IF(YEAR(A757)=$F$11,C757*$G$11,IF(YEAR(A757)=$F$12,C757*$G$12,))))))))))</f>
        <v>4.3</v>
      </c>
      <c r="R757">
        <f>SUMIF($B$3:B757,B757,$C$3:C757)</f>
        <v>19</v>
      </c>
      <c r="S757">
        <f t="shared" si="19"/>
        <v>0</v>
      </c>
    </row>
    <row r="758" spans="1:19" x14ac:dyDescent="0.25">
      <c r="A758" s="1">
        <v>39667</v>
      </c>
      <c r="B758" t="s">
        <v>101</v>
      </c>
      <c r="C758">
        <v>16</v>
      </c>
      <c r="J758">
        <f>IF(YEAR(A758)=$F$3,C758*$G$3,IF(YEAR(A758)=$F$4,C758*$G$4,IF(YEAR(A758)=$F$5,C758*$G$5,IF(YEAR(A758)=$F$6,C758*$G$6,IF(YEAR(A758)=$F$7,C758*$G$7,IF(YEAR(A758)=$F$8,C758*$G$8,IF(YEAR(A758)=$F$9,C758*$G$9,IF(YEAR(A758)=$F$10,C758*$G$10,IF(YEAR(A758)=$F$11,C758*$G$11,IF(YEAR(A758)=$F$12,C758*$G$12,))))))))))</f>
        <v>34.4</v>
      </c>
      <c r="R758">
        <f>SUMIF($B$3:B758,B758,$C$3:C758)</f>
        <v>36</v>
      </c>
      <c r="S758">
        <f t="shared" si="19"/>
        <v>0</v>
      </c>
    </row>
    <row r="759" spans="1:19" x14ac:dyDescent="0.25">
      <c r="A759" s="1">
        <v>39669</v>
      </c>
      <c r="B759" t="s">
        <v>78</v>
      </c>
      <c r="C759">
        <v>83</v>
      </c>
      <c r="J759">
        <f>IF(YEAR(A759)=$F$3,C759*$G$3,IF(YEAR(A759)=$F$4,C759*$G$4,IF(YEAR(A759)=$F$5,C759*$G$5,IF(YEAR(A759)=$F$6,C759*$G$6,IF(YEAR(A759)=$F$7,C759*$G$7,IF(YEAR(A759)=$F$8,C759*$G$8,IF(YEAR(A759)=$F$9,C759*$G$9,IF(YEAR(A759)=$F$10,C759*$G$10,IF(YEAR(A759)=$F$11,C759*$G$11,IF(YEAR(A759)=$F$12,C759*$G$12,))))))))))</f>
        <v>178.45</v>
      </c>
      <c r="R759">
        <f>SUMIF($B$3:B759,B759,$C$3:C759)</f>
        <v>1108</v>
      </c>
      <c r="S759">
        <f t="shared" si="19"/>
        <v>8.3000000000000007</v>
      </c>
    </row>
    <row r="760" spans="1:19" x14ac:dyDescent="0.25">
      <c r="A760" s="1">
        <v>39670</v>
      </c>
      <c r="B760" t="s">
        <v>172</v>
      </c>
      <c r="C760">
        <v>16</v>
      </c>
      <c r="J760">
        <f>IF(YEAR(A760)=$F$3,C760*$G$3,IF(YEAR(A760)=$F$4,C760*$G$4,IF(YEAR(A760)=$F$5,C760*$G$5,IF(YEAR(A760)=$F$6,C760*$G$6,IF(YEAR(A760)=$F$7,C760*$G$7,IF(YEAR(A760)=$F$8,C760*$G$8,IF(YEAR(A760)=$F$9,C760*$G$9,IF(YEAR(A760)=$F$10,C760*$G$10,IF(YEAR(A760)=$F$11,C760*$G$11,IF(YEAR(A760)=$F$12,C760*$G$12,))))))))))</f>
        <v>34.4</v>
      </c>
      <c r="R760">
        <f>SUMIF($B$3:B760,B760,$C$3:C760)</f>
        <v>16</v>
      </c>
      <c r="S760">
        <f t="shared" si="19"/>
        <v>0</v>
      </c>
    </row>
    <row r="761" spans="1:19" x14ac:dyDescent="0.25">
      <c r="A761" s="1">
        <v>39671</v>
      </c>
      <c r="B761" t="s">
        <v>9</v>
      </c>
      <c r="C761">
        <v>397</v>
      </c>
      <c r="J761">
        <f>IF(YEAR(A761)=$F$3,C761*$G$3,IF(YEAR(A761)=$F$4,C761*$G$4,IF(YEAR(A761)=$F$5,C761*$G$5,IF(YEAR(A761)=$F$6,C761*$G$6,IF(YEAR(A761)=$F$7,C761*$G$7,IF(YEAR(A761)=$F$8,C761*$G$8,IF(YEAR(A761)=$F$9,C761*$G$9,IF(YEAR(A761)=$F$10,C761*$G$10,IF(YEAR(A761)=$F$11,C761*$G$11,IF(YEAR(A761)=$F$12,C761*$G$12,))))))))))</f>
        <v>853.55</v>
      </c>
      <c r="R761">
        <f>SUMIF($B$3:B761,B761,$C$3:C761)</f>
        <v>9101</v>
      </c>
      <c r="S761">
        <f t="shared" si="19"/>
        <v>39.700000000000003</v>
      </c>
    </row>
    <row r="762" spans="1:19" x14ac:dyDescent="0.25">
      <c r="A762" s="1">
        <v>39671</v>
      </c>
      <c r="B762" t="s">
        <v>78</v>
      </c>
      <c r="C762">
        <v>184</v>
      </c>
      <c r="J762">
        <f>IF(YEAR(A762)=$F$3,C762*$G$3,IF(YEAR(A762)=$F$4,C762*$G$4,IF(YEAR(A762)=$F$5,C762*$G$5,IF(YEAR(A762)=$F$6,C762*$G$6,IF(YEAR(A762)=$F$7,C762*$G$7,IF(YEAR(A762)=$F$8,C762*$G$8,IF(YEAR(A762)=$F$9,C762*$G$9,IF(YEAR(A762)=$F$10,C762*$G$10,IF(YEAR(A762)=$F$11,C762*$G$11,IF(YEAR(A762)=$F$12,C762*$G$12,))))))))))</f>
        <v>395.59999999999997</v>
      </c>
      <c r="R762">
        <f>SUMIF($B$3:B762,B762,$C$3:C762)</f>
        <v>1292</v>
      </c>
      <c r="S762">
        <f t="shared" si="19"/>
        <v>18.400000000000002</v>
      </c>
    </row>
    <row r="763" spans="1:19" x14ac:dyDescent="0.25">
      <c r="A763" s="1">
        <v>39673</v>
      </c>
      <c r="B763" t="s">
        <v>78</v>
      </c>
      <c r="C763">
        <v>55</v>
      </c>
      <c r="J763">
        <f>IF(YEAR(A763)=$F$3,C763*$G$3,IF(YEAR(A763)=$F$4,C763*$G$4,IF(YEAR(A763)=$F$5,C763*$G$5,IF(YEAR(A763)=$F$6,C763*$G$6,IF(YEAR(A763)=$F$7,C763*$G$7,IF(YEAR(A763)=$F$8,C763*$G$8,IF(YEAR(A763)=$F$9,C763*$G$9,IF(YEAR(A763)=$F$10,C763*$G$10,IF(YEAR(A763)=$F$11,C763*$G$11,IF(YEAR(A763)=$F$12,C763*$G$12,))))))))))</f>
        <v>118.25</v>
      </c>
      <c r="R763">
        <f>SUMIF($B$3:B763,B763,$C$3:C763)</f>
        <v>1347</v>
      </c>
      <c r="S763">
        <f t="shared" si="19"/>
        <v>5.5</v>
      </c>
    </row>
    <row r="764" spans="1:19" x14ac:dyDescent="0.25">
      <c r="A764" s="1">
        <v>39674</v>
      </c>
      <c r="B764" t="s">
        <v>69</v>
      </c>
      <c r="C764">
        <v>107</v>
      </c>
      <c r="J764">
        <f>IF(YEAR(A764)=$F$3,C764*$G$3,IF(YEAR(A764)=$F$4,C764*$G$4,IF(YEAR(A764)=$F$5,C764*$G$5,IF(YEAR(A764)=$F$6,C764*$G$6,IF(YEAR(A764)=$F$7,C764*$G$7,IF(YEAR(A764)=$F$8,C764*$G$8,IF(YEAR(A764)=$F$9,C764*$G$9,IF(YEAR(A764)=$F$10,C764*$G$10,IF(YEAR(A764)=$F$11,C764*$G$11,IF(YEAR(A764)=$F$12,C764*$G$12,))))))))))</f>
        <v>230.04999999999998</v>
      </c>
      <c r="R764">
        <f>SUMIF($B$3:B764,B764,$C$3:C764)</f>
        <v>1600</v>
      </c>
      <c r="S764">
        <f t="shared" si="19"/>
        <v>10.700000000000001</v>
      </c>
    </row>
    <row r="765" spans="1:19" x14ac:dyDescent="0.25">
      <c r="A765" s="1">
        <v>39676</v>
      </c>
      <c r="B765" t="s">
        <v>69</v>
      </c>
      <c r="C765">
        <v>127</v>
      </c>
      <c r="J765">
        <f>IF(YEAR(A765)=$F$3,C765*$G$3,IF(YEAR(A765)=$F$4,C765*$G$4,IF(YEAR(A765)=$F$5,C765*$G$5,IF(YEAR(A765)=$F$6,C765*$G$6,IF(YEAR(A765)=$F$7,C765*$G$7,IF(YEAR(A765)=$F$8,C765*$G$8,IF(YEAR(A765)=$F$9,C765*$G$9,IF(YEAR(A765)=$F$10,C765*$G$10,IF(YEAR(A765)=$F$11,C765*$G$11,IF(YEAR(A765)=$F$12,C765*$G$12,))))))))))</f>
        <v>273.05</v>
      </c>
      <c r="R765">
        <f>SUMIF($B$3:B765,B765,$C$3:C765)</f>
        <v>1727</v>
      </c>
      <c r="S765">
        <f t="shared" si="19"/>
        <v>12.700000000000001</v>
      </c>
    </row>
    <row r="766" spans="1:19" x14ac:dyDescent="0.25">
      <c r="A766" s="1">
        <v>39679</v>
      </c>
      <c r="B766" t="s">
        <v>173</v>
      </c>
      <c r="C766">
        <v>122</v>
      </c>
      <c r="J766">
        <f>IF(YEAR(A766)=$F$3,C766*$G$3,IF(YEAR(A766)=$F$4,C766*$G$4,IF(YEAR(A766)=$F$5,C766*$G$5,IF(YEAR(A766)=$F$6,C766*$G$6,IF(YEAR(A766)=$F$7,C766*$G$7,IF(YEAR(A766)=$F$8,C766*$G$8,IF(YEAR(A766)=$F$9,C766*$G$9,IF(YEAR(A766)=$F$10,C766*$G$10,IF(YEAR(A766)=$F$11,C766*$G$11,IF(YEAR(A766)=$F$12,C766*$G$12,))))))))))</f>
        <v>262.3</v>
      </c>
      <c r="R766">
        <f>SUMIF($B$3:B766,B766,$C$3:C766)</f>
        <v>122</v>
      </c>
      <c r="S766">
        <f t="shared" si="19"/>
        <v>6.1000000000000005</v>
      </c>
    </row>
    <row r="767" spans="1:19" x14ac:dyDescent="0.25">
      <c r="A767" s="1">
        <v>39679</v>
      </c>
      <c r="B767" t="s">
        <v>18</v>
      </c>
      <c r="C767">
        <v>107</v>
      </c>
      <c r="J767">
        <f>IF(YEAR(A767)=$F$3,C767*$G$3,IF(YEAR(A767)=$F$4,C767*$G$4,IF(YEAR(A767)=$F$5,C767*$G$5,IF(YEAR(A767)=$F$6,C767*$G$6,IF(YEAR(A767)=$F$7,C767*$G$7,IF(YEAR(A767)=$F$8,C767*$G$8,IF(YEAR(A767)=$F$9,C767*$G$9,IF(YEAR(A767)=$F$10,C767*$G$10,IF(YEAR(A767)=$F$11,C767*$G$11,IF(YEAR(A767)=$F$12,C767*$G$12,))))))))))</f>
        <v>230.04999999999998</v>
      </c>
      <c r="R767">
        <f>SUMIF($B$3:B767,B767,$C$3:C767)</f>
        <v>2552</v>
      </c>
      <c r="S767">
        <f t="shared" si="19"/>
        <v>10.700000000000001</v>
      </c>
    </row>
    <row r="768" spans="1:19" x14ac:dyDescent="0.25">
      <c r="A768" s="1">
        <v>39681</v>
      </c>
      <c r="B768" t="s">
        <v>22</v>
      </c>
      <c r="C768">
        <v>113</v>
      </c>
      <c r="J768">
        <f>IF(YEAR(A768)=$F$3,C768*$G$3,IF(YEAR(A768)=$F$4,C768*$G$4,IF(YEAR(A768)=$F$5,C768*$G$5,IF(YEAR(A768)=$F$6,C768*$G$6,IF(YEAR(A768)=$F$7,C768*$G$7,IF(YEAR(A768)=$F$8,C768*$G$8,IF(YEAR(A768)=$F$9,C768*$G$9,IF(YEAR(A768)=$F$10,C768*$G$10,IF(YEAR(A768)=$F$11,C768*$G$11,IF(YEAR(A768)=$F$12,C768*$G$12,))))))))))</f>
        <v>242.95</v>
      </c>
      <c r="R768">
        <f>SUMIF($B$3:B768,B768,$C$3:C768)</f>
        <v>8707</v>
      </c>
      <c r="S768">
        <f t="shared" si="19"/>
        <v>11.3</v>
      </c>
    </row>
    <row r="769" spans="1:19" x14ac:dyDescent="0.25">
      <c r="A769" s="1">
        <v>39681</v>
      </c>
      <c r="B769" t="s">
        <v>7</v>
      </c>
      <c r="C769">
        <v>297</v>
      </c>
      <c r="J769">
        <f>IF(YEAR(A769)=$F$3,C769*$G$3,IF(YEAR(A769)=$F$4,C769*$G$4,IF(YEAR(A769)=$F$5,C769*$G$5,IF(YEAR(A769)=$F$6,C769*$G$6,IF(YEAR(A769)=$F$7,C769*$G$7,IF(YEAR(A769)=$F$8,C769*$G$8,IF(YEAR(A769)=$F$9,C769*$G$9,IF(YEAR(A769)=$F$10,C769*$G$10,IF(YEAR(A769)=$F$11,C769*$G$11,IF(YEAR(A769)=$F$12,C769*$G$12,))))))))))</f>
        <v>638.54999999999995</v>
      </c>
      <c r="R769">
        <f>SUMIF($B$3:B769,B769,$C$3:C769)</f>
        <v>10697</v>
      </c>
      <c r="S769">
        <f t="shared" si="19"/>
        <v>59.400000000000006</v>
      </c>
    </row>
    <row r="770" spans="1:19" x14ac:dyDescent="0.25">
      <c r="A770" s="1">
        <v>39682</v>
      </c>
      <c r="B770" t="s">
        <v>44</v>
      </c>
      <c r="C770">
        <v>14</v>
      </c>
      <c r="J770">
        <f>IF(YEAR(A770)=$F$3,C770*$G$3,IF(YEAR(A770)=$F$4,C770*$G$4,IF(YEAR(A770)=$F$5,C770*$G$5,IF(YEAR(A770)=$F$6,C770*$G$6,IF(YEAR(A770)=$F$7,C770*$G$7,IF(YEAR(A770)=$F$8,C770*$G$8,IF(YEAR(A770)=$F$9,C770*$G$9,IF(YEAR(A770)=$F$10,C770*$G$10,IF(YEAR(A770)=$F$11,C770*$G$11,IF(YEAR(A770)=$F$12,C770*$G$12,))))))))))</f>
        <v>30.099999999999998</v>
      </c>
      <c r="R770">
        <f>SUMIF($B$3:B770,B770,$C$3:C770)</f>
        <v>40</v>
      </c>
      <c r="S770">
        <f t="shared" si="19"/>
        <v>0</v>
      </c>
    </row>
    <row r="771" spans="1:19" x14ac:dyDescent="0.25">
      <c r="A771" s="1">
        <v>39684</v>
      </c>
      <c r="B771" t="s">
        <v>52</v>
      </c>
      <c r="C771">
        <v>188</v>
      </c>
      <c r="J771">
        <f>IF(YEAR(A771)=$F$3,C771*$G$3,IF(YEAR(A771)=$F$4,C771*$G$4,IF(YEAR(A771)=$F$5,C771*$G$5,IF(YEAR(A771)=$F$6,C771*$G$6,IF(YEAR(A771)=$F$7,C771*$G$7,IF(YEAR(A771)=$F$8,C771*$G$8,IF(YEAR(A771)=$F$9,C771*$G$9,IF(YEAR(A771)=$F$10,C771*$G$10,IF(YEAR(A771)=$F$11,C771*$G$11,IF(YEAR(A771)=$F$12,C771*$G$12,))))))))))</f>
        <v>404.2</v>
      </c>
      <c r="R771">
        <f>SUMIF($B$3:B771,B771,$C$3:C771)</f>
        <v>1490</v>
      </c>
      <c r="S771">
        <f t="shared" si="19"/>
        <v>18.8</v>
      </c>
    </row>
    <row r="772" spans="1:19" x14ac:dyDescent="0.25">
      <c r="A772" s="1">
        <v>39686</v>
      </c>
      <c r="B772" t="s">
        <v>151</v>
      </c>
      <c r="C772">
        <v>11</v>
      </c>
      <c r="J772">
        <f>IF(YEAR(A772)=$F$3,C772*$G$3,IF(YEAR(A772)=$F$4,C772*$G$4,IF(YEAR(A772)=$F$5,C772*$G$5,IF(YEAR(A772)=$F$6,C772*$G$6,IF(YEAR(A772)=$F$7,C772*$G$7,IF(YEAR(A772)=$F$8,C772*$G$8,IF(YEAR(A772)=$F$9,C772*$G$9,IF(YEAR(A772)=$F$10,C772*$G$10,IF(YEAR(A772)=$F$11,C772*$G$11,IF(YEAR(A772)=$F$12,C772*$G$12,))))))))))</f>
        <v>23.65</v>
      </c>
      <c r="R772">
        <f>SUMIF($B$3:B772,B772,$C$3:C772)</f>
        <v>39</v>
      </c>
      <c r="S772">
        <f t="shared" ref="S772:S835" si="20">IF(R772&gt;=10000,C772*0.2,IF(R772&gt;=1000,C772*0.1,IF(R772&gt;=100,C772*0.05,0)))</f>
        <v>0</v>
      </c>
    </row>
    <row r="773" spans="1:19" x14ac:dyDescent="0.25">
      <c r="A773" s="1">
        <v>39689</v>
      </c>
      <c r="B773" t="s">
        <v>28</v>
      </c>
      <c r="C773">
        <v>105</v>
      </c>
      <c r="J773">
        <f>IF(YEAR(A773)=$F$3,C773*$G$3,IF(YEAR(A773)=$F$4,C773*$G$4,IF(YEAR(A773)=$F$5,C773*$G$5,IF(YEAR(A773)=$F$6,C773*$G$6,IF(YEAR(A773)=$F$7,C773*$G$7,IF(YEAR(A773)=$F$8,C773*$G$8,IF(YEAR(A773)=$F$9,C773*$G$9,IF(YEAR(A773)=$F$10,C773*$G$10,IF(YEAR(A773)=$F$11,C773*$G$11,IF(YEAR(A773)=$F$12,C773*$G$12,))))))))))</f>
        <v>225.75</v>
      </c>
      <c r="R773">
        <f>SUMIF($B$3:B773,B773,$C$3:C773)</f>
        <v>1609</v>
      </c>
      <c r="S773">
        <f t="shared" si="20"/>
        <v>10.5</v>
      </c>
    </row>
    <row r="774" spans="1:19" x14ac:dyDescent="0.25">
      <c r="A774" s="1">
        <v>39690</v>
      </c>
      <c r="B774" t="s">
        <v>160</v>
      </c>
      <c r="C774">
        <v>18</v>
      </c>
      <c r="J774">
        <f>IF(YEAR(A774)=$F$3,C774*$G$3,IF(YEAR(A774)=$F$4,C774*$G$4,IF(YEAR(A774)=$F$5,C774*$G$5,IF(YEAR(A774)=$F$6,C774*$G$6,IF(YEAR(A774)=$F$7,C774*$G$7,IF(YEAR(A774)=$F$8,C774*$G$8,IF(YEAR(A774)=$F$9,C774*$G$9,IF(YEAR(A774)=$F$10,C774*$G$10,IF(YEAR(A774)=$F$11,C774*$G$11,IF(YEAR(A774)=$F$12,C774*$G$12,))))))))))</f>
        <v>38.699999999999996</v>
      </c>
      <c r="R774">
        <f>SUMIF($B$3:B774,B774,$C$3:C774)</f>
        <v>20</v>
      </c>
      <c r="S774">
        <f t="shared" si="20"/>
        <v>0</v>
      </c>
    </row>
    <row r="775" spans="1:19" x14ac:dyDescent="0.25">
      <c r="A775" s="1">
        <v>39690</v>
      </c>
      <c r="B775" t="s">
        <v>7</v>
      </c>
      <c r="C775">
        <v>418</v>
      </c>
      <c r="J775">
        <f>IF(YEAR(A775)=$F$3,C775*$G$3,IF(YEAR(A775)=$F$4,C775*$G$4,IF(YEAR(A775)=$F$5,C775*$G$5,IF(YEAR(A775)=$F$6,C775*$G$6,IF(YEAR(A775)=$F$7,C775*$G$7,IF(YEAR(A775)=$F$8,C775*$G$8,IF(YEAR(A775)=$F$9,C775*$G$9,IF(YEAR(A775)=$F$10,C775*$G$10,IF(YEAR(A775)=$F$11,C775*$G$11,IF(YEAR(A775)=$F$12,C775*$G$12,))))))))))</f>
        <v>898.69999999999993</v>
      </c>
      <c r="R775">
        <f>SUMIF($B$3:B775,B775,$C$3:C775)</f>
        <v>11115</v>
      </c>
      <c r="S775">
        <f t="shared" si="20"/>
        <v>83.600000000000009</v>
      </c>
    </row>
    <row r="776" spans="1:19" x14ac:dyDescent="0.25">
      <c r="A776" s="1">
        <v>39691</v>
      </c>
      <c r="B776" t="s">
        <v>174</v>
      </c>
      <c r="C776">
        <v>4</v>
      </c>
      <c r="J776">
        <f>IF(YEAR(A776)=$F$3,C776*$G$3,IF(YEAR(A776)=$F$4,C776*$G$4,IF(YEAR(A776)=$F$5,C776*$G$5,IF(YEAR(A776)=$F$6,C776*$G$6,IF(YEAR(A776)=$F$7,C776*$G$7,IF(YEAR(A776)=$F$8,C776*$G$8,IF(YEAR(A776)=$F$9,C776*$G$9,IF(YEAR(A776)=$F$10,C776*$G$10,IF(YEAR(A776)=$F$11,C776*$G$11,IF(YEAR(A776)=$F$12,C776*$G$12,))))))))))</f>
        <v>8.6</v>
      </c>
      <c r="R776">
        <f>SUMIF($B$3:B776,B776,$C$3:C776)</f>
        <v>4</v>
      </c>
      <c r="S776">
        <f t="shared" si="20"/>
        <v>0</v>
      </c>
    </row>
    <row r="777" spans="1:19" x14ac:dyDescent="0.25">
      <c r="A777" s="1">
        <v>39691</v>
      </c>
      <c r="B777" t="s">
        <v>124</v>
      </c>
      <c r="C777">
        <v>5</v>
      </c>
      <c r="J777">
        <f>IF(YEAR(A777)=$F$3,C777*$G$3,IF(YEAR(A777)=$F$4,C777*$G$4,IF(YEAR(A777)=$F$5,C777*$G$5,IF(YEAR(A777)=$F$6,C777*$G$6,IF(YEAR(A777)=$F$7,C777*$G$7,IF(YEAR(A777)=$F$8,C777*$G$8,IF(YEAR(A777)=$F$9,C777*$G$9,IF(YEAR(A777)=$F$10,C777*$G$10,IF(YEAR(A777)=$F$11,C777*$G$11,IF(YEAR(A777)=$F$12,C777*$G$12,))))))))))</f>
        <v>10.75</v>
      </c>
      <c r="R777">
        <f>SUMIF($B$3:B777,B777,$C$3:C777)</f>
        <v>11</v>
      </c>
      <c r="S777">
        <f t="shared" si="20"/>
        <v>0</v>
      </c>
    </row>
    <row r="778" spans="1:19" x14ac:dyDescent="0.25">
      <c r="A778" s="1">
        <v>39692</v>
      </c>
      <c r="B778" t="s">
        <v>102</v>
      </c>
      <c r="C778">
        <v>346</v>
      </c>
      <c r="J778">
        <f>IF(YEAR(A778)=$F$3,C778*$G$3,IF(YEAR(A778)=$F$4,C778*$G$4,IF(YEAR(A778)=$F$5,C778*$G$5,IF(YEAR(A778)=$F$6,C778*$G$6,IF(YEAR(A778)=$F$7,C778*$G$7,IF(YEAR(A778)=$F$8,C778*$G$8,IF(YEAR(A778)=$F$9,C778*$G$9,IF(YEAR(A778)=$F$10,C778*$G$10,IF(YEAR(A778)=$F$11,C778*$G$11,IF(YEAR(A778)=$F$12,C778*$G$12,))))))))))</f>
        <v>743.9</v>
      </c>
      <c r="R778">
        <f>SUMIF($B$3:B778,B778,$C$3:C778)</f>
        <v>2691</v>
      </c>
      <c r="S778">
        <f t="shared" si="20"/>
        <v>34.6</v>
      </c>
    </row>
    <row r="779" spans="1:19" x14ac:dyDescent="0.25">
      <c r="A779" s="1">
        <v>39694</v>
      </c>
      <c r="B779" t="s">
        <v>9</v>
      </c>
      <c r="C779">
        <v>417</v>
      </c>
      <c r="J779">
        <f>IF(YEAR(A779)=$F$3,C779*$G$3,IF(YEAR(A779)=$F$4,C779*$G$4,IF(YEAR(A779)=$F$5,C779*$G$5,IF(YEAR(A779)=$F$6,C779*$G$6,IF(YEAR(A779)=$F$7,C779*$G$7,IF(YEAR(A779)=$F$8,C779*$G$8,IF(YEAR(A779)=$F$9,C779*$G$9,IF(YEAR(A779)=$F$10,C779*$G$10,IF(YEAR(A779)=$F$11,C779*$G$11,IF(YEAR(A779)=$F$12,C779*$G$12,))))))))))</f>
        <v>896.55</v>
      </c>
      <c r="R779">
        <f>SUMIF($B$3:B779,B779,$C$3:C779)</f>
        <v>9518</v>
      </c>
      <c r="S779">
        <f t="shared" si="20"/>
        <v>41.7</v>
      </c>
    </row>
    <row r="780" spans="1:19" x14ac:dyDescent="0.25">
      <c r="A780" s="1">
        <v>39696</v>
      </c>
      <c r="B780" t="s">
        <v>123</v>
      </c>
      <c r="C780">
        <v>35</v>
      </c>
      <c r="J780">
        <f>IF(YEAR(A780)=$F$3,C780*$G$3,IF(YEAR(A780)=$F$4,C780*$G$4,IF(YEAR(A780)=$F$5,C780*$G$5,IF(YEAR(A780)=$F$6,C780*$G$6,IF(YEAR(A780)=$F$7,C780*$G$7,IF(YEAR(A780)=$F$8,C780*$G$8,IF(YEAR(A780)=$F$9,C780*$G$9,IF(YEAR(A780)=$F$10,C780*$G$10,IF(YEAR(A780)=$F$11,C780*$G$11,IF(YEAR(A780)=$F$12,C780*$G$12,))))))))))</f>
        <v>75.25</v>
      </c>
      <c r="R780">
        <f>SUMIF($B$3:B780,B780,$C$3:C780)</f>
        <v>324</v>
      </c>
      <c r="S780">
        <f t="shared" si="20"/>
        <v>1.75</v>
      </c>
    </row>
    <row r="781" spans="1:19" x14ac:dyDescent="0.25">
      <c r="A781" s="1">
        <v>39696</v>
      </c>
      <c r="B781" t="s">
        <v>3</v>
      </c>
      <c r="C781">
        <v>6</v>
      </c>
      <c r="J781">
        <f>IF(YEAR(A781)=$F$3,C781*$G$3,IF(YEAR(A781)=$F$4,C781*$G$4,IF(YEAR(A781)=$F$5,C781*$G$5,IF(YEAR(A781)=$F$6,C781*$G$6,IF(YEAR(A781)=$F$7,C781*$G$7,IF(YEAR(A781)=$F$8,C781*$G$8,IF(YEAR(A781)=$F$9,C781*$G$9,IF(YEAR(A781)=$F$10,C781*$G$10,IF(YEAR(A781)=$F$11,C781*$G$11,IF(YEAR(A781)=$F$12,C781*$G$12,))))))))))</f>
        <v>12.899999999999999</v>
      </c>
      <c r="R781">
        <f>SUMIF($B$3:B781,B781,$C$3:C781)</f>
        <v>20</v>
      </c>
      <c r="S781">
        <f t="shared" si="20"/>
        <v>0</v>
      </c>
    </row>
    <row r="782" spans="1:19" x14ac:dyDescent="0.25">
      <c r="A782" s="1">
        <v>39697</v>
      </c>
      <c r="B782" t="s">
        <v>50</v>
      </c>
      <c r="C782">
        <v>322</v>
      </c>
      <c r="J782">
        <f>IF(YEAR(A782)=$F$3,C782*$G$3,IF(YEAR(A782)=$F$4,C782*$G$4,IF(YEAR(A782)=$F$5,C782*$G$5,IF(YEAR(A782)=$F$6,C782*$G$6,IF(YEAR(A782)=$F$7,C782*$G$7,IF(YEAR(A782)=$F$8,C782*$G$8,IF(YEAR(A782)=$F$9,C782*$G$9,IF(YEAR(A782)=$F$10,C782*$G$10,IF(YEAR(A782)=$F$11,C782*$G$11,IF(YEAR(A782)=$F$12,C782*$G$12,))))))))))</f>
        <v>692.3</v>
      </c>
      <c r="R782">
        <f>SUMIF($B$3:B782,B782,$C$3:C782)</f>
        <v>10060</v>
      </c>
      <c r="S782">
        <f t="shared" si="20"/>
        <v>64.400000000000006</v>
      </c>
    </row>
    <row r="783" spans="1:19" x14ac:dyDescent="0.25">
      <c r="A783" s="1">
        <v>39697</v>
      </c>
      <c r="B783" t="s">
        <v>37</v>
      </c>
      <c r="C783">
        <v>150</v>
      </c>
      <c r="J783">
        <f>IF(YEAR(A783)=$F$3,C783*$G$3,IF(YEAR(A783)=$F$4,C783*$G$4,IF(YEAR(A783)=$F$5,C783*$G$5,IF(YEAR(A783)=$F$6,C783*$G$6,IF(YEAR(A783)=$F$7,C783*$G$7,IF(YEAR(A783)=$F$8,C783*$G$8,IF(YEAR(A783)=$F$9,C783*$G$9,IF(YEAR(A783)=$F$10,C783*$G$10,IF(YEAR(A783)=$F$11,C783*$G$11,IF(YEAR(A783)=$F$12,C783*$G$12,))))))))))</f>
        <v>322.5</v>
      </c>
      <c r="R783">
        <f>SUMIF($B$3:B783,B783,$C$3:C783)</f>
        <v>1702</v>
      </c>
      <c r="S783">
        <f t="shared" si="20"/>
        <v>15</v>
      </c>
    </row>
    <row r="784" spans="1:19" x14ac:dyDescent="0.25">
      <c r="A784" s="1">
        <v>39698</v>
      </c>
      <c r="B784" t="s">
        <v>14</v>
      </c>
      <c r="C784">
        <v>492</v>
      </c>
      <c r="J784">
        <f>IF(YEAR(A784)=$F$3,C784*$G$3,IF(YEAR(A784)=$F$4,C784*$G$4,IF(YEAR(A784)=$F$5,C784*$G$5,IF(YEAR(A784)=$F$6,C784*$G$6,IF(YEAR(A784)=$F$7,C784*$G$7,IF(YEAR(A784)=$F$8,C784*$G$8,IF(YEAR(A784)=$F$9,C784*$G$9,IF(YEAR(A784)=$F$10,C784*$G$10,IF(YEAR(A784)=$F$11,C784*$G$11,IF(YEAR(A784)=$F$12,C784*$G$12,))))))))))</f>
        <v>1057.8</v>
      </c>
      <c r="R784">
        <f>SUMIF($B$3:B784,B784,$C$3:C784)</f>
        <v>8683</v>
      </c>
      <c r="S784">
        <f t="shared" si="20"/>
        <v>49.2</v>
      </c>
    </row>
    <row r="785" spans="1:19" x14ac:dyDescent="0.25">
      <c r="A785" s="1">
        <v>39702</v>
      </c>
      <c r="B785" t="s">
        <v>18</v>
      </c>
      <c r="C785">
        <v>93</v>
      </c>
      <c r="J785">
        <f>IF(YEAR(A785)=$F$3,C785*$G$3,IF(YEAR(A785)=$F$4,C785*$G$4,IF(YEAR(A785)=$F$5,C785*$G$5,IF(YEAR(A785)=$F$6,C785*$G$6,IF(YEAR(A785)=$F$7,C785*$G$7,IF(YEAR(A785)=$F$8,C785*$G$8,IF(YEAR(A785)=$F$9,C785*$G$9,IF(YEAR(A785)=$F$10,C785*$G$10,IF(YEAR(A785)=$F$11,C785*$G$11,IF(YEAR(A785)=$F$12,C785*$G$12,))))))))))</f>
        <v>199.95</v>
      </c>
      <c r="R785">
        <f>SUMIF($B$3:B785,B785,$C$3:C785)</f>
        <v>2645</v>
      </c>
      <c r="S785">
        <f t="shared" si="20"/>
        <v>9.3000000000000007</v>
      </c>
    </row>
    <row r="786" spans="1:19" x14ac:dyDescent="0.25">
      <c r="A786" s="1">
        <v>39705</v>
      </c>
      <c r="B786" t="s">
        <v>61</v>
      </c>
      <c r="C786">
        <v>64</v>
      </c>
      <c r="J786">
        <f>IF(YEAR(A786)=$F$3,C786*$G$3,IF(YEAR(A786)=$F$4,C786*$G$4,IF(YEAR(A786)=$F$5,C786*$G$5,IF(YEAR(A786)=$F$6,C786*$G$6,IF(YEAR(A786)=$F$7,C786*$G$7,IF(YEAR(A786)=$F$8,C786*$G$8,IF(YEAR(A786)=$F$9,C786*$G$9,IF(YEAR(A786)=$F$10,C786*$G$10,IF(YEAR(A786)=$F$11,C786*$G$11,IF(YEAR(A786)=$F$12,C786*$G$12,))))))))))</f>
        <v>137.6</v>
      </c>
      <c r="R786">
        <f>SUMIF($B$3:B786,B786,$C$3:C786)</f>
        <v>997</v>
      </c>
      <c r="S786">
        <f t="shared" si="20"/>
        <v>3.2</v>
      </c>
    </row>
    <row r="787" spans="1:19" x14ac:dyDescent="0.25">
      <c r="A787" s="1">
        <v>39705</v>
      </c>
      <c r="B787" t="s">
        <v>89</v>
      </c>
      <c r="C787">
        <v>7</v>
      </c>
      <c r="J787">
        <f>IF(YEAR(A787)=$F$3,C787*$G$3,IF(YEAR(A787)=$F$4,C787*$G$4,IF(YEAR(A787)=$F$5,C787*$G$5,IF(YEAR(A787)=$F$6,C787*$G$6,IF(YEAR(A787)=$F$7,C787*$G$7,IF(YEAR(A787)=$F$8,C787*$G$8,IF(YEAR(A787)=$F$9,C787*$G$9,IF(YEAR(A787)=$F$10,C787*$G$10,IF(YEAR(A787)=$F$11,C787*$G$11,IF(YEAR(A787)=$F$12,C787*$G$12,))))))))))</f>
        <v>15.049999999999999</v>
      </c>
      <c r="R787">
        <f>SUMIF($B$3:B787,B787,$C$3:C787)</f>
        <v>32</v>
      </c>
      <c r="S787">
        <f t="shared" si="20"/>
        <v>0</v>
      </c>
    </row>
    <row r="788" spans="1:19" x14ac:dyDescent="0.25">
      <c r="A788" s="1">
        <v>39705</v>
      </c>
      <c r="B788" t="s">
        <v>18</v>
      </c>
      <c r="C788">
        <v>90</v>
      </c>
      <c r="J788">
        <f>IF(YEAR(A788)=$F$3,C788*$G$3,IF(YEAR(A788)=$F$4,C788*$G$4,IF(YEAR(A788)=$F$5,C788*$G$5,IF(YEAR(A788)=$F$6,C788*$G$6,IF(YEAR(A788)=$F$7,C788*$G$7,IF(YEAR(A788)=$F$8,C788*$G$8,IF(YEAR(A788)=$F$9,C788*$G$9,IF(YEAR(A788)=$F$10,C788*$G$10,IF(YEAR(A788)=$F$11,C788*$G$11,IF(YEAR(A788)=$F$12,C788*$G$12,))))))))))</f>
        <v>193.5</v>
      </c>
      <c r="R788">
        <f>SUMIF($B$3:B788,B788,$C$3:C788)</f>
        <v>2735</v>
      </c>
      <c r="S788">
        <f t="shared" si="20"/>
        <v>9</v>
      </c>
    </row>
    <row r="789" spans="1:19" x14ac:dyDescent="0.25">
      <c r="A789" s="1">
        <v>39712</v>
      </c>
      <c r="B789" t="s">
        <v>50</v>
      </c>
      <c r="C789">
        <v>136</v>
      </c>
      <c r="J789">
        <f>IF(YEAR(A789)=$F$3,C789*$G$3,IF(YEAR(A789)=$F$4,C789*$G$4,IF(YEAR(A789)=$F$5,C789*$G$5,IF(YEAR(A789)=$F$6,C789*$G$6,IF(YEAR(A789)=$F$7,C789*$G$7,IF(YEAR(A789)=$F$8,C789*$G$8,IF(YEAR(A789)=$F$9,C789*$G$9,IF(YEAR(A789)=$F$10,C789*$G$10,IF(YEAR(A789)=$F$11,C789*$G$11,IF(YEAR(A789)=$F$12,C789*$G$12,))))))))))</f>
        <v>292.39999999999998</v>
      </c>
      <c r="R789">
        <f>SUMIF($B$3:B789,B789,$C$3:C789)</f>
        <v>10196</v>
      </c>
      <c r="S789">
        <f t="shared" si="20"/>
        <v>27.200000000000003</v>
      </c>
    </row>
    <row r="790" spans="1:19" x14ac:dyDescent="0.25">
      <c r="A790" s="1">
        <v>39713</v>
      </c>
      <c r="B790" t="s">
        <v>19</v>
      </c>
      <c r="C790">
        <v>104</v>
      </c>
      <c r="J790">
        <f>IF(YEAR(A790)=$F$3,C790*$G$3,IF(YEAR(A790)=$F$4,C790*$G$4,IF(YEAR(A790)=$F$5,C790*$G$5,IF(YEAR(A790)=$F$6,C790*$G$6,IF(YEAR(A790)=$F$7,C790*$G$7,IF(YEAR(A790)=$F$8,C790*$G$8,IF(YEAR(A790)=$F$9,C790*$G$9,IF(YEAR(A790)=$F$10,C790*$G$10,IF(YEAR(A790)=$F$11,C790*$G$11,IF(YEAR(A790)=$F$12,C790*$G$12,))))))))))</f>
        <v>223.6</v>
      </c>
      <c r="R790">
        <f>SUMIF($B$3:B790,B790,$C$3:C790)</f>
        <v>1537</v>
      </c>
      <c r="S790">
        <f t="shared" si="20"/>
        <v>10.4</v>
      </c>
    </row>
    <row r="791" spans="1:19" x14ac:dyDescent="0.25">
      <c r="A791" s="1">
        <v>39713</v>
      </c>
      <c r="B791" t="s">
        <v>150</v>
      </c>
      <c r="C791">
        <v>1</v>
      </c>
      <c r="J791">
        <f>IF(YEAR(A791)=$F$3,C791*$G$3,IF(YEAR(A791)=$F$4,C791*$G$4,IF(YEAR(A791)=$F$5,C791*$G$5,IF(YEAR(A791)=$F$6,C791*$G$6,IF(YEAR(A791)=$F$7,C791*$G$7,IF(YEAR(A791)=$F$8,C791*$G$8,IF(YEAR(A791)=$F$9,C791*$G$9,IF(YEAR(A791)=$F$10,C791*$G$10,IF(YEAR(A791)=$F$11,C791*$G$11,IF(YEAR(A791)=$F$12,C791*$G$12,))))))))))</f>
        <v>2.15</v>
      </c>
      <c r="R791">
        <f>SUMIF($B$3:B791,B791,$C$3:C791)</f>
        <v>3</v>
      </c>
      <c r="S791">
        <f t="shared" si="20"/>
        <v>0</v>
      </c>
    </row>
    <row r="792" spans="1:19" x14ac:dyDescent="0.25">
      <c r="A792" s="1">
        <v>39714</v>
      </c>
      <c r="B792" t="s">
        <v>31</v>
      </c>
      <c r="C792">
        <v>52</v>
      </c>
      <c r="J792">
        <f>IF(YEAR(A792)=$F$3,C792*$G$3,IF(YEAR(A792)=$F$4,C792*$G$4,IF(YEAR(A792)=$F$5,C792*$G$5,IF(YEAR(A792)=$F$6,C792*$G$6,IF(YEAR(A792)=$F$7,C792*$G$7,IF(YEAR(A792)=$F$8,C792*$G$8,IF(YEAR(A792)=$F$9,C792*$G$9,IF(YEAR(A792)=$F$10,C792*$G$10,IF(YEAR(A792)=$F$11,C792*$G$11,IF(YEAR(A792)=$F$12,C792*$G$12,))))))))))</f>
        <v>111.8</v>
      </c>
      <c r="R792">
        <f>SUMIF($B$3:B792,B792,$C$3:C792)</f>
        <v>511</v>
      </c>
      <c r="S792">
        <f t="shared" si="20"/>
        <v>2.6</v>
      </c>
    </row>
    <row r="793" spans="1:19" x14ac:dyDescent="0.25">
      <c r="A793" s="1">
        <v>39714</v>
      </c>
      <c r="B793" t="s">
        <v>45</v>
      </c>
      <c r="C793">
        <v>203</v>
      </c>
      <c r="J793">
        <f>IF(YEAR(A793)=$F$3,C793*$G$3,IF(YEAR(A793)=$F$4,C793*$G$4,IF(YEAR(A793)=$F$5,C793*$G$5,IF(YEAR(A793)=$F$6,C793*$G$6,IF(YEAR(A793)=$F$7,C793*$G$7,IF(YEAR(A793)=$F$8,C793*$G$8,IF(YEAR(A793)=$F$9,C793*$G$9,IF(YEAR(A793)=$F$10,C793*$G$10,IF(YEAR(A793)=$F$11,C793*$G$11,IF(YEAR(A793)=$F$12,C793*$G$12,))))))))))</f>
        <v>436.45</v>
      </c>
      <c r="R793">
        <f>SUMIF($B$3:B793,B793,$C$3:C793)</f>
        <v>9666</v>
      </c>
      <c r="S793">
        <f t="shared" si="20"/>
        <v>20.3</v>
      </c>
    </row>
    <row r="794" spans="1:19" x14ac:dyDescent="0.25">
      <c r="A794" s="1">
        <v>39716</v>
      </c>
      <c r="B794" t="s">
        <v>30</v>
      </c>
      <c r="C794">
        <v>183</v>
      </c>
      <c r="J794">
        <f>IF(YEAR(A794)=$F$3,C794*$G$3,IF(YEAR(A794)=$F$4,C794*$G$4,IF(YEAR(A794)=$F$5,C794*$G$5,IF(YEAR(A794)=$F$6,C794*$G$6,IF(YEAR(A794)=$F$7,C794*$G$7,IF(YEAR(A794)=$F$8,C794*$G$8,IF(YEAR(A794)=$F$9,C794*$G$9,IF(YEAR(A794)=$F$10,C794*$G$10,IF(YEAR(A794)=$F$11,C794*$G$11,IF(YEAR(A794)=$F$12,C794*$G$12,))))))))))</f>
        <v>393.45</v>
      </c>
      <c r="R794">
        <f>SUMIF($B$3:B794,B794,$C$3:C794)</f>
        <v>2208</v>
      </c>
      <c r="S794">
        <f t="shared" si="20"/>
        <v>18.3</v>
      </c>
    </row>
    <row r="795" spans="1:19" x14ac:dyDescent="0.25">
      <c r="A795" s="1">
        <v>39717</v>
      </c>
      <c r="B795" t="s">
        <v>61</v>
      </c>
      <c r="C795">
        <v>182</v>
      </c>
      <c r="J795">
        <f>IF(YEAR(A795)=$F$3,C795*$G$3,IF(YEAR(A795)=$F$4,C795*$G$4,IF(YEAR(A795)=$F$5,C795*$G$5,IF(YEAR(A795)=$F$6,C795*$G$6,IF(YEAR(A795)=$F$7,C795*$G$7,IF(YEAR(A795)=$F$8,C795*$G$8,IF(YEAR(A795)=$F$9,C795*$G$9,IF(YEAR(A795)=$F$10,C795*$G$10,IF(YEAR(A795)=$F$11,C795*$G$11,IF(YEAR(A795)=$F$12,C795*$G$12,))))))))))</f>
        <v>391.3</v>
      </c>
      <c r="R795">
        <f>SUMIF($B$3:B795,B795,$C$3:C795)</f>
        <v>1179</v>
      </c>
      <c r="S795">
        <f t="shared" si="20"/>
        <v>18.2</v>
      </c>
    </row>
    <row r="796" spans="1:19" x14ac:dyDescent="0.25">
      <c r="A796" s="1">
        <v>39719</v>
      </c>
      <c r="B796" t="s">
        <v>45</v>
      </c>
      <c r="C796">
        <v>383</v>
      </c>
      <c r="J796">
        <f>IF(YEAR(A796)=$F$3,C796*$G$3,IF(YEAR(A796)=$F$4,C796*$G$4,IF(YEAR(A796)=$F$5,C796*$G$5,IF(YEAR(A796)=$F$6,C796*$G$6,IF(YEAR(A796)=$F$7,C796*$G$7,IF(YEAR(A796)=$F$8,C796*$G$8,IF(YEAR(A796)=$F$9,C796*$G$9,IF(YEAR(A796)=$F$10,C796*$G$10,IF(YEAR(A796)=$F$11,C796*$G$11,IF(YEAR(A796)=$F$12,C796*$G$12,))))))))))</f>
        <v>823.44999999999993</v>
      </c>
      <c r="R796">
        <f>SUMIF($B$3:B796,B796,$C$3:C796)</f>
        <v>10049</v>
      </c>
      <c r="S796">
        <f t="shared" si="20"/>
        <v>76.600000000000009</v>
      </c>
    </row>
    <row r="797" spans="1:19" x14ac:dyDescent="0.25">
      <c r="A797" s="1">
        <v>39722</v>
      </c>
      <c r="B797" t="s">
        <v>22</v>
      </c>
      <c r="C797">
        <v>113</v>
      </c>
      <c r="J797">
        <f>IF(YEAR(A797)=$F$3,C797*$G$3,IF(YEAR(A797)=$F$4,C797*$G$4,IF(YEAR(A797)=$F$5,C797*$G$5,IF(YEAR(A797)=$F$6,C797*$G$6,IF(YEAR(A797)=$F$7,C797*$G$7,IF(YEAR(A797)=$F$8,C797*$G$8,IF(YEAR(A797)=$F$9,C797*$G$9,IF(YEAR(A797)=$F$10,C797*$G$10,IF(YEAR(A797)=$F$11,C797*$G$11,IF(YEAR(A797)=$F$12,C797*$G$12,))))))))))</f>
        <v>242.95</v>
      </c>
      <c r="R797">
        <f>SUMIF($B$3:B797,B797,$C$3:C797)</f>
        <v>8820</v>
      </c>
      <c r="S797">
        <f t="shared" si="20"/>
        <v>11.3</v>
      </c>
    </row>
    <row r="798" spans="1:19" x14ac:dyDescent="0.25">
      <c r="A798" s="1">
        <v>39722</v>
      </c>
      <c r="B798" t="s">
        <v>63</v>
      </c>
      <c r="C798">
        <v>154</v>
      </c>
      <c r="J798">
        <f>IF(YEAR(A798)=$F$3,C798*$G$3,IF(YEAR(A798)=$F$4,C798*$G$4,IF(YEAR(A798)=$F$5,C798*$G$5,IF(YEAR(A798)=$F$6,C798*$G$6,IF(YEAR(A798)=$F$7,C798*$G$7,IF(YEAR(A798)=$F$8,C798*$G$8,IF(YEAR(A798)=$F$9,C798*$G$9,IF(YEAR(A798)=$F$10,C798*$G$10,IF(YEAR(A798)=$F$11,C798*$G$11,IF(YEAR(A798)=$F$12,C798*$G$12,))))))))))</f>
        <v>331.09999999999997</v>
      </c>
      <c r="R798">
        <f>SUMIF($B$3:B798,B798,$C$3:C798)</f>
        <v>406</v>
      </c>
      <c r="S798">
        <f t="shared" si="20"/>
        <v>7.7</v>
      </c>
    </row>
    <row r="799" spans="1:19" x14ac:dyDescent="0.25">
      <c r="A799" s="1">
        <v>39722</v>
      </c>
      <c r="B799" t="s">
        <v>36</v>
      </c>
      <c r="C799">
        <v>8</v>
      </c>
      <c r="J799">
        <f>IF(YEAR(A799)=$F$3,C799*$G$3,IF(YEAR(A799)=$F$4,C799*$G$4,IF(YEAR(A799)=$F$5,C799*$G$5,IF(YEAR(A799)=$F$6,C799*$G$6,IF(YEAR(A799)=$F$7,C799*$G$7,IF(YEAR(A799)=$F$8,C799*$G$8,IF(YEAR(A799)=$F$9,C799*$G$9,IF(YEAR(A799)=$F$10,C799*$G$10,IF(YEAR(A799)=$F$11,C799*$G$11,IF(YEAR(A799)=$F$12,C799*$G$12,))))))))))</f>
        <v>17.2</v>
      </c>
      <c r="R799">
        <f>SUMIF($B$3:B799,B799,$C$3:C799)</f>
        <v>34</v>
      </c>
      <c r="S799">
        <f t="shared" si="20"/>
        <v>0</v>
      </c>
    </row>
    <row r="800" spans="1:19" x14ac:dyDescent="0.25">
      <c r="A800" s="1">
        <v>39725</v>
      </c>
      <c r="B800" t="s">
        <v>116</v>
      </c>
      <c r="C800">
        <v>5</v>
      </c>
      <c r="J800">
        <f>IF(YEAR(A800)=$F$3,C800*$G$3,IF(YEAR(A800)=$F$4,C800*$G$4,IF(YEAR(A800)=$F$5,C800*$G$5,IF(YEAR(A800)=$F$6,C800*$G$6,IF(YEAR(A800)=$F$7,C800*$G$7,IF(YEAR(A800)=$F$8,C800*$G$8,IF(YEAR(A800)=$F$9,C800*$G$9,IF(YEAR(A800)=$F$10,C800*$G$10,IF(YEAR(A800)=$F$11,C800*$G$11,IF(YEAR(A800)=$F$12,C800*$G$12,))))))))))</f>
        <v>10.75</v>
      </c>
      <c r="R800">
        <f>SUMIF($B$3:B800,B800,$C$3:C800)</f>
        <v>20</v>
      </c>
      <c r="S800">
        <f t="shared" si="20"/>
        <v>0</v>
      </c>
    </row>
    <row r="801" spans="1:19" x14ac:dyDescent="0.25">
      <c r="A801" s="1">
        <v>39725</v>
      </c>
      <c r="B801" t="s">
        <v>42</v>
      </c>
      <c r="C801">
        <v>14</v>
      </c>
      <c r="J801">
        <f>IF(YEAR(A801)=$F$3,C801*$G$3,IF(YEAR(A801)=$F$4,C801*$G$4,IF(YEAR(A801)=$F$5,C801*$G$5,IF(YEAR(A801)=$F$6,C801*$G$6,IF(YEAR(A801)=$F$7,C801*$G$7,IF(YEAR(A801)=$F$8,C801*$G$8,IF(YEAR(A801)=$F$9,C801*$G$9,IF(YEAR(A801)=$F$10,C801*$G$10,IF(YEAR(A801)=$F$11,C801*$G$11,IF(YEAR(A801)=$F$12,C801*$G$12,))))))))))</f>
        <v>30.099999999999998</v>
      </c>
      <c r="R801">
        <f>SUMIF($B$3:B801,B801,$C$3:C801)</f>
        <v>41</v>
      </c>
      <c r="S801">
        <f t="shared" si="20"/>
        <v>0</v>
      </c>
    </row>
    <row r="802" spans="1:19" x14ac:dyDescent="0.25">
      <c r="A802" s="1">
        <v>39727</v>
      </c>
      <c r="B802" t="s">
        <v>71</v>
      </c>
      <c r="C802">
        <v>27</v>
      </c>
      <c r="J802">
        <f>IF(YEAR(A802)=$F$3,C802*$G$3,IF(YEAR(A802)=$F$4,C802*$G$4,IF(YEAR(A802)=$F$5,C802*$G$5,IF(YEAR(A802)=$F$6,C802*$G$6,IF(YEAR(A802)=$F$7,C802*$G$7,IF(YEAR(A802)=$F$8,C802*$G$8,IF(YEAR(A802)=$F$9,C802*$G$9,IF(YEAR(A802)=$F$10,C802*$G$10,IF(YEAR(A802)=$F$11,C802*$G$11,IF(YEAR(A802)=$F$12,C802*$G$12,))))))))))</f>
        <v>58.05</v>
      </c>
      <c r="R802">
        <f>SUMIF($B$3:B802,B802,$C$3:C802)</f>
        <v>1065</v>
      </c>
      <c r="S802">
        <f t="shared" si="20"/>
        <v>2.7</v>
      </c>
    </row>
    <row r="803" spans="1:19" x14ac:dyDescent="0.25">
      <c r="A803" s="1">
        <v>39727</v>
      </c>
      <c r="B803" t="s">
        <v>8</v>
      </c>
      <c r="C803">
        <v>141</v>
      </c>
      <c r="J803">
        <f>IF(YEAR(A803)=$F$3,C803*$G$3,IF(YEAR(A803)=$F$4,C803*$G$4,IF(YEAR(A803)=$F$5,C803*$G$5,IF(YEAR(A803)=$F$6,C803*$G$6,IF(YEAR(A803)=$F$7,C803*$G$7,IF(YEAR(A803)=$F$8,C803*$G$8,IF(YEAR(A803)=$F$9,C803*$G$9,IF(YEAR(A803)=$F$10,C803*$G$10,IF(YEAR(A803)=$F$11,C803*$G$11,IF(YEAR(A803)=$F$12,C803*$G$12,))))))))))</f>
        <v>303.14999999999998</v>
      </c>
      <c r="R803">
        <f>SUMIF($B$3:B803,B803,$C$3:C803)</f>
        <v>1158</v>
      </c>
      <c r="S803">
        <f t="shared" si="20"/>
        <v>14.100000000000001</v>
      </c>
    </row>
    <row r="804" spans="1:19" x14ac:dyDescent="0.25">
      <c r="A804" s="1">
        <v>39729</v>
      </c>
      <c r="B804" t="s">
        <v>175</v>
      </c>
      <c r="C804">
        <v>14</v>
      </c>
      <c r="J804">
        <f>IF(YEAR(A804)=$F$3,C804*$G$3,IF(YEAR(A804)=$F$4,C804*$G$4,IF(YEAR(A804)=$F$5,C804*$G$5,IF(YEAR(A804)=$F$6,C804*$G$6,IF(YEAR(A804)=$F$7,C804*$G$7,IF(YEAR(A804)=$F$8,C804*$G$8,IF(YEAR(A804)=$F$9,C804*$G$9,IF(YEAR(A804)=$F$10,C804*$G$10,IF(YEAR(A804)=$F$11,C804*$G$11,IF(YEAR(A804)=$F$12,C804*$G$12,))))))))))</f>
        <v>30.099999999999998</v>
      </c>
      <c r="R804">
        <f>SUMIF($B$3:B804,B804,$C$3:C804)</f>
        <v>14</v>
      </c>
      <c r="S804">
        <f t="shared" si="20"/>
        <v>0</v>
      </c>
    </row>
    <row r="805" spans="1:19" x14ac:dyDescent="0.25">
      <c r="A805" s="1">
        <v>39729</v>
      </c>
      <c r="B805" t="s">
        <v>31</v>
      </c>
      <c r="C805">
        <v>136</v>
      </c>
      <c r="J805">
        <f>IF(YEAR(A805)=$F$3,C805*$G$3,IF(YEAR(A805)=$F$4,C805*$G$4,IF(YEAR(A805)=$F$5,C805*$G$5,IF(YEAR(A805)=$F$6,C805*$G$6,IF(YEAR(A805)=$F$7,C805*$G$7,IF(YEAR(A805)=$F$8,C805*$G$8,IF(YEAR(A805)=$F$9,C805*$G$9,IF(YEAR(A805)=$F$10,C805*$G$10,IF(YEAR(A805)=$F$11,C805*$G$11,IF(YEAR(A805)=$F$12,C805*$G$12,))))))))))</f>
        <v>292.39999999999998</v>
      </c>
      <c r="R805">
        <f>SUMIF($B$3:B805,B805,$C$3:C805)</f>
        <v>647</v>
      </c>
      <c r="S805">
        <f t="shared" si="20"/>
        <v>6.8000000000000007</v>
      </c>
    </row>
    <row r="806" spans="1:19" x14ac:dyDescent="0.25">
      <c r="A806" s="1">
        <v>39729</v>
      </c>
      <c r="B806" t="s">
        <v>5</v>
      </c>
      <c r="C806">
        <v>378</v>
      </c>
      <c r="J806">
        <f>IF(YEAR(A806)=$F$3,C806*$G$3,IF(YEAR(A806)=$F$4,C806*$G$4,IF(YEAR(A806)=$F$5,C806*$G$5,IF(YEAR(A806)=$F$6,C806*$G$6,IF(YEAR(A806)=$F$7,C806*$G$7,IF(YEAR(A806)=$F$8,C806*$G$8,IF(YEAR(A806)=$F$9,C806*$G$9,IF(YEAR(A806)=$F$10,C806*$G$10,IF(YEAR(A806)=$F$11,C806*$G$11,IF(YEAR(A806)=$F$12,C806*$G$12,))))))))))</f>
        <v>812.69999999999993</v>
      </c>
      <c r="R806">
        <f>SUMIF($B$3:B806,B806,$C$3:C806)</f>
        <v>5257</v>
      </c>
      <c r="S806">
        <f t="shared" si="20"/>
        <v>37.800000000000004</v>
      </c>
    </row>
    <row r="807" spans="1:19" x14ac:dyDescent="0.25">
      <c r="A807" s="1">
        <v>39729</v>
      </c>
      <c r="B807" t="s">
        <v>159</v>
      </c>
      <c r="C807">
        <v>12</v>
      </c>
      <c r="J807">
        <f>IF(YEAR(A807)=$F$3,C807*$G$3,IF(YEAR(A807)=$F$4,C807*$G$4,IF(YEAR(A807)=$F$5,C807*$G$5,IF(YEAR(A807)=$F$6,C807*$G$6,IF(YEAR(A807)=$F$7,C807*$G$7,IF(YEAR(A807)=$F$8,C807*$G$8,IF(YEAR(A807)=$F$9,C807*$G$9,IF(YEAR(A807)=$F$10,C807*$G$10,IF(YEAR(A807)=$F$11,C807*$G$11,IF(YEAR(A807)=$F$12,C807*$G$12,))))))))))</f>
        <v>25.799999999999997</v>
      </c>
      <c r="R807">
        <f>SUMIF($B$3:B807,B807,$C$3:C807)</f>
        <v>17</v>
      </c>
      <c r="S807">
        <f t="shared" si="20"/>
        <v>0</v>
      </c>
    </row>
    <row r="808" spans="1:19" x14ac:dyDescent="0.25">
      <c r="A808" s="1">
        <v>39732</v>
      </c>
      <c r="B808" t="s">
        <v>45</v>
      </c>
      <c r="C808">
        <v>284</v>
      </c>
      <c r="J808">
        <f>IF(YEAR(A808)=$F$3,C808*$G$3,IF(YEAR(A808)=$F$4,C808*$G$4,IF(YEAR(A808)=$F$5,C808*$G$5,IF(YEAR(A808)=$F$6,C808*$G$6,IF(YEAR(A808)=$F$7,C808*$G$7,IF(YEAR(A808)=$F$8,C808*$G$8,IF(YEAR(A808)=$F$9,C808*$G$9,IF(YEAR(A808)=$F$10,C808*$G$10,IF(YEAR(A808)=$F$11,C808*$G$11,IF(YEAR(A808)=$F$12,C808*$G$12,))))))))))</f>
        <v>610.6</v>
      </c>
      <c r="R808">
        <f>SUMIF($B$3:B808,B808,$C$3:C808)</f>
        <v>10333</v>
      </c>
      <c r="S808">
        <f t="shared" si="20"/>
        <v>56.800000000000004</v>
      </c>
    </row>
    <row r="809" spans="1:19" x14ac:dyDescent="0.25">
      <c r="A809" s="1">
        <v>39733</v>
      </c>
      <c r="B809" t="s">
        <v>19</v>
      </c>
      <c r="C809">
        <v>54</v>
      </c>
      <c r="J809">
        <f>IF(YEAR(A809)=$F$3,C809*$G$3,IF(YEAR(A809)=$F$4,C809*$G$4,IF(YEAR(A809)=$F$5,C809*$G$5,IF(YEAR(A809)=$F$6,C809*$G$6,IF(YEAR(A809)=$F$7,C809*$G$7,IF(YEAR(A809)=$F$8,C809*$G$8,IF(YEAR(A809)=$F$9,C809*$G$9,IF(YEAR(A809)=$F$10,C809*$G$10,IF(YEAR(A809)=$F$11,C809*$G$11,IF(YEAR(A809)=$F$12,C809*$G$12,))))))))))</f>
        <v>116.1</v>
      </c>
      <c r="R809">
        <f>SUMIF($B$3:B809,B809,$C$3:C809)</f>
        <v>1591</v>
      </c>
      <c r="S809">
        <f t="shared" si="20"/>
        <v>5.4</v>
      </c>
    </row>
    <row r="810" spans="1:19" x14ac:dyDescent="0.25">
      <c r="A810" s="1">
        <v>39733</v>
      </c>
      <c r="B810" t="s">
        <v>31</v>
      </c>
      <c r="C810">
        <v>51</v>
      </c>
      <c r="J810">
        <f>IF(YEAR(A810)=$F$3,C810*$G$3,IF(YEAR(A810)=$F$4,C810*$G$4,IF(YEAR(A810)=$F$5,C810*$G$5,IF(YEAR(A810)=$F$6,C810*$G$6,IF(YEAR(A810)=$F$7,C810*$G$7,IF(YEAR(A810)=$F$8,C810*$G$8,IF(YEAR(A810)=$F$9,C810*$G$9,IF(YEAR(A810)=$F$10,C810*$G$10,IF(YEAR(A810)=$F$11,C810*$G$11,IF(YEAR(A810)=$F$12,C810*$G$12,))))))))))</f>
        <v>109.64999999999999</v>
      </c>
      <c r="R810">
        <f>SUMIF($B$3:B810,B810,$C$3:C810)</f>
        <v>698</v>
      </c>
      <c r="S810">
        <f t="shared" si="20"/>
        <v>2.5500000000000003</v>
      </c>
    </row>
    <row r="811" spans="1:19" x14ac:dyDescent="0.25">
      <c r="A811" s="1">
        <v>39733</v>
      </c>
      <c r="B811" t="s">
        <v>55</v>
      </c>
      <c r="C811">
        <v>159</v>
      </c>
      <c r="J811">
        <f>IF(YEAR(A811)=$F$3,C811*$G$3,IF(YEAR(A811)=$F$4,C811*$G$4,IF(YEAR(A811)=$F$5,C811*$G$5,IF(YEAR(A811)=$F$6,C811*$G$6,IF(YEAR(A811)=$F$7,C811*$G$7,IF(YEAR(A811)=$F$8,C811*$G$8,IF(YEAR(A811)=$F$9,C811*$G$9,IF(YEAR(A811)=$F$10,C811*$G$10,IF(YEAR(A811)=$F$11,C811*$G$11,IF(YEAR(A811)=$F$12,C811*$G$12,))))))))))</f>
        <v>341.84999999999997</v>
      </c>
      <c r="R811">
        <f>SUMIF($B$3:B811,B811,$C$3:C811)</f>
        <v>1956</v>
      </c>
      <c r="S811">
        <f t="shared" si="20"/>
        <v>15.9</v>
      </c>
    </row>
    <row r="812" spans="1:19" x14ac:dyDescent="0.25">
      <c r="A812" s="1">
        <v>39738</v>
      </c>
      <c r="B812" t="s">
        <v>9</v>
      </c>
      <c r="C812">
        <v>351</v>
      </c>
      <c r="J812">
        <f>IF(YEAR(A812)=$F$3,C812*$G$3,IF(YEAR(A812)=$F$4,C812*$G$4,IF(YEAR(A812)=$F$5,C812*$G$5,IF(YEAR(A812)=$F$6,C812*$G$6,IF(YEAR(A812)=$F$7,C812*$G$7,IF(YEAR(A812)=$F$8,C812*$G$8,IF(YEAR(A812)=$F$9,C812*$G$9,IF(YEAR(A812)=$F$10,C812*$G$10,IF(YEAR(A812)=$F$11,C812*$G$11,IF(YEAR(A812)=$F$12,C812*$G$12,))))))))))</f>
        <v>754.65</v>
      </c>
      <c r="R812">
        <f>SUMIF($B$3:B812,B812,$C$3:C812)</f>
        <v>9869</v>
      </c>
      <c r="S812">
        <f t="shared" si="20"/>
        <v>35.1</v>
      </c>
    </row>
    <row r="813" spans="1:19" x14ac:dyDescent="0.25">
      <c r="A813" s="1">
        <v>39738</v>
      </c>
      <c r="B813" t="s">
        <v>22</v>
      </c>
      <c r="C813">
        <v>390</v>
      </c>
      <c r="J813">
        <f>IF(YEAR(A813)=$F$3,C813*$G$3,IF(YEAR(A813)=$F$4,C813*$G$4,IF(YEAR(A813)=$F$5,C813*$G$5,IF(YEAR(A813)=$F$6,C813*$G$6,IF(YEAR(A813)=$F$7,C813*$G$7,IF(YEAR(A813)=$F$8,C813*$G$8,IF(YEAR(A813)=$F$9,C813*$G$9,IF(YEAR(A813)=$F$10,C813*$G$10,IF(YEAR(A813)=$F$11,C813*$G$11,IF(YEAR(A813)=$F$12,C813*$G$12,))))))))))</f>
        <v>838.5</v>
      </c>
      <c r="R813">
        <f>SUMIF($B$3:B813,B813,$C$3:C813)</f>
        <v>9210</v>
      </c>
      <c r="S813">
        <f t="shared" si="20"/>
        <v>39</v>
      </c>
    </row>
    <row r="814" spans="1:19" x14ac:dyDescent="0.25">
      <c r="A814" s="1">
        <v>39738</v>
      </c>
      <c r="B814" t="s">
        <v>33</v>
      </c>
      <c r="C814">
        <v>4</v>
      </c>
      <c r="J814">
        <f>IF(YEAR(A814)=$F$3,C814*$G$3,IF(YEAR(A814)=$F$4,C814*$G$4,IF(YEAR(A814)=$F$5,C814*$G$5,IF(YEAR(A814)=$F$6,C814*$G$6,IF(YEAR(A814)=$F$7,C814*$G$7,IF(YEAR(A814)=$F$8,C814*$G$8,IF(YEAR(A814)=$F$9,C814*$G$9,IF(YEAR(A814)=$F$10,C814*$G$10,IF(YEAR(A814)=$F$11,C814*$G$11,IF(YEAR(A814)=$F$12,C814*$G$12,))))))))))</f>
        <v>8.6</v>
      </c>
      <c r="R814">
        <f>SUMIF($B$3:B814,B814,$C$3:C814)</f>
        <v>27</v>
      </c>
      <c r="S814">
        <f t="shared" si="20"/>
        <v>0</v>
      </c>
    </row>
    <row r="815" spans="1:19" x14ac:dyDescent="0.25">
      <c r="A815" s="1">
        <v>39739</v>
      </c>
      <c r="B815" t="s">
        <v>35</v>
      </c>
      <c r="C815">
        <v>140</v>
      </c>
      <c r="J815">
        <f>IF(YEAR(A815)=$F$3,C815*$G$3,IF(YEAR(A815)=$F$4,C815*$G$4,IF(YEAR(A815)=$F$5,C815*$G$5,IF(YEAR(A815)=$F$6,C815*$G$6,IF(YEAR(A815)=$F$7,C815*$G$7,IF(YEAR(A815)=$F$8,C815*$G$8,IF(YEAR(A815)=$F$9,C815*$G$9,IF(YEAR(A815)=$F$10,C815*$G$10,IF(YEAR(A815)=$F$11,C815*$G$11,IF(YEAR(A815)=$F$12,C815*$G$12,))))))))))</f>
        <v>301</v>
      </c>
      <c r="R815">
        <f>SUMIF($B$3:B815,B815,$C$3:C815)</f>
        <v>1293</v>
      </c>
      <c r="S815">
        <f t="shared" si="20"/>
        <v>14</v>
      </c>
    </row>
    <row r="816" spans="1:19" x14ac:dyDescent="0.25">
      <c r="A816" s="1">
        <v>39740</v>
      </c>
      <c r="B816" t="s">
        <v>50</v>
      </c>
      <c r="C816">
        <v>125</v>
      </c>
      <c r="J816">
        <f>IF(YEAR(A816)=$F$3,C816*$G$3,IF(YEAR(A816)=$F$4,C816*$G$4,IF(YEAR(A816)=$F$5,C816*$G$5,IF(YEAR(A816)=$F$6,C816*$G$6,IF(YEAR(A816)=$F$7,C816*$G$7,IF(YEAR(A816)=$F$8,C816*$G$8,IF(YEAR(A816)=$F$9,C816*$G$9,IF(YEAR(A816)=$F$10,C816*$G$10,IF(YEAR(A816)=$F$11,C816*$G$11,IF(YEAR(A816)=$F$12,C816*$G$12,))))))))))</f>
        <v>268.75</v>
      </c>
      <c r="R816">
        <f>SUMIF($B$3:B816,B816,$C$3:C816)</f>
        <v>10321</v>
      </c>
      <c r="S816">
        <f t="shared" si="20"/>
        <v>25</v>
      </c>
    </row>
    <row r="817" spans="1:19" x14ac:dyDescent="0.25">
      <c r="A817" s="1">
        <v>39740</v>
      </c>
      <c r="B817" t="s">
        <v>66</v>
      </c>
      <c r="C817">
        <v>97</v>
      </c>
      <c r="J817">
        <f>IF(YEAR(A817)=$F$3,C817*$G$3,IF(YEAR(A817)=$F$4,C817*$G$4,IF(YEAR(A817)=$F$5,C817*$G$5,IF(YEAR(A817)=$F$6,C817*$G$6,IF(YEAR(A817)=$F$7,C817*$G$7,IF(YEAR(A817)=$F$8,C817*$G$8,IF(YEAR(A817)=$F$9,C817*$G$9,IF(YEAR(A817)=$F$10,C817*$G$10,IF(YEAR(A817)=$F$11,C817*$G$11,IF(YEAR(A817)=$F$12,C817*$G$12,))))))))))</f>
        <v>208.54999999999998</v>
      </c>
      <c r="R817">
        <f>SUMIF($B$3:B817,B817,$C$3:C817)</f>
        <v>1517</v>
      </c>
      <c r="S817">
        <f t="shared" si="20"/>
        <v>9.7000000000000011</v>
      </c>
    </row>
    <row r="818" spans="1:19" x14ac:dyDescent="0.25">
      <c r="A818" s="1">
        <v>39743</v>
      </c>
      <c r="B818" t="s">
        <v>66</v>
      </c>
      <c r="C818">
        <v>190</v>
      </c>
      <c r="J818">
        <f>IF(YEAR(A818)=$F$3,C818*$G$3,IF(YEAR(A818)=$F$4,C818*$G$4,IF(YEAR(A818)=$F$5,C818*$G$5,IF(YEAR(A818)=$F$6,C818*$G$6,IF(YEAR(A818)=$F$7,C818*$G$7,IF(YEAR(A818)=$F$8,C818*$G$8,IF(YEAR(A818)=$F$9,C818*$G$9,IF(YEAR(A818)=$F$10,C818*$G$10,IF(YEAR(A818)=$F$11,C818*$G$11,IF(YEAR(A818)=$F$12,C818*$G$12,))))))))))</f>
        <v>408.5</v>
      </c>
      <c r="R818">
        <f>SUMIF($B$3:B818,B818,$C$3:C818)</f>
        <v>1707</v>
      </c>
      <c r="S818">
        <f t="shared" si="20"/>
        <v>19</v>
      </c>
    </row>
    <row r="819" spans="1:19" x14ac:dyDescent="0.25">
      <c r="A819" s="1">
        <v>39745</v>
      </c>
      <c r="B819" t="s">
        <v>14</v>
      </c>
      <c r="C819">
        <v>415</v>
      </c>
      <c r="J819">
        <f>IF(YEAR(A819)=$F$3,C819*$G$3,IF(YEAR(A819)=$F$4,C819*$G$4,IF(YEAR(A819)=$F$5,C819*$G$5,IF(YEAR(A819)=$F$6,C819*$G$6,IF(YEAR(A819)=$F$7,C819*$G$7,IF(YEAR(A819)=$F$8,C819*$G$8,IF(YEAR(A819)=$F$9,C819*$G$9,IF(YEAR(A819)=$F$10,C819*$G$10,IF(YEAR(A819)=$F$11,C819*$G$11,IF(YEAR(A819)=$F$12,C819*$G$12,))))))))))</f>
        <v>892.25</v>
      </c>
      <c r="R819">
        <f>SUMIF($B$3:B819,B819,$C$3:C819)</f>
        <v>9098</v>
      </c>
      <c r="S819">
        <f t="shared" si="20"/>
        <v>41.5</v>
      </c>
    </row>
    <row r="820" spans="1:19" x14ac:dyDescent="0.25">
      <c r="A820" s="1">
        <v>39747</v>
      </c>
      <c r="B820" t="s">
        <v>9</v>
      </c>
      <c r="C820">
        <v>269</v>
      </c>
      <c r="J820">
        <f>IF(YEAR(A820)=$F$3,C820*$G$3,IF(YEAR(A820)=$F$4,C820*$G$4,IF(YEAR(A820)=$F$5,C820*$G$5,IF(YEAR(A820)=$F$6,C820*$G$6,IF(YEAR(A820)=$F$7,C820*$G$7,IF(YEAR(A820)=$F$8,C820*$G$8,IF(YEAR(A820)=$F$9,C820*$G$9,IF(YEAR(A820)=$F$10,C820*$G$10,IF(YEAR(A820)=$F$11,C820*$G$11,IF(YEAR(A820)=$F$12,C820*$G$12,))))))))))</f>
        <v>578.35</v>
      </c>
      <c r="R820">
        <f>SUMIF($B$3:B820,B820,$C$3:C820)</f>
        <v>10138</v>
      </c>
      <c r="S820">
        <f t="shared" si="20"/>
        <v>53.800000000000004</v>
      </c>
    </row>
    <row r="821" spans="1:19" x14ac:dyDescent="0.25">
      <c r="A821" s="1">
        <v>39747</v>
      </c>
      <c r="B821" t="s">
        <v>140</v>
      </c>
      <c r="C821">
        <v>11</v>
      </c>
      <c r="J821">
        <f>IF(YEAR(A821)=$F$3,C821*$G$3,IF(YEAR(A821)=$F$4,C821*$G$4,IF(YEAR(A821)=$F$5,C821*$G$5,IF(YEAR(A821)=$F$6,C821*$G$6,IF(YEAR(A821)=$F$7,C821*$G$7,IF(YEAR(A821)=$F$8,C821*$G$8,IF(YEAR(A821)=$F$9,C821*$G$9,IF(YEAR(A821)=$F$10,C821*$G$10,IF(YEAR(A821)=$F$11,C821*$G$11,IF(YEAR(A821)=$F$12,C821*$G$12,))))))))))</f>
        <v>23.65</v>
      </c>
      <c r="R821">
        <f>SUMIF($B$3:B821,B821,$C$3:C821)</f>
        <v>26</v>
      </c>
      <c r="S821">
        <f t="shared" si="20"/>
        <v>0</v>
      </c>
    </row>
    <row r="822" spans="1:19" x14ac:dyDescent="0.25">
      <c r="A822" s="1">
        <v>39747</v>
      </c>
      <c r="B822" t="s">
        <v>45</v>
      </c>
      <c r="C822">
        <v>162</v>
      </c>
      <c r="J822">
        <f>IF(YEAR(A822)=$F$3,C822*$G$3,IF(YEAR(A822)=$F$4,C822*$G$4,IF(YEAR(A822)=$F$5,C822*$G$5,IF(YEAR(A822)=$F$6,C822*$G$6,IF(YEAR(A822)=$F$7,C822*$G$7,IF(YEAR(A822)=$F$8,C822*$G$8,IF(YEAR(A822)=$F$9,C822*$G$9,IF(YEAR(A822)=$F$10,C822*$G$10,IF(YEAR(A822)=$F$11,C822*$G$11,IF(YEAR(A822)=$F$12,C822*$G$12,))))))))))</f>
        <v>348.3</v>
      </c>
      <c r="R822">
        <f>SUMIF($B$3:B822,B822,$C$3:C822)</f>
        <v>10495</v>
      </c>
      <c r="S822">
        <f t="shared" si="20"/>
        <v>32.4</v>
      </c>
    </row>
    <row r="823" spans="1:19" x14ac:dyDescent="0.25">
      <c r="A823" s="1">
        <v>39757</v>
      </c>
      <c r="B823" t="s">
        <v>18</v>
      </c>
      <c r="C823">
        <v>75</v>
      </c>
      <c r="J823">
        <f>IF(YEAR(A823)=$F$3,C823*$G$3,IF(YEAR(A823)=$F$4,C823*$G$4,IF(YEAR(A823)=$F$5,C823*$G$5,IF(YEAR(A823)=$F$6,C823*$G$6,IF(YEAR(A823)=$F$7,C823*$G$7,IF(YEAR(A823)=$F$8,C823*$G$8,IF(YEAR(A823)=$F$9,C823*$G$9,IF(YEAR(A823)=$F$10,C823*$G$10,IF(YEAR(A823)=$F$11,C823*$G$11,IF(YEAR(A823)=$F$12,C823*$G$12,))))))))))</f>
        <v>161.25</v>
      </c>
      <c r="R823">
        <f>SUMIF($B$3:B823,B823,$C$3:C823)</f>
        <v>2810</v>
      </c>
      <c r="S823">
        <f t="shared" si="20"/>
        <v>7.5</v>
      </c>
    </row>
    <row r="824" spans="1:19" x14ac:dyDescent="0.25">
      <c r="A824" s="1">
        <v>39759</v>
      </c>
      <c r="B824" t="s">
        <v>22</v>
      </c>
      <c r="C824">
        <v>358</v>
      </c>
      <c r="J824">
        <f>IF(YEAR(A824)=$F$3,C824*$G$3,IF(YEAR(A824)=$F$4,C824*$G$4,IF(YEAR(A824)=$F$5,C824*$G$5,IF(YEAR(A824)=$F$6,C824*$G$6,IF(YEAR(A824)=$F$7,C824*$G$7,IF(YEAR(A824)=$F$8,C824*$G$8,IF(YEAR(A824)=$F$9,C824*$G$9,IF(YEAR(A824)=$F$10,C824*$G$10,IF(YEAR(A824)=$F$11,C824*$G$11,IF(YEAR(A824)=$F$12,C824*$G$12,))))))))))</f>
        <v>769.69999999999993</v>
      </c>
      <c r="R824">
        <f>SUMIF($B$3:B824,B824,$C$3:C824)</f>
        <v>9568</v>
      </c>
      <c r="S824">
        <f t="shared" si="20"/>
        <v>35.800000000000004</v>
      </c>
    </row>
    <row r="825" spans="1:19" x14ac:dyDescent="0.25">
      <c r="A825" s="1">
        <v>39760</v>
      </c>
      <c r="B825" t="s">
        <v>8</v>
      </c>
      <c r="C825">
        <v>198</v>
      </c>
      <c r="J825">
        <f>IF(YEAR(A825)=$F$3,C825*$G$3,IF(YEAR(A825)=$F$4,C825*$G$4,IF(YEAR(A825)=$F$5,C825*$G$5,IF(YEAR(A825)=$F$6,C825*$G$6,IF(YEAR(A825)=$F$7,C825*$G$7,IF(YEAR(A825)=$F$8,C825*$G$8,IF(YEAR(A825)=$F$9,C825*$G$9,IF(YEAR(A825)=$F$10,C825*$G$10,IF(YEAR(A825)=$F$11,C825*$G$11,IF(YEAR(A825)=$F$12,C825*$G$12,))))))))))</f>
        <v>425.7</v>
      </c>
      <c r="R825">
        <f>SUMIF($B$3:B825,B825,$C$3:C825)</f>
        <v>1356</v>
      </c>
      <c r="S825">
        <f t="shared" si="20"/>
        <v>19.8</v>
      </c>
    </row>
    <row r="826" spans="1:19" x14ac:dyDescent="0.25">
      <c r="A826" s="1">
        <v>39763</v>
      </c>
      <c r="B826" t="s">
        <v>22</v>
      </c>
      <c r="C826">
        <v>189</v>
      </c>
      <c r="J826">
        <f>IF(YEAR(A826)=$F$3,C826*$G$3,IF(YEAR(A826)=$F$4,C826*$G$4,IF(YEAR(A826)=$F$5,C826*$G$5,IF(YEAR(A826)=$F$6,C826*$G$6,IF(YEAR(A826)=$F$7,C826*$G$7,IF(YEAR(A826)=$F$8,C826*$G$8,IF(YEAR(A826)=$F$9,C826*$G$9,IF(YEAR(A826)=$F$10,C826*$G$10,IF(YEAR(A826)=$F$11,C826*$G$11,IF(YEAR(A826)=$F$12,C826*$G$12,))))))))))</f>
        <v>406.34999999999997</v>
      </c>
      <c r="R826">
        <f>SUMIF($B$3:B826,B826,$C$3:C826)</f>
        <v>9757</v>
      </c>
      <c r="S826">
        <f t="shared" si="20"/>
        <v>18.900000000000002</v>
      </c>
    </row>
    <row r="827" spans="1:19" x14ac:dyDescent="0.25">
      <c r="A827" s="1">
        <v>39764</v>
      </c>
      <c r="B827" t="s">
        <v>24</v>
      </c>
      <c r="C827">
        <v>226</v>
      </c>
      <c r="J827">
        <f>IF(YEAR(A827)=$F$3,C827*$G$3,IF(YEAR(A827)=$F$4,C827*$G$4,IF(YEAR(A827)=$F$5,C827*$G$5,IF(YEAR(A827)=$F$6,C827*$G$6,IF(YEAR(A827)=$F$7,C827*$G$7,IF(YEAR(A827)=$F$8,C827*$G$8,IF(YEAR(A827)=$F$9,C827*$G$9,IF(YEAR(A827)=$F$10,C827*$G$10,IF(YEAR(A827)=$F$11,C827*$G$11,IF(YEAR(A827)=$F$12,C827*$G$12,))))))))))</f>
        <v>485.9</v>
      </c>
      <c r="R827">
        <f>SUMIF($B$3:B827,B827,$C$3:C827)</f>
        <v>3581</v>
      </c>
      <c r="S827">
        <f t="shared" si="20"/>
        <v>22.6</v>
      </c>
    </row>
    <row r="828" spans="1:19" x14ac:dyDescent="0.25">
      <c r="A828" s="1">
        <v>39765</v>
      </c>
      <c r="B828" t="s">
        <v>55</v>
      </c>
      <c r="C828">
        <v>94</v>
      </c>
      <c r="J828">
        <f>IF(YEAR(A828)=$F$3,C828*$G$3,IF(YEAR(A828)=$F$4,C828*$G$4,IF(YEAR(A828)=$F$5,C828*$G$5,IF(YEAR(A828)=$F$6,C828*$G$6,IF(YEAR(A828)=$F$7,C828*$G$7,IF(YEAR(A828)=$F$8,C828*$G$8,IF(YEAR(A828)=$F$9,C828*$G$9,IF(YEAR(A828)=$F$10,C828*$G$10,IF(YEAR(A828)=$F$11,C828*$G$11,IF(YEAR(A828)=$F$12,C828*$G$12,))))))))))</f>
        <v>202.1</v>
      </c>
      <c r="R828">
        <f>SUMIF($B$3:B828,B828,$C$3:C828)</f>
        <v>2050</v>
      </c>
      <c r="S828">
        <f t="shared" si="20"/>
        <v>9.4</v>
      </c>
    </row>
    <row r="829" spans="1:19" x14ac:dyDescent="0.25">
      <c r="A829" s="1">
        <v>39770</v>
      </c>
      <c r="B829" t="s">
        <v>50</v>
      </c>
      <c r="C829">
        <v>401</v>
      </c>
      <c r="J829">
        <f>IF(YEAR(A829)=$F$3,C829*$G$3,IF(YEAR(A829)=$F$4,C829*$G$4,IF(YEAR(A829)=$F$5,C829*$G$5,IF(YEAR(A829)=$F$6,C829*$G$6,IF(YEAR(A829)=$F$7,C829*$G$7,IF(YEAR(A829)=$F$8,C829*$G$8,IF(YEAR(A829)=$F$9,C829*$G$9,IF(YEAR(A829)=$F$10,C829*$G$10,IF(YEAR(A829)=$F$11,C829*$G$11,IF(YEAR(A829)=$F$12,C829*$G$12,))))))))))</f>
        <v>862.15</v>
      </c>
      <c r="R829">
        <f>SUMIF($B$3:B829,B829,$C$3:C829)</f>
        <v>10722</v>
      </c>
      <c r="S829">
        <f t="shared" si="20"/>
        <v>80.2</v>
      </c>
    </row>
    <row r="830" spans="1:19" x14ac:dyDescent="0.25">
      <c r="A830" s="1">
        <v>39771</v>
      </c>
      <c r="B830" t="s">
        <v>69</v>
      </c>
      <c r="C830">
        <v>52</v>
      </c>
      <c r="J830">
        <f>IF(YEAR(A830)=$F$3,C830*$G$3,IF(YEAR(A830)=$F$4,C830*$G$4,IF(YEAR(A830)=$F$5,C830*$G$5,IF(YEAR(A830)=$F$6,C830*$G$6,IF(YEAR(A830)=$F$7,C830*$G$7,IF(YEAR(A830)=$F$8,C830*$G$8,IF(YEAR(A830)=$F$9,C830*$G$9,IF(YEAR(A830)=$F$10,C830*$G$10,IF(YEAR(A830)=$F$11,C830*$G$11,IF(YEAR(A830)=$F$12,C830*$G$12,))))))))))</f>
        <v>111.8</v>
      </c>
      <c r="R830">
        <f>SUMIF($B$3:B830,B830,$C$3:C830)</f>
        <v>1779</v>
      </c>
      <c r="S830">
        <f t="shared" si="20"/>
        <v>5.2</v>
      </c>
    </row>
    <row r="831" spans="1:19" x14ac:dyDescent="0.25">
      <c r="A831" s="1">
        <v>39772</v>
      </c>
      <c r="B831" t="s">
        <v>12</v>
      </c>
      <c r="C831">
        <v>189</v>
      </c>
      <c r="J831">
        <f>IF(YEAR(A831)=$F$3,C831*$G$3,IF(YEAR(A831)=$F$4,C831*$G$4,IF(YEAR(A831)=$F$5,C831*$G$5,IF(YEAR(A831)=$F$6,C831*$G$6,IF(YEAR(A831)=$F$7,C831*$G$7,IF(YEAR(A831)=$F$8,C831*$G$8,IF(YEAR(A831)=$F$9,C831*$G$9,IF(YEAR(A831)=$F$10,C831*$G$10,IF(YEAR(A831)=$F$11,C831*$G$11,IF(YEAR(A831)=$F$12,C831*$G$12,))))))))))</f>
        <v>406.34999999999997</v>
      </c>
      <c r="R831">
        <f>SUMIF($B$3:B831,B831,$C$3:C831)</f>
        <v>2177</v>
      </c>
      <c r="S831">
        <f t="shared" si="20"/>
        <v>18.900000000000002</v>
      </c>
    </row>
    <row r="832" spans="1:19" x14ac:dyDescent="0.25">
      <c r="A832" s="1">
        <v>39774</v>
      </c>
      <c r="B832" t="s">
        <v>17</v>
      </c>
      <c r="C832">
        <v>201</v>
      </c>
      <c r="J832">
        <f>IF(YEAR(A832)=$F$3,C832*$G$3,IF(YEAR(A832)=$F$4,C832*$G$4,IF(YEAR(A832)=$F$5,C832*$G$5,IF(YEAR(A832)=$F$6,C832*$G$6,IF(YEAR(A832)=$F$7,C832*$G$7,IF(YEAR(A832)=$F$8,C832*$G$8,IF(YEAR(A832)=$F$9,C832*$G$9,IF(YEAR(A832)=$F$10,C832*$G$10,IF(YEAR(A832)=$F$11,C832*$G$11,IF(YEAR(A832)=$F$12,C832*$G$12,))))))))))</f>
        <v>432.15</v>
      </c>
      <c r="R832">
        <f>SUMIF($B$3:B832,B832,$C$3:C832)</f>
        <v>7969</v>
      </c>
      <c r="S832">
        <f t="shared" si="20"/>
        <v>20.100000000000001</v>
      </c>
    </row>
    <row r="833" spans="1:19" x14ac:dyDescent="0.25">
      <c r="A833" s="1">
        <v>39775</v>
      </c>
      <c r="B833" t="s">
        <v>22</v>
      </c>
      <c r="C833">
        <v>235</v>
      </c>
      <c r="J833">
        <f>IF(YEAR(A833)=$F$3,C833*$G$3,IF(YEAR(A833)=$F$4,C833*$G$4,IF(YEAR(A833)=$F$5,C833*$G$5,IF(YEAR(A833)=$F$6,C833*$G$6,IF(YEAR(A833)=$F$7,C833*$G$7,IF(YEAR(A833)=$F$8,C833*$G$8,IF(YEAR(A833)=$F$9,C833*$G$9,IF(YEAR(A833)=$F$10,C833*$G$10,IF(YEAR(A833)=$F$11,C833*$G$11,IF(YEAR(A833)=$F$12,C833*$G$12,))))))))))</f>
        <v>505.25</v>
      </c>
      <c r="R833">
        <f>SUMIF($B$3:B833,B833,$C$3:C833)</f>
        <v>9992</v>
      </c>
      <c r="S833">
        <f t="shared" si="20"/>
        <v>23.5</v>
      </c>
    </row>
    <row r="834" spans="1:19" x14ac:dyDescent="0.25">
      <c r="A834" s="1">
        <v>39776</v>
      </c>
      <c r="B834" t="s">
        <v>55</v>
      </c>
      <c r="C834">
        <v>78</v>
      </c>
      <c r="J834">
        <f>IF(YEAR(A834)=$F$3,C834*$G$3,IF(YEAR(A834)=$F$4,C834*$G$4,IF(YEAR(A834)=$F$5,C834*$G$5,IF(YEAR(A834)=$F$6,C834*$G$6,IF(YEAR(A834)=$F$7,C834*$G$7,IF(YEAR(A834)=$F$8,C834*$G$8,IF(YEAR(A834)=$F$9,C834*$G$9,IF(YEAR(A834)=$F$10,C834*$G$10,IF(YEAR(A834)=$F$11,C834*$G$11,IF(YEAR(A834)=$F$12,C834*$G$12,))))))))))</f>
        <v>167.7</v>
      </c>
      <c r="R834">
        <f>SUMIF($B$3:B834,B834,$C$3:C834)</f>
        <v>2128</v>
      </c>
      <c r="S834">
        <f t="shared" si="20"/>
        <v>7.8000000000000007</v>
      </c>
    </row>
    <row r="835" spans="1:19" x14ac:dyDescent="0.25">
      <c r="A835" s="1">
        <v>39776</v>
      </c>
      <c r="B835" t="s">
        <v>126</v>
      </c>
      <c r="C835">
        <v>13</v>
      </c>
      <c r="J835">
        <f>IF(YEAR(A835)=$F$3,C835*$G$3,IF(YEAR(A835)=$F$4,C835*$G$4,IF(YEAR(A835)=$F$5,C835*$G$5,IF(YEAR(A835)=$F$6,C835*$G$6,IF(YEAR(A835)=$F$7,C835*$G$7,IF(YEAR(A835)=$F$8,C835*$G$8,IF(YEAR(A835)=$F$9,C835*$G$9,IF(YEAR(A835)=$F$10,C835*$G$10,IF(YEAR(A835)=$F$11,C835*$G$11,IF(YEAR(A835)=$F$12,C835*$G$12,))))))))))</f>
        <v>27.95</v>
      </c>
      <c r="R835">
        <f>SUMIF($B$3:B835,B835,$C$3:C835)</f>
        <v>30</v>
      </c>
      <c r="S835">
        <f t="shared" si="20"/>
        <v>0</v>
      </c>
    </row>
    <row r="836" spans="1:19" x14ac:dyDescent="0.25">
      <c r="A836" s="1">
        <v>39776</v>
      </c>
      <c r="B836" t="s">
        <v>20</v>
      </c>
      <c r="C836">
        <v>196</v>
      </c>
      <c r="J836">
        <f>IF(YEAR(A836)=$F$3,C836*$G$3,IF(YEAR(A836)=$F$4,C836*$G$4,IF(YEAR(A836)=$F$5,C836*$G$5,IF(YEAR(A836)=$F$6,C836*$G$6,IF(YEAR(A836)=$F$7,C836*$G$7,IF(YEAR(A836)=$F$8,C836*$G$8,IF(YEAR(A836)=$F$9,C836*$G$9,IF(YEAR(A836)=$F$10,C836*$G$10,IF(YEAR(A836)=$F$11,C836*$G$11,IF(YEAR(A836)=$F$12,C836*$G$12,))))))))))</f>
        <v>421.4</v>
      </c>
      <c r="R836">
        <f>SUMIF($B$3:B836,B836,$C$3:C836)</f>
        <v>396</v>
      </c>
      <c r="S836">
        <f t="shared" ref="S836:S899" si="21">IF(R836&gt;=10000,C836*0.2,IF(R836&gt;=1000,C836*0.1,IF(R836&gt;=100,C836*0.05,0)))</f>
        <v>9.8000000000000007</v>
      </c>
    </row>
    <row r="837" spans="1:19" x14ac:dyDescent="0.25">
      <c r="A837" s="1">
        <v>39780</v>
      </c>
      <c r="B837" t="s">
        <v>70</v>
      </c>
      <c r="C837">
        <v>11</v>
      </c>
      <c r="J837">
        <f>IF(YEAR(A837)=$F$3,C837*$G$3,IF(YEAR(A837)=$F$4,C837*$G$4,IF(YEAR(A837)=$F$5,C837*$G$5,IF(YEAR(A837)=$F$6,C837*$G$6,IF(YEAR(A837)=$F$7,C837*$G$7,IF(YEAR(A837)=$F$8,C837*$G$8,IF(YEAR(A837)=$F$9,C837*$G$9,IF(YEAR(A837)=$F$10,C837*$G$10,IF(YEAR(A837)=$F$11,C837*$G$11,IF(YEAR(A837)=$F$12,C837*$G$12,))))))))))</f>
        <v>23.65</v>
      </c>
      <c r="R837">
        <f>SUMIF($B$3:B837,B837,$C$3:C837)</f>
        <v>17</v>
      </c>
      <c r="S837">
        <f t="shared" si="21"/>
        <v>0</v>
      </c>
    </row>
    <row r="838" spans="1:19" x14ac:dyDescent="0.25">
      <c r="A838" s="1">
        <v>39780</v>
      </c>
      <c r="B838" t="s">
        <v>176</v>
      </c>
      <c r="C838">
        <v>17</v>
      </c>
      <c r="J838">
        <f>IF(YEAR(A838)=$F$3,C838*$G$3,IF(YEAR(A838)=$F$4,C838*$G$4,IF(YEAR(A838)=$F$5,C838*$G$5,IF(YEAR(A838)=$F$6,C838*$G$6,IF(YEAR(A838)=$F$7,C838*$G$7,IF(YEAR(A838)=$F$8,C838*$G$8,IF(YEAR(A838)=$F$9,C838*$G$9,IF(YEAR(A838)=$F$10,C838*$G$10,IF(YEAR(A838)=$F$11,C838*$G$11,IF(YEAR(A838)=$F$12,C838*$G$12,))))))))))</f>
        <v>36.549999999999997</v>
      </c>
      <c r="R838">
        <f>SUMIF($B$3:B838,B838,$C$3:C838)</f>
        <v>17</v>
      </c>
      <c r="S838">
        <f t="shared" si="21"/>
        <v>0</v>
      </c>
    </row>
    <row r="839" spans="1:19" x14ac:dyDescent="0.25">
      <c r="A839" s="1">
        <v>39781</v>
      </c>
      <c r="B839" t="s">
        <v>47</v>
      </c>
      <c r="C839">
        <v>4</v>
      </c>
      <c r="J839">
        <f>IF(YEAR(A839)=$F$3,C839*$G$3,IF(YEAR(A839)=$F$4,C839*$G$4,IF(YEAR(A839)=$F$5,C839*$G$5,IF(YEAR(A839)=$F$6,C839*$G$6,IF(YEAR(A839)=$F$7,C839*$G$7,IF(YEAR(A839)=$F$8,C839*$G$8,IF(YEAR(A839)=$F$9,C839*$G$9,IF(YEAR(A839)=$F$10,C839*$G$10,IF(YEAR(A839)=$F$11,C839*$G$11,IF(YEAR(A839)=$F$12,C839*$G$12,))))))))))</f>
        <v>8.6</v>
      </c>
      <c r="R839">
        <f>SUMIF($B$3:B839,B839,$C$3:C839)</f>
        <v>7</v>
      </c>
      <c r="S839">
        <f t="shared" si="21"/>
        <v>0</v>
      </c>
    </row>
    <row r="840" spans="1:19" x14ac:dyDescent="0.25">
      <c r="A840" s="1">
        <v>39785</v>
      </c>
      <c r="B840" t="s">
        <v>54</v>
      </c>
      <c r="C840">
        <v>17</v>
      </c>
      <c r="J840">
        <f>IF(YEAR(A840)=$F$3,C840*$G$3,IF(YEAR(A840)=$F$4,C840*$G$4,IF(YEAR(A840)=$F$5,C840*$G$5,IF(YEAR(A840)=$F$6,C840*$G$6,IF(YEAR(A840)=$F$7,C840*$G$7,IF(YEAR(A840)=$F$8,C840*$G$8,IF(YEAR(A840)=$F$9,C840*$G$9,IF(YEAR(A840)=$F$10,C840*$G$10,IF(YEAR(A840)=$F$11,C840*$G$11,IF(YEAR(A840)=$F$12,C840*$G$12,))))))))))</f>
        <v>36.549999999999997</v>
      </c>
      <c r="R840">
        <f>SUMIF($B$3:B840,B840,$C$3:C840)</f>
        <v>20</v>
      </c>
      <c r="S840">
        <f t="shared" si="21"/>
        <v>0</v>
      </c>
    </row>
    <row r="841" spans="1:19" x14ac:dyDescent="0.25">
      <c r="A841" s="1">
        <v>39785</v>
      </c>
      <c r="B841" t="s">
        <v>177</v>
      </c>
      <c r="C841">
        <v>1</v>
      </c>
      <c r="J841">
        <f>IF(YEAR(A841)=$F$3,C841*$G$3,IF(YEAR(A841)=$F$4,C841*$G$4,IF(YEAR(A841)=$F$5,C841*$G$5,IF(YEAR(A841)=$F$6,C841*$G$6,IF(YEAR(A841)=$F$7,C841*$G$7,IF(YEAR(A841)=$F$8,C841*$G$8,IF(YEAR(A841)=$F$9,C841*$G$9,IF(YEAR(A841)=$F$10,C841*$G$10,IF(YEAR(A841)=$F$11,C841*$G$11,IF(YEAR(A841)=$F$12,C841*$G$12,))))))))))</f>
        <v>2.15</v>
      </c>
      <c r="R841">
        <f>SUMIF($B$3:B841,B841,$C$3:C841)</f>
        <v>1</v>
      </c>
      <c r="S841">
        <f t="shared" si="21"/>
        <v>0</v>
      </c>
    </row>
    <row r="842" spans="1:19" x14ac:dyDescent="0.25">
      <c r="A842" s="1">
        <v>39790</v>
      </c>
      <c r="B842" t="s">
        <v>13</v>
      </c>
      <c r="C842">
        <v>6</v>
      </c>
      <c r="J842">
        <f>IF(YEAR(A842)=$F$3,C842*$G$3,IF(YEAR(A842)=$F$4,C842*$G$4,IF(YEAR(A842)=$F$5,C842*$G$5,IF(YEAR(A842)=$F$6,C842*$G$6,IF(YEAR(A842)=$F$7,C842*$G$7,IF(YEAR(A842)=$F$8,C842*$G$8,IF(YEAR(A842)=$F$9,C842*$G$9,IF(YEAR(A842)=$F$10,C842*$G$10,IF(YEAR(A842)=$F$11,C842*$G$11,IF(YEAR(A842)=$F$12,C842*$G$12,))))))))))</f>
        <v>12.899999999999999</v>
      </c>
      <c r="R842">
        <f>SUMIF($B$3:B842,B842,$C$3:C842)</f>
        <v>24</v>
      </c>
      <c r="S842">
        <f t="shared" si="21"/>
        <v>0</v>
      </c>
    </row>
    <row r="843" spans="1:19" x14ac:dyDescent="0.25">
      <c r="A843" s="1">
        <v>39790</v>
      </c>
      <c r="B843" t="s">
        <v>7</v>
      </c>
      <c r="C843">
        <v>496</v>
      </c>
      <c r="J843">
        <f>IF(YEAR(A843)=$F$3,C843*$G$3,IF(YEAR(A843)=$F$4,C843*$G$4,IF(YEAR(A843)=$F$5,C843*$G$5,IF(YEAR(A843)=$F$6,C843*$G$6,IF(YEAR(A843)=$F$7,C843*$G$7,IF(YEAR(A843)=$F$8,C843*$G$8,IF(YEAR(A843)=$F$9,C843*$G$9,IF(YEAR(A843)=$F$10,C843*$G$10,IF(YEAR(A843)=$F$11,C843*$G$11,IF(YEAR(A843)=$F$12,C843*$G$12,))))))))))</f>
        <v>1066.3999999999999</v>
      </c>
      <c r="R843">
        <f>SUMIF($B$3:B843,B843,$C$3:C843)</f>
        <v>11611</v>
      </c>
      <c r="S843">
        <f t="shared" si="21"/>
        <v>99.2</v>
      </c>
    </row>
    <row r="844" spans="1:19" x14ac:dyDescent="0.25">
      <c r="A844" s="1">
        <v>39794</v>
      </c>
      <c r="B844" t="s">
        <v>5</v>
      </c>
      <c r="C844">
        <v>363</v>
      </c>
      <c r="J844">
        <f>IF(YEAR(A844)=$F$3,C844*$G$3,IF(YEAR(A844)=$F$4,C844*$G$4,IF(YEAR(A844)=$F$5,C844*$G$5,IF(YEAR(A844)=$F$6,C844*$G$6,IF(YEAR(A844)=$F$7,C844*$G$7,IF(YEAR(A844)=$F$8,C844*$G$8,IF(YEAR(A844)=$F$9,C844*$G$9,IF(YEAR(A844)=$F$10,C844*$G$10,IF(YEAR(A844)=$F$11,C844*$G$11,IF(YEAR(A844)=$F$12,C844*$G$12,))))))))))</f>
        <v>780.44999999999993</v>
      </c>
      <c r="R844">
        <f>SUMIF($B$3:B844,B844,$C$3:C844)</f>
        <v>5620</v>
      </c>
      <c r="S844">
        <f t="shared" si="21"/>
        <v>36.300000000000004</v>
      </c>
    </row>
    <row r="845" spans="1:19" x14ac:dyDescent="0.25">
      <c r="A845" s="1">
        <v>39797</v>
      </c>
      <c r="B845" t="s">
        <v>5</v>
      </c>
      <c r="C845">
        <v>491</v>
      </c>
      <c r="J845">
        <f>IF(YEAR(A845)=$F$3,C845*$G$3,IF(YEAR(A845)=$F$4,C845*$G$4,IF(YEAR(A845)=$F$5,C845*$G$5,IF(YEAR(A845)=$F$6,C845*$G$6,IF(YEAR(A845)=$F$7,C845*$G$7,IF(YEAR(A845)=$F$8,C845*$G$8,IF(YEAR(A845)=$F$9,C845*$G$9,IF(YEAR(A845)=$F$10,C845*$G$10,IF(YEAR(A845)=$F$11,C845*$G$11,IF(YEAR(A845)=$F$12,C845*$G$12,))))))))))</f>
        <v>1055.6499999999999</v>
      </c>
      <c r="R845">
        <f>SUMIF($B$3:B845,B845,$C$3:C845)</f>
        <v>6111</v>
      </c>
      <c r="S845">
        <f t="shared" si="21"/>
        <v>49.1</v>
      </c>
    </row>
    <row r="846" spans="1:19" x14ac:dyDescent="0.25">
      <c r="A846" s="1">
        <v>39797</v>
      </c>
      <c r="B846" t="s">
        <v>17</v>
      </c>
      <c r="C846">
        <v>369</v>
      </c>
      <c r="J846">
        <f>IF(YEAR(A846)=$F$3,C846*$G$3,IF(YEAR(A846)=$F$4,C846*$G$4,IF(YEAR(A846)=$F$5,C846*$G$5,IF(YEAR(A846)=$F$6,C846*$G$6,IF(YEAR(A846)=$F$7,C846*$G$7,IF(YEAR(A846)=$F$8,C846*$G$8,IF(YEAR(A846)=$F$9,C846*$G$9,IF(YEAR(A846)=$F$10,C846*$G$10,IF(YEAR(A846)=$F$11,C846*$G$11,IF(YEAR(A846)=$F$12,C846*$G$12,))))))))))</f>
        <v>793.35</v>
      </c>
      <c r="R846">
        <f>SUMIF($B$3:B846,B846,$C$3:C846)</f>
        <v>8338</v>
      </c>
      <c r="S846">
        <f t="shared" si="21"/>
        <v>36.9</v>
      </c>
    </row>
    <row r="847" spans="1:19" x14ac:dyDescent="0.25">
      <c r="A847" s="1">
        <v>39799</v>
      </c>
      <c r="B847" t="s">
        <v>66</v>
      </c>
      <c r="C847">
        <v>60</v>
      </c>
      <c r="J847">
        <f>IF(YEAR(A847)=$F$3,C847*$G$3,IF(YEAR(A847)=$F$4,C847*$G$4,IF(YEAR(A847)=$F$5,C847*$G$5,IF(YEAR(A847)=$F$6,C847*$G$6,IF(YEAR(A847)=$F$7,C847*$G$7,IF(YEAR(A847)=$F$8,C847*$G$8,IF(YEAR(A847)=$F$9,C847*$G$9,IF(YEAR(A847)=$F$10,C847*$G$10,IF(YEAR(A847)=$F$11,C847*$G$11,IF(YEAR(A847)=$F$12,C847*$G$12,))))))))))</f>
        <v>129</v>
      </c>
      <c r="R847">
        <f>SUMIF($B$3:B847,B847,$C$3:C847)</f>
        <v>1767</v>
      </c>
      <c r="S847">
        <f t="shared" si="21"/>
        <v>6</v>
      </c>
    </row>
    <row r="848" spans="1:19" x14ac:dyDescent="0.25">
      <c r="A848" s="1">
        <v>39800</v>
      </c>
      <c r="B848" t="s">
        <v>20</v>
      </c>
      <c r="C848">
        <v>35</v>
      </c>
      <c r="J848">
        <f>IF(YEAR(A848)=$F$3,C848*$G$3,IF(YEAR(A848)=$F$4,C848*$G$4,IF(YEAR(A848)=$F$5,C848*$G$5,IF(YEAR(A848)=$F$6,C848*$G$6,IF(YEAR(A848)=$F$7,C848*$G$7,IF(YEAR(A848)=$F$8,C848*$G$8,IF(YEAR(A848)=$F$9,C848*$G$9,IF(YEAR(A848)=$F$10,C848*$G$10,IF(YEAR(A848)=$F$11,C848*$G$11,IF(YEAR(A848)=$F$12,C848*$G$12,))))))))))</f>
        <v>75.25</v>
      </c>
      <c r="R848">
        <f>SUMIF($B$3:B848,B848,$C$3:C848)</f>
        <v>431</v>
      </c>
      <c r="S848">
        <f t="shared" si="21"/>
        <v>1.75</v>
      </c>
    </row>
    <row r="849" spans="1:19" x14ac:dyDescent="0.25">
      <c r="A849" s="1">
        <v>39803</v>
      </c>
      <c r="B849" t="s">
        <v>7</v>
      </c>
      <c r="C849">
        <v>121</v>
      </c>
      <c r="J849">
        <f>IF(YEAR(A849)=$F$3,C849*$G$3,IF(YEAR(A849)=$F$4,C849*$G$4,IF(YEAR(A849)=$F$5,C849*$G$5,IF(YEAR(A849)=$F$6,C849*$G$6,IF(YEAR(A849)=$F$7,C849*$G$7,IF(YEAR(A849)=$F$8,C849*$G$8,IF(YEAR(A849)=$F$9,C849*$G$9,IF(YEAR(A849)=$F$10,C849*$G$10,IF(YEAR(A849)=$F$11,C849*$G$11,IF(YEAR(A849)=$F$12,C849*$G$12,))))))))))</f>
        <v>260.14999999999998</v>
      </c>
      <c r="R849">
        <f>SUMIF($B$3:B849,B849,$C$3:C849)</f>
        <v>11732</v>
      </c>
      <c r="S849">
        <f t="shared" si="21"/>
        <v>24.200000000000003</v>
      </c>
    </row>
    <row r="850" spans="1:19" x14ac:dyDescent="0.25">
      <c r="A850" s="1">
        <v>39803</v>
      </c>
      <c r="B850" t="s">
        <v>50</v>
      </c>
      <c r="C850">
        <v>442</v>
      </c>
      <c r="J850">
        <f>IF(YEAR(A850)=$F$3,C850*$G$3,IF(YEAR(A850)=$F$4,C850*$G$4,IF(YEAR(A850)=$F$5,C850*$G$5,IF(YEAR(A850)=$F$6,C850*$G$6,IF(YEAR(A850)=$F$7,C850*$G$7,IF(YEAR(A850)=$F$8,C850*$G$8,IF(YEAR(A850)=$F$9,C850*$G$9,IF(YEAR(A850)=$F$10,C850*$G$10,IF(YEAR(A850)=$F$11,C850*$G$11,IF(YEAR(A850)=$F$12,C850*$G$12,))))))))))</f>
        <v>950.3</v>
      </c>
      <c r="R850">
        <f>SUMIF($B$3:B850,B850,$C$3:C850)</f>
        <v>11164</v>
      </c>
      <c r="S850">
        <f t="shared" si="21"/>
        <v>88.4</v>
      </c>
    </row>
    <row r="851" spans="1:19" x14ac:dyDescent="0.25">
      <c r="A851" s="1">
        <v>39804</v>
      </c>
      <c r="B851" t="s">
        <v>7</v>
      </c>
      <c r="C851">
        <v>338</v>
      </c>
      <c r="J851">
        <f>IF(YEAR(A851)=$F$3,C851*$G$3,IF(YEAR(A851)=$F$4,C851*$G$4,IF(YEAR(A851)=$F$5,C851*$G$5,IF(YEAR(A851)=$F$6,C851*$G$6,IF(YEAR(A851)=$F$7,C851*$G$7,IF(YEAR(A851)=$F$8,C851*$G$8,IF(YEAR(A851)=$F$9,C851*$G$9,IF(YEAR(A851)=$F$10,C851*$G$10,IF(YEAR(A851)=$F$11,C851*$G$11,IF(YEAR(A851)=$F$12,C851*$G$12,))))))))))</f>
        <v>726.69999999999993</v>
      </c>
      <c r="R851">
        <f>SUMIF($B$3:B851,B851,$C$3:C851)</f>
        <v>12070</v>
      </c>
      <c r="S851">
        <f t="shared" si="21"/>
        <v>67.600000000000009</v>
      </c>
    </row>
    <row r="852" spans="1:19" x14ac:dyDescent="0.25">
      <c r="A852" s="1">
        <v>39805</v>
      </c>
      <c r="B852" t="s">
        <v>31</v>
      </c>
      <c r="C852">
        <v>94</v>
      </c>
      <c r="J852">
        <f>IF(YEAR(A852)=$F$3,C852*$G$3,IF(YEAR(A852)=$F$4,C852*$G$4,IF(YEAR(A852)=$F$5,C852*$G$5,IF(YEAR(A852)=$F$6,C852*$G$6,IF(YEAR(A852)=$F$7,C852*$G$7,IF(YEAR(A852)=$F$8,C852*$G$8,IF(YEAR(A852)=$F$9,C852*$G$9,IF(YEAR(A852)=$F$10,C852*$G$10,IF(YEAR(A852)=$F$11,C852*$G$11,IF(YEAR(A852)=$F$12,C852*$G$12,))))))))))</f>
        <v>202.1</v>
      </c>
      <c r="R852">
        <f>SUMIF($B$3:B852,B852,$C$3:C852)</f>
        <v>792</v>
      </c>
      <c r="S852">
        <f t="shared" si="21"/>
        <v>4.7</v>
      </c>
    </row>
    <row r="853" spans="1:19" x14ac:dyDescent="0.25">
      <c r="A853" s="1">
        <v>39808</v>
      </c>
      <c r="B853" t="s">
        <v>1</v>
      </c>
      <c r="C853">
        <v>14</v>
      </c>
      <c r="J853">
        <f>IF(YEAR(A853)=$F$3,C853*$G$3,IF(YEAR(A853)=$F$4,C853*$G$4,IF(YEAR(A853)=$F$5,C853*$G$5,IF(YEAR(A853)=$F$6,C853*$G$6,IF(YEAR(A853)=$F$7,C853*$G$7,IF(YEAR(A853)=$F$8,C853*$G$8,IF(YEAR(A853)=$F$9,C853*$G$9,IF(YEAR(A853)=$F$10,C853*$G$10,IF(YEAR(A853)=$F$11,C853*$G$11,IF(YEAR(A853)=$F$12,C853*$G$12,))))))))))</f>
        <v>30.099999999999998</v>
      </c>
      <c r="R853">
        <f>SUMIF($B$3:B853,B853,$C$3:C853)</f>
        <v>31</v>
      </c>
      <c r="S853">
        <f t="shared" si="21"/>
        <v>0</v>
      </c>
    </row>
    <row r="854" spans="1:19" x14ac:dyDescent="0.25">
      <c r="A854" s="1">
        <v>39809</v>
      </c>
      <c r="B854" t="s">
        <v>94</v>
      </c>
      <c r="C854">
        <v>2</v>
      </c>
      <c r="J854">
        <f>IF(YEAR(A854)=$F$3,C854*$G$3,IF(YEAR(A854)=$F$4,C854*$G$4,IF(YEAR(A854)=$F$5,C854*$G$5,IF(YEAR(A854)=$F$6,C854*$G$6,IF(YEAR(A854)=$F$7,C854*$G$7,IF(YEAR(A854)=$F$8,C854*$G$8,IF(YEAR(A854)=$F$9,C854*$G$9,IF(YEAR(A854)=$F$10,C854*$G$10,IF(YEAR(A854)=$F$11,C854*$G$11,IF(YEAR(A854)=$F$12,C854*$G$12,))))))))))</f>
        <v>4.3</v>
      </c>
      <c r="R854">
        <f>SUMIF($B$3:B854,B854,$C$3:C854)</f>
        <v>49</v>
      </c>
      <c r="S854">
        <f t="shared" si="21"/>
        <v>0</v>
      </c>
    </row>
    <row r="855" spans="1:19" x14ac:dyDescent="0.25">
      <c r="A855" s="1">
        <v>39811</v>
      </c>
      <c r="B855" t="s">
        <v>14</v>
      </c>
      <c r="C855">
        <v>110</v>
      </c>
      <c r="J855">
        <f>IF(YEAR(A855)=$F$3,C855*$G$3,IF(YEAR(A855)=$F$4,C855*$G$4,IF(YEAR(A855)=$F$5,C855*$G$5,IF(YEAR(A855)=$F$6,C855*$G$6,IF(YEAR(A855)=$F$7,C855*$G$7,IF(YEAR(A855)=$F$8,C855*$G$8,IF(YEAR(A855)=$F$9,C855*$G$9,IF(YEAR(A855)=$F$10,C855*$G$10,IF(YEAR(A855)=$F$11,C855*$G$11,IF(YEAR(A855)=$F$12,C855*$G$12,))))))))))</f>
        <v>236.5</v>
      </c>
      <c r="R855">
        <f>SUMIF($B$3:B855,B855,$C$3:C855)</f>
        <v>9208</v>
      </c>
      <c r="S855">
        <f t="shared" si="21"/>
        <v>11</v>
      </c>
    </row>
    <row r="856" spans="1:19" x14ac:dyDescent="0.25">
      <c r="A856" s="1">
        <v>39812</v>
      </c>
      <c r="B856" t="s">
        <v>87</v>
      </c>
      <c r="C856">
        <v>18</v>
      </c>
      <c r="J856">
        <f>IF(YEAR(A856)=$F$3,C856*$G$3,IF(YEAR(A856)=$F$4,C856*$G$4,IF(YEAR(A856)=$F$5,C856*$G$5,IF(YEAR(A856)=$F$6,C856*$G$6,IF(YEAR(A856)=$F$7,C856*$G$7,IF(YEAR(A856)=$F$8,C856*$G$8,IF(YEAR(A856)=$F$9,C856*$G$9,IF(YEAR(A856)=$F$10,C856*$G$10,IF(YEAR(A856)=$F$11,C856*$G$11,IF(YEAR(A856)=$F$12,C856*$G$12,))))))))))</f>
        <v>38.699999999999996</v>
      </c>
      <c r="R856">
        <f>SUMIF($B$3:B856,B856,$C$3:C856)</f>
        <v>45</v>
      </c>
      <c r="S856">
        <f t="shared" si="21"/>
        <v>0</v>
      </c>
    </row>
    <row r="857" spans="1:19" x14ac:dyDescent="0.25">
      <c r="A857" s="1">
        <v>39812</v>
      </c>
      <c r="B857" t="s">
        <v>147</v>
      </c>
      <c r="C857">
        <v>7</v>
      </c>
      <c r="J857">
        <f>IF(YEAR(A857)=$F$3,C857*$G$3,IF(YEAR(A857)=$F$4,C857*$G$4,IF(YEAR(A857)=$F$5,C857*$G$5,IF(YEAR(A857)=$F$6,C857*$G$6,IF(YEAR(A857)=$F$7,C857*$G$7,IF(YEAR(A857)=$F$8,C857*$G$8,IF(YEAR(A857)=$F$9,C857*$G$9,IF(YEAR(A857)=$F$10,C857*$G$10,IF(YEAR(A857)=$F$11,C857*$G$11,IF(YEAR(A857)=$F$12,C857*$G$12,))))))))))</f>
        <v>15.049999999999999</v>
      </c>
      <c r="R857">
        <f>SUMIF($B$3:B857,B857,$C$3:C857)</f>
        <v>17</v>
      </c>
      <c r="S857">
        <f t="shared" si="21"/>
        <v>0</v>
      </c>
    </row>
    <row r="858" spans="1:19" x14ac:dyDescent="0.25">
      <c r="A858" s="1">
        <v>39814</v>
      </c>
      <c r="B858" t="s">
        <v>178</v>
      </c>
      <c r="C858">
        <v>2</v>
      </c>
      <c r="J858">
        <f>IF(YEAR(A858)=$F$3,C858*$G$3,IF(YEAR(A858)=$F$4,C858*$G$4,IF(YEAR(A858)=$F$5,C858*$G$5,IF(YEAR(A858)=$F$6,C858*$G$6,IF(YEAR(A858)=$F$7,C858*$G$7,IF(YEAR(A858)=$F$8,C858*$G$8,IF(YEAR(A858)=$F$9,C858*$G$9,IF(YEAR(A858)=$F$10,C858*$G$10,IF(YEAR(A858)=$F$11,C858*$G$11,IF(YEAR(A858)=$F$12,C858*$G$12,))))))))))</f>
        <v>4.26</v>
      </c>
      <c r="R858">
        <f>SUMIF($B$3:B858,B858,$C$3:C858)</f>
        <v>2</v>
      </c>
      <c r="S858">
        <f t="shared" si="21"/>
        <v>0</v>
      </c>
    </row>
    <row r="859" spans="1:19" x14ac:dyDescent="0.25">
      <c r="A859" s="1">
        <v>39815</v>
      </c>
      <c r="B859" t="s">
        <v>37</v>
      </c>
      <c r="C859">
        <v>188</v>
      </c>
      <c r="J859">
        <f>IF(YEAR(A859)=$F$3,C859*$G$3,IF(YEAR(A859)=$F$4,C859*$G$4,IF(YEAR(A859)=$F$5,C859*$G$5,IF(YEAR(A859)=$F$6,C859*$G$6,IF(YEAR(A859)=$F$7,C859*$G$7,IF(YEAR(A859)=$F$8,C859*$G$8,IF(YEAR(A859)=$F$9,C859*$G$9,IF(YEAR(A859)=$F$10,C859*$G$10,IF(YEAR(A859)=$F$11,C859*$G$11,IF(YEAR(A859)=$F$12,C859*$G$12,))))))))))</f>
        <v>400.44</v>
      </c>
      <c r="R859">
        <f>SUMIF($B$3:B859,B859,$C$3:C859)</f>
        <v>1890</v>
      </c>
      <c r="S859">
        <f t="shared" si="21"/>
        <v>18.8</v>
      </c>
    </row>
    <row r="860" spans="1:19" x14ac:dyDescent="0.25">
      <c r="A860" s="1">
        <v>39819</v>
      </c>
      <c r="B860" t="s">
        <v>92</v>
      </c>
      <c r="C860">
        <v>11</v>
      </c>
      <c r="J860">
        <f>IF(YEAR(A860)=$F$3,C860*$G$3,IF(YEAR(A860)=$F$4,C860*$G$4,IF(YEAR(A860)=$F$5,C860*$G$5,IF(YEAR(A860)=$F$6,C860*$G$6,IF(YEAR(A860)=$F$7,C860*$G$7,IF(YEAR(A860)=$F$8,C860*$G$8,IF(YEAR(A860)=$F$9,C860*$G$9,IF(YEAR(A860)=$F$10,C860*$G$10,IF(YEAR(A860)=$F$11,C860*$G$11,IF(YEAR(A860)=$F$12,C860*$G$12,))))))))))</f>
        <v>23.43</v>
      </c>
      <c r="R860">
        <f>SUMIF($B$3:B860,B860,$C$3:C860)</f>
        <v>16</v>
      </c>
      <c r="S860">
        <f t="shared" si="21"/>
        <v>0</v>
      </c>
    </row>
    <row r="861" spans="1:19" x14ac:dyDescent="0.25">
      <c r="A861" s="1">
        <v>39819</v>
      </c>
      <c r="B861" t="s">
        <v>14</v>
      </c>
      <c r="C861">
        <v>129</v>
      </c>
      <c r="J861">
        <f>IF(YEAR(A861)=$F$3,C861*$G$3,IF(YEAR(A861)=$F$4,C861*$G$4,IF(YEAR(A861)=$F$5,C861*$G$5,IF(YEAR(A861)=$F$6,C861*$G$6,IF(YEAR(A861)=$F$7,C861*$G$7,IF(YEAR(A861)=$F$8,C861*$G$8,IF(YEAR(A861)=$F$9,C861*$G$9,IF(YEAR(A861)=$F$10,C861*$G$10,IF(YEAR(A861)=$F$11,C861*$G$11,IF(YEAR(A861)=$F$12,C861*$G$12,))))))))))</f>
        <v>274.77</v>
      </c>
      <c r="R861">
        <f>SUMIF($B$3:B861,B861,$C$3:C861)</f>
        <v>9337</v>
      </c>
      <c r="S861">
        <f t="shared" si="21"/>
        <v>12.9</v>
      </c>
    </row>
    <row r="862" spans="1:19" x14ac:dyDescent="0.25">
      <c r="A862" s="1">
        <v>39819</v>
      </c>
      <c r="B862" t="s">
        <v>61</v>
      </c>
      <c r="C862">
        <v>117</v>
      </c>
      <c r="J862">
        <f>IF(YEAR(A862)=$F$3,C862*$G$3,IF(YEAR(A862)=$F$4,C862*$G$4,IF(YEAR(A862)=$F$5,C862*$G$5,IF(YEAR(A862)=$F$6,C862*$G$6,IF(YEAR(A862)=$F$7,C862*$G$7,IF(YEAR(A862)=$F$8,C862*$G$8,IF(YEAR(A862)=$F$9,C862*$G$9,IF(YEAR(A862)=$F$10,C862*$G$10,IF(YEAR(A862)=$F$11,C862*$G$11,IF(YEAR(A862)=$F$12,C862*$G$12,))))))))))</f>
        <v>249.20999999999998</v>
      </c>
      <c r="R862">
        <f>SUMIF($B$3:B862,B862,$C$3:C862)</f>
        <v>1296</v>
      </c>
      <c r="S862">
        <f t="shared" si="21"/>
        <v>11.700000000000001</v>
      </c>
    </row>
    <row r="863" spans="1:19" x14ac:dyDescent="0.25">
      <c r="A863" s="1">
        <v>39821</v>
      </c>
      <c r="B863" t="s">
        <v>82</v>
      </c>
      <c r="C863">
        <v>11</v>
      </c>
      <c r="J863">
        <f>IF(YEAR(A863)=$F$3,C863*$G$3,IF(YEAR(A863)=$F$4,C863*$G$4,IF(YEAR(A863)=$F$5,C863*$G$5,IF(YEAR(A863)=$F$6,C863*$G$6,IF(YEAR(A863)=$F$7,C863*$G$7,IF(YEAR(A863)=$F$8,C863*$G$8,IF(YEAR(A863)=$F$9,C863*$G$9,IF(YEAR(A863)=$F$10,C863*$G$10,IF(YEAR(A863)=$F$11,C863*$G$11,IF(YEAR(A863)=$F$12,C863*$G$12,))))))))))</f>
        <v>23.43</v>
      </c>
      <c r="R863">
        <f>SUMIF($B$3:B863,B863,$C$3:C863)</f>
        <v>34</v>
      </c>
      <c r="S863">
        <f t="shared" si="21"/>
        <v>0</v>
      </c>
    </row>
    <row r="864" spans="1:19" x14ac:dyDescent="0.25">
      <c r="A864" s="1">
        <v>39823</v>
      </c>
      <c r="B864" t="s">
        <v>61</v>
      </c>
      <c r="C864">
        <v>186</v>
      </c>
      <c r="J864">
        <f>IF(YEAR(A864)=$F$3,C864*$G$3,IF(YEAR(A864)=$F$4,C864*$G$4,IF(YEAR(A864)=$F$5,C864*$G$5,IF(YEAR(A864)=$F$6,C864*$G$6,IF(YEAR(A864)=$F$7,C864*$G$7,IF(YEAR(A864)=$F$8,C864*$G$8,IF(YEAR(A864)=$F$9,C864*$G$9,IF(YEAR(A864)=$F$10,C864*$G$10,IF(YEAR(A864)=$F$11,C864*$G$11,IF(YEAR(A864)=$F$12,C864*$G$12,))))))))))</f>
        <v>396.18</v>
      </c>
      <c r="R864">
        <f>SUMIF($B$3:B864,B864,$C$3:C864)</f>
        <v>1482</v>
      </c>
      <c r="S864">
        <f t="shared" si="21"/>
        <v>18.600000000000001</v>
      </c>
    </row>
    <row r="865" spans="1:19" x14ac:dyDescent="0.25">
      <c r="A865" s="1">
        <v>39824</v>
      </c>
      <c r="B865" t="s">
        <v>18</v>
      </c>
      <c r="C865">
        <v>40</v>
      </c>
      <c r="J865">
        <f>IF(YEAR(A865)=$F$3,C865*$G$3,IF(YEAR(A865)=$F$4,C865*$G$4,IF(YEAR(A865)=$F$5,C865*$G$5,IF(YEAR(A865)=$F$6,C865*$G$6,IF(YEAR(A865)=$F$7,C865*$G$7,IF(YEAR(A865)=$F$8,C865*$G$8,IF(YEAR(A865)=$F$9,C865*$G$9,IF(YEAR(A865)=$F$10,C865*$G$10,IF(YEAR(A865)=$F$11,C865*$G$11,IF(YEAR(A865)=$F$12,C865*$G$12,))))))))))</f>
        <v>85.199999999999989</v>
      </c>
      <c r="R865">
        <f>SUMIF($B$3:B865,B865,$C$3:C865)</f>
        <v>2850</v>
      </c>
      <c r="S865">
        <f t="shared" si="21"/>
        <v>4</v>
      </c>
    </row>
    <row r="866" spans="1:19" x14ac:dyDescent="0.25">
      <c r="A866" s="1">
        <v>39829</v>
      </c>
      <c r="B866" t="s">
        <v>47</v>
      </c>
      <c r="C866">
        <v>6</v>
      </c>
      <c r="J866">
        <f>IF(YEAR(A866)=$F$3,C866*$G$3,IF(YEAR(A866)=$F$4,C866*$G$4,IF(YEAR(A866)=$F$5,C866*$G$5,IF(YEAR(A866)=$F$6,C866*$G$6,IF(YEAR(A866)=$F$7,C866*$G$7,IF(YEAR(A866)=$F$8,C866*$G$8,IF(YEAR(A866)=$F$9,C866*$G$9,IF(YEAR(A866)=$F$10,C866*$G$10,IF(YEAR(A866)=$F$11,C866*$G$11,IF(YEAR(A866)=$F$12,C866*$G$12,))))))))))</f>
        <v>12.78</v>
      </c>
      <c r="R866">
        <f>SUMIF($B$3:B866,B866,$C$3:C866)</f>
        <v>13</v>
      </c>
      <c r="S866">
        <f t="shared" si="21"/>
        <v>0</v>
      </c>
    </row>
    <row r="867" spans="1:19" x14ac:dyDescent="0.25">
      <c r="A867" s="1">
        <v>39831</v>
      </c>
      <c r="B867" t="s">
        <v>55</v>
      </c>
      <c r="C867">
        <v>153</v>
      </c>
      <c r="J867">
        <f>IF(YEAR(A867)=$F$3,C867*$G$3,IF(YEAR(A867)=$F$4,C867*$G$4,IF(YEAR(A867)=$F$5,C867*$G$5,IF(YEAR(A867)=$F$6,C867*$G$6,IF(YEAR(A867)=$F$7,C867*$G$7,IF(YEAR(A867)=$F$8,C867*$G$8,IF(YEAR(A867)=$F$9,C867*$G$9,IF(YEAR(A867)=$F$10,C867*$G$10,IF(YEAR(A867)=$F$11,C867*$G$11,IF(YEAR(A867)=$F$12,C867*$G$12,))))))))))</f>
        <v>325.89</v>
      </c>
      <c r="R867">
        <f>SUMIF($B$3:B867,B867,$C$3:C867)</f>
        <v>2281</v>
      </c>
      <c r="S867">
        <f t="shared" si="21"/>
        <v>15.3</v>
      </c>
    </row>
    <row r="868" spans="1:19" x14ac:dyDescent="0.25">
      <c r="A868" s="1">
        <v>39832</v>
      </c>
      <c r="B868" t="s">
        <v>45</v>
      </c>
      <c r="C868">
        <v>163</v>
      </c>
      <c r="J868">
        <f>IF(YEAR(A868)=$F$3,C868*$G$3,IF(YEAR(A868)=$F$4,C868*$G$4,IF(YEAR(A868)=$F$5,C868*$G$5,IF(YEAR(A868)=$F$6,C868*$G$6,IF(YEAR(A868)=$F$7,C868*$G$7,IF(YEAR(A868)=$F$8,C868*$G$8,IF(YEAR(A868)=$F$9,C868*$G$9,IF(YEAR(A868)=$F$10,C868*$G$10,IF(YEAR(A868)=$F$11,C868*$G$11,IF(YEAR(A868)=$F$12,C868*$G$12,))))))))))</f>
        <v>347.19</v>
      </c>
      <c r="R868">
        <f>SUMIF($B$3:B868,B868,$C$3:C868)</f>
        <v>10658</v>
      </c>
      <c r="S868">
        <f t="shared" si="21"/>
        <v>32.6</v>
      </c>
    </row>
    <row r="869" spans="1:19" x14ac:dyDescent="0.25">
      <c r="A869" s="1">
        <v>39834</v>
      </c>
      <c r="B869" t="s">
        <v>179</v>
      </c>
      <c r="C869">
        <v>16</v>
      </c>
      <c r="J869">
        <f>IF(YEAR(A869)=$F$3,C869*$G$3,IF(YEAR(A869)=$F$4,C869*$G$4,IF(YEAR(A869)=$F$5,C869*$G$5,IF(YEAR(A869)=$F$6,C869*$G$6,IF(YEAR(A869)=$F$7,C869*$G$7,IF(YEAR(A869)=$F$8,C869*$G$8,IF(YEAR(A869)=$F$9,C869*$G$9,IF(YEAR(A869)=$F$10,C869*$G$10,IF(YEAR(A869)=$F$11,C869*$G$11,IF(YEAR(A869)=$F$12,C869*$G$12,))))))))))</f>
        <v>34.08</v>
      </c>
      <c r="R869">
        <f>SUMIF($B$3:B869,B869,$C$3:C869)</f>
        <v>16</v>
      </c>
      <c r="S869">
        <f t="shared" si="21"/>
        <v>0</v>
      </c>
    </row>
    <row r="870" spans="1:19" x14ac:dyDescent="0.25">
      <c r="A870" s="1">
        <v>39835</v>
      </c>
      <c r="B870" t="s">
        <v>25</v>
      </c>
      <c r="C870">
        <v>161</v>
      </c>
      <c r="J870">
        <f>IF(YEAR(A870)=$F$3,C870*$G$3,IF(YEAR(A870)=$F$4,C870*$G$4,IF(YEAR(A870)=$F$5,C870*$G$5,IF(YEAR(A870)=$F$6,C870*$G$6,IF(YEAR(A870)=$F$7,C870*$G$7,IF(YEAR(A870)=$F$8,C870*$G$8,IF(YEAR(A870)=$F$9,C870*$G$9,IF(YEAR(A870)=$F$10,C870*$G$10,IF(YEAR(A870)=$F$11,C870*$G$11,IF(YEAR(A870)=$F$12,C870*$G$12,))))))))))</f>
        <v>342.93</v>
      </c>
      <c r="R870">
        <f>SUMIF($B$3:B870,B870,$C$3:C870)</f>
        <v>1016</v>
      </c>
      <c r="S870">
        <f t="shared" si="21"/>
        <v>16.100000000000001</v>
      </c>
    </row>
    <row r="871" spans="1:19" x14ac:dyDescent="0.25">
      <c r="A871" s="1">
        <v>39836</v>
      </c>
      <c r="B871" t="s">
        <v>180</v>
      </c>
      <c r="C871">
        <v>5</v>
      </c>
      <c r="J871">
        <f>IF(YEAR(A871)=$F$3,C871*$G$3,IF(YEAR(A871)=$F$4,C871*$G$4,IF(YEAR(A871)=$F$5,C871*$G$5,IF(YEAR(A871)=$F$6,C871*$G$6,IF(YEAR(A871)=$F$7,C871*$G$7,IF(YEAR(A871)=$F$8,C871*$G$8,IF(YEAR(A871)=$F$9,C871*$G$9,IF(YEAR(A871)=$F$10,C871*$G$10,IF(YEAR(A871)=$F$11,C871*$G$11,IF(YEAR(A871)=$F$12,C871*$G$12,))))))))))</f>
        <v>10.649999999999999</v>
      </c>
      <c r="R871">
        <f>SUMIF($B$3:B871,B871,$C$3:C871)</f>
        <v>5</v>
      </c>
      <c r="S871">
        <f t="shared" si="21"/>
        <v>0</v>
      </c>
    </row>
    <row r="872" spans="1:19" x14ac:dyDescent="0.25">
      <c r="A872" s="1">
        <v>39839</v>
      </c>
      <c r="B872" t="s">
        <v>30</v>
      </c>
      <c r="C872">
        <v>200</v>
      </c>
      <c r="J872">
        <f>IF(YEAR(A872)=$F$3,C872*$G$3,IF(YEAR(A872)=$F$4,C872*$G$4,IF(YEAR(A872)=$F$5,C872*$G$5,IF(YEAR(A872)=$F$6,C872*$G$6,IF(YEAR(A872)=$F$7,C872*$G$7,IF(YEAR(A872)=$F$8,C872*$G$8,IF(YEAR(A872)=$F$9,C872*$G$9,IF(YEAR(A872)=$F$10,C872*$G$10,IF(YEAR(A872)=$F$11,C872*$G$11,IF(YEAR(A872)=$F$12,C872*$G$12,))))))))))</f>
        <v>426</v>
      </c>
      <c r="R872">
        <f>SUMIF($B$3:B872,B872,$C$3:C872)</f>
        <v>2408</v>
      </c>
      <c r="S872">
        <f t="shared" si="21"/>
        <v>20</v>
      </c>
    </row>
    <row r="873" spans="1:19" x14ac:dyDescent="0.25">
      <c r="A873" s="1">
        <v>39843</v>
      </c>
      <c r="B873" t="s">
        <v>181</v>
      </c>
      <c r="C873">
        <v>11</v>
      </c>
      <c r="J873">
        <f>IF(YEAR(A873)=$F$3,C873*$G$3,IF(YEAR(A873)=$F$4,C873*$G$4,IF(YEAR(A873)=$F$5,C873*$G$5,IF(YEAR(A873)=$F$6,C873*$G$6,IF(YEAR(A873)=$F$7,C873*$G$7,IF(YEAR(A873)=$F$8,C873*$G$8,IF(YEAR(A873)=$F$9,C873*$G$9,IF(YEAR(A873)=$F$10,C873*$G$10,IF(YEAR(A873)=$F$11,C873*$G$11,IF(YEAR(A873)=$F$12,C873*$G$12,))))))))))</f>
        <v>23.43</v>
      </c>
      <c r="R873">
        <f>SUMIF($B$3:B873,B873,$C$3:C873)</f>
        <v>11</v>
      </c>
      <c r="S873">
        <f t="shared" si="21"/>
        <v>0</v>
      </c>
    </row>
    <row r="874" spans="1:19" x14ac:dyDescent="0.25">
      <c r="A874" s="1">
        <v>39847</v>
      </c>
      <c r="B874" t="s">
        <v>96</v>
      </c>
      <c r="C874">
        <v>14</v>
      </c>
      <c r="J874">
        <f>IF(YEAR(A874)=$F$3,C874*$G$3,IF(YEAR(A874)=$F$4,C874*$G$4,IF(YEAR(A874)=$F$5,C874*$G$5,IF(YEAR(A874)=$F$6,C874*$G$6,IF(YEAR(A874)=$F$7,C874*$G$7,IF(YEAR(A874)=$F$8,C874*$G$8,IF(YEAR(A874)=$F$9,C874*$G$9,IF(YEAR(A874)=$F$10,C874*$G$10,IF(YEAR(A874)=$F$11,C874*$G$11,IF(YEAR(A874)=$F$12,C874*$G$12,))))))))))</f>
        <v>29.82</v>
      </c>
      <c r="R874">
        <f>SUMIF($B$3:B874,B874,$C$3:C874)</f>
        <v>21</v>
      </c>
      <c r="S874">
        <f t="shared" si="21"/>
        <v>0</v>
      </c>
    </row>
    <row r="875" spans="1:19" x14ac:dyDescent="0.25">
      <c r="A875" s="1">
        <v>39849</v>
      </c>
      <c r="B875" t="s">
        <v>7</v>
      </c>
      <c r="C875">
        <v>469</v>
      </c>
      <c r="J875">
        <f>IF(YEAR(A875)=$F$3,C875*$G$3,IF(YEAR(A875)=$F$4,C875*$G$4,IF(YEAR(A875)=$F$5,C875*$G$5,IF(YEAR(A875)=$F$6,C875*$G$6,IF(YEAR(A875)=$F$7,C875*$G$7,IF(YEAR(A875)=$F$8,C875*$G$8,IF(YEAR(A875)=$F$9,C875*$G$9,IF(YEAR(A875)=$F$10,C875*$G$10,IF(YEAR(A875)=$F$11,C875*$G$11,IF(YEAR(A875)=$F$12,C875*$G$12,))))))))))</f>
        <v>998.96999999999991</v>
      </c>
      <c r="R875">
        <f>SUMIF($B$3:B875,B875,$C$3:C875)</f>
        <v>12539</v>
      </c>
      <c r="S875">
        <f t="shared" si="21"/>
        <v>93.800000000000011</v>
      </c>
    </row>
    <row r="876" spans="1:19" x14ac:dyDescent="0.25">
      <c r="A876" s="1">
        <v>39853</v>
      </c>
      <c r="B876" t="s">
        <v>166</v>
      </c>
      <c r="C876">
        <v>11</v>
      </c>
      <c r="J876">
        <f>IF(YEAR(A876)=$F$3,C876*$G$3,IF(YEAR(A876)=$F$4,C876*$G$4,IF(YEAR(A876)=$F$5,C876*$G$5,IF(YEAR(A876)=$F$6,C876*$G$6,IF(YEAR(A876)=$F$7,C876*$G$7,IF(YEAR(A876)=$F$8,C876*$G$8,IF(YEAR(A876)=$F$9,C876*$G$9,IF(YEAR(A876)=$F$10,C876*$G$10,IF(YEAR(A876)=$F$11,C876*$G$11,IF(YEAR(A876)=$F$12,C876*$G$12,))))))))))</f>
        <v>23.43</v>
      </c>
      <c r="R876">
        <f>SUMIF($B$3:B876,B876,$C$3:C876)</f>
        <v>25</v>
      </c>
      <c r="S876">
        <f t="shared" si="21"/>
        <v>0</v>
      </c>
    </row>
    <row r="877" spans="1:19" x14ac:dyDescent="0.25">
      <c r="A877" s="1">
        <v>39853</v>
      </c>
      <c r="B877" t="s">
        <v>14</v>
      </c>
      <c r="C877">
        <v>423</v>
      </c>
      <c r="J877">
        <f>IF(YEAR(A877)=$F$3,C877*$G$3,IF(YEAR(A877)=$F$4,C877*$G$4,IF(YEAR(A877)=$F$5,C877*$G$5,IF(YEAR(A877)=$F$6,C877*$G$6,IF(YEAR(A877)=$F$7,C877*$G$7,IF(YEAR(A877)=$F$8,C877*$G$8,IF(YEAR(A877)=$F$9,C877*$G$9,IF(YEAR(A877)=$F$10,C877*$G$10,IF(YEAR(A877)=$F$11,C877*$G$11,IF(YEAR(A877)=$F$12,C877*$G$12,))))))))))</f>
        <v>900.99</v>
      </c>
      <c r="R877">
        <f>SUMIF($B$3:B877,B877,$C$3:C877)</f>
        <v>9760</v>
      </c>
      <c r="S877">
        <f t="shared" si="21"/>
        <v>42.300000000000004</v>
      </c>
    </row>
    <row r="878" spans="1:19" x14ac:dyDescent="0.25">
      <c r="A878" s="1">
        <v>39853</v>
      </c>
      <c r="B878" t="s">
        <v>172</v>
      </c>
      <c r="C878">
        <v>9</v>
      </c>
      <c r="J878">
        <f>IF(YEAR(A878)=$F$3,C878*$G$3,IF(YEAR(A878)=$F$4,C878*$G$4,IF(YEAR(A878)=$F$5,C878*$G$5,IF(YEAR(A878)=$F$6,C878*$G$6,IF(YEAR(A878)=$F$7,C878*$G$7,IF(YEAR(A878)=$F$8,C878*$G$8,IF(YEAR(A878)=$F$9,C878*$G$9,IF(YEAR(A878)=$F$10,C878*$G$10,IF(YEAR(A878)=$F$11,C878*$G$11,IF(YEAR(A878)=$F$12,C878*$G$12,))))))))))</f>
        <v>19.169999999999998</v>
      </c>
      <c r="R878">
        <f>SUMIF($B$3:B878,B878,$C$3:C878)</f>
        <v>25</v>
      </c>
      <c r="S878">
        <f t="shared" si="21"/>
        <v>0</v>
      </c>
    </row>
    <row r="879" spans="1:19" x14ac:dyDescent="0.25">
      <c r="A879" s="1">
        <v>39853</v>
      </c>
      <c r="B879" t="s">
        <v>68</v>
      </c>
      <c r="C879">
        <v>3</v>
      </c>
      <c r="J879">
        <f>IF(YEAR(A879)=$F$3,C879*$G$3,IF(YEAR(A879)=$F$4,C879*$G$4,IF(YEAR(A879)=$F$5,C879*$G$5,IF(YEAR(A879)=$F$6,C879*$G$6,IF(YEAR(A879)=$F$7,C879*$G$7,IF(YEAR(A879)=$F$8,C879*$G$8,IF(YEAR(A879)=$F$9,C879*$G$9,IF(YEAR(A879)=$F$10,C879*$G$10,IF(YEAR(A879)=$F$11,C879*$G$11,IF(YEAR(A879)=$F$12,C879*$G$12,))))))))))</f>
        <v>6.39</v>
      </c>
      <c r="R879">
        <f>SUMIF($B$3:B879,B879,$C$3:C879)</f>
        <v>29</v>
      </c>
      <c r="S879">
        <f t="shared" si="21"/>
        <v>0</v>
      </c>
    </row>
    <row r="880" spans="1:19" x14ac:dyDescent="0.25">
      <c r="A880" s="1">
        <v>39854</v>
      </c>
      <c r="B880" t="s">
        <v>22</v>
      </c>
      <c r="C880">
        <v>186</v>
      </c>
      <c r="J880">
        <f>IF(YEAR(A880)=$F$3,C880*$G$3,IF(YEAR(A880)=$F$4,C880*$G$4,IF(YEAR(A880)=$F$5,C880*$G$5,IF(YEAR(A880)=$F$6,C880*$G$6,IF(YEAR(A880)=$F$7,C880*$G$7,IF(YEAR(A880)=$F$8,C880*$G$8,IF(YEAR(A880)=$F$9,C880*$G$9,IF(YEAR(A880)=$F$10,C880*$G$10,IF(YEAR(A880)=$F$11,C880*$G$11,IF(YEAR(A880)=$F$12,C880*$G$12,))))))))))</f>
        <v>396.18</v>
      </c>
      <c r="R880">
        <f>SUMIF($B$3:B880,B880,$C$3:C880)</f>
        <v>10178</v>
      </c>
      <c r="S880">
        <f t="shared" si="21"/>
        <v>37.200000000000003</v>
      </c>
    </row>
    <row r="881" spans="1:19" x14ac:dyDescent="0.25">
      <c r="A881" s="1">
        <v>39854</v>
      </c>
      <c r="B881" t="s">
        <v>7</v>
      </c>
      <c r="C881">
        <v>390</v>
      </c>
      <c r="J881">
        <f>IF(YEAR(A881)=$F$3,C881*$G$3,IF(YEAR(A881)=$F$4,C881*$G$4,IF(YEAR(A881)=$F$5,C881*$G$5,IF(YEAR(A881)=$F$6,C881*$G$6,IF(YEAR(A881)=$F$7,C881*$G$7,IF(YEAR(A881)=$F$8,C881*$G$8,IF(YEAR(A881)=$F$9,C881*$G$9,IF(YEAR(A881)=$F$10,C881*$G$10,IF(YEAR(A881)=$F$11,C881*$G$11,IF(YEAR(A881)=$F$12,C881*$G$12,))))))))))</f>
        <v>830.69999999999993</v>
      </c>
      <c r="R881">
        <f>SUMIF($B$3:B881,B881,$C$3:C881)</f>
        <v>12929</v>
      </c>
      <c r="S881">
        <f t="shared" si="21"/>
        <v>78</v>
      </c>
    </row>
    <row r="882" spans="1:19" x14ac:dyDescent="0.25">
      <c r="A882" s="1">
        <v>39855</v>
      </c>
      <c r="B882" t="s">
        <v>5</v>
      </c>
      <c r="C882">
        <v>445</v>
      </c>
      <c r="J882">
        <f>IF(YEAR(A882)=$F$3,C882*$G$3,IF(YEAR(A882)=$F$4,C882*$G$4,IF(YEAR(A882)=$F$5,C882*$G$5,IF(YEAR(A882)=$F$6,C882*$G$6,IF(YEAR(A882)=$F$7,C882*$G$7,IF(YEAR(A882)=$F$8,C882*$G$8,IF(YEAR(A882)=$F$9,C882*$G$9,IF(YEAR(A882)=$F$10,C882*$G$10,IF(YEAR(A882)=$F$11,C882*$G$11,IF(YEAR(A882)=$F$12,C882*$G$12,))))))))))</f>
        <v>947.84999999999991</v>
      </c>
      <c r="R882">
        <f>SUMIF($B$3:B882,B882,$C$3:C882)</f>
        <v>6556</v>
      </c>
      <c r="S882">
        <f t="shared" si="21"/>
        <v>44.5</v>
      </c>
    </row>
    <row r="883" spans="1:19" x14ac:dyDescent="0.25">
      <c r="A883" s="1">
        <v>39856</v>
      </c>
      <c r="B883" t="s">
        <v>50</v>
      </c>
      <c r="C883">
        <v>241</v>
      </c>
      <c r="J883">
        <f>IF(YEAR(A883)=$F$3,C883*$G$3,IF(YEAR(A883)=$F$4,C883*$G$4,IF(YEAR(A883)=$F$5,C883*$G$5,IF(YEAR(A883)=$F$6,C883*$G$6,IF(YEAR(A883)=$F$7,C883*$G$7,IF(YEAR(A883)=$F$8,C883*$G$8,IF(YEAR(A883)=$F$9,C883*$G$9,IF(YEAR(A883)=$F$10,C883*$G$10,IF(YEAR(A883)=$F$11,C883*$G$11,IF(YEAR(A883)=$F$12,C883*$G$12,))))))))))</f>
        <v>513.32999999999993</v>
      </c>
      <c r="R883">
        <f>SUMIF($B$3:B883,B883,$C$3:C883)</f>
        <v>11405</v>
      </c>
      <c r="S883">
        <f t="shared" si="21"/>
        <v>48.2</v>
      </c>
    </row>
    <row r="884" spans="1:19" x14ac:dyDescent="0.25">
      <c r="A884" s="1">
        <v>39856</v>
      </c>
      <c r="B884" t="s">
        <v>29</v>
      </c>
      <c r="C884">
        <v>3</v>
      </c>
      <c r="J884">
        <f>IF(YEAR(A884)=$F$3,C884*$G$3,IF(YEAR(A884)=$F$4,C884*$G$4,IF(YEAR(A884)=$F$5,C884*$G$5,IF(YEAR(A884)=$F$6,C884*$G$6,IF(YEAR(A884)=$F$7,C884*$G$7,IF(YEAR(A884)=$F$8,C884*$G$8,IF(YEAR(A884)=$F$9,C884*$G$9,IF(YEAR(A884)=$F$10,C884*$G$10,IF(YEAR(A884)=$F$11,C884*$G$11,IF(YEAR(A884)=$F$12,C884*$G$12,))))))))))</f>
        <v>6.39</v>
      </c>
      <c r="R884">
        <f>SUMIF($B$3:B884,B884,$C$3:C884)</f>
        <v>13</v>
      </c>
      <c r="S884">
        <f t="shared" si="21"/>
        <v>0</v>
      </c>
    </row>
    <row r="885" spans="1:19" x14ac:dyDescent="0.25">
      <c r="A885" s="1">
        <v>39858</v>
      </c>
      <c r="B885" t="s">
        <v>23</v>
      </c>
      <c r="C885">
        <v>50</v>
      </c>
      <c r="J885">
        <f>IF(YEAR(A885)=$F$3,C885*$G$3,IF(YEAR(A885)=$F$4,C885*$G$4,IF(YEAR(A885)=$F$5,C885*$G$5,IF(YEAR(A885)=$F$6,C885*$G$6,IF(YEAR(A885)=$F$7,C885*$G$7,IF(YEAR(A885)=$F$8,C885*$G$8,IF(YEAR(A885)=$F$9,C885*$G$9,IF(YEAR(A885)=$F$10,C885*$G$10,IF(YEAR(A885)=$F$11,C885*$G$11,IF(YEAR(A885)=$F$12,C885*$G$12,))))))))))</f>
        <v>106.5</v>
      </c>
      <c r="R885">
        <f>SUMIF($B$3:B885,B885,$C$3:C885)</f>
        <v>2336</v>
      </c>
      <c r="S885">
        <f t="shared" si="21"/>
        <v>5</v>
      </c>
    </row>
    <row r="886" spans="1:19" x14ac:dyDescent="0.25">
      <c r="A886" s="1">
        <v>39859</v>
      </c>
      <c r="B886" t="s">
        <v>24</v>
      </c>
      <c r="C886">
        <v>284</v>
      </c>
      <c r="J886">
        <f>IF(YEAR(A886)=$F$3,C886*$G$3,IF(YEAR(A886)=$F$4,C886*$G$4,IF(YEAR(A886)=$F$5,C886*$G$5,IF(YEAR(A886)=$F$6,C886*$G$6,IF(YEAR(A886)=$F$7,C886*$G$7,IF(YEAR(A886)=$F$8,C886*$G$8,IF(YEAR(A886)=$F$9,C886*$G$9,IF(YEAR(A886)=$F$10,C886*$G$10,IF(YEAR(A886)=$F$11,C886*$G$11,IF(YEAR(A886)=$F$12,C886*$G$12,))))))))))</f>
        <v>604.91999999999996</v>
      </c>
      <c r="R886">
        <f>SUMIF($B$3:B886,B886,$C$3:C886)</f>
        <v>3865</v>
      </c>
      <c r="S886">
        <f t="shared" si="21"/>
        <v>28.400000000000002</v>
      </c>
    </row>
    <row r="887" spans="1:19" x14ac:dyDescent="0.25">
      <c r="A887" s="1">
        <v>39860</v>
      </c>
      <c r="B887" t="s">
        <v>9</v>
      </c>
      <c r="C887">
        <v>395</v>
      </c>
      <c r="J887">
        <f>IF(YEAR(A887)=$F$3,C887*$G$3,IF(YEAR(A887)=$F$4,C887*$G$4,IF(YEAR(A887)=$F$5,C887*$G$5,IF(YEAR(A887)=$F$6,C887*$G$6,IF(YEAR(A887)=$F$7,C887*$G$7,IF(YEAR(A887)=$F$8,C887*$G$8,IF(YEAR(A887)=$F$9,C887*$G$9,IF(YEAR(A887)=$F$10,C887*$G$10,IF(YEAR(A887)=$F$11,C887*$G$11,IF(YEAR(A887)=$F$12,C887*$G$12,))))))))))</f>
        <v>841.34999999999991</v>
      </c>
      <c r="R887">
        <f>SUMIF($B$3:B887,B887,$C$3:C887)</f>
        <v>10533</v>
      </c>
      <c r="S887">
        <f t="shared" si="21"/>
        <v>79</v>
      </c>
    </row>
    <row r="888" spans="1:19" x14ac:dyDescent="0.25">
      <c r="A888" s="1">
        <v>39862</v>
      </c>
      <c r="B888" t="s">
        <v>5</v>
      </c>
      <c r="C888">
        <v>290</v>
      </c>
      <c r="J888">
        <f>IF(YEAR(A888)=$F$3,C888*$G$3,IF(YEAR(A888)=$F$4,C888*$G$4,IF(YEAR(A888)=$F$5,C888*$G$5,IF(YEAR(A888)=$F$6,C888*$G$6,IF(YEAR(A888)=$F$7,C888*$G$7,IF(YEAR(A888)=$F$8,C888*$G$8,IF(YEAR(A888)=$F$9,C888*$G$9,IF(YEAR(A888)=$F$10,C888*$G$10,IF(YEAR(A888)=$F$11,C888*$G$11,IF(YEAR(A888)=$F$12,C888*$G$12,))))))))))</f>
        <v>617.69999999999993</v>
      </c>
      <c r="R888">
        <f>SUMIF($B$3:B888,B888,$C$3:C888)</f>
        <v>6846</v>
      </c>
      <c r="S888">
        <f t="shared" si="21"/>
        <v>29</v>
      </c>
    </row>
    <row r="889" spans="1:19" x14ac:dyDescent="0.25">
      <c r="A889" s="1">
        <v>39863</v>
      </c>
      <c r="B889" t="s">
        <v>22</v>
      </c>
      <c r="C889">
        <v>361</v>
      </c>
      <c r="J889">
        <f>IF(YEAR(A889)=$F$3,C889*$G$3,IF(YEAR(A889)=$F$4,C889*$G$4,IF(YEAR(A889)=$F$5,C889*$G$5,IF(YEAR(A889)=$F$6,C889*$G$6,IF(YEAR(A889)=$F$7,C889*$G$7,IF(YEAR(A889)=$F$8,C889*$G$8,IF(YEAR(A889)=$F$9,C889*$G$9,IF(YEAR(A889)=$F$10,C889*$G$10,IF(YEAR(A889)=$F$11,C889*$G$11,IF(YEAR(A889)=$F$12,C889*$G$12,))))))))))</f>
        <v>768.93</v>
      </c>
      <c r="R889">
        <f>SUMIF($B$3:B889,B889,$C$3:C889)</f>
        <v>10539</v>
      </c>
      <c r="S889">
        <f t="shared" si="21"/>
        <v>72.2</v>
      </c>
    </row>
    <row r="890" spans="1:19" x14ac:dyDescent="0.25">
      <c r="A890" s="1">
        <v>39865</v>
      </c>
      <c r="B890" t="s">
        <v>17</v>
      </c>
      <c r="C890">
        <v>355</v>
      </c>
      <c r="J890">
        <f>IF(YEAR(A890)=$F$3,C890*$G$3,IF(YEAR(A890)=$F$4,C890*$G$4,IF(YEAR(A890)=$F$5,C890*$G$5,IF(YEAR(A890)=$F$6,C890*$G$6,IF(YEAR(A890)=$F$7,C890*$G$7,IF(YEAR(A890)=$F$8,C890*$G$8,IF(YEAR(A890)=$F$9,C890*$G$9,IF(YEAR(A890)=$F$10,C890*$G$10,IF(YEAR(A890)=$F$11,C890*$G$11,IF(YEAR(A890)=$F$12,C890*$G$12,))))))))))</f>
        <v>756.15</v>
      </c>
      <c r="R890">
        <f>SUMIF($B$3:B890,B890,$C$3:C890)</f>
        <v>8693</v>
      </c>
      <c r="S890">
        <f t="shared" si="21"/>
        <v>35.5</v>
      </c>
    </row>
    <row r="891" spans="1:19" x14ac:dyDescent="0.25">
      <c r="A891" s="1">
        <v>39866</v>
      </c>
      <c r="B891" t="s">
        <v>182</v>
      </c>
      <c r="C891">
        <v>19</v>
      </c>
      <c r="J891">
        <f>IF(YEAR(A891)=$F$3,C891*$G$3,IF(YEAR(A891)=$F$4,C891*$G$4,IF(YEAR(A891)=$F$5,C891*$G$5,IF(YEAR(A891)=$F$6,C891*$G$6,IF(YEAR(A891)=$F$7,C891*$G$7,IF(YEAR(A891)=$F$8,C891*$G$8,IF(YEAR(A891)=$F$9,C891*$G$9,IF(YEAR(A891)=$F$10,C891*$G$10,IF(YEAR(A891)=$F$11,C891*$G$11,IF(YEAR(A891)=$F$12,C891*$G$12,))))))))))</f>
        <v>40.47</v>
      </c>
      <c r="R891">
        <f>SUMIF($B$3:B891,B891,$C$3:C891)</f>
        <v>19</v>
      </c>
      <c r="S891">
        <f t="shared" si="21"/>
        <v>0</v>
      </c>
    </row>
    <row r="892" spans="1:19" x14ac:dyDescent="0.25">
      <c r="A892" s="1">
        <v>39868</v>
      </c>
      <c r="B892" t="s">
        <v>52</v>
      </c>
      <c r="C892">
        <v>32</v>
      </c>
      <c r="J892">
        <f>IF(YEAR(A892)=$F$3,C892*$G$3,IF(YEAR(A892)=$F$4,C892*$G$4,IF(YEAR(A892)=$F$5,C892*$G$5,IF(YEAR(A892)=$F$6,C892*$G$6,IF(YEAR(A892)=$F$7,C892*$G$7,IF(YEAR(A892)=$F$8,C892*$G$8,IF(YEAR(A892)=$F$9,C892*$G$9,IF(YEAR(A892)=$F$10,C892*$G$10,IF(YEAR(A892)=$F$11,C892*$G$11,IF(YEAR(A892)=$F$12,C892*$G$12,))))))))))</f>
        <v>68.16</v>
      </c>
      <c r="R892">
        <f>SUMIF($B$3:B892,B892,$C$3:C892)</f>
        <v>1522</v>
      </c>
      <c r="S892">
        <f t="shared" si="21"/>
        <v>3.2</v>
      </c>
    </row>
    <row r="893" spans="1:19" x14ac:dyDescent="0.25">
      <c r="A893" s="1">
        <v>39871</v>
      </c>
      <c r="B893" t="s">
        <v>146</v>
      </c>
      <c r="C893">
        <v>13</v>
      </c>
      <c r="J893">
        <f>IF(YEAR(A893)=$F$3,C893*$G$3,IF(YEAR(A893)=$F$4,C893*$G$4,IF(YEAR(A893)=$F$5,C893*$G$5,IF(YEAR(A893)=$F$6,C893*$G$6,IF(YEAR(A893)=$F$7,C893*$G$7,IF(YEAR(A893)=$F$8,C893*$G$8,IF(YEAR(A893)=$F$9,C893*$G$9,IF(YEAR(A893)=$F$10,C893*$G$10,IF(YEAR(A893)=$F$11,C893*$G$11,IF(YEAR(A893)=$F$12,C893*$G$12,))))))))))</f>
        <v>27.689999999999998</v>
      </c>
      <c r="R893">
        <f>SUMIF($B$3:B893,B893,$C$3:C893)</f>
        <v>27</v>
      </c>
      <c r="S893">
        <f t="shared" si="21"/>
        <v>0</v>
      </c>
    </row>
    <row r="894" spans="1:19" x14ac:dyDescent="0.25">
      <c r="A894" s="1">
        <v>39871</v>
      </c>
      <c r="B894" t="s">
        <v>45</v>
      </c>
      <c r="C894">
        <v>156</v>
      </c>
      <c r="J894">
        <f>IF(YEAR(A894)=$F$3,C894*$G$3,IF(YEAR(A894)=$F$4,C894*$G$4,IF(YEAR(A894)=$F$5,C894*$G$5,IF(YEAR(A894)=$F$6,C894*$G$6,IF(YEAR(A894)=$F$7,C894*$G$7,IF(YEAR(A894)=$F$8,C894*$G$8,IF(YEAR(A894)=$F$9,C894*$G$9,IF(YEAR(A894)=$F$10,C894*$G$10,IF(YEAR(A894)=$F$11,C894*$G$11,IF(YEAR(A894)=$F$12,C894*$G$12,))))))))))</f>
        <v>332.28</v>
      </c>
      <c r="R894">
        <f>SUMIF($B$3:B894,B894,$C$3:C894)</f>
        <v>10814</v>
      </c>
      <c r="S894">
        <f t="shared" si="21"/>
        <v>31.200000000000003</v>
      </c>
    </row>
    <row r="895" spans="1:19" x14ac:dyDescent="0.25">
      <c r="A895" s="1">
        <v>39873</v>
      </c>
      <c r="B895" t="s">
        <v>183</v>
      </c>
      <c r="C895">
        <v>20</v>
      </c>
      <c r="J895">
        <f>IF(YEAR(A895)=$F$3,C895*$G$3,IF(YEAR(A895)=$F$4,C895*$G$4,IF(YEAR(A895)=$F$5,C895*$G$5,IF(YEAR(A895)=$F$6,C895*$G$6,IF(YEAR(A895)=$F$7,C895*$G$7,IF(YEAR(A895)=$F$8,C895*$G$8,IF(YEAR(A895)=$F$9,C895*$G$9,IF(YEAR(A895)=$F$10,C895*$G$10,IF(YEAR(A895)=$F$11,C895*$G$11,IF(YEAR(A895)=$F$12,C895*$G$12,))))))))))</f>
        <v>42.599999999999994</v>
      </c>
      <c r="R895">
        <f>SUMIF($B$3:B895,B895,$C$3:C895)</f>
        <v>20</v>
      </c>
      <c r="S895">
        <f t="shared" si="21"/>
        <v>0</v>
      </c>
    </row>
    <row r="896" spans="1:19" x14ac:dyDescent="0.25">
      <c r="A896" s="1">
        <v>39874</v>
      </c>
      <c r="B896" t="s">
        <v>12</v>
      </c>
      <c r="C896">
        <v>112</v>
      </c>
      <c r="J896">
        <f>IF(YEAR(A896)=$F$3,C896*$G$3,IF(YEAR(A896)=$F$4,C896*$G$4,IF(YEAR(A896)=$F$5,C896*$G$5,IF(YEAR(A896)=$F$6,C896*$G$6,IF(YEAR(A896)=$F$7,C896*$G$7,IF(YEAR(A896)=$F$8,C896*$G$8,IF(YEAR(A896)=$F$9,C896*$G$9,IF(YEAR(A896)=$F$10,C896*$G$10,IF(YEAR(A896)=$F$11,C896*$G$11,IF(YEAR(A896)=$F$12,C896*$G$12,))))))))))</f>
        <v>238.56</v>
      </c>
      <c r="R896">
        <f>SUMIF($B$3:B896,B896,$C$3:C896)</f>
        <v>2289</v>
      </c>
      <c r="S896">
        <f t="shared" si="21"/>
        <v>11.200000000000001</v>
      </c>
    </row>
    <row r="897" spans="1:19" x14ac:dyDescent="0.25">
      <c r="A897" s="1">
        <v>39877</v>
      </c>
      <c r="B897" t="s">
        <v>7</v>
      </c>
      <c r="C897">
        <v>110</v>
      </c>
      <c r="J897">
        <f>IF(YEAR(A897)=$F$3,C897*$G$3,IF(YEAR(A897)=$F$4,C897*$G$4,IF(YEAR(A897)=$F$5,C897*$G$5,IF(YEAR(A897)=$F$6,C897*$G$6,IF(YEAR(A897)=$F$7,C897*$G$7,IF(YEAR(A897)=$F$8,C897*$G$8,IF(YEAR(A897)=$F$9,C897*$G$9,IF(YEAR(A897)=$F$10,C897*$G$10,IF(YEAR(A897)=$F$11,C897*$G$11,IF(YEAR(A897)=$F$12,C897*$G$12,))))))))))</f>
        <v>234.29999999999998</v>
      </c>
      <c r="R897">
        <f>SUMIF($B$3:B897,B897,$C$3:C897)</f>
        <v>13039</v>
      </c>
      <c r="S897">
        <f t="shared" si="21"/>
        <v>22</v>
      </c>
    </row>
    <row r="898" spans="1:19" x14ac:dyDescent="0.25">
      <c r="A898" s="1">
        <v>39878</v>
      </c>
      <c r="B898" t="s">
        <v>184</v>
      </c>
      <c r="C898">
        <v>4</v>
      </c>
      <c r="J898">
        <f>IF(YEAR(A898)=$F$3,C898*$G$3,IF(YEAR(A898)=$F$4,C898*$G$4,IF(YEAR(A898)=$F$5,C898*$G$5,IF(YEAR(A898)=$F$6,C898*$G$6,IF(YEAR(A898)=$F$7,C898*$G$7,IF(YEAR(A898)=$F$8,C898*$G$8,IF(YEAR(A898)=$F$9,C898*$G$9,IF(YEAR(A898)=$F$10,C898*$G$10,IF(YEAR(A898)=$F$11,C898*$G$11,IF(YEAR(A898)=$F$12,C898*$G$12,))))))))))</f>
        <v>8.52</v>
      </c>
      <c r="R898">
        <f>SUMIF($B$3:B898,B898,$C$3:C898)</f>
        <v>4</v>
      </c>
      <c r="S898">
        <f t="shared" si="21"/>
        <v>0</v>
      </c>
    </row>
    <row r="899" spans="1:19" x14ac:dyDescent="0.25">
      <c r="A899" s="1">
        <v>39885</v>
      </c>
      <c r="B899" t="s">
        <v>133</v>
      </c>
      <c r="C899">
        <v>18</v>
      </c>
      <c r="J899">
        <f>IF(YEAR(A899)=$F$3,C899*$G$3,IF(YEAR(A899)=$F$4,C899*$G$4,IF(YEAR(A899)=$F$5,C899*$G$5,IF(YEAR(A899)=$F$6,C899*$G$6,IF(YEAR(A899)=$F$7,C899*$G$7,IF(YEAR(A899)=$F$8,C899*$G$8,IF(YEAR(A899)=$F$9,C899*$G$9,IF(YEAR(A899)=$F$10,C899*$G$10,IF(YEAR(A899)=$F$11,C899*$G$11,IF(YEAR(A899)=$F$12,C899*$G$12,))))))))))</f>
        <v>38.339999999999996</v>
      </c>
      <c r="R899">
        <f>SUMIF($B$3:B899,B899,$C$3:C899)</f>
        <v>22</v>
      </c>
      <c r="S899">
        <f t="shared" si="21"/>
        <v>0</v>
      </c>
    </row>
    <row r="900" spans="1:19" x14ac:dyDescent="0.25">
      <c r="A900" s="1">
        <v>39889</v>
      </c>
      <c r="B900" t="s">
        <v>20</v>
      </c>
      <c r="C900">
        <v>60</v>
      </c>
      <c r="J900">
        <f>IF(YEAR(A900)=$F$3,C900*$G$3,IF(YEAR(A900)=$F$4,C900*$G$4,IF(YEAR(A900)=$F$5,C900*$G$5,IF(YEAR(A900)=$F$6,C900*$G$6,IF(YEAR(A900)=$F$7,C900*$G$7,IF(YEAR(A900)=$F$8,C900*$G$8,IF(YEAR(A900)=$F$9,C900*$G$9,IF(YEAR(A900)=$F$10,C900*$G$10,IF(YEAR(A900)=$F$11,C900*$G$11,IF(YEAR(A900)=$F$12,C900*$G$12,))))))))))</f>
        <v>127.8</v>
      </c>
      <c r="R900">
        <f>SUMIF($B$3:B900,B900,$C$3:C900)</f>
        <v>491</v>
      </c>
      <c r="S900">
        <f t="shared" ref="S900:S963" si="22">IF(R900&gt;=10000,C900*0.2,IF(R900&gt;=1000,C900*0.1,IF(R900&gt;=100,C900*0.05,0)))</f>
        <v>3</v>
      </c>
    </row>
    <row r="901" spans="1:19" x14ac:dyDescent="0.25">
      <c r="A901" s="1">
        <v>39889</v>
      </c>
      <c r="B901" t="s">
        <v>88</v>
      </c>
      <c r="C901">
        <v>14</v>
      </c>
      <c r="J901">
        <f>IF(YEAR(A901)=$F$3,C901*$G$3,IF(YEAR(A901)=$F$4,C901*$G$4,IF(YEAR(A901)=$F$5,C901*$G$5,IF(YEAR(A901)=$F$6,C901*$G$6,IF(YEAR(A901)=$F$7,C901*$G$7,IF(YEAR(A901)=$F$8,C901*$G$8,IF(YEAR(A901)=$F$9,C901*$G$9,IF(YEAR(A901)=$F$10,C901*$G$10,IF(YEAR(A901)=$F$11,C901*$G$11,IF(YEAR(A901)=$F$12,C901*$G$12,))))))))))</f>
        <v>29.82</v>
      </c>
      <c r="R901">
        <f>SUMIF($B$3:B901,B901,$C$3:C901)</f>
        <v>22</v>
      </c>
      <c r="S901">
        <f t="shared" si="22"/>
        <v>0</v>
      </c>
    </row>
    <row r="902" spans="1:19" x14ac:dyDescent="0.25">
      <c r="A902" s="1">
        <v>39889</v>
      </c>
      <c r="B902" t="s">
        <v>28</v>
      </c>
      <c r="C902">
        <v>24</v>
      </c>
      <c r="J902">
        <f>IF(YEAR(A902)=$F$3,C902*$G$3,IF(YEAR(A902)=$F$4,C902*$G$4,IF(YEAR(A902)=$F$5,C902*$G$5,IF(YEAR(A902)=$F$6,C902*$G$6,IF(YEAR(A902)=$F$7,C902*$G$7,IF(YEAR(A902)=$F$8,C902*$G$8,IF(YEAR(A902)=$F$9,C902*$G$9,IF(YEAR(A902)=$F$10,C902*$G$10,IF(YEAR(A902)=$F$11,C902*$G$11,IF(YEAR(A902)=$F$12,C902*$G$12,))))))))))</f>
        <v>51.12</v>
      </c>
      <c r="R902">
        <f>SUMIF($B$3:B902,B902,$C$3:C902)</f>
        <v>1633</v>
      </c>
      <c r="S902">
        <f t="shared" si="22"/>
        <v>2.4000000000000004</v>
      </c>
    </row>
    <row r="903" spans="1:19" x14ac:dyDescent="0.25">
      <c r="A903" s="1">
        <v>39891</v>
      </c>
      <c r="B903" t="s">
        <v>22</v>
      </c>
      <c r="C903">
        <v>145</v>
      </c>
      <c r="J903">
        <f>IF(YEAR(A903)=$F$3,C903*$G$3,IF(YEAR(A903)=$F$4,C903*$G$4,IF(YEAR(A903)=$F$5,C903*$G$5,IF(YEAR(A903)=$F$6,C903*$G$6,IF(YEAR(A903)=$F$7,C903*$G$7,IF(YEAR(A903)=$F$8,C903*$G$8,IF(YEAR(A903)=$F$9,C903*$G$9,IF(YEAR(A903)=$F$10,C903*$G$10,IF(YEAR(A903)=$F$11,C903*$G$11,IF(YEAR(A903)=$F$12,C903*$G$12,))))))))))</f>
        <v>308.84999999999997</v>
      </c>
      <c r="R903">
        <f>SUMIF($B$3:B903,B903,$C$3:C903)</f>
        <v>10684</v>
      </c>
      <c r="S903">
        <f t="shared" si="22"/>
        <v>29</v>
      </c>
    </row>
    <row r="904" spans="1:19" x14ac:dyDescent="0.25">
      <c r="A904" s="1">
        <v>39891</v>
      </c>
      <c r="B904" t="s">
        <v>50</v>
      </c>
      <c r="C904">
        <v>393</v>
      </c>
      <c r="J904">
        <f>IF(YEAR(A904)=$F$3,C904*$G$3,IF(YEAR(A904)=$F$4,C904*$G$4,IF(YEAR(A904)=$F$5,C904*$G$5,IF(YEAR(A904)=$F$6,C904*$G$6,IF(YEAR(A904)=$F$7,C904*$G$7,IF(YEAR(A904)=$F$8,C904*$G$8,IF(YEAR(A904)=$F$9,C904*$G$9,IF(YEAR(A904)=$F$10,C904*$G$10,IF(YEAR(A904)=$F$11,C904*$G$11,IF(YEAR(A904)=$F$12,C904*$G$12,))))))))))</f>
        <v>837.08999999999992</v>
      </c>
      <c r="R904">
        <f>SUMIF($B$3:B904,B904,$C$3:C904)</f>
        <v>11798</v>
      </c>
      <c r="S904">
        <f t="shared" si="22"/>
        <v>78.600000000000009</v>
      </c>
    </row>
    <row r="905" spans="1:19" x14ac:dyDescent="0.25">
      <c r="A905" s="1">
        <v>39893</v>
      </c>
      <c r="B905" t="s">
        <v>28</v>
      </c>
      <c r="C905">
        <v>73</v>
      </c>
      <c r="J905">
        <f>IF(YEAR(A905)=$F$3,C905*$G$3,IF(YEAR(A905)=$F$4,C905*$G$4,IF(YEAR(A905)=$F$5,C905*$G$5,IF(YEAR(A905)=$F$6,C905*$G$6,IF(YEAR(A905)=$F$7,C905*$G$7,IF(YEAR(A905)=$F$8,C905*$G$8,IF(YEAR(A905)=$F$9,C905*$G$9,IF(YEAR(A905)=$F$10,C905*$G$10,IF(YEAR(A905)=$F$11,C905*$G$11,IF(YEAR(A905)=$F$12,C905*$G$12,))))))))))</f>
        <v>155.48999999999998</v>
      </c>
      <c r="R905">
        <f>SUMIF($B$3:B905,B905,$C$3:C905)</f>
        <v>1706</v>
      </c>
      <c r="S905">
        <f t="shared" si="22"/>
        <v>7.3000000000000007</v>
      </c>
    </row>
    <row r="906" spans="1:19" x14ac:dyDescent="0.25">
      <c r="A906" s="1">
        <v>39893</v>
      </c>
      <c r="B906" t="s">
        <v>8</v>
      </c>
      <c r="C906">
        <v>136</v>
      </c>
      <c r="J906">
        <f>IF(YEAR(A906)=$F$3,C906*$G$3,IF(YEAR(A906)=$F$4,C906*$G$4,IF(YEAR(A906)=$F$5,C906*$G$5,IF(YEAR(A906)=$F$6,C906*$G$6,IF(YEAR(A906)=$F$7,C906*$G$7,IF(YEAR(A906)=$F$8,C906*$G$8,IF(YEAR(A906)=$F$9,C906*$G$9,IF(YEAR(A906)=$F$10,C906*$G$10,IF(YEAR(A906)=$F$11,C906*$G$11,IF(YEAR(A906)=$F$12,C906*$G$12,))))))))))</f>
        <v>289.68</v>
      </c>
      <c r="R906">
        <f>SUMIF($B$3:B906,B906,$C$3:C906)</f>
        <v>1492</v>
      </c>
      <c r="S906">
        <f t="shared" si="22"/>
        <v>13.600000000000001</v>
      </c>
    </row>
    <row r="907" spans="1:19" x14ac:dyDescent="0.25">
      <c r="A907" s="1">
        <v>39894</v>
      </c>
      <c r="B907" t="s">
        <v>45</v>
      </c>
      <c r="C907">
        <v>422</v>
      </c>
      <c r="J907">
        <f>IF(YEAR(A907)=$F$3,C907*$G$3,IF(YEAR(A907)=$F$4,C907*$G$4,IF(YEAR(A907)=$F$5,C907*$G$5,IF(YEAR(A907)=$F$6,C907*$G$6,IF(YEAR(A907)=$F$7,C907*$G$7,IF(YEAR(A907)=$F$8,C907*$G$8,IF(YEAR(A907)=$F$9,C907*$G$9,IF(YEAR(A907)=$F$10,C907*$G$10,IF(YEAR(A907)=$F$11,C907*$G$11,IF(YEAR(A907)=$F$12,C907*$G$12,))))))))))</f>
        <v>898.8599999999999</v>
      </c>
      <c r="R907">
        <f>SUMIF($B$3:B907,B907,$C$3:C907)</f>
        <v>11236</v>
      </c>
      <c r="S907">
        <f t="shared" si="22"/>
        <v>84.4</v>
      </c>
    </row>
    <row r="908" spans="1:19" x14ac:dyDescent="0.25">
      <c r="A908" s="1">
        <v>39895</v>
      </c>
      <c r="B908" t="s">
        <v>9</v>
      </c>
      <c r="C908">
        <v>187</v>
      </c>
      <c r="J908">
        <f>IF(YEAR(A908)=$F$3,C908*$G$3,IF(YEAR(A908)=$F$4,C908*$G$4,IF(YEAR(A908)=$F$5,C908*$G$5,IF(YEAR(A908)=$F$6,C908*$G$6,IF(YEAR(A908)=$F$7,C908*$G$7,IF(YEAR(A908)=$F$8,C908*$G$8,IF(YEAR(A908)=$F$9,C908*$G$9,IF(YEAR(A908)=$F$10,C908*$G$10,IF(YEAR(A908)=$F$11,C908*$G$11,IF(YEAR(A908)=$F$12,C908*$G$12,))))))))))</f>
        <v>398.31</v>
      </c>
      <c r="R908">
        <f>SUMIF($B$3:B908,B908,$C$3:C908)</f>
        <v>10720</v>
      </c>
      <c r="S908">
        <f t="shared" si="22"/>
        <v>37.4</v>
      </c>
    </row>
    <row r="909" spans="1:19" x14ac:dyDescent="0.25">
      <c r="A909" s="1">
        <v>39897</v>
      </c>
      <c r="B909" t="s">
        <v>18</v>
      </c>
      <c r="C909">
        <v>58</v>
      </c>
      <c r="J909">
        <f>IF(YEAR(A909)=$F$3,C909*$G$3,IF(YEAR(A909)=$F$4,C909*$G$4,IF(YEAR(A909)=$F$5,C909*$G$5,IF(YEAR(A909)=$F$6,C909*$G$6,IF(YEAR(A909)=$F$7,C909*$G$7,IF(YEAR(A909)=$F$8,C909*$G$8,IF(YEAR(A909)=$F$9,C909*$G$9,IF(YEAR(A909)=$F$10,C909*$G$10,IF(YEAR(A909)=$F$11,C909*$G$11,IF(YEAR(A909)=$F$12,C909*$G$12,))))))))))</f>
        <v>123.53999999999999</v>
      </c>
      <c r="R909">
        <f>SUMIF($B$3:B909,B909,$C$3:C909)</f>
        <v>2908</v>
      </c>
      <c r="S909">
        <f t="shared" si="22"/>
        <v>5.8000000000000007</v>
      </c>
    </row>
    <row r="910" spans="1:19" x14ac:dyDescent="0.25">
      <c r="A910" s="1">
        <v>39898</v>
      </c>
      <c r="B910" t="s">
        <v>45</v>
      </c>
      <c r="C910">
        <v>436</v>
      </c>
      <c r="J910">
        <f>IF(YEAR(A910)=$F$3,C910*$G$3,IF(YEAR(A910)=$F$4,C910*$G$4,IF(YEAR(A910)=$F$5,C910*$G$5,IF(YEAR(A910)=$F$6,C910*$G$6,IF(YEAR(A910)=$F$7,C910*$G$7,IF(YEAR(A910)=$F$8,C910*$G$8,IF(YEAR(A910)=$F$9,C910*$G$9,IF(YEAR(A910)=$F$10,C910*$G$10,IF(YEAR(A910)=$F$11,C910*$G$11,IF(YEAR(A910)=$F$12,C910*$G$12,))))))))))</f>
        <v>928.68</v>
      </c>
      <c r="R910">
        <f>SUMIF($B$3:B910,B910,$C$3:C910)</f>
        <v>11672</v>
      </c>
      <c r="S910">
        <f t="shared" si="22"/>
        <v>87.2</v>
      </c>
    </row>
    <row r="911" spans="1:19" x14ac:dyDescent="0.25">
      <c r="A911" s="1">
        <v>39902</v>
      </c>
      <c r="B911" t="s">
        <v>14</v>
      </c>
      <c r="C911">
        <v>406</v>
      </c>
      <c r="J911">
        <f>IF(YEAR(A911)=$F$3,C911*$G$3,IF(YEAR(A911)=$F$4,C911*$G$4,IF(YEAR(A911)=$F$5,C911*$G$5,IF(YEAR(A911)=$F$6,C911*$G$6,IF(YEAR(A911)=$F$7,C911*$G$7,IF(YEAR(A911)=$F$8,C911*$G$8,IF(YEAR(A911)=$F$9,C911*$G$9,IF(YEAR(A911)=$F$10,C911*$G$10,IF(YEAR(A911)=$F$11,C911*$G$11,IF(YEAR(A911)=$F$12,C911*$G$12,))))))))))</f>
        <v>864.78</v>
      </c>
      <c r="R911">
        <f>SUMIF($B$3:B911,B911,$C$3:C911)</f>
        <v>10166</v>
      </c>
      <c r="S911">
        <f t="shared" si="22"/>
        <v>81.2</v>
      </c>
    </row>
    <row r="912" spans="1:19" x14ac:dyDescent="0.25">
      <c r="A912" s="1">
        <v>39904</v>
      </c>
      <c r="B912" t="s">
        <v>14</v>
      </c>
      <c r="C912">
        <v>108</v>
      </c>
      <c r="J912">
        <f>IF(YEAR(A912)=$F$3,C912*$G$3,IF(YEAR(A912)=$F$4,C912*$G$4,IF(YEAR(A912)=$F$5,C912*$G$5,IF(YEAR(A912)=$F$6,C912*$G$6,IF(YEAR(A912)=$F$7,C912*$G$7,IF(YEAR(A912)=$F$8,C912*$G$8,IF(YEAR(A912)=$F$9,C912*$G$9,IF(YEAR(A912)=$F$10,C912*$G$10,IF(YEAR(A912)=$F$11,C912*$G$11,IF(YEAR(A912)=$F$12,C912*$G$12,))))))))))</f>
        <v>230.04</v>
      </c>
      <c r="R912">
        <f>SUMIF($B$3:B912,B912,$C$3:C912)</f>
        <v>10274</v>
      </c>
      <c r="S912">
        <f t="shared" si="22"/>
        <v>21.6</v>
      </c>
    </row>
    <row r="913" spans="1:19" x14ac:dyDescent="0.25">
      <c r="A913" s="1">
        <v>39905</v>
      </c>
      <c r="B913" t="s">
        <v>142</v>
      </c>
      <c r="C913">
        <v>10</v>
      </c>
      <c r="J913">
        <f>IF(YEAR(A913)=$F$3,C913*$G$3,IF(YEAR(A913)=$F$4,C913*$G$4,IF(YEAR(A913)=$F$5,C913*$G$5,IF(YEAR(A913)=$F$6,C913*$G$6,IF(YEAR(A913)=$F$7,C913*$G$7,IF(YEAR(A913)=$F$8,C913*$G$8,IF(YEAR(A913)=$F$9,C913*$G$9,IF(YEAR(A913)=$F$10,C913*$G$10,IF(YEAR(A913)=$F$11,C913*$G$11,IF(YEAR(A913)=$F$12,C913*$G$12,))))))))))</f>
        <v>21.299999999999997</v>
      </c>
      <c r="R913">
        <f>SUMIF($B$3:B913,B913,$C$3:C913)</f>
        <v>28</v>
      </c>
      <c r="S913">
        <f t="shared" si="22"/>
        <v>0</v>
      </c>
    </row>
    <row r="914" spans="1:19" x14ac:dyDescent="0.25">
      <c r="A914" s="1">
        <v>39906</v>
      </c>
      <c r="B914" t="s">
        <v>37</v>
      </c>
      <c r="C914">
        <v>153</v>
      </c>
      <c r="J914">
        <f>IF(YEAR(A914)=$F$3,C914*$G$3,IF(YEAR(A914)=$F$4,C914*$G$4,IF(YEAR(A914)=$F$5,C914*$G$5,IF(YEAR(A914)=$F$6,C914*$G$6,IF(YEAR(A914)=$F$7,C914*$G$7,IF(YEAR(A914)=$F$8,C914*$G$8,IF(YEAR(A914)=$F$9,C914*$G$9,IF(YEAR(A914)=$F$10,C914*$G$10,IF(YEAR(A914)=$F$11,C914*$G$11,IF(YEAR(A914)=$F$12,C914*$G$12,))))))))))</f>
        <v>325.89</v>
      </c>
      <c r="R914">
        <f>SUMIF($B$3:B914,B914,$C$3:C914)</f>
        <v>2043</v>
      </c>
      <c r="S914">
        <f t="shared" si="22"/>
        <v>15.3</v>
      </c>
    </row>
    <row r="915" spans="1:19" x14ac:dyDescent="0.25">
      <c r="A915" s="1">
        <v>39908</v>
      </c>
      <c r="B915" t="s">
        <v>185</v>
      </c>
      <c r="C915">
        <v>3</v>
      </c>
      <c r="J915">
        <f>IF(YEAR(A915)=$F$3,C915*$G$3,IF(YEAR(A915)=$F$4,C915*$G$4,IF(YEAR(A915)=$F$5,C915*$G$5,IF(YEAR(A915)=$F$6,C915*$G$6,IF(YEAR(A915)=$F$7,C915*$G$7,IF(YEAR(A915)=$F$8,C915*$G$8,IF(YEAR(A915)=$F$9,C915*$G$9,IF(YEAR(A915)=$F$10,C915*$G$10,IF(YEAR(A915)=$F$11,C915*$G$11,IF(YEAR(A915)=$F$12,C915*$G$12,))))))))))</f>
        <v>6.39</v>
      </c>
      <c r="R915">
        <f>SUMIF($B$3:B915,B915,$C$3:C915)</f>
        <v>3</v>
      </c>
      <c r="S915">
        <f t="shared" si="22"/>
        <v>0</v>
      </c>
    </row>
    <row r="916" spans="1:19" x14ac:dyDescent="0.25">
      <c r="A916" s="1">
        <v>39909</v>
      </c>
      <c r="B916" t="s">
        <v>31</v>
      </c>
      <c r="C916">
        <v>109</v>
      </c>
      <c r="J916">
        <f>IF(YEAR(A916)=$F$3,C916*$G$3,IF(YEAR(A916)=$F$4,C916*$G$4,IF(YEAR(A916)=$F$5,C916*$G$5,IF(YEAR(A916)=$F$6,C916*$G$6,IF(YEAR(A916)=$F$7,C916*$G$7,IF(YEAR(A916)=$F$8,C916*$G$8,IF(YEAR(A916)=$F$9,C916*$G$9,IF(YEAR(A916)=$F$10,C916*$G$10,IF(YEAR(A916)=$F$11,C916*$G$11,IF(YEAR(A916)=$F$12,C916*$G$12,))))))))))</f>
        <v>232.17</v>
      </c>
      <c r="R916">
        <f>SUMIF($B$3:B916,B916,$C$3:C916)</f>
        <v>901</v>
      </c>
      <c r="S916">
        <f t="shared" si="22"/>
        <v>5.45</v>
      </c>
    </row>
    <row r="917" spans="1:19" x14ac:dyDescent="0.25">
      <c r="A917" s="1">
        <v>39911</v>
      </c>
      <c r="B917" t="s">
        <v>86</v>
      </c>
      <c r="C917">
        <v>9</v>
      </c>
      <c r="J917">
        <f>IF(YEAR(A917)=$F$3,C917*$G$3,IF(YEAR(A917)=$F$4,C917*$G$4,IF(YEAR(A917)=$F$5,C917*$G$5,IF(YEAR(A917)=$F$6,C917*$G$6,IF(YEAR(A917)=$F$7,C917*$G$7,IF(YEAR(A917)=$F$8,C917*$G$8,IF(YEAR(A917)=$F$9,C917*$G$9,IF(YEAR(A917)=$F$10,C917*$G$10,IF(YEAR(A917)=$F$11,C917*$G$11,IF(YEAR(A917)=$F$12,C917*$G$12,))))))))))</f>
        <v>19.169999999999998</v>
      </c>
      <c r="R917">
        <f>SUMIF($B$3:B917,B917,$C$3:C917)</f>
        <v>37</v>
      </c>
      <c r="S917">
        <f t="shared" si="22"/>
        <v>0</v>
      </c>
    </row>
    <row r="918" spans="1:19" x14ac:dyDescent="0.25">
      <c r="A918" s="1">
        <v>39911</v>
      </c>
      <c r="B918" t="s">
        <v>52</v>
      </c>
      <c r="C918">
        <v>112</v>
      </c>
      <c r="J918">
        <f>IF(YEAR(A918)=$F$3,C918*$G$3,IF(YEAR(A918)=$F$4,C918*$G$4,IF(YEAR(A918)=$F$5,C918*$G$5,IF(YEAR(A918)=$F$6,C918*$G$6,IF(YEAR(A918)=$F$7,C918*$G$7,IF(YEAR(A918)=$F$8,C918*$G$8,IF(YEAR(A918)=$F$9,C918*$G$9,IF(YEAR(A918)=$F$10,C918*$G$10,IF(YEAR(A918)=$F$11,C918*$G$11,IF(YEAR(A918)=$F$12,C918*$G$12,))))))))))</f>
        <v>238.56</v>
      </c>
      <c r="R918">
        <f>SUMIF($B$3:B918,B918,$C$3:C918)</f>
        <v>1634</v>
      </c>
      <c r="S918">
        <f t="shared" si="22"/>
        <v>11.200000000000001</v>
      </c>
    </row>
    <row r="919" spans="1:19" x14ac:dyDescent="0.25">
      <c r="A919" s="1">
        <v>39916</v>
      </c>
      <c r="B919" t="s">
        <v>19</v>
      </c>
      <c r="C919">
        <v>29</v>
      </c>
      <c r="J919">
        <f>IF(YEAR(A919)=$F$3,C919*$G$3,IF(YEAR(A919)=$F$4,C919*$G$4,IF(YEAR(A919)=$F$5,C919*$G$5,IF(YEAR(A919)=$F$6,C919*$G$6,IF(YEAR(A919)=$F$7,C919*$G$7,IF(YEAR(A919)=$F$8,C919*$G$8,IF(YEAR(A919)=$F$9,C919*$G$9,IF(YEAR(A919)=$F$10,C919*$G$10,IF(YEAR(A919)=$F$11,C919*$G$11,IF(YEAR(A919)=$F$12,C919*$G$12,))))))))))</f>
        <v>61.769999999999996</v>
      </c>
      <c r="R919">
        <f>SUMIF($B$3:B919,B919,$C$3:C919)</f>
        <v>1620</v>
      </c>
      <c r="S919">
        <f t="shared" si="22"/>
        <v>2.9000000000000004</v>
      </c>
    </row>
    <row r="920" spans="1:19" x14ac:dyDescent="0.25">
      <c r="A920" s="1">
        <v>39916</v>
      </c>
      <c r="B920" t="s">
        <v>50</v>
      </c>
      <c r="C920">
        <v>310</v>
      </c>
      <c r="J920">
        <f>IF(YEAR(A920)=$F$3,C920*$G$3,IF(YEAR(A920)=$F$4,C920*$G$4,IF(YEAR(A920)=$F$5,C920*$G$5,IF(YEAR(A920)=$F$6,C920*$G$6,IF(YEAR(A920)=$F$7,C920*$G$7,IF(YEAR(A920)=$F$8,C920*$G$8,IF(YEAR(A920)=$F$9,C920*$G$9,IF(YEAR(A920)=$F$10,C920*$G$10,IF(YEAR(A920)=$F$11,C920*$G$11,IF(YEAR(A920)=$F$12,C920*$G$12,))))))))))</f>
        <v>660.3</v>
      </c>
      <c r="R920">
        <f>SUMIF($B$3:B920,B920,$C$3:C920)</f>
        <v>12108</v>
      </c>
      <c r="S920">
        <f t="shared" si="22"/>
        <v>62</v>
      </c>
    </row>
    <row r="921" spans="1:19" x14ac:dyDescent="0.25">
      <c r="A921" s="1">
        <v>39918</v>
      </c>
      <c r="B921" t="s">
        <v>55</v>
      </c>
      <c r="C921">
        <v>107</v>
      </c>
      <c r="J921">
        <f>IF(YEAR(A921)=$F$3,C921*$G$3,IF(YEAR(A921)=$F$4,C921*$G$4,IF(YEAR(A921)=$F$5,C921*$G$5,IF(YEAR(A921)=$F$6,C921*$G$6,IF(YEAR(A921)=$F$7,C921*$G$7,IF(YEAR(A921)=$F$8,C921*$G$8,IF(YEAR(A921)=$F$9,C921*$G$9,IF(YEAR(A921)=$F$10,C921*$G$10,IF(YEAR(A921)=$F$11,C921*$G$11,IF(YEAR(A921)=$F$12,C921*$G$12,))))))))))</f>
        <v>227.91</v>
      </c>
      <c r="R921">
        <f>SUMIF($B$3:B921,B921,$C$3:C921)</f>
        <v>2388</v>
      </c>
      <c r="S921">
        <f t="shared" si="22"/>
        <v>10.700000000000001</v>
      </c>
    </row>
    <row r="922" spans="1:19" x14ac:dyDescent="0.25">
      <c r="A922" s="1">
        <v>39921</v>
      </c>
      <c r="B922" t="s">
        <v>8</v>
      </c>
      <c r="C922">
        <v>26</v>
      </c>
      <c r="J922">
        <f>IF(YEAR(A922)=$F$3,C922*$G$3,IF(YEAR(A922)=$F$4,C922*$G$4,IF(YEAR(A922)=$F$5,C922*$G$5,IF(YEAR(A922)=$F$6,C922*$G$6,IF(YEAR(A922)=$F$7,C922*$G$7,IF(YEAR(A922)=$F$8,C922*$G$8,IF(YEAR(A922)=$F$9,C922*$G$9,IF(YEAR(A922)=$F$10,C922*$G$10,IF(YEAR(A922)=$F$11,C922*$G$11,IF(YEAR(A922)=$F$12,C922*$G$12,))))))))))</f>
        <v>55.379999999999995</v>
      </c>
      <c r="R922">
        <f>SUMIF($B$3:B922,B922,$C$3:C922)</f>
        <v>1518</v>
      </c>
      <c r="S922">
        <f t="shared" si="22"/>
        <v>2.6</v>
      </c>
    </row>
    <row r="923" spans="1:19" x14ac:dyDescent="0.25">
      <c r="A923" s="1">
        <v>39923</v>
      </c>
      <c r="B923" t="s">
        <v>31</v>
      </c>
      <c r="C923">
        <v>114</v>
      </c>
      <c r="J923">
        <f>IF(YEAR(A923)=$F$3,C923*$G$3,IF(YEAR(A923)=$F$4,C923*$G$4,IF(YEAR(A923)=$F$5,C923*$G$5,IF(YEAR(A923)=$F$6,C923*$G$6,IF(YEAR(A923)=$F$7,C923*$G$7,IF(YEAR(A923)=$F$8,C923*$G$8,IF(YEAR(A923)=$F$9,C923*$G$9,IF(YEAR(A923)=$F$10,C923*$G$10,IF(YEAR(A923)=$F$11,C923*$G$11,IF(YEAR(A923)=$F$12,C923*$G$12,))))))))))</f>
        <v>242.82</v>
      </c>
      <c r="R923">
        <f>SUMIF($B$3:B923,B923,$C$3:C923)</f>
        <v>1015</v>
      </c>
      <c r="S923">
        <f t="shared" si="22"/>
        <v>11.4</v>
      </c>
    </row>
    <row r="924" spans="1:19" x14ac:dyDescent="0.25">
      <c r="A924" s="1">
        <v>39924</v>
      </c>
      <c r="B924" t="s">
        <v>169</v>
      </c>
      <c r="C924">
        <v>4</v>
      </c>
      <c r="J924">
        <f>IF(YEAR(A924)=$F$3,C924*$G$3,IF(YEAR(A924)=$F$4,C924*$G$4,IF(YEAR(A924)=$F$5,C924*$G$5,IF(YEAR(A924)=$F$6,C924*$G$6,IF(YEAR(A924)=$F$7,C924*$G$7,IF(YEAR(A924)=$F$8,C924*$G$8,IF(YEAR(A924)=$F$9,C924*$G$9,IF(YEAR(A924)=$F$10,C924*$G$10,IF(YEAR(A924)=$F$11,C924*$G$11,IF(YEAR(A924)=$F$12,C924*$G$12,))))))))))</f>
        <v>8.52</v>
      </c>
      <c r="R924">
        <f>SUMIF($B$3:B924,B924,$C$3:C924)</f>
        <v>14</v>
      </c>
      <c r="S924">
        <f t="shared" si="22"/>
        <v>0</v>
      </c>
    </row>
    <row r="925" spans="1:19" x14ac:dyDescent="0.25">
      <c r="A925" s="1">
        <v>39925</v>
      </c>
      <c r="B925" t="s">
        <v>186</v>
      </c>
      <c r="C925">
        <v>15</v>
      </c>
      <c r="J925">
        <f>IF(YEAR(A925)=$F$3,C925*$G$3,IF(YEAR(A925)=$F$4,C925*$G$4,IF(YEAR(A925)=$F$5,C925*$G$5,IF(YEAR(A925)=$F$6,C925*$G$6,IF(YEAR(A925)=$F$7,C925*$G$7,IF(YEAR(A925)=$F$8,C925*$G$8,IF(YEAR(A925)=$F$9,C925*$G$9,IF(YEAR(A925)=$F$10,C925*$G$10,IF(YEAR(A925)=$F$11,C925*$G$11,IF(YEAR(A925)=$F$12,C925*$G$12,))))))))))</f>
        <v>31.95</v>
      </c>
      <c r="R925">
        <f>SUMIF($B$3:B925,B925,$C$3:C925)</f>
        <v>15</v>
      </c>
      <c r="S925">
        <f t="shared" si="22"/>
        <v>0</v>
      </c>
    </row>
    <row r="926" spans="1:19" x14ac:dyDescent="0.25">
      <c r="A926" s="1">
        <v>39929</v>
      </c>
      <c r="B926" t="s">
        <v>66</v>
      </c>
      <c r="C926">
        <v>144</v>
      </c>
      <c r="J926">
        <f>IF(YEAR(A926)=$F$3,C926*$G$3,IF(YEAR(A926)=$F$4,C926*$G$4,IF(YEAR(A926)=$F$5,C926*$G$5,IF(YEAR(A926)=$F$6,C926*$G$6,IF(YEAR(A926)=$F$7,C926*$G$7,IF(YEAR(A926)=$F$8,C926*$G$8,IF(YEAR(A926)=$F$9,C926*$G$9,IF(YEAR(A926)=$F$10,C926*$G$10,IF(YEAR(A926)=$F$11,C926*$G$11,IF(YEAR(A926)=$F$12,C926*$G$12,))))))))))</f>
        <v>306.71999999999997</v>
      </c>
      <c r="R926">
        <f>SUMIF($B$3:B926,B926,$C$3:C926)</f>
        <v>1911</v>
      </c>
      <c r="S926">
        <f t="shared" si="22"/>
        <v>14.4</v>
      </c>
    </row>
    <row r="927" spans="1:19" x14ac:dyDescent="0.25">
      <c r="A927" s="1">
        <v>39933</v>
      </c>
      <c r="B927" t="s">
        <v>5</v>
      </c>
      <c r="C927">
        <v>110</v>
      </c>
      <c r="J927">
        <f>IF(YEAR(A927)=$F$3,C927*$G$3,IF(YEAR(A927)=$F$4,C927*$G$4,IF(YEAR(A927)=$F$5,C927*$G$5,IF(YEAR(A927)=$F$6,C927*$G$6,IF(YEAR(A927)=$F$7,C927*$G$7,IF(YEAR(A927)=$F$8,C927*$G$8,IF(YEAR(A927)=$F$9,C927*$G$9,IF(YEAR(A927)=$F$10,C927*$G$10,IF(YEAR(A927)=$F$11,C927*$G$11,IF(YEAR(A927)=$F$12,C927*$G$12,))))))))))</f>
        <v>234.29999999999998</v>
      </c>
      <c r="R927">
        <f>SUMIF($B$3:B927,B927,$C$3:C927)</f>
        <v>6956</v>
      </c>
      <c r="S927">
        <f t="shared" si="22"/>
        <v>11</v>
      </c>
    </row>
    <row r="928" spans="1:19" x14ac:dyDescent="0.25">
      <c r="A928" s="1">
        <v>39933</v>
      </c>
      <c r="B928" t="s">
        <v>37</v>
      </c>
      <c r="C928">
        <v>105</v>
      </c>
      <c r="J928">
        <f>IF(YEAR(A928)=$F$3,C928*$G$3,IF(YEAR(A928)=$F$4,C928*$G$4,IF(YEAR(A928)=$F$5,C928*$G$5,IF(YEAR(A928)=$F$6,C928*$G$6,IF(YEAR(A928)=$F$7,C928*$G$7,IF(YEAR(A928)=$F$8,C928*$G$8,IF(YEAR(A928)=$F$9,C928*$G$9,IF(YEAR(A928)=$F$10,C928*$G$10,IF(YEAR(A928)=$F$11,C928*$G$11,IF(YEAR(A928)=$F$12,C928*$G$12,))))))))))</f>
        <v>223.64999999999998</v>
      </c>
      <c r="R928">
        <f>SUMIF($B$3:B928,B928,$C$3:C928)</f>
        <v>2148</v>
      </c>
      <c r="S928">
        <f t="shared" si="22"/>
        <v>10.5</v>
      </c>
    </row>
    <row r="929" spans="1:19" x14ac:dyDescent="0.25">
      <c r="A929" s="1">
        <v>39935</v>
      </c>
      <c r="B929" t="s">
        <v>52</v>
      </c>
      <c r="C929">
        <v>51</v>
      </c>
      <c r="J929">
        <f>IF(YEAR(A929)=$F$3,C929*$G$3,IF(YEAR(A929)=$F$4,C929*$G$4,IF(YEAR(A929)=$F$5,C929*$G$5,IF(YEAR(A929)=$F$6,C929*$G$6,IF(YEAR(A929)=$F$7,C929*$G$7,IF(YEAR(A929)=$F$8,C929*$G$8,IF(YEAR(A929)=$F$9,C929*$G$9,IF(YEAR(A929)=$F$10,C929*$G$10,IF(YEAR(A929)=$F$11,C929*$G$11,IF(YEAR(A929)=$F$12,C929*$G$12,))))))))))</f>
        <v>108.63</v>
      </c>
      <c r="R929">
        <f>SUMIF($B$3:B929,B929,$C$3:C929)</f>
        <v>1685</v>
      </c>
      <c r="S929">
        <f t="shared" si="22"/>
        <v>5.1000000000000005</v>
      </c>
    </row>
    <row r="930" spans="1:19" x14ac:dyDescent="0.25">
      <c r="A930" s="1">
        <v>39937</v>
      </c>
      <c r="B930" t="s">
        <v>145</v>
      </c>
      <c r="C930">
        <v>1</v>
      </c>
      <c r="J930">
        <f>IF(YEAR(A930)=$F$3,C930*$G$3,IF(YEAR(A930)=$F$4,C930*$G$4,IF(YEAR(A930)=$F$5,C930*$G$5,IF(YEAR(A930)=$F$6,C930*$G$6,IF(YEAR(A930)=$F$7,C930*$G$7,IF(YEAR(A930)=$F$8,C930*$G$8,IF(YEAR(A930)=$F$9,C930*$G$9,IF(YEAR(A930)=$F$10,C930*$G$10,IF(YEAR(A930)=$F$11,C930*$G$11,IF(YEAR(A930)=$F$12,C930*$G$12,))))))))))</f>
        <v>2.13</v>
      </c>
      <c r="R930">
        <f>SUMIF($B$3:B930,B930,$C$3:C930)</f>
        <v>4</v>
      </c>
      <c r="S930">
        <f t="shared" si="22"/>
        <v>0</v>
      </c>
    </row>
    <row r="931" spans="1:19" x14ac:dyDescent="0.25">
      <c r="A931" s="1">
        <v>39937</v>
      </c>
      <c r="B931" t="s">
        <v>152</v>
      </c>
      <c r="C931">
        <v>8</v>
      </c>
      <c r="J931">
        <f>IF(YEAR(A931)=$F$3,C931*$G$3,IF(YEAR(A931)=$F$4,C931*$G$4,IF(YEAR(A931)=$F$5,C931*$G$5,IF(YEAR(A931)=$F$6,C931*$G$6,IF(YEAR(A931)=$F$7,C931*$G$7,IF(YEAR(A931)=$F$8,C931*$G$8,IF(YEAR(A931)=$F$9,C931*$G$9,IF(YEAR(A931)=$F$10,C931*$G$10,IF(YEAR(A931)=$F$11,C931*$G$11,IF(YEAR(A931)=$F$12,C931*$G$12,))))))))))</f>
        <v>17.04</v>
      </c>
      <c r="R931">
        <f>SUMIF($B$3:B931,B931,$C$3:C931)</f>
        <v>12</v>
      </c>
      <c r="S931">
        <f t="shared" si="22"/>
        <v>0</v>
      </c>
    </row>
    <row r="932" spans="1:19" x14ac:dyDescent="0.25">
      <c r="A932" s="1">
        <v>39939</v>
      </c>
      <c r="B932" t="s">
        <v>9</v>
      </c>
      <c r="C932">
        <v>128</v>
      </c>
      <c r="J932">
        <f>IF(YEAR(A932)=$F$3,C932*$G$3,IF(YEAR(A932)=$F$4,C932*$G$4,IF(YEAR(A932)=$F$5,C932*$G$5,IF(YEAR(A932)=$F$6,C932*$G$6,IF(YEAR(A932)=$F$7,C932*$G$7,IF(YEAR(A932)=$F$8,C932*$G$8,IF(YEAR(A932)=$F$9,C932*$G$9,IF(YEAR(A932)=$F$10,C932*$G$10,IF(YEAR(A932)=$F$11,C932*$G$11,IF(YEAR(A932)=$F$12,C932*$G$12,))))))))))</f>
        <v>272.64</v>
      </c>
      <c r="R932">
        <f>SUMIF($B$3:B932,B932,$C$3:C932)</f>
        <v>10848</v>
      </c>
      <c r="S932">
        <f t="shared" si="22"/>
        <v>25.6</v>
      </c>
    </row>
    <row r="933" spans="1:19" x14ac:dyDescent="0.25">
      <c r="A933" s="1">
        <v>39942</v>
      </c>
      <c r="B933" t="s">
        <v>87</v>
      </c>
      <c r="C933">
        <v>9</v>
      </c>
      <c r="J933">
        <f>IF(YEAR(A933)=$F$3,C933*$G$3,IF(YEAR(A933)=$F$4,C933*$G$4,IF(YEAR(A933)=$F$5,C933*$G$5,IF(YEAR(A933)=$F$6,C933*$G$6,IF(YEAR(A933)=$F$7,C933*$G$7,IF(YEAR(A933)=$F$8,C933*$G$8,IF(YEAR(A933)=$F$9,C933*$G$9,IF(YEAR(A933)=$F$10,C933*$G$10,IF(YEAR(A933)=$F$11,C933*$G$11,IF(YEAR(A933)=$F$12,C933*$G$12,))))))))))</f>
        <v>19.169999999999998</v>
      </c>
      <c r="R933">
        <f>SUMIF($B$3:B933,B933,$C$3:C933)</f>
        <v>54</v>
      </c>
      <c r="S933">
        <f t="shared" si="22"/>
        <v>0</v>
      </c>
    </row>
    <row r="934" spans="1:19" x14ac:dyDescent="0.25">
      <c r="A934" s="1">
        <v>39948</v>
      </c>
      <c r="B934" t="s">
        <v>9</v>
      </c>
      <c r="C934">
        <v>291</v>
      </c>
      <c r="J934">
        <f>IF(YEAR(A934)=$F$3,C934*$G$3,IF(YEAR(A934)=$F$4,C934*$G$4,IF(YEAR(A934)=$F$5,C934*$G$5,IF(YEAR(A934)=$F$6,C934*$G$6,IF(YEAR(A934)=$F$7,C934*$G$7,IF(YEAR(A934)=$F$8,C934*$G$8,IF(YEAR(A934)=$F$9,C934*$G$9,IF(YEAR(A934)=$F$10,C934*$G$10,IF(YEAR(A934)=$F$11,C934*$G$11,IF(YEAR(A934)=$F$12,C934*$G$12,))))))))))</f>
        <v>619.82999999999993</v>
      </c>
      <c r="R934">
        <f>SUMIF($B$3:B934,B934,$C$3:C934)</f>
        <v>11139</v>
      </c>
      <c r="S934">
        <f t="shared" si="22"/>
        <v>58.2</v>
      </c>
    </row>
    <row r="935" spans="1:19" x14ac:dyDescent="0.25">
      <c r="A935" s="1">
        <v>39949</v>
      </c>
      <c r="B935" t="s">
        <v>14</v>
      </c>
      <c r="C935">
        <v>261</v>
      </c>
      <c r="J935">
        <f>IF(YEAR(A935)=$F$3,C935*$G$3,IF(YEAR(A935)=$F$4,C935*$G$4,IF(YEAR(A935)=$F$5,C935*$G$5,IF(YEAR(A935)=$F$6,C935*$G$6,IF(YEAR(A935)=$F$7,C935*$G$7,IF(YEAR(A935)=$F$8,C935*$G$8,IF(YEAR(A935)=$F$9,C935*$G$9,IF(YEAR(A935)=$F$10,C935*$G$10,IF(YEAR(A935)=$F$11,C935*$G$11,IF(YEAR(A935)=$F$12,C935*$G$12,))))))))))</f>
        <v>555.92999999999995</v>
      </c>
      <c r="R935">
        <f>SUMIF($B$3:B935,B935,$C$3:C935)</f>
        <v>10535</v>
      </c>
      <c r="S935">
        <f t="shared" si="22"/>
        <v>52.2</v>
      </c>
    </row>
    <row r="936" spans="1:19" x14ac:dyDescent="0.25">
      <c r="A936" s="1">
        <v>39951</v>
      </c>
      <c r="B936" t="s">
        <v>52</v>
      </c>
      <c r="C936">
        <v>192</v>
      </c>
      <c r="J936">
        <f>IF(YEAR(A936)=$F$3,C936*$G$3,IF(YEAR(A936)=$F$4,C936*$G$4,IF(YEAR(A936)=$F$5,C936*$G$5,IF(YEAR(A936)=$F$6,C936*$G$6,IF(YEAR(A936)=$F$7,C936*$G$7,IF(YEAR(A936)=$F$8,C936*$G$8,IF(YEAR(A936)=$F$9,C936*$G$9,IF(YEAR(A936)=$F$10,C936*$G$10,IF(YEAR(A936)=$F$11,C936*$G$11,IF(YEAR(A936)=$F$12,C936*$G$12,))))))))))</f>
        <v>408.96</v>
      </c>
      <c r="R936">
        <f>SUMIF($B$3:B936,B936,$C$3:C936)</f>
        <v>1877</v>
      </c>
      <c r="S936">
        <f t="shared" si="22"/>
        <v>19.200000000000003</v>
      </c>
    </row>
    <row r="937" spans="1:19" x14ac:dyDescent="0.25">
      <c r="A937" s="1">
        <v>39951</v>
      </c>
      <c r="B937" t="s">
        <v>7</v>
      </c>
      <c r="C937">
        <v>319</v>
      </c>
      <c r="J937">
        <f>IF(YEAR(A937)=$F$3,C937*$G$3,IF(YEAR(A937)=$F$4,C937*$G$4,IF(YEAR(A937)=$F$5,C937*$G$5,IF(YEAR(A937)=$F$6,C937*$G$6,IF(YEAR(A937)=$F$7,C937*$G$7,IF(YEAR(A937)=$F$8,C937*$G$8,IF(YEAR(A937)=$F$9,C937*$G$9,IF(YEAR(A937)=$F$10,C937*$G$10,IF(YEAR(A937)=$F$11,C937*$G$11,IF(YEAR(A937)=$F$12,C937*$G$12,))))))))))</f>
        <v>679.46999999999991</v>
      </c>
      <c r="R937">
        <f>SUMIF($B$3:B937,B937,$C$3:C937)</f>
        <v>13358</v>
      </c>
      <c r="S937">
        <f t="shared" si="22"/>
        <v>63.800000000000004</v>
      </c>
    </row>
    <row r="938" spans="1:19" x14ac:dyDescent="0.25">
      <c r="A938" s="1">
        <v>39953</v>
      </c>
      <c r="B938" t="s">
        <v>45</v>
      </c>
      <c r="C938">
        <v>393</v>
      </c>
      <c r="J938">
        <f>IF(YEAR(A938)=$F$3,C938*$G$3,IF(YEAR(A938)=$F$4,C938*$G$4,IF(YEAR(A938)=$F$5,C938*$G$5,IF(YEAR(A938)=$F$6,C938*$G$6,IF(YEAR(A938)=$F$7,C938*$G$7,IF(YEAR(A938)=$F$8,C938*$G$8,IF(YEAR(A938)=$F$9,C938*$G$9,IF(YEAR(A938)=$F$10,C938*$G$10,IF(YEAR(A938)=$F$11,C938*$G$11,IF(YEAR(A938)=$F$12,C938*$G$12,))))))))))</f>
        <v>837.08999999999992</v>
      </c>
      <c r="R938">
        <f>SUMIF($B$3:B938,B938,$C$3:C938)</f>
        <v>12065</v>
      </c>
      <c r="S938">
        <f t="shared" si="22"/>
        <v>78.600000000000009</v>
      </c>
    </row>
    <row r="939" spans="1:19" x14ac:dyDescent="0.25">
      <c r="A939" s="1">
        <v>39957</v>
      </c>
      <c r="B939" t="s">
        <v>187</v>
      </c>
      <c r="C939">
        <v>13</v>
      </c>
      <c r="J939">
        <f>IF(YEAR(A939)=$F$3,C939*$G$3,IF(YEAR(A939)=$F$4,C939*$G$4,IF(YEAR(A939)=$F$5,C939*$G$5,IF(YEAR(A939)=$F$6,C939*$G$6,IF(YEAR(A939)=$F$7,C939*$G$7,IF(YEAR(A939)=$F$8,C939*$G$8,IF(YEAR(A939)=$F$9,C939*$G$9,IF(YEAR(A939)=$F$10,C939*$G$10,IF(YEAR(A939)=$F$11,C939*$G$11,IF(YEAR(A939)=$F$12,C939*$G$12,))))))))))</f>
        <v>27.689999999999998</v>
      </c>
      <c r="R939">
        <f>SUMIF($B$3:B939,B939,$C$3:C939)</f>
        <v>13</v>
      </c>
      <c r="S939">
        <f t="shared" si="22"/>
        <v>0</v>
      </c>
    </row>
    <row r="940" spans="1:19" x14ac:dyDescent="0.25">
      <c r="A940" s="1">
        <v>39958</v>
      </c>
      <c r="B940" t="s">
        <v>50</v>
      </c>
      <c r="C940">
        <v>380</v>
      </c>
      <c r="J940">
        <f>IF(YEAR(A940)=$F$3,C940*$G$3,IF(YEAR(A940)=$F$4,C940*$G$4,IF(YEAR(A940)=$F$5,C940*$G$5,IF(YEAR(A940)=$F$6,C940*$G$6,IF(YEAR(A940)=$F$7,C940*$G$7,IF(YEAR(A940)=$F$8,C940*$G$8,IF(YEAR(A940)=$F$9,C940*$G$9,IF(YEAR(A940)=$F$10,C940*$G$10,IF(YEAR(A940)=$F$11,C940*$G$11,IF(YEAR(A940)=$F$12,C940*$G$12,))))))))))</f>
        <v>809.4</v>
      </c>
      <c r="R940">
        <f>SUMIF($B$3:B940,B940,$C$3:C940)</f>
        <v>12488</v>
      </c>
      <c r="S940">
        <f t="shared" si="22"/>
        <v>76</v>
      </c>
    </row>
    <row r="941" spans="1:19" x14ac:dyDescent="0.25">
      <c r="A941" s="1">
        <v>39959</v>
      </c>
      <c r="B941" t="s">
        <v>37</v>
      </c>
      <c r="C941">
        <v>36</v>
      </c>
      <c r="J941">
        <f>IF(YEAR(A941)=$F$3,C941*$G$3,IF(YEAR(A941)=$F$4,C941*$G$4,IF(YEAR(A941)=$F$5,C941*$G$5,IF(YEAR(A941)=$F$6,C941*$G$6,IF(YEAR(A941)=$F$7,C941*$G$7,IF(YEAR(A941)=$F$8,C941*$G$8,IF(YEAR(A941)=$F$9,C941*$G$9,IF(YEAR(A941)=$F$10,C941*$G$10,IF(YEAR(A941)=$F$11,C941*$G$11,IF(YEAR(A941)=$F$12,C941*$G$12,))))))))))</f>
        <v>76.679999999999993</v>
      </c>
      <c r="R941">
        <f>SUMIF($B$3:B941,B941,$C$3:C941)</f>
        <v>2184</v>
      </c>
      <c r="S941">
        <f t="shared" si="22"/>
        <v>3.6</v>
      </c>
    </row>
    <row r="942" spans="1:19" x14ac:dyDescent="0.25">
      <c r="A942" s="1">
        <v>39962</v>
      </c>
      <c r="B942" t="s">
        <v>173</v>
      </c>
      <c r="C942">
        <v>179</v>
      </c>
      <c r="J942">
        <f>IF(YEAR(A942)=$F$3,C942*$G$3,IF(YEAR(A942)=$F$4,C942*$G$4,IF(YEAR(A942)=$F$5,C942*$G$5,IF(YEAR(A942)=$F$6,C942*$G$6,IF(YEAR(A942)=$F$7,C942*$G$7,IF(YEAR(A942)=$F$8,C942*$G$8,IF(YEAR(A942)=$F$9,C942*$G$9,IF(YEAR(A942)=$F$10,C942*$G$10,IF(YEAR(A942)=$F$11,C942*$G$11,IF(YEAR(A942)=$F$12,C942*$G$12,))))))))))</f>
        <v>381.27</v>
      </c>
      <c r="R942">
        <f>SUMIF($B$3:B942,B942,$C$3:C942)</f>
        <v>301</v>
      </c>
      <c r="S942">
        <f t="shared" si="22"/>
        <v>8.9500000000000011</v>
      </c>
    </row>
    <row r="943" spans="1:19" x14ac:dyDescent="0.25">
      <c r="A943" s="1">
        <v>39964</v>
      </c>
      <c r="B943" t="s">
        <v>28</v>
      </c>
      <c r="C943">
        <v>111</v>
      </c>
      <c r="J943">
        <f>IF(YEAR(A943)=$F$3,C943*$G$3,IF(YEAR(A943)=$F$4,C943*$G$4,IF(YEAR(A943)=$F$5,C943*$G$5,IF(YEAR(A943)=$F$6,C943*$G$6,IF(YEAR(A943)=$F$7,C943*$G$7,IF(YEAR(A943)=$F$8,C943*$G$8,IF(YEAR(A943)=$F$9,C943*$G$9,IF(YEAR(A943)=$F$10,C943*$G$10,IF(YEAR(A943)=$F$11,C943*$G$11,IF(YEAR(A943)=$F$12,C943*$G$12,))))))))))</f>
        <v>236.42999999999998</v>
      </c>
      <c r="R943">
        <f>SUMIF($B$3:B943,B943,$C$3:C943)</f>
        <v>1817</v>
      </c>
      <c r="S943">
        <f t="shared" si="22"/>
        <v>11.100000000000001</v>
      </c>
    </row>
    <row r="944" spans="1:19" x14ac:dyDescent="0.25">
      <c r="A944" s="1">
        <v>39965</v>
      </c>
      <c r="B944" t="s">
        <v>8</v>
      </c>
      <c r="C944">
        <v>36</v>
      </c>
      <c r="J944">
        <f>IF(YEAR(A944)=$F$3,C944*$G$3,IF(YEAR(A944)=$F$4,C944*$G$4,IF(YEAR(A944)=$F$5,C944*$G$5,IF(YEAR(A944)=$F$6,C944*$G$6,IF(YEAR(A944)=$F$7,C944*$G$7,IF(YEAR(A944)=$F$8,C944*$G$8,IF(YEAR(A944)=$F$9,C944*$G$9,IF(YEAR(A944)=$F$10,C944*$G$10,IF(YEAR(A944)=$F$11,C944*$G$11,IF(YEAR(A944)=$F$12,C944*$G$12,))))))))))</f>
        <v>76.679999999999993</v>
      </c>
      <c r="R944">
        <f>SUMIF($B$3:B944,B944,$C$3:C944)</f>
        <v>1554</v>
      </c>
      <c r="S944">
        <f t="shared" si="22"/>
        <v>3.6</v>
      </c>
    </row>
    <row r="945" spans="1:19" x14ac:dyDescent="0.25">
      <c r="A945" s="1">
        <v>39965</v>
      </c>
      <c r="B945" t="s">
        <v>10</v>
      </c>
      <c r="C945">
        <v>120</v>
      </c>
      <c r="J945">
        <f>IF(YEAR(A945)=$F$3,C945*$G$3,IF(YEAR(A945)=$F$4,C945*$G$4,IF(YEAR(A945)=$F$5,C945*$G$5,IF(YEAR(A945)=$F$6,C945*$G$6,IF(YEAR(A945)=$F$7,C945*$G$7,IF(YEAR(A945)=$F$8,C945*$G$8,IF(YEAR(A945)=$F$9,C945*$G$9,IF(YEAR(A945)=$F$10,C945*$G$10,IF(YEAR(A945)=$F$11,C945*$G$11,IF(YEAR(A945)=$F$12,C945*$G$12,))))))))))</f>
        <v>255.6</v>
      </c>
      <c r="R945">
        <f>SUMIF($B$3:B945,B945,$C$3:C945)</f>
        <v>1578</v>
      </c>
      <c r="S945">
        <f t="shared" si="22"/>
        <v>12</v>
      </c>
    </row>
    <row r="946" spans="1:19" x14ac:dyDescent="0.25">
      <c r="A946" s="1">
        <v>39969</v>
      </c>
      <c r="B946" t="s">
        <v>188</v>
      </c>
      <c r="C946">
        <v>11</v>
      </c>
      <c r="J946">
        <f>IF(YEAR(A946)=$F$3,C946*$G$3,IF(YEAR(A946)=$F$4,C946*$G$4,IF(YEAR(A946)=$F$5,C946*$G$5,IF(YEAR(A946)=$F$6,C946*$G$6,IF(YEAR(A946)=$F$7,C946*$G$7,IF(YEAR(A946)=$F$8,C946*$G$8,IF(YEAR(A946)=$F$9,C946*$G$9,IF(YEAR(A946)=$F$10,C946*$G$10,IF(YEAR(A946)=$F$11,C946*$G$11,IF(YEAR(A946)=$F$12,C946*$G$12,))))))))))</f>
        <v>23.43</v>
      </c>
      <c r="R946">
        <f>SUMIF($B$3:B946,B946,$C$3:C946)</f>
        <v>11</v>
      </c>
      <c r="S946">
        <f t="shared" si="22"/>
        <v>0</v>
      </c>
    </row>
    <row r="947" spans="1:19" x14ac:dyDescent="0.25">
      <c r="A947" s="1">
        <v>39971</v>
      </c>
      <c r="B947" t="s">
        <v>126</v>
      </c>
      <c r="C947">
        <v>15</v>
      </c>
      <c r="J947">
        <f>IF(YEAR(A947)=$F$3,C947*$G$3,IF(YEAR(A947)=$F$4,C947*$G$4,IF(YEAR(A947)=$F$5,C947*$G$5,IF(YEAR(A947)=$F$6,C947*$G$6,IF(YEAR(A947)=$F$7,C947*$G$7,IF(YEAR(A947)=$F$8,C947*$G$8,IF(YEAR(A947)=$F$9,C947*$G$9,IF(YEAR(A947)=$F$10,C947*$G$10,IF(YEAR(A947)=$F$11,C947*$G$11,IF(YEAR(A947)=$F$12,C947*$G$12,))))))))))</f>
        <v>31.95</v>
      </c>
      <c r="R947">
        <f>SUMIF($B$3:B947,B947,$C$3:C947)</f>
        <v>45</v>
      </c>
      <c r="S947">
        <f t="shared" si="22"/>
        <v>0</v>
      </c>
    </row>
    <row r="948" spans="1:19" x14ac:dyDescent="0.25">
      <c r="A948" s="1">
        <v>39971</v>
      </c>
      <c r="B948" t="s">
        <v>43</v>
      </c>
      <c r="C948">
        <v>4</v>
      </c>
      <c r="J948">
        <f>IF(YEAR(A948)=$F$3,C948*$G$3,IF(YEAR(A948)=$F$4,C948*$G$4,IF(YEAR(A948)=$F$5,C948*$G$5,IF(YEAR(A948)=$F$6,C948*$G$6,IF(YEAR(A948)=$F$7,C948*$G$7,IF(YEAR(A948)=$F$8,C948*$G$8,IF(YEAR(A948)=$F$9,C948*$G$9,IF(YEAR(A948)=$F$10,C948*$G$10,IF(YEAR(A948)=$F$11,C948*$G$11,IF(YEAR(A948)=$F$12,C948*$G$12,))))))))))</f>
        <v>8.52</v>
      </c>
      <c r="R948">
        <f>SUMIF($B$3:B948,B948,$C$3:C948)</f>
        <v>37</v>
      </c>
      <c r="S948">
        <f t="shared" si="22"/>
        <v>0</v>
      </c>
    </row>
    <row r="949" spans="1:19" x14ac:dyDescent="0.25">
      <c r="A949" s="1">
        <v>39974</v>
      </c>
      <c r="B949" t="s">
        <v>115</v>
      </c>
      <c r="C949">
        <v>11</v>
      </c>
      <c r="J949">
        <f>IF(YEAR(A949)=$F$3,C949*$G$3,IF(YEAR(A949)=$F$4,C949*$G$4,IF(YEAR(A949)=$F$5,C949*$G$5,IF(YEAR(A949)=$F$6,C949*$G$6,IF(YEAR(A949)=$F$7,C949*$G$7,IF(YEAR(A949)=$F$8,C949*$G$8,IF(YEAR(A949)=$F$9,C949*$G$9,IF(YEAR(A949)=$F$10,C949*$G$10,IF(YEAR(A949)=$F$11,C949*$G$11,IF(YEAR(A949)=$F$12,C949*$G$12,))))))))))</f>
        <v>23.43</v>
      </c>
      <c r="R949">
        <f>SUMIF($B$3:B949,B949,$C$3:C949)</f>
        <v>29</v>
      </c>
      <c r="S949">
        <f t="shared" si="22"/>
        <v>0</v>
      </c>
    </row>
    <row r="950" spans="1:19" x14ac:dyDescent="0.25">
      <c r="A950" s="1">
        <v>39977</v>
      </c>
      <c r="B950" t="s">
        <v>189</v>
      </c>
      <c r="C950">
        <v>9</v>
      </c>
      <c r="J950">
        <f>IF(YEAR(A950)=$F$3,C950*$G$3,IF(YEAR(A950)=$F$4,C950*$G$4,IF(YEAR(A950)=$F$5,C950*$G$5,IF(YEAR(A950)=$F$6,C950*$G$6,IF(YEAR(A950)=$F$7,C950*$G$7,IF(YEAR(A950)=$F$8,C950*$G$8,IF(YEAR(A950)=$F$9,C950*$G$9,IF(YEAR(A950)=$F$10,C950*$G$10,IF(YEAR(A950)=$F$11,C950*$G$11,IF(YEAR(A950)=$F$12,C950*$G$12,))))))))))</f>
        <v>19.169999999999998</v>
      </c>
      <c r="R950">
        <f>SUMIF($B$3:B950,B950,$C$3:C950)</f>
        <v>9</v>
      </c>
      <c r="S950">
        <f t="shared" si="22"/>
        <v>0</v>
      </c>
    </row>
    <row r="951" spans="1:19" x14ac:dyDescent="0.25">
      <c r="A951" s="1">
        <v>39978</v>
      </c>
      <c r="B951" t="s">
        <v>50</v>
      </c>
      <c r="C951">
        <v>498</v>
      </c>
      <c r="J951">
        <f>IF(YEAR(A951)=$F$3,C951*$G$3,IF(YEAR(A951)=$F$4,C951*$G$4,IF(YEAR(A951)=$F$5,C951*$G$5,IF(YEAR(A951)=$F$6,C951*$G$6,IF(YEAR(A951)=$F$7,C951*$G$7,IF(YEAR(A951)=$F$8,C951*$G$8,IF(YEAR(A951)=$F$9,C951*$G$9,IF(YEAR(A951)=$F$10,C951*$G$10,IF(YEAR(A951)=$F$11,C951*$G$11,IF(YEAR(A951)=$F$12,C951*$G$12,))))))))))</f>
        <v>1060.74</v>
      </c>
      <c r="R951">
        <f>SUMIF($B$3:B951,B951,$C$3:C951)</f>
        <v>12986</v>
      </c>
      <c r="S951">
        <f t="shared" si="22"/>
        <v>99.600000000000009</v>
      </c>
    </row>
    <row r="952" spans="1:19" x14ac:dyDescent="0.25">
      <c r="A952" s="1">
        <v>39980</v>
      </c>
      <c r="B952" t="s">
        <v>45</v>
      </c>
      <c r="C952">
        <v>350</v>
      </c>
      <c r="J952">
        <f>IF(YEAR(A952)=$F$3,C952*$G$3,IF(YEAR(A952)=$F$4,C952*$G$4,IF(YEAR(A952)=$F$5,C952*$G$5,IF(YEAR(A952)=$F$6,C952*$G$6,IF(YEAR(A952)=$F$7,C952*$G$7,IF(YEAR(A952)=$F$8,C952*$G$8,IF(YEAR(A952)=$F$9,C952*$G$9,IF(YEAR(A952)=$F$10,C952*$G$10,IF(YEAR(A952)=$F$11,C952*$G$11,IF(YEAR(A952)=$F$12,C952*$G$12,))))))))))</f>
        <v>745.5</v>
      </c>
      <c r="R952">
        <f>SUMIF($B$3:B952,B952,$C$3:C952)</f>
        <v>12415</v>
      </c>
      <c r="S952">
        <f t="shared" si="22"/>
        <v>70</v>
      </c>
    </row>
    <row r="953" spans="1:19" x14ac:dyDescent="0.25">
      <c r="A953" s="1">
        <v>39980</v>
      </c>
      <c r="B953" t="s">
        <v>8</v>
      </c>
      <c r="C953">
        <v>191</v>
      </c>
      <c r="J953">
        <f>IF(YEAR(A953)=$F$3,C953*$G$3,IF(YEAR(A953)=$F$4,C953*$G$4,IF(YEAR(A953)=$F$5,C953*$G$5,IF(YEAR(A953)=$F$6,C953*$G$6,IF(YEAR(A953)=$F$7,C953*$G$7,IF(YEAR(A953)=$F$8,C953*$G$8,IF(YEAR(A953)=$F$9,C953*$G$9,IF(YEAR(A953)=$F$10,C953*$G$10,IF(YEAR(A953)=$F$11,C953*$G$11,IF(YEAR(A953)=$F$12,C953*$G$12,))))))))))</f>
        <v>406.83</v>
      </c>
      <c r="R953">
        <f>SUMIF($B$3:B953,B953,$C$3:C953)</f>
        <v>1745</v>
      </c>
      <c r="S953">
        <f t="shared" si="22"/>
        <v>19.100000000000001</v>
      </c>
    </row>
    <row r="954" spans="1:19" x14ac:dyDescent="0.25">
      <c r="A954" s="1">
        <v>39980</v>
      </c>
      <c r="B954" t="s">
        <v>9</v>
      </c>
      <c r="C954">
        <v>402</v>
      </c>
      <c r="J954">
        <f>IF(YEAR(A954)=$F$3,C954*$G$3,IF(YEAR(A954)=$F$4,C954*$G$4,IF(YEAR(A954)=$F$5,C954*$G$5,IF(YEAR(A954)=$F$6,C954*$G$6,IF(YEAR(A954)=$F$7,C954*$G$7,IF(YEAR(A954)=$F$8,C954*$G$8,IF(YEAR(A954)=$F$9,C954*$G$9,IF(YEAR(A954)=$F$10,C954*$G$10,IF(YEAR(A954)=$F$11,C954*$G$11,IF(YEAR(A954)=$F$12,C954*$G$12,))))))))))</f>
        <v>856.26</v>
      </c>
      <c r="R954">
        <f>SUMIF($B$3:B954,B954,$C$3:C954)</f>
        <v>11541</v>
      </c>
      <c r="S954">
        <f t="shared" si="22"/>
        <v>80.400000000000006</v>
      </c>
    </row>
    <row r="955" spans="1:19" x14ac:dyDescent="0.25">
      <c r="A955" s="1">
        <v>39984</v>
      </c>
      <c r="B955" t="s">
        <v>69</v>
      </c>
      <c r="C955">
        <v>140</v>
      </c>
      <c r="J955">
        <f>IF(YEAR(A955)=$F$3,C955*$G$3,IF(YEAR(A955)=$F$4,C955*$G$4,IF(YEAR(A955)=$F$5,C955*$G$5,IF(YEAR(A955)=$F$6,C955*$G$6,IF(YEAR(A955)=$F$7,C955*$G$7,IF(YEAR(A955)=$F$8,C955*$G$8,IF(YEAR(A955)=$F$9,C955*$G$9,IF(YEAR(A955)=$F$10,C955*$G$10,IF(YEAR(A955)=$F$11,C955*$G$11,IF(YEAR(A955)=$F$12,C955*$G$12,))))))))))</f>
        <v>298.2</v>
      </c>
      <c r="R955">
        <f>SUMIF($B$3:B955,B955,$C$3:C955)</f>
        <v>1919</v>
      </c>
      <c r="S955">
        <f t="shared" si="22"/>
        <v>14</v>
      </c>
    </row>
    <row r="956" spans="1:19" x14ac:dyDescent="0.25">
      <c r="A956" s="1">
        <v>39985</v>
      </c>
      <c r="B956" t="s">
        <v>190</v>
      </c>
      <c r="C956">
        <v>3</v>
      </c>
      <c r="J956">
        <f>IF(YEAR(A956)=$F$3,C956*$G$3,IF(YEAR(A956)=$F$4,C956*$G$4,IF(YEAR(A956)=$F$5,C956*$G$5,IF(YEAR(A956)=$F$6,C956*$G$6,IF(YEAR(A956)=$F$7,C956*$G$7,IF(YEAR(A956)=$F$8,C956*$G$8,IF(YEAR(A956)=$F$9,C956*$G$9,IF(YEAR(A956)=$F$10,C956*$G$10,IF(YEAR(A956)=$F$11,C956*$G$11,IF(YEAR(A956)=$F$12,C956*$G$12,))))))))))</f>
        <v>6.39</v>
      </c>
      <c r="R956">
        <f>SUMIF($B$3:B956,B956,$C$3:C956)</f>
        <v>3</v>
      </c>
      <c r="S956">
        <f t="shared" si="22"/>
        <v>0</v>
      </c>
    </row>
    <row r="957" spans="1:19" x14ac:dyDescent="0.25">
      <c r="A957" s="1">
        <v>39987</v>
      </c>
      <c r="B957" t="s">
        <v>52</v>
      </c>
      <c r="C957">
        <v>25</v>
      </c>
      <c r="J957">
        <f>IF(YEAR(A957)=$F$3,C957*$G$3,IF(YEAR(A957)=$F$4,C957*$G$4,IF(YEAR(A957)=$F$5,C957*$G$5,IF(YEAR(A957)=$F$6,C957*$G$6,IF(YEAR(A957)=$F$7,C957*$G$7,IF(YEAR(A957)=$F$8,C957*$G$8,IF(YEAR(A957)=$F$9,C957*$G$9,IF(YEAR(A957)=$F$10,C957*$G$10,IF(YEAR(A957)=$F$11,C957*$G$11,IF(YEAR(A957)=$F$12,C957*$G$12,))))))))))</f>
        <v>53.25</v>
      </c>
      <c r="R957">
        <f>SUMIF($B$3:B957,B957,$C$3:C957)</f>
        <v>1902</v>
      </c>
      <c r="S957">
        <f t="shared" si="22"/>
        <v>2.5</v>
      </c>
    </row>
    <row r="958" spans="1:19" x14ac:dyDescent="0.25">
      <c r="A958" s="1">
        <v>39992</v>
      </c>
      <c r="B958" t="s">
        <v>191</v>
      </c>
      <c r="C958">
        <v>7</v>
      </c>
      <c r="J958">
        <f>IF(YEAR(A958)=$F$3,C958*$G$3,IF(YEAR(A958)=$F$4,C958*$G$4,IF(YEAR(A958)=$F$5,C958*$G$5,IF(YEAR(A958)=$F$6,C958*$G$6,IF(YEAR(A958)=$F$7,C958*$G$7,IF(YEAR(A958)=$F$8,C958*$G$8,IF(YEAR(A958)=$F$9,C958*$G$9,IF(YEAR(A958)=$F$10,C958*$G$10,IF(YEAR(A958)=$F$11,C958*$G$11,IF(YEAR(A958)=$F$12,C958*$G$12,))))))))))</f>
        <v>14.91</v>
      </c>
      <c r="R958">
        <f>SUMIF($B$3:B958,B958,$C$3:C958)</f>
        <v>7</v>
      </c>
      <c r="S958">
        <f t="shared" si="22"/>
        <v>0</v>
      </c>
    </row>
    <row r="959" spans="1:19" x14ac:dyDescent="0.25">
      <c r="A959" s="1">
        <v>39994</v>
      </c>
      <c r="B959" t="s">
        <v>192</v>
      </c>
      <c r="C959">
        <v>17</v>
      </c>
      <c r="J959">
        <f>IF(YEAR(A959)=$F$3,C959*$G$3,IF(YEAR(A959)=$F$4,C959*$G$4,IF(YEAR(A959)=$F$5,C959*$G$5,IF(YEAR(A959)=$F$6,C959*$G$6,IF(YEAR(A959)=$F$7,C959*$G$7,IF(YEAR(A959)=$F$8,C959*$G$8,IF(YEAR(A959)=$F$9,C959*$G$9,IF(YEAR(A959)=$F$10,C959*$G$10,IF(YEAR(A959)=$F$11,C959*$G$11,IF(YEAR(A959)=$F$12,C959*$G$12,))))))))))</f>
        <v>36.21</v>
      </c>
      <c r="R959">
        <f>SUMIF($B$3:B959,B959,$C$3:C959)</f>
        <v>17</v>
      </c>
      <c r="S959">
        <f t="shared" si="22"/>
        <v>0</v>
      </c>
    </row>
    <row r="960" spans="1:19" x14ac:dyDescent="0.25">
      <c r="A960" s="1">
        <v>39994</v>
      </c>
      <c r="B960" t="s">
        <v>9</v>
      </c>
      <c r="C960">
        <v>479</v>
      </c>
      <c r="J960">
        <f>IF(YEAR(A960)=$F$3,C960*$G$3,IF(YEAR(A960)=$F$4,C960*$G$4,IF(YEAR(A960)=$F$5,C960*$G$5,IF(YEAR(A960)=$F$6,C960*$G$6,IF(YEAR(A960)=$F$7,C960*$G$7,IF(YEAR(A960)=$F$8,C960*$G$8,IF(YEAR(A960)=$F$9,C960*$G$9,IF(YEAR(A960)=$F$10,C960*$G$10,IF(YEAR(A960)=$F$11,C960*$G$11,IF(YEAR(A960)=$F$12,C960*$G$12,))))))))))</f>
        <v>1020.27</v>
      </c>
      <c r="R960">
        <f>SUMIF($B$3:B960,B960,$C$3:C960)</f>
        <v>12020</v>
      </c>
      <c r="S960">
        <f t="shared" si="22"/>
        <v>95.800000000000011</v>
      </c>
    </row>
    <row r="961" spans="1:19" x14ac:dyDescent="0.25">
      <c r="A961" s="1">
        <v>39994</v>
      </c>
      <c r="B961" t="s">
        <v>193</v>
      </c>
      <c r="C961">
        <v>6</v>
      </c>
      <c r="J961">
        <f>IF(YEAR(A961)=$F$3,C961*$G$3,IF(YEAR(A961)=$F$4,C961*$G$4,IF(YEAR(A961)=$F$5,C961*$G$5,IF(YEAR(A961)=$F$6,C961*$G$6,IF(YEAR(A961)=$F$7,C961*$G$7,IF(YEAR(A961)=$F$8,C961*$G$8,IF(YEAR(A961)=$F$9,C961*$G$9,IF(YEAR(A961)=$F$10,C961*$G$10,IF(YEAR(A961)=$F$11,C961*$G$11,IF(YEAR(A961)=$F$12,C961*$G$12,))))))))))</f>
        <v>12.78</v>
      </c>
      <c r="R961">
        <f>SUMIF($B$3:B961,B961,$C$3:C961)</f>
        <v>6</v>
      </c>
      <c r="S961">
        <f t="shared" si="22"/>
        <v>0</v>
      </c>
    </row>
    <row r="962" spans="1:19" x14ac:dyDescent="0.25">
      <c r="A962" s="1">
        <v>39994</v>
      </c>
      <c r="B962" t="s">
        <v>16</v>
      </c>
      <c r="C962">
        <v>10</v>
      </c>
      <c r="J962">
        <f>IF(YEAR(A962)=$F$3,C962*$G$3,IF(YEAR(A962)=$F$4,C962*$G$4,IF(YEAR(A962)=$F$5,C962*$G$5,IF(YEAR(A962)=$F$6,C962*$G$6,IF(YEAR(A962)=$F$7,C962*$G$7,IF(YEAR(A962)=$F$8,C962*$G$8,IF(YEAR(A962)=$F$9,C962*$G$9,IF(YEAR(A962)=$F$10,C962*$G$10,IF(YEAR(A962)=$F$11,C962*$G$11,IF(YEAR(A962)=$F$12,C962*$G$12,))))))))))</f>
        <v>21.299999999999997</v>
      </c>
      <c r="R962">
        <f>SUMIF($B$3:B962,B962,$C$3:C962)</f>
        <v>31</v>
      </c>
      <c r="S962">
        <f t="shared" si="22"/>
        <v>0</v>
      </c>
    </row>
    <row r="963" spans="1:19" x14ac:dyDescent="0.25">
      <c r="A963" s="1">
        <v>39995</v>
      </c>
      <c r="B963" t="s">
        <v>29</v>
      </c>
      <c r="C963">
        <v>2</v>
      </c>
      <c r="J963">
        <f>IF(YEAR(A963)=$F$3,C963*$G$3,IF(YEAR(A963)=$F$4,C963*$G$4,IF(YEAR(A963)=$F$5,C963*$G$5,IF(YEAR(A963)=$F$6,C963*$G$6,IF(YEAR(A963)=$F$7,C963*$G$7,IF(YEAR(A963)=$F$8,C963*$G$8,IF(YEAR(A963)=$F$9,C963*$G$9,IF(YEAR(A963)=$F$10,C963*$G$10,IF(YEAR(A963)=$F$11,C963*$G$11,IF(YEAR(A963)=$F$12,C963*$G$12,))))))))))</f>
        <v>4.26</v>
      </c>
      <c r="R963">
        <f>SUMIF($B$3:B963,B963,$C$3:C963)</f>
        <v>15</v>
      </c>
      <c r="S963">
        <f t="shared" si="22"/>
        <v>0</v>
      </c>
    </row>
    <row r="964" spans="1:19" x14ac:dyDescent="0.25">
      <c r="A964" s="1">
        <v>39997</v>
      </c>
      <c r="B964" t="s">
        <v>194</v>
      </c>
      <c r="C964">
        <v>13</v>
      </c>
      <c r="J964">
        <f>IF(YEAR(A964)=$F$3,C964*$G$3,IF(YEAR(A964)=$F$4,C964*$G$4,IF(YEAR(A964)=$F$5,C964*$G$5,IF(YEAR(A964)=$F$6,C964*$G$6,IF(YEAR(A964)=$F$7,C964*$G$7,IF(YEAR(A964)=$F$8,C964*$G$8,IF(YEAR(A964)=$F$9,C964*$G$9,IF(YEAR(A964)=$F$10,C964*$G$10,IF(YEAR(A964)=$F$11,C964*$G$11,IF(YEAR(A964)=$F$12,C964*$G$12,))))))))))</f>
        <v>27.689999999999998</v>
      </c>
      <c r="R964">
        <f>SUMIF($B$3:B964,B964,$C$3:C964)</f>
        <v>13</v>
      </c>
      <c r="S964">
        <f t="shared" ref="S964:S1027" si="23">IF(R964&gt;=10000,C964*0.2,IF(R964&gt;=1000,C964*0.1,IF(R964&gt;=100,C964*0.05,0)))</f>
        <v>0</v>
      </c>
    </row>
    <row r="965" spans="1:19" x14ac:dyDescent="0.25">
      <c r="A965" s="1">
        <v>40000</v>
      </c>
      <c r="B965" t="s">
        <v>183</v>
      </c>
      <c r="C965">
        <v>12</v>
      </c>
      <c r="J965">
        <f>IF(YEAR(A965)=$F$3,C965*$G$3,IF(YEAR(A965)=$F$4,C965*$G$4,IF(YEAR(A965)=$F$5,C965*$G$5,IF(YEAR(A965)=$F$6,C965*$G$6,IF(YEAR(A965)=$F$7,C965*$G$7,IF(YEAR(A965)=$F$8,C965*$G$8,IF(YEAR(A965)=$F$9,C965*$G$9,IF(YEAR(A965)=$F$10,C965*$G$10,IF(YEAR(A965)=$F$11,C965*$G$11,IF(YEAR(A965)=$F$12,C965*$G$12,))))))))))</f>
        <v>25.56</v>
      </c>
      <c r="R965">
        <f>SUMIF($B$3:B965,B965,$C$3:C965)</f>
        <v>32</v>
      </c>
      <c r="S965">
        <f t="shared" si="23"/>
        <v>0</v>
      </c>
    </row>
    <row r="966" spans="1:19" x14ac:dyDescent="0.25">
      <c r="A966" s="1">
        <v>40000</v>
      </c>
      <c r="B966" t="s">
        <v>5</v>
      </c>
      <c r="C966">
        <v>191</v>
      </c>
      <c r="J966">
        <f>IF(YEAR(A966)=$F$3,C966*$G$3,IF(YEAR(A966)=$F$4,C966*$G$4,IF(YEAR(A966)=$F$5,C966*$G$5,IF(YEAR(A966)=$F$6,C966*$G$6,IF(YEAR(A966)=$F$7,C966*$G$7,IF(YEAR(A966)=$F$8,C966*$G$8,IF(YEAR(A966)=$F$9,C966*$G$9,IF(YEAR(A966)=$F$10,C966*$G$10,IF(YEAR(A966)=$F$11,C966*$G$11,IF(YEAR(A966)=$F$12,C966*$G$12,))))))))))</f>
        <v>406.83</v>
      </c>
      <c r="R966">
        <f>SUMIF($B$3:B966,B966,$C$3:C966)</f>
        <v>7147</v>
      </c>
      <c r="S966">
        <f t="shared" si="23"/>
        <v>19.100000000000001</v>
      </c>
    </row>
    <row r="967" spans="1:19" x14ac:dyDescent="0.25">
      <c r="A967" s="1">
        <v>40000</v>
      </c>
      <c r="B967" t="s">
        <v>10</v>
      </c>
      <c r="C967">
        <v>123</v>
      </c>
      <c r="J967">
        <f>IF(YEAR(A967)=$F$3,C967*$G$3,IF(YEAR(A967)=$F$4,C967*$G$4,IF(YEAR(A967)=$F$5,C967*$G$5,IF(YEAR(A967)=$F$6,C967*$G$6,IF(YEAR(A967)=$F$7,C967*$G$7,IF(YEAR(A967)=$F$8,C967*$G$8,IF(YEAR(A967)=$F$9,C967*$G$9,IF(YEAR(A967)=$F$10,C967*$G$10,IF(YEAR(A967)=$F$11,C967*$G$11,IF(YEAR(A967)=$F$12,C967*$G$12,))))))))))</f>
        <v>261.99</v>
      </c>
      <c r="R967">
        <f>SUMIF($B$3:B967,B967,$C$3:C967)</f>
        <v>1701</v>
      </c>
      <c r="S967">
        <f t="shared" si="23"/>
        <v>12.3</v>
      </c>
    </row>
    <row r="968" spans="1:19" x14ac:dyDescent="0.25">
      <c r="A968" s="1">
        <v>40001</v>
      </c>
      <c r="B968" t="s">
        <v>18</v>
      </c>
      <c r="C968">
        <v>66</v>
      </c>
      <c r="J968">
        <f>IF(YEAR(A968)=$F$3,C968*$G$3,IF(YEAR(A968)=$F$4,C968*$G$4,IF(YEAR(A968)=$F$5,C968*$G$5,IF(YEAR(A968)=$F$6,C968*$G$6,IF(YEAR(A968)=$F$7,C968*$G$7,IF(YEAR(A968)=$F$8,C968*$G$8,IF(YEAR(A968)=$F$9,C968*$G$9,IF(YEAR(A968)=$F$10,C968*$G$10,IF(YEAR(A968)=$F$11,C968*$G$11,IF(YEAR(A968)=$F$12,C968*$G$12,))))))))))</f>
        <v>140.57999999999998</v>
      </c>
      <c r="R968">
        <f>SUMIF($B$3:B968,B968,$C$3:C968)</f>
        <v>2974</v>
      </c>
      <c r="S968">
        <f t="shared" si="23"/>
        <v>6.6000000000000005</v>
      </c>
    </row>
    <row r="969" spans="1:19" x14ac:dyDescent="0.25">
      <c r="A969" s="1">
        <v>40002</v>
      </c>
      <c r="B969" t="s">
        <v>61</v>
      </c>
      <c r="C969">
        <v>132</v>
      </c>
      <c r="J969">
        <f>IF(YEAR(A969)=$F$3,C969*$G$3,IF(YEAR(A969)=$F$4,C969*$G$4,IF(YEAR(A969)=$F$5,C969*$G$5,IF(YEAR(A969)=$F$6,C969*$G$6,IF(YEAR(A969)=$F$7,C969*$G$7,IF(YEAR(A969)=$F$8,C969*$G$8,IF(YEAR(A969)=$F$9,C969*$G$9,IF(YEAR(A969)=$F$10,C969*$G$10,IF(YEAR(A969)=$F$11,C969*$G$11,IF(YEAR(A969)=$F$12,C969*$G$12,))))))))))</f>
        <v>281.15999999999997</v>
      </c>
      <c r="R969">
        <f>SUMIF($B$3:B969,B969,$C$3:C969)</f>
        <v>1614</v>
      </c>
      <c r="S969">
        <f t="shared" si="23"/>
        <v>13.200000000000001</v>
      </c>
    </row>
    <row r="970" spans="1:19" x14ac:dyDescent="0.25">
      <c r="A970" s="1">
        <v>40006</v>
      </c>
      <c r="B970" t="s">
        <v>195</v>
      </c>
      <c r="C970">
        <v>9</v>
      </c>
      <c r="J970">
        <f>IF(YEAR(A970)=$F$3,C970*$G$3,IF(YEAR(A970)=$F$4,C970*$G$4,IF(YEAR(A970)=$F$5,C970*$G$5,IF(YEAR(A970)=$F$6,C970*$G$6,IF(YEAR(A970)=$F$7,C970*$G$7,IF(YEAR(A970)=$F$8,C970*$G$8,IF(YEAR(A970)=$F$9,C970*$G$9,IF(YEAR(A970)=$F$10,C970*$G$10,IF(YEAR(A970)=$F$11,C970*$G$11,IF(YEAR(A970)=$F$12,C970*$G$12,))))))))))</f>
        <v>19.169999999999998</v>
      </c>
      <c r="R970">
        <f>SUMIF($B$3:B970,B970,$C$3:C970)</f>
        <v>9</v>
      </c>
      <c r="S970">
        <f t="shared" si="23"/>
        <v>0</v>
      </c>
    </row>
    <row r="971" spans="1:19" x14ac:dyDescent="0.25">
      <c r="A971" s="1">
        <v>40006</v>
      </c>
      <c r="B971" t="s">
        <v>78</v>
      </c>
      <c r="C971">
        <v>111</v>
      </c>
      <c r="J971">
        <f>IF(YEAR(A971)=$F$3,C971*$G$3,IF(YEAR(A971)=$F$4,C971*$G$4,IF(YEAR(A971)=$F$5,C971*$G$5,IF(YEAR(A971)=$F$6,C971*$G$6,IF(YEAR(A971)=$F$7,C971*$G$7,IF(YEAR(A971)=$F$8,C971*$G$8,IF(YEAR(A971)=$F$9,C971*$G$9,IF(YEAR(A971)=$F$10,C971*$G$10,IF(YEAR(A971)=$F$11,C971*$G$11,IF(YEAR(A971)=$F$12,C971*$G$12,))))))))))</f>
        <v>236.42999999999998</v>
      </c>
      <c r="R971">
        <f>SUMIF($B$3:B971,B971,$C$3:C971)</f>
        <v>1458</v>
      </c>
      <c r="S971">
        <f t="shared" si="23"/>
        <v>11.100000000000001</v>
      </c>
    </row>
    <row r="972" spans="1:19" x14ac:dyDescent="0.25">
      <c r="A972" s="1">
        <v>40007</v>
      </c>
      <c r="B972" t="s">
        <v>19</v>
      </c>
      <c r="C972">
        <v>163</v>
      </c>
      <c r="J972">
        <f>IF(YEAR(A972)=$F$3,C972*$G$3,IF(YEAR(A972)=$F$4,C972*$G$4,IF(YEAR(A972)=$F$5,C972*$G$5,IF(YEAR(A972)=$F$6,C972*$G$6,IF(YEAR(A972)=$F$7,C972*$G$7,IF(YEAR(A972)=$F$8,C972*$G$8,IF(YEAR(A972)=$F$9,C972*$G$9,IF(YEAR(A972)=$F$10,C972*$G$10,IF(YEAR(A972)=$F$11,C972*$G$11,IF(YEAR(A972)=$F$12,C972*$G$12,))))))))))</f>
        <v>347.19</v>
      </c>
      <c r="R972">
        <f>SUMIF($B$3:B972,B972,$C$3:C972)</f>
        <v>1783</v>
      </c>
      <c r="S972">
        <f t="shared" si="23"/>
        <v>16.3</v>
      </c>
    </row>
    <row r="973" spans="1:19" x14ac:dyDescent="0.25">
      <c r="A973" s="1">
        <v>40007</v>
      </c>
      <c r="B973" t="s">
        <v>155</v>
      </c>
      <c r="C973">
        <v>4</v>
      </c>
      <c r="J973">
        <f>IF(YEAR(A973)=$F$3,C973*$G$3,IF(YEAR(A973)=$F$4,C973*$G$4,IF(YEAR(A973)=$F$5,C973*$G$5,IF(YEAR(A973)=$F$6,C973*$G$6,IF(YEAR(A973)=$F$7,C973*$G$7,IF(YEAR(A973)=$F$8,C973*$G$8,IF(YEAR(A973)=$F$9,C973*$G$9,IF(YEAR(A973)=$F$10,C973*$G$10,IF(YEAR(A973)=$F$11,C973*$G$11,IF(YEAR(A973)=$F$12,C973*$G$12,))))))))))</f>
        <v>8.52</v>
      </c>
      <c r="R973">
        <f>SUMIF($B$3:B973,B973,$C$3:C973)</f>
        <v>15</v>
      </c>
      <c r="S973">
        <f t="shared" si="23"/>
        <v>0</v>
      </c>
    </row>
    <row r="974" spans="1:19" x14ac:dyDescent="0.25">
      <c r="A974" s="1">
        <v>40009</v>
      </c>
      <c r="B974" t="s">
        <v>145</v>
      </c>
      <c r="C974">
        <v>10</v>
      </c>
      <c r="J974">
        <f>IF(YEAR(A974)=$F$3,C974*$G$3,IF(YEAR(A974)=$F$4,C974*$G$4,IF(YEAR(A974)=$F$5,C974*$G$5,IF(YEAR(A974)=$F$6,C974*$G$6,IF(YEAR(A974)=$F$7,C974*$G$7,IF(YEAR(A974)=$F$8,C974*$G$8,IF(YEAR(A974)=$F$9,C974*$G$9,IF(YEAR(A974)=$F$10,C974*$G$10,IF(YEAR(A974)=$F$11,C974*$G$11,IF(YEAR(A974)=$F$12,C974*$G$12,))))))))))</f>
        <v>21.299999999999997</v>
      </c>
      <c r="R974">
        <f>SUMIF($B$3:B974,B974,$C$3:C974)</f>
        <v>14</v>
      </c>
      <c r="S974">
        <f t="shared" si="23"/>
        <v>0</v>
      </c>
    </row>
    <row r="975" spans="1:19" x14ac:dyDescent="0.25">
      <c r="A975" s="1">
        <v>40010</v>
      </c>
      <c r="B975" t="s">
        <v>9</v>
      </c>
      <c r="C975">
        <v>457</v>
      </c>
      <c r="J975">
        <f>IF(YEAR(A975)=$F$3,C975*$G$3,IF(YEAR(A975)=$F$4,C975*$G$4,IF(YEAR(A975)=$F$5,C975*$G$5,IF(YEAR(A975)=$F$6,C975*$G$6,IF(YEAR(A975)=$F$7,C975*$G$7,IF(YEAR(A975)=$F$8,C975*$G$8,IF(YEAR(A975)=$F$9,C975*$G$9,IF(YEAR(A975)=$F$10,C975*$G$10,IF(YEAR(A975)=$F$11,C975*$G$11,IF(YEAR(A975)=$F$12,C975*$G$12,))))))))))</f>
        <v>973.41</v>
      </c>
      <c r="R975">
        <f>SUMIF($B$3:B975,B975,$C$3:C975)</f>
        <v>12477</v>
      </c>
      <c r="S975">
        <f t="shared" si="23"/>
        <v>91.4</v>
      </c>
    </row>
    <row r="976" spans="1:19" x14ac:dyDescent="0.25">
      <c r="A976" s="1">
        <v>40012</v>
      </c>
      <c r="B976" t="s">
        <v>50</v>
      </c>
      <c r="C976">
        <v>260</v>
      </c>
      <c r="J976">
        <f>IF(YEAR(A976)=$F$3,C976*$G$3,IF(YEAR(A976)=$F$4,C976*$G$4,IF(YEAR(A976)=$F$5,C976*$G$5,IF(YEAR(A976)=$F$6,C976*$G$6,IF(YEAR(A976)=$F$7,C976*$G$7,IF(YEAR(A976)=$F$8,C976*$G$8,IF(YEAR(A976)=$F$9,C976*$G$9,IF(YEAR(A976)=$F$10,C976*$G$10,IF(YEAR(A976)=$F$11,C976*$G$11,IF(YEAR(A976)=$F$12,C976*$G$12,))))))))))</f>
        <v>553.79999999999995</v>
      </c>
      <c r="R976">
        <f>SUMIF($B$3:B976,B976,$C$3:C976)</f>
        <v>13246</v>
      </c>
      <c r="S976">
        <f t="shared" si="23"/>
        <v>52</v>
      </c>
    </row>
    <row r="977" spans="1:19" x14ac:dyDescent="0.25">
      <c r="A977" s="1">
        <v>40013</v>
      </c>
      <c r="B977" t="s">
        <v>120</v>
      </c>
      <c r="C977">
        <v>181</v>
      </c>
      <c r="J977">
        <f>IF(YEAR(A977)=$F$3,C977*$G$3,IF(YEAR(A977)=$F$4,C977*$G$4,IF(YEAR(A977)=$F$5,C977*$G$5,IF(YEAR(A977)=$F$6,C977*$G$6,IF(YEAR(A977)=$F$7,C977*$G$7,IF(YEAR(A977)=$F$8,C977*$G$8,IF(YEAR(A977)=$F$9,C977*$G$9,IF(YEAR(A977)=$F$10,C977*$G$10,IF(YEAR(A977)=$F$11,C977*$G$11,IF(YEAR(A977)=$F$12,C977*$G$12,))))))))))</f>
        <v>385.53</v>
      </c>
      <c r="R977">
        <f>SUMIF($B$3:B977,B977,$C$3:C977)</f>
        <v>347</v>
      </c>
      <c r="S977">
        <f t="shared" si="23"/>
        <v>9.0500000000000007</v>
      </c>
    </row>
    <row r="978" spans="1:19" x14ac:dyDescent="0.25">
      <c r="A978" s="1">
        <v>40014</v>
      </c>
      <c r="B978" t="s">
        <v>50</v>
      </c>
      <c r="C978">
        <v>144</v>
      </c>
      <c r="J978">
        <f>IF(YEAR(A978)=$F$3,C978*$G$3,IF(YEAR(A978)=$F$4,C978*$G$4,IF(YEAR(A978)=$F$5,C978*$G$5,IF(YEAR(A978)=$F$6,C978*$G$6,IF(YEAR(A978)=$F$7,C978*$G$7,IF(YEAR(A978)=$F$8,C978*$G$8,IF(YEAR(A978)=$F$9,C978*$G$9,IF(YEAR(A978)=$F$10,C978*$G$10,IF(YEAR(A978)=$F$11,C978*$G$11,IF(YEAR(A978)=$F$12,C978*$G$12,))))))))))</f>
        <v>306.71999999999997</v>
      </c>
      <c r="R978">
        <f>SUMIF($B$3:B978,B978,$C$3:C978)</f>
        <v>13390</v>
      </c>
      <c r="S978">
        <f t="shared" si="23"/>
        <v>28.8</v>
      </c>
    </row>
    <row r="979" spans="1:19" x14ac:dyDescent="0.25">
      <c r="A979" s="1">
        <v>40015</v>
      </c>
      <c r="B979" t="s">
        <v>22</v>
      </c>
      <c r="C979">
        <v>246</v>
      </c>
      <c r="J979">
        <f>IF(YEAR(A979)=$F$3,C979*$G$3,IF(YEAR(A979)=$F$4,C979*$G$4,IF(YEAR(A979)=$F$5,C979*$G$5,IF(YEAR(A979)=$F$6,C979*$G$6,IF(YEAR(A979)=$F$7,C979*$G$7,IF(YEAR(A979)=$F$8,C979*$G$8,IF(YEAR(A979)=$F$9,C979*$G$9,IF(YEAR(A979)=$F$10,C979*$G$10,IF(YEAR(A979)=$F$11,C979*$G$11,IF(YEAR(A979)=$F$12,C979*$G$12,))))))))))</f>
        <v>523.98</v>
      </c>
      <c r="R979">
        <f>SUMIF($B$3:B979,B979,$C$3:C979)</f>
        <v>10930</v>
      </c>
      <c r="S979">
        <f t="shared" si="23"/>
        <v>49.2</v>
      </c>
    </row>
    <row r="980" spans="1:19" x14ac:dyDescent="0.25">
      <c r="A980" s="1">
        <v>40017</v>
      </c>
      <c r="B980" t="s">
        <v>196</v>
      </c>
      <c r="C980">
        <v>10</v>
      </c>
      <c r="J980">
        <f>IF(YEAR(A980)=$F$3,C980*$G$3,IF(YEAR(A980)=$F$4,C980*$G$4,IF(YEAR(A980)=$F$5,C980*$G$5,IF(YEAR(A980)=$F$6,C980*$G$6,IF(YEAR(A980)=$F$7,C980*$G$7,IF(YEAR(A980)=$F$8,C980*$G$8,IF(YEAR(A980)=$F$9,C980*$G$9,IF(YEAR(A980)=$F$10,C980*$G$10,IF(YEAR(A980)=$F$11,C980*$G$11,IF(YEAR(A980)=$F$12,C980*$G$12,))))))))))</f>
        <v>21.299999999999997</v>
      </c>
      <c r="R980">
        <f>SUMIF($B$3:B980,B980,$C$3:C980)</f>
        <v>10</v>
      </c>
      <c r="S980">
        <f t="shared" si="23"/>
        <v>0</v>
      </c>
    </row>
    <row r="981" spans="1:19" x14ac:dyDescent="0.25">
      <c r="A981" s="1">
        <v>40019</v>
      </c>
      <c r="B981" t="s">
        <v>26</v>
      </c>
      <c r="C981">
        <v>148</v>
      </c>
      <c r="J981">
        <f>IF(YEAR(A981)=$F$3,C981*$G$3,IF(YEAR(A981)=$F$4,C981*$G$4,IF(YEAR(A981)=$F$5,C981*$G$5,IF(YEAR(A981)=$F$6,C981*$G$6,IF(YEAR(A981)=$F$7,C981*$G$7,IF(YEAR(A981)=$F$8,C981*$G$8,IF(YEAR(A981)=$F$9,C981*$G$9,IF(YEAR(A981)=$F$10,C981*$G$10,IF(YEAR(A981)=$F$11,C981*$G$11,IF(YEAR(A981)=$F$12,C981*$G$12,))))))))))</f>
        <v>315.24</v>
      </c>
      <c r="R981">
        <f>SUMIF($B$3:B981,B981,$C$3:C981)</f>
        <v>636</v>
      </c>
      <c r="S981">
        <f t="shared" si="23"/>
        <v>7.4</v>
      </c>
    </row>
    <row r="982" spans="1:19" x14ac:dyDescent="0.25">
      <c r="A982" s="1">
        <v>40021</v>
      </c>
      <c r="B982" t="s">
        <v>35</v>
      </c>
      <c r="C982">
        <v>24</v>
      </c>
      <c r="J982">
        <f>IF(YEAR(A982)=$F$3,C982*$G$3,IF(YEAR(A982)=$F$4,C982*$G$4,IF(YEAR(A982)=$F$5,C982*$G$5,IF(YEAR(A982)=$F$6,C982*$G$6,IF(YEAR(A982)=$F$7,C982*$G$7,IF(YEAR(A982)=$F$8,C982*$G$8,IF(YEAR(A982)=$F$9,C982*$G$9,IF(YEAR(A982)=$F$10,C982*$G$10,IF(YEAR(A982)=$F$11,C982*$G$11,IF(YEAR(A982)=$F$12,C982*$G$12,))))))))))</f>
        <v>51.12</v>
      </c>
      <c r="R982">
        <f>SUMIF($B$3:B982,B982,$C$3:C982)</f>
        <v>1317</v>
      </c>
      <c r="S982">
        <f t="shared" si="23"/>
        <v>2.4000000000000004</v>
      </c>
    </row>
    <row r="983" spans="1:19" x14ac:dyDescent="0.25">
      <c r="A983" s="1">
        <v>40024</v>
      </c>
      <c r="B983" t="s">
        <v>25</v>
      </c>
      <c r="C983">
        <v>66</v>
      </c>
      <c r="J983">
        <f>IF(YEAR(A983)=$F$3,C983*$G$3,IF(YEAR(A983)=$F$4,C983*$G$4,IF(YEAR(A983)=$F$5,C983*$G$5,IF(YEAR(A983)=$F$6,C983*$G$6,IF(YEAR(A983)=$F$7,C983*$G$7,IF(YEAR(A983)=$F$8,C983*$G$8,IF(YEAR(A983)=$F$9,C983*$G$9,IF(YEAR(A983)=$F$10,C983*$G$10,IF(YEAR(A983)=$F$11,C983*$G$11,IF(YEAR(A983)=$F$12,C983*$G$12,))))))))))</f>
        <v>140.57999999999998</v>
      </c>
      <c r="R983">
        <f>SUMIF($B$3:B983,B983,$C$3:C983)</f>
        <v>1082</v>
      </c>
      <c r="S983">
        <f t="shared" si="23"/>
        <v>6.6000000000000005</v>
      </c>
    </row>
    <row r="984" spans="1:19" x14ac:dyDescent="0.25">
      <c r="A984" s="1">
        <v>40027</v>
      </c>
      <c r="B984" t="s">
        <v>45</v>
      </c>
      <c r="C984">
        <v>333</v>
      </c>
      <c r="J984">
        <f>IF(YEAR(A984)=$F$3,C984*$G$3,IF(YEAR(A984)=$F$4,C984*$G$4,IF(YEAR(A984)=$F$5,C984*$G$5,IF(YEAR(A984)=$F$6,C984*$G$6,IF(YEAR(A984)=$F$7,C984*$G$7,IF(YEAR(A984)=$F$8,C984*$G$8,IF(YEAR(A984)=$F$9,C984*$G$9,IF(YEAR(A984)=$F$10,C984*$G$10,IF(YEAR(A984)=$F$11,C984*$G$11,IF(YEAR(A984)=$F$12,C984*$G$12,))))))))))</f>
        <v>709.29</v>
      </c>
      <c r="R984">
        <f>SUMIF($B$3:B984,B984,$C$3:C984)</f>
        <v>12748</v>
      </c>
      <c r="S984">
        <f t="shared" si="23"/>
        <v>66.600000000000009</v>
      </c>
    </row>
    <row r="985" spans="1:19" x14ac:dyDescent="0.25">
      <c r="A985" s="1">
        <v>40027</v>
      </c>
      <c r="B985" t="s">
        <v>37</v>
      </c>
      <c r="C985">
        <v>194</v>
      </c>
      <c r="J985">
        <f>IF(YEAR(A985)=$F$3,C985*$G$3,IF(YEAR(A985)=$F$4,C985*$G$4,IF(YEAR(A985)=$F$5,C985*$G$5,IF(YEAR(A985)=$F$6,C985*$G$6,IF(YEAR(A985)=$F$7,C985*$G$7,IF(YEAR(A985)=$F$8,C985*$G$8,IF(YEAR(A985)=$F$9,C985*$G$9,IF(YEAR(A985)=$F$10,C985*$G$10,IF(YEAR(A985)=$F$11,C985*$G$11,IF(YEAR(A985)=$F$12,C985*$G$12,))))))))))</f>
        <v>413.21999999999997</v>
      </c>
      <c r="R985">
        <f>SUMIF($B$3:B985,B985,$C$3:C985)</f>
        <v>2378</v>
      </c>
      <c r="S985">
        <f t="shared" si="23"/>
        <v>19.400000000000002</v>
      </c>
    </row>
    <row r="986" spans="1:19" x14ac:dyDescent="0.25">
      <c r="A986" s="1">
        <v>40031</v>
      </c>
      <c r="B986" t="s">
        <v>18</v>
      </c>
      <c r="C986">
        <v>154</v>
      </c>
      <c r="J986">
        <f>IF(YEAR(A986)=$F$3,C986*$G$3,IF(YEAR(A986)=$F$4,C986*$G$4,IF(YEAR(A986)=$F$5,C986*$G$5,IF(YEAR(A986)=$F$6,C986*$G$6,IF(YEAR(A986)=$F$7,C986*$G$7,IF(YEAR(A986)=$F$8,C986*$G$8,IF(YEAR(A986)=$F$9,C986*$G$9,IF(YEAR(A986)=$F$10,C986*$G$10,IF(YEAR(A986)=$F$11,C986*$G$11,IF(YEAR(A986)=$F$12,C986*$G$12,))))))))))</f>
        <v>328.02</v>
      </c>
      <c r="R986">
        <f>SUMIF($B$3:B986,B986,$C$3:C986)</f>
        <v>3128</v>
      </c>
      <c r="S986">
        <f t="shared" si="23"/>
        <v>15.4</v>
      </c>
    </row>
    <row r="987" spans="1:19" x14ac:dyDescent="0.25">
      <c r="A987" s="1">
        <v>40031</v>
      </c>
      <c r="B987" t="s">
        <v>55</v>
      </c>
      <c r="C987">
        <v>100</v>
      </c>
      <c r="J987">
        <f>IF(YEAR(A987)=$F$3,C987*$G$3,IF(YEAR(A987)=$F$4,C987*$G$4,IF(YEAR(A987)=$F$5,C987*$G$5,IF(YEAR(A987)=$F$6,C987*$G$6,IF(YEAR(A987)=$F$7,C987*$G$7,IF(YEAR(A987)=$F$8,C987*$G$8,IF(YEAR(A987)=$F$9,C987*$G$9,IF(YEAR(A987)=$F$10,C987*$G$10,IF(YEAR(A987)=$F$11,C987*$G$11,IF(YEAR(A987)=$F$12,C987*$G$12,))))))))))</f>
        <v>213</v>
      </c>
      <c r="R987">
        <f>SUMIF($B$3:B987,B987,$C$3:C987)</f>
        <v>2488</v>
      </c>
      <c r="S987">
        <f t="shared" si="23"/>
        <v>10</v>
      </c>
    </row>
    <row r="988" spans="1:19" x14ac:dyDescent="0.25">
      <c r="A988" s="1">
        <v>40031</v>
      </c>
      <c r="B988" t="s">
        <v>1</v>
      </c>
      <c r="C988">
        <v>18</v>
      </c>
      <c r="J988">
        <f>IF(YEAR(A988)=$F$3,C988*$G$3,IF(YEAR(A988)=$F$4,C988*$G$4,IF(YEAR(A988)=$F$5,C988*$G$5,IF(YEAR(A988)=$F$6,C988*$G$6,IF(YEAR(A988)=$F$7,C988*$G$7,IF(YEAR(A988)=$F$8,C988*$G$8,IF(YEAR(A988)=$F$9,C988*$G$9,IF(YEAR(A988)=$F$10,C988*$G$10,IF(YEAR(A988)=$F$11,C988*$G$11,IF(YEAR(A988)=$F$12,C988*$G$12,))))))))))</f>
        <v>38.339999999999996</v>
      </c>
      <c r="R988">
        <f>SUMIF($B$3:B988,B988,$C$3:C988)</f>
        <v>49</v>
      </c>
      <c r="S988">
        <f t="shared" si="23"/>
        <v>0</v>
      </c>
    </row>
    <row r="989" spans="1:19" x14ac:dyDescent="0.25">
      <c r="A989" s="1">
        <v>40031</v>
      </c>
      <c r="B989" t="s">
        <v>170</v>
      </c>
      <c r="C989">
        <v>20</v>
      </c>
      <c r="J989">
        <f>IF(YEAR(A989)=$F$3,C989*$G$3,IF(YEAR(A989)=$F$4,C989*$G$4,IF(YEAR(A989)=$F$5,C989*$G$5,IF(YEAR(A989)=$F$6,C989*$G$6,IF(YEAR(A989)=$F$7,C989*$G$7,IF(YEAR(A989)=$F$8,C989*$G$8,IF(YEAR(A989)=$F$9,C989*$G$9,IF(YEAR(A989)=$F$10,C989*$G$10,IF(YEAR(A989)=$F$11,C989*$G$11,IF(YEAR(A989)=$F$12,C989*$G$12,))))))))))</f>
        <v>42.599999999999994</v>
      </c>
      <c r="R989">
        <f>SUMIF($B$3:B989,B989,$C$3:C989)</f>
        <v>24</v>
      </c>
      <c r="S989">
        <f t="shared" si="23"/>
        <v>0</v>
      </c>
    </row>
    <row r="990" spans="1:19" x14ac:dyDescent="0.25">
      <c r="A990" s="1">
        <v>40033</v>
      </c>
      <c r="B990" t="s">
        <v>55</v>
      </c>
      <c r="C990">
        <v>200</v>
      </c>
      <c r="J990">
        <f>IF(YEAR(A990)=$F$3,C990*$G$3,IF(YEAR(A990)=$F$4,C990*$G$4,IF(YEAR(A990)=$F$5,C990*$G$5,IF(YEAR(A990)=$F$6,C990*$G$6,IF(YEAR(A990)=$F$7,C990*$G$7,IF(YEAR(A990)=$F$8,C990*$G$8,IF(YEAR(A990)=$F$9,C990*$G$9,IF(YEAR(A990)=$F$10,C990*$G$10,IF(YEAR(A990)=$F$11,C990*$G$11,IF(YEAR(A990)=$F$12,C990*$G$12,))))))))))</f>
        <v>426</v>
      </c>
      <c r="R990">
        <f>SUMIF($B$3:B990,B990,$C$3:C990)</f>
        <v>2688</v>
      </c>
      <c r="S990">
        <f t="shared" si="23"/>
        <v>20</v>
      </c>
    </row>
    <row r="991" spans="1:19" x14ac:dyDescent="0.25">
      <c r="A991" s="1">
        <v>40034</v>
      </c>
      <c r="B991" t="s">
        <v>18</v>
      </c>
      <c r="C991">
        <v>48</v>
      </c>
      <c r="J991">
        <f>IF(YEAR(A991)=$F$3,C991*$G$3,IF(YEAR(A991)=$F$4,C991*$G$4,IF(YEAR(A991)=$F$5,C991*$G$5,IF(YEAR(A991)=$F$6,C991*$G$6,IF(YEAR(A991)=$F$7,C991*$G$7,IF(YEAR(A991)=$F$8,C991*$G$8,IF(YEAR(A991)=$F$9,C991*$G$9,IF(YEAR(A991)=$F$10,C991*$G$10,IF(YEAR(A991)=$F$11,C991*$G$11,IF(YEAR(A991)=$F$12,C991*$G$12,))))))))))</f>
        <v>102.24</v>
      </c>
      <c r="R991">
        <f>SUMIF($B$3:B991,B991,$C$3:C991)</f>
        <v>3176</v>
      </c>
      <c r="S991">
        <f t="shared" si="23"/>
        <v>4.8000000000000007</v>
      </c>
    </row>
    <row r="992" spans="1:19" x14ac:dyDescent="0.25">
      <c r="A992" s="1">
        <v>40034</v>
      </c>
      <c r="B992" t="s">
        <v>61</v>
      </c>
      <c r="C992">
        <v>68</v>
      </c>
      <c r="J992">
        <f>IF(YEAR(A992)=$F$3,C992*$G$3,IF(YEAR(A992)=$F$4,C992*$G$4,IF(YEAR(A992)=$F$5,C992*$G$5,IF(YEAR(A992)=$F$6,C992*$G$6,IF(YEAR(A992)=$F$7,C992*$G$7,IF(YEAR(A992)=$F$8,C992*$G$8,IF(YEAR(A992)=$F$9,C992*$G$9,IF(YEAR(A992)=$F$10,C992*$G$10,IF(YEAR(A992)=$F$11,C992*$G$11,IF(YEAR(A992)=$F$12,C992*$G$12,))))))))))</f>
        <v>144.84</v>
      </c>
      <c r="R992">
        <f>SUMIF($B$3:B992,B992,$C$3:C992)</f>
        <v>1682</v>
      </c>
      <c r="S992">
        <f t="shared" si="23"/>
        <v>6.8000000000000007</v>
      </c>
    </row>
    <row r="993" spans="1:19" x14ac:dyDescent="0.25">
      <c r="A993" s="1">
        <v>40035</v>
      </c>
      <c r="B993" t="s">
        <v>174</v>
      </c>
      <c r="C993">
        <v>9</v>
      </c>
      <c r="J993">
        <f>IF(YEAR(A993)=$F$3,C993*$G$3,IF(YEAR(A993)=$F$4,C993*$G$4,IF(YEAR(A993)=$F$5,C993*$G$5,IF(YEAR(A993)=$F$6,C993*$G$6,IF(YEAR(A993)=$F$7,C993*$G$7,IF(YEAR(A993)=$F$8,C993*$G$8,IF(YEAR(A993)=$F$9,C993*$G$9,IF(YEAR(A993)=$F$10,C993*$G$10,IF(YEAR(A993)=$F$11,C993*$G$11,IF(YEAR(A993)=$F$12,C993*$G$12,))))))))))</f>
        <v>19.169999999999998</v>
      </c>
      <c r="R993">
        <f>SUMIF($B$3:B993,B993,$C$3:C993)</f>
        <v>13</v>
      </c>
      <c r="S993">
        <f t="shared" si="23"/>
        <v>0</v>
      </c>
    </row>
    <row r="994" spans="1:19" x14ac:dyDescent="0.25">
      <c r="A994" s="1">
        <v>40039</v>
      </c>
      <c r="B994" t="s">
        <v>50</v>
      </c>
      <c r="C994">
        <v>493</v>
      </c>
      <c r="J994">
        <f>IF(YEAR(A994)=$F$3,C994*$G$3,IF(YEAR(A994)=$F$4,C994*$G$4,IF(YEAR(A994)=$F$5,C994*$G$5,IF(YEAR(A994)=$F$6,C994*$G$6,IF(YEAR(A994)=$F$7,C994*$G$7,IF(YEAR(A994)=$F$8,C994*$G$8,IF(YEAR(A994)=$F$9,C994*$G$9,IF(YEAR(A994)=$F$10,C994*$G$10,IF(YEAR(A994)=$F$11,C994*$G$11,IF(YEAR(A994)=$F$12,C994*$G$12,))))))))))</f>
        <v>1050.0899999999999</v>
      </c>
      <c r="R994">
        <f>SUMIF($B$3:B994,B994,$C$3:C994)</f>
        <v>13883</v>
      </c>
      <c r="S994">
        <f t="shared" si="23"/>
        <v>98.600000000000009</v>
      </c>
    </row>
    <row r="995" spans="1:19" x14ac:dyDescent="0.25">
      <c r="A995" s="1">
        <v>40039</v>
      </c>
      <c r="B995" t="s">
        <v>14</v>
      </c>
      <c r="C995">
        <v>340</v>
      </c>
      <c r="J995">
        <f>IF(YEAR(A995)=$F$3,C995*$G$3,IF(YEAR(A995)=$F$4,C995*$G$4,IF(YEAR(A995)=$F$5,C995*$G$5,IF(YEAR(A995)=$F$6,C995*$G$6,IF(YEAR(A995)=$F$7,C995*$G$7,IF(YEAR(A995)=$F$8,C995*$G$8,IF(YEAR(A995)=$F$9,C995*$G$9,IF(YEAR(A995)=$F$10,C995*$G$10,IF(YEAR(A995)=$F$11,C995*$G$11,IF(YEAR(A995)=$F$12,C995*$G$12,))))))))))</f>
        <v>724.19999999999993</v>
      </c>
      <c r="R995">
        <f>SUMIF($B$3:B995,B995,$C$3:C995)</f>
        <v>10875</v>
      </c>
      <c r="S995">
        <f t="shared" si="23"/>
        <v>68</v>
      </c>
    </row>
    <row r="996" spans="1:19" x14ac:dyDescent="0.25">
      <c r="A996" s="1">
        <v>40041</v>
      </c>
      <c r="B996" t="s">
        <v>174</v>
      </c>
      <c r="C996">
        <v>2</v>
      </c>
      <c r="J996">
        <f>IF(YEAR(A996)=$F$3,C996*$G$3,IF(YEAR(A996)=$F$4,C996*$G$4,IF(YEAR(A996)=$F$5,C996*$G$5,IF(YEAR(A996)=$F$6,C996*$G$6,IF(YEAR(A996)=$F$7,C996*$G$7,IF(YEAR(A996)=$F$8,C996*$G$8,IF(YEAR(A996)=$F$9,C996*$G$9,IF(YEAR(A996)=$F$10,C996*$G$10,IF(YEAR(A996)=$F$11,C996*$G$11,IF(YEAR(A996)=$F$12,C996*$G$12,))))))))))</f>
        <v>4.26</v>
      </c>
      <c r="R996">
        <f>SUMIF($B$3:B996,B996,$C$3:C996)</f>
        <v>15</v>
      </c>
      <c r="S996">
        <f t="shared" si="23"/>
        <v>0</v>
      </c>
    </row>
    <row r="997" spans="1:19" x14ac:dyDescent="0.25">
      <c r="A997" s="1">
        <v>40044</v>
      </c>
      <c r="B997" t="s">
        <v>28</v>
      </c>
      <c r="C997">
        <v>62</v>
      </c>
      <c r="J997">
        <f>IF(YEAR(A997)=$F$3,C997*$G$3,IF(YEAR(A997)=$F$4,C997*$G$4,IF(YEAR(A997)=$F$5,C997*$G$5,IF(YEAR(A997)=$F$6,C997*$G$6,IF(YEAR(A997)=$F$7,C997*$G$7,IF(YEAR(A997)=$F$8,C997*$G$8,IF(YEAR(A997)=$F$9,C997*$G$9,IF(YEAR(A997)=$F$10,C997*$G$10,IF(YEAR(A997)=$F$11,C997*$G$11,IF(YEAR(A997)=$F$12,C997*$G$12,))))))))))</f>
        <v>132.06</v>
      </c>
      <c r="R997">
        <f>SUMIF($B$3:B997,B997,$C$3:C997)</f>
        <v>1879</v>
      </c>
      <c r="S997">
        <f t="shared" si="23"/>
        <v>6.2</v>
      </c>
    </row>
    <row r="998" spans="1:19" x14ac:dyDescent="0.25">
      <c r="A998" s="1">
        <v>40044</v>
      </c>
      <c r="B998" t="s">
        <v>22</v>
      </c>
      <c r="C998">
        <v>164</v>
      </c>
      <c r="J998">
        <f>IF(YEAR(A998)=$F$3,C998*$G$3,IF(YEAR(A998)=$F$4,C998*$G$4,IF(YEAR(A998)=$F$5,C998*$G$5,IF(YEAR(A998)=$F$6,C998*$G$6,IF(YEAR(A998)=$F$7,C998*$G$7,IF(YEAR(A998)=$F$8,C998*$G$8,IF(YEAR(A998)=$F$9,C998*$G$9,IF(YEAR(A998)=$F$10,C998*$G$10,IF(YEAR(A998)=$F$11,C998*$G$11,IF(YEAR(A998)=$F$12,C998*$G$12,))))))))))</f>
        <v>349.32</v>
      </c>
      <c r="R998">
        <f>SUMIF($B$3:B998,B998,$C$3:C998)</f>
        <v>11094</v>
      </c>
      <c r="S998">
        <f t="shared" si="23"/>
        <v>32.800000000000004</v>
      </c>
    </row>
    <row r="999" spans="1:19" x14ac:dyDescent="0.25">
      <c r="A999" s="1">
        <v>40045</v>
      </c>
      <c r="B999" t="s">
        <v>28</v>
      </c>
      <c r="C999">
        <v>170</v>
      </c>
      <c r="J999">
        <f>IF(YEAR(A999)=$F$3,C999*$G$3,IF(YEAR(A999)=$F$4,C999*$G$4,IF(YEAR(A999)=$F$5,C999*$G$5,IF(YEAR(A999)=$F$6,C999*$G$6,IF(YEAR(A999)=$F$7,C999*$G$7,IF(YEAR(A999)=$F$8,C999*$G$8,IF(YEAR(A999)=$F$9,C999*$G$9,IF(YEAR(A999)=$F$10,C999*$G$10,IF(YEAR(A999)=$F$11,C999*$G$11,IF(YEAR(A999)=$F$12,C999*$G$12,))))))))))</f>
        <v>362.09999999999997</v>
      </c>
      <c r="R999">
        <f>SUMIF($B$3:B999,B999,$C$3:C999)</f>
        <v>2049</v>
      </c>
      <c r="S999">
        <f t="shared" si="23"/>
        <v>17</v>
      </c>
    </row>
    <row r="1000" spans="1:19" x14ac:dyDescent="0.25">
      <c r="A1000" s="1">
        <v>40047</v>
      </c>
      <c r="B1000" t="s">
        <v>71</v>
      </c>
      <c r="C1000">
        <v>164</v>
      </c>
      <c r="J1000">
        <f>IF(YEAR(A1000)=$F$3,C1000*$G$3,IF(YEAR(A1000)=$F$4,C1000*$G$4,IF(YEAR(A1000)=$F$5,C1000*$G$5,IF(YEAR(A1000)=$F$6,C1000*$G$6,IF(YEAR(A1000)=$F$7,C1000*$G$7,IF(YEAR(A1000)=$F$8,C1000*$G$8,IF(YEAR(A1000)=$F$9,C1000*$G$9,IF(YEAR(A1000)=$F$10,C1000*$G$10,IF(YEAR(A1000)=$F$11,C1000*$G$11,IF(YEAR(A1000)=$F$12,C1000*$G$12,))))))))))</f>
        <v>349.32</v>
      </c>
      <c r="R1000">
        <f>SUMIF($B$3:B1000,B1000,$C$3:C1000)</f>
        <v>1229</v>
      </c>
      <c r="S1000">
        <f t="shared" si="23"/>
        <v>16.400000000000002</v>
      </c>
    </row>
    <row r="1001" spans="1:19" x14ac:dyDescent="0.25">
      <c r="A1001" s="1">
        <v>40049</v>
      </c>
      <c r="B1001" t="s">
        <v>6</v>
      </c>
      <c r="C1001">
        <v>70</v>
      </c>
      <c r="J1001">
        <f>IF(YEAR(A1001)=$F$3,C1001*$G$3,IF(YEAR(A1001)=$F$4,C1001*$G$4,IF(YEAR(A1001)=$F$5,C1001*$G$5,IF(YEAR(A1001)=$F$6,C1001*$G$6,IF(YEAR(A1001)=$F$7,C1001*$G$7,IF(YEAR(A1001)=$F$8,C1001*$G$8,IF(YEAR(A1001)=$F$9,C1001*$G$9,IF(YEAR(A1001)=$F$10,C1001*$G$10,IF(YEAR(A1001)=$F$11,C1001*$G$11,IF(YEAR(A1001)=$F$12,C1001*$G$12,))))))))))</f>
        <v>149.1</v>
      </c>
      <c r="R1001">
        <f>SUMIF($B$3:B1001,B1001,$C$3:C1001)</f>
        <v>1312</v>
      </c>
      <c r="S1001">
        <f t="shared" si="23"/>
        <v>7</v>
      </c>
    </row>
    <row r="1002" spans="1:19" x14ac:dyDescent="0.25">
      <c r="A1002" s="1">
        <v>40056</v>
      </c>
      <c r="B1002" t="s">
        <v>50</v>
      </c>
      <c r="C1002">
        <v>133</v>
      </c>
      <c r="J1002">
        <f>IF(YEAR(A1002)=$F$3,C1002*$G$3,IF(YEAR(A1002)=$F$4,C1002*$G$4,IF(YEAR(A1002)=$F$5,C1002*$G$5,IF(YEAR(A1002)=$F$6,C1002*$G$6,IF(YEAR(A1002)=$F$7,C1002*$G$7,IF(YEAR(A1002)=$F$8,C1002*$G$8,IF(YEAR(A1002)=$F$9,C1002*$G$9,IF(YEAR(A1002)=$F$10,C1002*$G$10,IF(YEAR(A1002)=$F$11,C1002*$G$11,IF(YEAR(A1002)=$F$12,C1002*$G$12,))))))))))</f>
        <v>283.28999999999996</v>
      </c>
      <c r="R1002">
        <f>SUMIF($B$3:B1002,B1002,$C$3:C1002)</f>
        <v>14016</v>
      </c>
      <c r="S1002">
        <f t="shared" si="23"/>
        <v>26.6</v>
      </c>
    </row>
    <row r="1003" spans="1:19" x14ac:dyDescent="0.25">
      <c r="A1003" s="1">
        <v>40057</v>
      </c>
      <c r="B1003" t="s">
        <v>197</v>
      </c>
      <c r="C1003">
        <v>20</v>
      </c>
      <c r="J1003">
        <f>IF(YEAR(A1003)=$F$3,C1003*$G$3,IF(YEAR(A1003)=$F$4,C1003*$G$4,IF(YEAR(A1003)=$F$5,C1003*$G$5,IF(YEAR(A1003)=$F$6,C1003*$G$6,IF(YEAR(A1003)=$F$7,C1003*$G$7,IF(YEAR(A1003)=$F$8,C1003*$G$8,IF(YEAR(A1003)=$F$9,C1003*$G$9,IF(YEAR(A1003)=$F$10,C1003*$G$10,IF(YEAR(A1003)=$F$11,C1003*$G$11,IF(YEAR(A1003)=$F$12,C1003*$G$12,))))))))))</f>
        <v>42.599999999999994</v>
      </c>
      <c r="R1003">
        <f>SUMIF($B$3:B1003,B1003,$C$3:C1003)</f>
        <v>20</v>
      </c>
      <c r="S1003">
        <f t="shared" si="23"/>
        <v>0</v>
      </c>
    </row>
    <row r="1004" spans="1:19" x14ac:dyDescent="0.25">
      <c r="A1004" s="1">
        <v>40059</v>
      </c>
      <c r="B1004" t="s">
        <v>198</v>
      </c>
      <c r="C1004">
        <v>15</v>
      </c>
      <c r="J1004">
        <f>IF(YEAR(A1004)=$F$3,C1004*$G$3,IF(YEAR(A1004)=$F$4,C1004*$G$4,IF(YEAR(A1004)=$F$5,C1004*$G$5,IF(YEAR(A1004)=$F$6,C1004*$G$6,IF(YEAR(A1004)=$F$7,C1004*$G$7,IF(YEAR(A1004)=$F$8,C1004*$G$8,IF(YEAR(A1004)=$F$9,C1004*$G$9,IF(YEAR(A1004)=$F$10,C1004*$G$10,IF(YEAR(A1004)=$F$11,C1004*$G$11,IF(YEAR(A1004)=$F$12,C1004*$G$12,))))))))))</f>
        <v>31.95</v>
      </c>
      <c r="R1004">
        <f>SUMIF($B$3:B1004,B1004,$C$3:C1004)</f>
        <v>15</v>
      </c>
      <c r="S1004">
        <f t="shared" si="23"/>
        <v>0</v>
      </c>
    </row>
    <row r="1005" spans="1:19" x14ac:dyDescent="0.25">
      <c r="A1005" s="1">
        <v>40060</v>
      </c>
      <c r="B1005" t="s">
        <v>199</v>
      </c>
      <c r="C1005">
        <v>15</v>
      </c>
      <c r="J1005">
        <f>IF(YEAR(A1005)=$F$3,C1005*$G$3,IF(YEAR(A1005)=$F$4,C1005*$G$4,IF(YEAR(A1005)=$F$5,C1005*$G$5,IF(YEAR(A1005)=$F$6,C1005*$G$6,IF(YEAR(A1005)=$F$7,C1005*$G$7,IF(YEAR(A1005)=$F$8,C1005*$G$8,IF(YEAR(A1005)=$F$9,C1005*$G$9,IF(YEAR(A1005)=$F$10,C1005*$G$10,IF(YEAR(A1005)=$F$11,C1005*$G$11,IF(YEAR(A1005)=$F$12,C1005*$G$12,))))))))))</f>
        <v>31.95</v>
      </c>
      <c r="R1005">
        <f>SUMIF($B$3:B1005,B1005,$C$3:C1005)</f>
        <v>15</v>
      </c>
      <c r="S1005">
        <f t="shared" si="23"/>
        <v>0</v>
      </c>
    </row>
    <row r="1006" spans="1:19" x14ac:dyDescent="0.25">
      <c r="A1006" s="1">
        <v>40061</v>
      </c>
      <c r="B1006" t="s">
        <v>58</v>
      </c>
      <c r="C1006">
        <v>105</v>
      </c>
      <c r="J1006">
        <f>IF(YEAR(A1006)=$F$3,C1006*$G$3,IF(YEAR(A1006)=$F$4,C1006*$G$4,IF(YEAR(A1006)=$F$5,C1006*$G$5,IF(YEAR(A1006)=$F$6,C1006*$G$6,IF(YEAR(A1006)=$F$7,C1006*$G$7,IF(YEAR(A1006)=$F$8,C1006*$G$8,IF(YEAR(A1006)=$F$9,C1006*$G$9,IF(YEAR(A1006)=$F$10,C1006*$G$10,IF(YEAR(A1006)=$F$11,C1006*$G$11,IF(YEAR(A1006)=$F$12,C1006*$G$12,))))))))))</f>
        <v>223.64999999999998</v>
      </c>
      <c r="R1006">
        <f>SUMIF($B$3:B1006,B1006,$C$3:C1006)</f>
        <v>525</v>
      </c>
      <c r="S1006">
        <f t="shared" si="23"/>
        <v>5.25</v>
      </c>
    </row>
    <row r="1007" spans="1:19" x14ac:dyDescent="0.25">
      <c r="A1007" s="1">
        <v>40065</v>
      </c>
      <c r="B1007" t="s">
        <v>31</v>
      </c>
      <c r="C1007">
        <v>192</v>
      </c>
      <c r="J1007">
        <f>IF(YEAR(A1007)=$F$3,C1007*$G$3,IF(YEAR(A1007)=$F$4,C1007*$G$4,IF(YEAR(A1007)=$F$5,C1007*$G$5,IF(YEAR(A1007)=$F$6,C1007*$G$6,IF(YEAR(A1007)=$F$7,C1007*$G$7,IF(YEAR(A1007)=$F$8,C1007*$G$8,IF(YEAR(A1007)=$F$9,C1007*$G$9,IF(YEAR(A1007)=$F$10,C1007*$G$10,IF(YEAR(A1007)=$F$11,C1007*$G$11,IF(YEAR(A1007)=$F$12,C1007*$G$12,))))))))))</f>
        <v>408.96</v>
      </c>
      <c r="R1007">
        <f>SUMIF($B$3:B1007,B1007,$C$3:C1007)</f>
        <v>1207</v>
      </c>
      <c r="S1007">
        <f t="shared" si="23"/>
        <v>19.200000000000003</v>
      </c>
    </row>
    <row r="1008" spans="1:19" x14ac:dyDescent="0.25">
      <c r="A1008" s="1">
        <v>40065</v>
      </c>
      <c r="B1008" t="s">
        <v>80</v>
      </c>
      <c r="C1008">
        <v>142</v>
      </c>
      <c r="J1008">
        <f>IF(YEAR(A1008)=$F$3,C1008*$G$3,IF(YEAR(A1008)=$F$4,C1008*$G$4,IF(YEAR(A1008)=$F$5,C1008*$G$5,IF(YEAR(A1008)=$F$6,C1008*$G$6,IF(YEAR(A1008)=$F$7,C1008*$G$7,IF(YEAR(A1008)=$F$8,C1008*$G$8,IF(YEAR(A1008)=$F$9,C1008*$G$9,IF(YEAR(A1008)=$F$10,C1008*$G$10,IF(YEAR(A1008)=$F$11,C1008*$G$11,IF(YEAR(A1008)=$F$12,C1008*$G$12,))))))))))</f>
        <v>302.45999999999998</v>
      </c>
      <c r="R1008">
        <f>SUMIF($B$3:B1008,B1008,$C$3:C1008)</f>
        <v>615</v>
      </c>
      <c r="S1008">
        <f t="shared" si="23"/>
        <v>7.1000000000000005</v>
      </c>
    </row>
    <row r="1009" spans="1:19" x14ac:dyDescent="0.25">
      <c r="A1009" s="1">
        <v>40066</v>
      </c>
      <c r="B1009" t="s">
        <v>106</v>
      </c>
      <c r="C1009">
        <v>3</v>
      </c>
      <c r="J1009">
        <f>IF(YEAR(A1009)=$F$3,C1009*$G$3,IF(YEAR(A1009)=$F$4,C1009*$G$4,IF(YEAR(A1009)=$F$5,C1009*$G$5,IF(YEAR(A1009)=$F$6,C1009*$G$6,IF(YEAR(A1009)=$F$7,C1009*$G$7,IF(YEAR(A1009)=$F$8,C1009*$G$8,IF(YEAR(A1009)=$F$9,C1009*$G$9,IF(YEAR(A1009)=$F$10,C1009*$G$10,IF(YEAR(A1009)=$F$11,C1009*$G$11,IF(YEAR(A1009)=$F$12,C1009*$G$12,))))))))))</f>
        <v>6.39</v>
      </c>
      <c r="R1009">
        <f>SUMIF($B$3:B1009,B1009,$C$3:C1009)</f>
        <v>20</v>
      </c>
      <c r="S1009">
        <f t="shared" si="23"/>
        <v>0</v>
      </c>
    </row>
    <row r="1010" spans="1:19" x14ac:dyDescent="0.25">
      <c r="A1010" s="1">
        <v>40066</v>
      </c>
      <c r="B1010" t="s">
        <v>17</v>
      </c>
      <c r="C1010">
        <v>219</v>
      </c>
      <c r="J1010">
        <f>IF(YEAR(A1010)=$F$3,C1010*$G$3,IF(YEAR(A1010)=$F$4,C1010*$G$4,IF(YEAR(A1010)=$F$5,C1010*$G$5,IF(YEAR(A1010)=$F$6,C1010*$G$6,IF(YEAR(A1010)=$F$7,C1010*$G$7,IF(YEAR(A1010)=$F$8,C1010*$G$8,IF(YEAR(A1010)=$F$9,C1010*$G$9,IF(YEAR(A1010)=$F$10,C1010*$G$10,IF(YEAR(A1010)=$F$11,C1010*$G$11,IF(YEAR(A1010)=$F$12,C1010*$G$12,))))))))))</f>
        <v>466.46999999999997</v>
      </c>
      <c r="R1010">
        <f>SUMIF($B$3:B1010,B1010,$C$3:C1010)</f>
        <v>8912</v>
      </c>
      <c r="S1010">
        <f t="shared" si="23"/>
        <v>21.900000000000002</v>
      </c>
    </row>
    <row r="1011" spans="1:19" x14ac:dyDescent="0.25">
      <c r="A1011" s="1">
        <v>40070</v>
      </c>
      <c r="B1011" t="s">
        <v>30</v>
      </c>
      <c r="C1011">
        <v>137</v>
      </c>
      <c r="J1011">
        <f>IF(YEAR(A1011)=$F$3,C1011*$G$3,IF(YEAR(A1011)=$F$4,C1011*$G$4,IF(YEAR(A1011)=$F$5,C1011*$G$5,IF(YEAR(A1011)=$F$6,C1011*$G$6,IF(YEAR(A1011)=$F$7,C1011*$G$7,IF(YEAR(A1011)=$F$8,C1011*$G$8,IF(YEAR(A1011)=$F$9,C1011*$G$9,IF(YEAR(A1011)=$F$10,C1011*$G$10,IF(YEAR(A1011)=$F$11,C1011*$G$11,IF(YEAR(A1011)=$F$12,C1011*$G$12,))))))))))</f>
        <v>291.81</v>
      </c>
      <c r="R1011">
        <f>SUMIF($B$3:B1011,B1011,$C$3:C1011)</f>
        <v>2545</v>
      </c>
      <c r="S1011">
        <f t="shared" si="23"/>
        <v>13.700000000000001</v>
      </c>
    </row>
    <row r="1012" spans="1:19" x14ac:dyDescent="0.25">
      <c r="A1012" s="1">
        <v>40071</v>
      </c>
      <c r="B1012" t="s">
        <v>20</v>
      </c>
      <c r="C1012">
        <v>108</v>
      </c>
      <c r="J1012">
        <f>IF(YEAR(A1012)=$F$3,C1012*$G$3,IF(YEAR(A1012)=$F$4,C1012*$G$4,IF(YEAR(A1012)=$F$5,C1012*$G$5,IF(YEAR(A1012)=$F$6,C1012*$G$6,IF(YEAR(A1012)=$F$7,C1012*$G$7,IF(YEAR(A1012)=$F$8,C1012*$G$8,IF(YEAR(A1012)=$F$9,C1012*$G$9,IF(YEAR(A1012)=$F$10,C1012*$G$10,IF(YEAR(A1012)=$F$11,C1012*$G$11,IF(YEAR(A1012)=$F$12,C1012*$G$12,))))))))))</f>
        <v>230.04</v>
      </c>
      <c r="R1012">
        <f>SUMIF($B$3:B1012,B1012,$C$3:C1012)</f>
        <v>599</v>
      </c>
      <c r="S1012">
        <f t="shared" si="23"/>
        <v>5.4</v>
      </c>
    </row>
    <row r="1013" spans="1:19" x14ac:dyDescent="0.25">
      <c r="A1013" s="1">
        <v>40072</v>
      </c>
      <c r="B1013" t="s">
        <v>102</v>
      </c>
      <c r="C1013">
        <v>395</v>
      </c>
      <c r="J1013">
        <f>IF(YEAR(A1013)=$F$3,C1013*$G$3,IF(YEAR(A1013)=$F$4,C1013*$G$4,IF(YEAR(A1013)=$F$5,C1013*$G$5,IF(YEAR(A1013)=$F$6,C1013*$G$6,IF(YEAR(A1013)=$F$7,C1013*$G$7,IF(YEAR(A1013)=$F$8,C1013*$G$8,IF(YEAR(A1013)=$F$9,C1013*$G$9,IF(YEAR(A1013)=$F$10,C1013*$G$10,IF(YEAR(A1013)=$F$11,C1013*$G$11,IF(YEAR(A1013)=$F$12,C1013*$G$12,))))))))))</f>
        <v>841.34999999999991</v>
      </c>
      <c r="R1013">
        <f>SUMIF($B$3:B1013,B1013,$C$3:C1013)</f>
        <v>3086</v>
      </c>
      <c r="S1013">
        <f t="shared" si="23"/>
        <v>39.5</v>
      </c>
    </row>
    <row r="1014" spans="1:19" x14ac:dyDescent="0.25">
      <c r="A1014" s="1">
        <v>40073</v>
      </c>
      <c r="B1014" t="s">
        <v>200</v>
      </c>
      <c r="C1014">
        <v>3</v>
      </c>
      <c r="J1014">
        <f>IF(YEAR(A1014)=$F$3,C1014*$G$3,IF(YEAR(A1014)=$F$4,C1014*$G$4,IF(YEAR(A1014)=$F$5,C1014*$G$5,IF(YEAR(A1014)=$F$6,C1014*$G$6,IF(YEAR(A1014)=$F$7,C1014*$G$7,IF(YEAR(A1014)=$F$8,C1014*$G$8,IF(YEAR(A1014)=$F$9,C1014*$G$9,IF(YEAR(A1014)=$F$10,C1014*$G$10,IF(YEAR(A1014)=$F$11,C1014*$G$11,IF(YEAR(A1014)=$F$12,C1014*$G$12,))))))))))</f>
        <v>6.39</v>
      </c>
      <c r="R1014">
        <f>SUMIF($B$3:B1014,B1014,$C$3:C1014)</f>
        <v>3</v>
      </c>
      <c r="S1014">
        <f t="shared" si="23"/>
        <v>0</v>
      </c>
    </row>
    <row r="1015" spans="1:19" x14ac:dyDescent="0.25">
      <c r="A1015" s="1">
        <v>40075</v>
      </c>
      <c r="B1015" t="s">
        <v>6</v>
      </c>
      <c r="C1015">
        <v>73</v>
      </c>
      <c r="J1015">
        <f>IF(YEAR(A1015)=$F$3,C1015*$G$3,IF(YEAR(A1015)=$F$4,C1015*$G$4,IF(YEAR(A1015)=$F$5,C1015*$G$5,IF(YEAR(A1015)=$F$6,C1015*$G$6,IF(YEAR(A1015)=$F$7,C1015*$G$7,IF(YEAR(A1015)=$F$8,C1015*$G$8,IF(YEAR(A1015)=$F$9,C1015*$G$9,IF(YEAR(A1015)=$F$10,C1015*$G$10,IF(YEAR(A1015)=$F$11,C1015*$G$11,IF(YEAR(A1015)=$F$12,C1015*$G$12,))))))))))</f>
        <v>155.48999999999998</v>
      </c>
      <c r="R1015">
        <f>SUMIF($B$3:B1015,B1015,$C$3:C1015)</f>
        <v>1385</v>
      </c>
      <c r="S1015">
        <f t="shared" si="23"/>
        <v>7.3000000000000007</v>
      </c>
    </row>
    <row r="1016" spans="1:19" x14ac:dyDescent="0.25">
      <c r="A1016" s="1">
        <v>40075</v>
      </c>
      <c r="B1016" t="s">
        <v>45</v>
      </c>
      <c r="C1016">
        <v>209</v>
      </c>
      <c r="J1016">
        <f>IF(YEAR(A1016)=$F$3,C1016*$G$3,IF(YEAR(A1016)=$F$4,C1016*$G$4,IF(YEAR(A1016)=$F$5,C1016*$G$5,IF(YEAR(A1016)=$F$6,C1016*$G$6,IF(YEAR(A1016)=$F$7,C1016*$G$7,IF(YEAR(A1016)=$F$8,C1016*$G$8,IF(YEAR(A1016)=$F$9,C1016*$G$9,IF(YEAR(A1016)=$F$10,C1016*$G$10,IF(YEAR(A1016)=$F$11,C1016*$G$11,IF(YEAR(A1016)=$F$12,C1016*$G$12,))))))))))</f>
        <v>445.16999999999996</v>
      </c>
      <c r="R1016">
        <f>SUMIF($B$3:B1016,B1016,$C$3:C1016)</f>
        <v>12957</v>
      </c>
      <c r="S1016">
        <f t="shared" si="23"/>
        <v>41.800000000000004</v>
      </c>
    </row>
    <row r="1017" spans="1:19" x14ac:dyDescent="0.25">
      <c r="A1017" s="1">
        <v>40077</v>
      </c>
      <c r="B1017" t="s">
        <v>37</v>
      </c>
      <c r="C1017">
        <v>41</v>
      </c>
      <c r="J1017">
        <f>IF(YEAR(A1017)=$F$3,C1017*$G$3,IF(YEAR(A1017)=$F$4,C1017*$G$4,IF(YEAR(A1017)=$F$5,C1017*$G$5,IF(YEAR(A1017)=$F$6,C1017*$G$6,IF(YEAR(A1017)=$F$7,C1017*$G$7,IF(YEAR(A1017)=$F$8,C1017*$G$8,IF(YEAR(A1017)=$F$9,C1017*$G$9,IF(YEAR(A1017)=$F$10,C1017*$G$10,IF(YEAR(A1017)=$F$11,C1017*$G$11,IF(YEAR(A1017)=$F$12,C1017*$G$12,))))))))))</f>
        <v>87.33</v>
      </c>
      <c r="R1017">
        <f>SUMIF($B$3:B1017,B1017,$C$3:C1017)</f>
        <v>2419</v>
      </c>
      <c r="S1017">
        <f t="shared" si="23"/>
        <v>4.1000000000000005</v>
      </c>
    </row>
    <row r="1018" spans="1:19" x14ac:dyDescent="0.25">
      <c r="A1018" s="1">
        <v>40083</v>
      </c>
      <c r="B1018" t="s">
        <v>17</v>
      </c>
      <c r="C1018">
        <v>488</v>
      </c>
      <c r="J1018">
        <f>IF(YEAR(A1018)=$F$3,C1018*$G$3,IF(YEAR(A1018)=$F$4,C1018*$G$4,IF(YEAR(A1018)=$F$5,C1018*$G$5,IF(YEAR(A1018)=$F$6,C1018*$G$6,IF(YEAR(A1018)=$F$7,C1018*$G$7,IF(YEAR(A1018)=$F$8,C1018*$G$8,IF(YEAR(A1018)=$F$9,C1018*$G$9,IF(YEAR(A1018)=$F$10,C1018*$G$10,IF(YEAR(A1018)=$F$11,C1018*$G$11,IF(YEAR(A1018)=$F$12,C1018*$G$12,))))))))))</f>
        <v>1039.44</v>
      </c>
      <c r="R1018">
        <f>SUMIF($B$3:B1018,B1018,$C$3:C1018)</f>
        <v>9400</v>
      </c>
      <c r="S1018">
        <f t="shared" si="23"/>
        <v>48.800000000000004</v>
      </c>
    </row>
    <row r="1019" spans="1:19" x14ac:dyDescent="0.25">
      <c r="A1019" s="1">
        <v>40084</v>
      </c>
      <c r="B1019" t="s">
        <v>97</v>
      </c>
      <c r="C1019">
        <v>5</v>
      </c>
      <c r="J1019">
        <f>IF(YEAR(A1019)=$F$3,C1019*$G$3,IF(YEAR(A1019)=$F$4,C1019*$G$4,IF(YEAR(A1019)=$F$5,C1019*$G$5,IF(YEAR(A1019)=$F$6,C1019*$G$6,IF(YEAR(A1019)=$F$7,C1019*$G$7,IF(YEAR(A1019)=$F$8,C1019*$G$8,IF(YEAR(A1019)=$F$9,C1019*$G$9,IF(YEAR(A1019)=$F$10,C1019*$G$10,IF(YEAR(A1019)=$F$11,C1019*$G$11,IF(YEAR(A1019)=$F$12,C1019*$G$12,))))))))))</f>
        <v>10.649999999999999</v>
      </c>
      <c r="R1019">
        <f>SUMIF($B$3:B1019,B1019,$C$3:C1019)</f>
        <v>34</v>
      </c>
      <c r="S1019">
        <f t="shared" si="23"/>
        <v>0</v>
      </c>
    </row>
    <row r="1020" spans="1:19" x14ac:dyDescent="0.25">
      <c r="A1020" s="1">
        <v>40084</v>
      </c>
      <c r="B1020" t="s">
        <v>69</v>
      </c>
      <c r="C1020">
        <v>97</v>
      </c>
      <c r="J1020">
        <f>IF(YEAR(A1020)=$F$3,C1020*$G$3,IF(YEAR(A1020)=$F$4,C1020*$G$4,IF(YEAR(A1020)=$F$5,C1020*$G$5,IF(YEAR(A1020)=$F$6,C1020*$G$6,IF(YEAR(A1020)=$F$7,C1020*$G$7,IF(YEAR(A1020)=$F$8,C1020*$G$8,IF(YEAR(A1020)=$F$9,C1020*$G$9,IF(YEAR(A1020)=$F$10,C1020*$G$10,IF(YEAR(A1020)=$F$11,C1020*$G$11,IF(YEAR(A1020)=$F$12,C1020*$G$12,))))))))))</f>
        <v>206.60999999999999</v>
      </c>
      <c r="R1020">
        <f>SUMIF($B$3:B1020,B1020,$C$3:C1020)</f>
        <v>2016</v>
      </c>
      <c r="S1020">
        <f t="shared" si="23"/>
        <v>9.7000000000000011</v>
      </c>
    </row>
    <row r="1021" spans="1:19" x14ac:dyDescent="0.25">
      <c r="A1021" s="1">
        <v>40085</v>
      </c>
      <c r="B1021" t="s">
        <v>8</v>
      </c>
      <c r="C1021">
        <v>58</v>
      </c>
      <c r="J1021">
        <f>IF(YEAR(A1021)=$F$3,C1021*$G$3,IF(YEAR(A1021)=$F$4,C1021*$G$4,IF(YEAR(A1021)=$F$5,C1021*$G$5,IF(YEAR(A1021)=$F$6,C1021*$G$6,IF(YEAR(A1021)=$F$7,C1021*$G$7,IF(YEAR(A1021)=$F$8,C1021*$G$8,IF(YEAR(A1021)=$F$9,C1021*$G$9,IF(YEAR(A1021)=$F$10,C1021*$G$10,IF(YEAR(A1021)=$F$11,C1021*$G$11,IF(YEAR(A1021)=$F$12,C1021*$G$12,))))))))))</f>
        <v>123.53999999999999</v>
      </c>
      <c r="R1021">
        <f>SUMIF($B$3:B1021,B1021,$C$3:C1021)</f>
        <v>1803</v>
      </c>
      <c r="S1021">
        <f t="shared" si="23"/>
        <v>5.8000000000000007</v>
      </c>
    </row>
    <row r="1022" spans="1:19" x14ac:dyDescent="0.25">
      <c r="A1022" s="1">
        <v>40085</v>
      </c>
      <c r="B1022" t="s">
        <v>55</v>
      </c>
      <c r="C1022">
        <v>179</v>
      </c>
      <c r="J1022">
        <f>IF(YEAR(A1022)=$F$3,C1022*$G$3,IF(YEAR(A1022)=$F$4,C1022*$G$4,IF(YEAR(A1022)=$F$5,C1022*$G$5,IF(YEAR(A1022)=$F$6,C1022*$G$6,IF(YEAR(A1022)=$F$7,C1022*$G$7,IF(YEAR(A1022)=$F$8,C1022*$G$8,IF(YEAR(A1022)=$F$9,C1022*$G$9,IF(YEAR(A1022)=$F$10,C1022*$G$10,IF(YEAR(A1022)=$F$11,C1022*$G$11,IF(YEAR(A1022)=$F$12,C1022*$G$12,))))))))))</f>
        <v>381.27</v>
      </c>
      <c r="R1022">
        <f>SUMIF($B$3:B1022,B1022,$C$3:C1022)</f>
        <v>2867</v>
      </c>
      <c r="S1022">
        <f t="shared" si="23"/>
        <v>17.900000000000002</v>
      </c>
    </row>
    <row r="1023" spans="1:19" x14ac:dyDescent="0.25">
      <c r="A1023" s="1">
        <v>40087</v>
      </c>
      <c r="B1023" t="s">
        <v>38</v>
      </c>
      <c r="C1023">
        <v>18</v>
      </c>
      <c r="J1023">
        <f>IF(YEAR(A1023)=$F$3,C1023*$G$3,IF(YEAR(A1023)=$F$4,C1023*$G$4,IF(YEAR(A1023)=$F$5,C1023*$G$5,IF(YEAR(A1023)=$F$6,C1023*$G$6,IF(YEAR(A1023)=$F$7,C1023*$G$7,IF(YEAR(A1023)=$F$8,C1023*$G$8,IF(YEAR(A1023)=$F$9,C1023*$G$9,IF(YEAR(A1023)=$F$10,C1023*$G$10,IF(YEAR(A1023)=$F$11,C1023*$G$11,IF(YEAR(A1023)=$F$12,C1023*$G$12,))))))))))</f>
        <v>38.339999999999996</v>
      </c>
      <c r="R1023">
        <f>SUMIF($B$3:B1023,B1023,$C$3:C1023)</f>
        <v>22</v>
      </c>
      <c r="S1023">
        <f t="shared" si="23"/>
        <v>0</v>
      </c>
    </row>
    <row r="1024" spans="1:19" x14ac:dyDescent="0.25">
      <c r="A1024" s="1">
        <v>40088</v>
      </c>
      <c r="B1024" t="s">
        <v>51</v>
      </c>
      <c r="C1024">
        <v>4</v>
      </c>
      <c r="J1024">
        <f>IF(YEAR(A1024)=$F$3,C1024*$G$3,IF(YEAR(A1024)=$F$4,C1024*$G$4,IF(YEAR(A1024)=$F$5,C1024*$G$5,IF(YEAR(A1024)=$F$6,C1024*$G$6,IF(YEAR(A1024)=$F$7,C1024*$G$7,IF(YEAR(A1024)=$F$8,C1024*$G$8,IF(YEAR(A1024)=$F$9,C1024*$G$9,IF(YEAR(A1024)=$F$10,C1024*$G$10,IF(YEAR(A1024)=$F$11,C1024*$G$11,IF(YEAR(A1024)=$F$12,C1024*$G$12,))))))))))</f>
        <v>8.52</v>
      </c>
      <c r="R1024">
        <f>SUMIF($B$3:B1024,B1024,$C$3:C1024)</f>
        <v>13</v>
      </c>
      <c r="S1024">
        <f t="shared" si="23"/>
        <v>0</v>
      </c>
    </row>
    <row r="1025" spans="1:19" x14ac:dyDescent="0.25">
      <c r="A1025" s="1">
        <v>40088</v>
      </c>
      <c r="B1025" t="s">
        <v>33</v>
      </c>
      <c r="C1025">
        <v>1</v>
      </c>
      <c r="J1025">
        <f>IF(YEAR(A1025)=$F$3,C1025*$G$3,IF(YEAR(A1025)=$F$4,C1025*$G$4,IF(YEAR(A1025)=$F$5,C1025*$G$5,IF(YEAR(A1025)=$F$6,C1025*$G$6,IF(YEAR(A1025)=$F$7,C1025*$G$7,IF(YEAR(A1025)=$F$8,C1025*$G$8,IF(YEAR(A1025)=$F$9,C1025*$G$9,IF(YEAR(A1025)=$F$10,C1025*$G$10,IF(YEAR(A1025)=$F$11,C1025*$G$11,IF(YEAR(A1025)=$F$12,C1025*$G$12,))))))))))</f>
        <v>2.13</v>
      </c>
      <c r="R1025">
        <f>SUMIF($B$3:B1025,B1025,$C$3:C1025)</f>
        <v>28</v>
      </c>
      <c r="S1025">
        <f t="shared" si="23"/>
        <v>0</v>
      </c>
    </row>
    <row r="1026" spans="1:19" x14ac:dyDescent="0.25">
      <c r="A1026" s="1">
        <v>40089</v>
      </c>
      <c r="B1026" t="s">
        <v>31</v>
      </c>
      <c r="C1026">
        <v>86</v>
      </c>
      <c r="J1026">
        <f>IF(YEAR(A1026)=$F$3,C1026*$G$3,IF(YEAR(A1026)=$F$4,C1026*$G$4,IF(YEAR(A1026)=$F$5,C1026*$G$5,IF(YEAR(A1026)=$F$6,C1026*$G$6,IF(YEAR(A1026)=$F$7,C1026*$G$7,IF(YEAR(A1026)=$F$8,C1026*$G$8,IF(YEAR(A1026)=$F$9,C1026*$G$9,IF(YEAR(A1026)=$F$10,C1026*$G$10,IF(YEAR(A1026)=$F$11,C1026*$G$11,IF(YEAR(A1026)=$F$12,C1026*$G$12,))))))))))</f>
        <v>183.17999999999998</v>
      </c>
      <c r="R1026">
        <f>SUMIF($B$3:B1026,B1026,$C$3:C1026)</f>
        <v>1293</v>
      </c>
      <c r="S1026">
        <f t="shared" si="23"/>
        <v>8.6</v>
      </c>
    </row>
    <row r="1027" spans="1:19" x14ac:dyDescent="0.25">
      <c r="A1027" s="1">
        <v>40090</v>
      </c>
      <c r="B1027" t="s">
        <v>14</v>
      </c>
      <c r="C1027">
        <v>290</v>
      </c>
      <c r="J1027">
        <f>IF(YEAR(A1027)=$F$3,C1027*$G$3,IF(YEAR(A1027)=$F$4,C1027*$G$4,IF(YEAR(A1027)=$F$5,C1027*$G$5,IF(YEAR(A1027)=$F$6,C1027*$G$6,IF(YEAR(A1027)=$F$7,C1027*$G$7,IF(YEAR(A1027)=$F$8,C1027*$G$8,IF(YEAR(A1027)=$F$9,C1027*$G$9,IF(YEAR(A1027)=$F$10,C1027*$G$10,IF(YEAR(A1027)=$F$11,C1027*$G$11,IF(YEAR(A1027)=$F$12,C1027*$G$12,))))))))))</f>
        <v>617.69999999999993</v>
      </c>
      <c r="R1027">
        <f>SUMIF($B$3:B1027,B1027,$C$3:C1027)</f>
        <v>11165</v>
      </c>
      <c r="S1027">
        <f t="shared" si="23"/>
        <v>58</v>
      </c>
    </row>
    <row r="1028" spans="1:19" x14ac:dyDescent="0.25">
      <c r="A1028" s="1">
        <v>40092</v>
      </c>
      <c r="B1028" t="s">
        <v>184</v>
      </c>
      <c r="C1028">
        <v>14</v>
      </c>
      <c r="J1028">
        <f>IF(YEAR(A1028)=$F$3,C1028*$G$3,IF(YEAR(A1028)=$F$4,C1028*$G$4,IF(YEAR(A1028)=$F$5,C1028*$G$5,IF(YEAR(A1028)=$F$6,C1028*$G$6,IF(YEAR(A1028)=$F$7,C1028*$G$7,IF(YEAR(A1028)=$F$8,C1028*$G$8,IF(YEAR(A1028)=$F$9,C1028*$G$9,IF(YEAR(A1028)=$F$10,C1028*$G$10,IF(YEAR(A1028)=$F$11,C1028*$G$11,IF(YEAR(A1028)=$F$12,C1028*$G$12,))))))))))</f>
        <v>29.82</v>
      </c>
      <c r="R1028">
        <f>SUMIF($B$3:B1028,B1028,$C$3:C1028)</f>
        <v>18</v>
      </c>
      <c r="S1028">
        <f t="shared" ref="S1028:S1091" si="24">IF(R1028&gt;=10000,C1028*0.2,IF(R1028&gt;=1000,C1028*0.1,IF(R1028&gt;=100,C1028*0.05,0)))</f>
        <v>0</v>
      </c>
    </row>
    <row r="1029" spans="1:19" x14ac:dyDescent="0.25">
      <c r="A1029" s="1">
        <v>40094</v>
      </c>
      <c r="B1029" t="s">
        <v>39</v>
      </c>
      <c r="C1029">
        <v>120</v>
      </c>
      <c r="J1029">
        <f>IF(YEAR(A1029)=$F$3,C1029*$G$3,IF(YEAR(A1029)=$F$4,C1029*$G$4,IF(YEAR(A1029)=$F$5,C1029*$G$5,IF(YEAR(A1029)=$F$6,C1029*$G$6,IF(YEAR(A1029)=$F$7,C1029*$G$7,IF(YEAR(A1029)=$F$8,C1029*$G$8,IF(YEAR(A1029)=$F$9,C1029*$G$9,IF(YEAR(A1029)=$F$10,C1029*$G$10,IF(YEAR(A1029)=$F$11,C1029*$G$11,IF(YEAR(A1029)=$F$12,C1029*$G$12,))))))))))</f>
        <v>255.6</v>
      </c>
      <c r="R1029">
        <f>SUMIF($B$3:B1029,B1029,$C$3:C1029)</f>
        <v>960</v>
      </c>
      <c r="S1029">
        <f t="shared" si="24"/>
        <v>6</v>
      </c>
    </row>
    <row r="1030" spans="1:19" x14ac:dyDescent="0.25">
      <c r="A1030" s="1">
        <v>40094</v>
      </c>
      <c r="B1030" t="s">
        <v>123</v>
      </c>
      <c r="C1030">
        <v>28</v>
      </c>
      <c r="J1030">
        <f>IF(YEAR(A1030)=$F$3,C1030*$G$3,IF(YEAR(A1030)=$F$4,C1030*$G$4,IF(YEAR(A1030)=$F$5,C1030*$G$5,IF(YEAR(A1030)=$F$6,C1030*$G$6,IF(YEAR(A1030)=$F$7,C1030*$G$7,IF(YEAR(A1030)=$F$8,C1030*$G$8,IF(YEAR(A1030)=$F$9,C1030*$G$9,IF(YEAR(A1030)=$F$10,C1030*$G$10,IF(YEAR(A1030)=$F$11,C1030*$G$11,IF(YEAR(A1030)=$F$12,C1030*$G$12,))))))))))</f>
        <v>59.64</v>
      </c>
      <c r="R1030">
        <f>SUMIF($B$3:B1030,B1030,$C$3:C1030)</f>
        <v>352</v>
      </c>
      <c r="S1030">
        <f t="shared" si="24"/>
        <v>1.4000000000000001</v>
      </c>
    </row>
    <row r="1031" spans="1:19" x14ac:dyDescent="0.25">
      <c r="A1031" s="1">
        <v>40095</v>
      </c>
      <c r="B1031" t="s">
        <v>9</v>
      </c>
      <c r="C1031">
        <v>213</v>
      </c>
      <c r="J1031">
        <f>IF(YEAR(A1031)=$F$3,C1031*$G$3,IF(YEAR(A1031)=$F$4,C1031*$G$4,IF(YEAR(A1031)=$F$5,C1031*$G$5,IF(YEAR(A1031)=$F$6,C1031*$G$6,IF(YEAR(A1031)=$F$7,C1031*$G$7,IF(YEAR(A1031)=$F$8,C1031*$G$8,IF(YEAR(A1031)=$F$9,C1031*$G$9,IF(YEAR(A1031)=$F$10,C1031*$G$10,IF(YEAR(A1031)=$F$11,C1031*$G$11,IF(YEAR(A1031)=$F$12,C1031*$G$12,))))))))))</f>
        <v>453.69</v>
      </c>
      <c r="R1031">
        <f>SUMIF($B$3:B1031,B1031,$C$3:C1031)</f>
        <v>12690</v>
      </c>
      <c r="S1031">
        <f t="shared" si="24"/>
        <v>42.6</v>
      </c>
    </row>
    <row r="1032" spans="1:19" x14ac:dyDescent="0.25">
      <c r="A1032" s="1">
        <v>40101</v>
      </c>
      <c r="B1032" t="s">
        <v>108</v>
      </c>
      <c r="C1032">
        <v>10</v>
      </c>
      <c r="J1032">
        <f>IF(YEAR(A1032)=$F$3,C1032*$G$3,IF(YEAR(A1032)=$F$4,C1032*$G$4,IF(YEAR(A1032)=$F$5,C1032*$G$5,IF(YEAR(A1032)=$F$6,C1032*$G$6,IF(YEAR(A1032)=$F$7,C1032*$G$7,IF(YEAR(A1032)=$F$8,C1032*$G$8,IF(YEAR(A1032)=$F$9,C1032*$G$9,IF(YEAR(A1032)=$F$10,C1032*$G$10,IF(YEAR(A1032)=$F$11,C1032*$G$11,IF(YEAR(A1032)=$F$12,C1032*$G$12,))))))))))</f>
        <v>21.299999999999997</v>
      </c>
      <c r="R1032">
        <f>SUMIF($B$3:B1032,B1032,$C$3:C1032)</f>
        <v>29</v>
      </c>
      <c r="S1032">
        <f t="shared" si="24"/>
        <v>0</v>
      </c>
    </row>
    <row r="1033" spans="1:19" x14ac:dyDescent="0.25">
      <c r="A1033" s="1">
        <v>40102</v>
      </c>
      <c r="B1033" t="s">
        <v>69</v>
      </c>
      <c r="C1033">
        <v>53</v>
      </c>
      <c r="J1033">
        <f>IF(YEAR(A1033)=$F$3,C1033*$G$3,IF(YEAR(A1033)=$F$4,C1033*$G$4,IF(YEAR(A1033)=$F$5,C1033*$G$5,IF(YEAR(A1033)=$F$6,C1033*$G$6,IF(YEAR(A1033)=$F$7,C1033*$G$7,IF(YEAR(A1033)=$F$8,C1033*$G$8,IF(YEAR(A1033)=$F$9,C1033*$G$9,IF(YEAR(A1033)=$F$10,C1033*$G$10,IF(YEAR(A1033)=$F$11,C1033*$G$11,IF(YEAR(A1033)=$F$12,C1033*$G$12,))))))))))</f>
        <v>112.89</v>
      </c>
      <c r="R1033">
        <f>SUMIF($B$3:B1033,B1033,$C$3:C1033)</f>
        <v>2069</v>
      </c>
      <c r="S1033">
        <f t="shared" si="24"/>
        <v>5.3000000000000007</v>
      </c>
    </row>
    <row r="1034" spans="1:19" x14ac:dyDescent="0.25">
      <c r="A1034" s="1">
        <v>40103</v>
      </c>
      <c r="B1034" t="s">
        <v>30</v>
      </c>
      <c r="C1034">
        <v>178</v>
      </c>
      <c r="J1034">
        <f>IF(YEAR(A1034)=$F$3,C1034*$G$3,IF(YEAR(A1034)=$F$4,C1034*$G$4,IF(YEAR(A1034)=$F$5,C1034*$G$5,IF(YEAR(A1034)=$F$6,C1034*$G$6,IF(YEAR(A1034)=$F$7,C1034*$G$7,IF(YEAR(A1034)=$F$8,C1034*$G$8,IF(YEAR(A1034)=$F$9,C1034*$G$9,IF(YEAR(A1034)=$F$10,C1034*$G$10,IF(YEAR(A1034)=$F$11,C1034*$G$11,IF(YEAR(A1034)=$F$12,C1034*$G$12,))))))))))</f>
        <v>379.14</v>
      </c>
      <c r="R1034">
        <f>SUMIF($B$3:B1034,B1034,$C$3:C1034)</f>
        <v>2723</v>
      </c>
      <c r="S1034">
        <f t="shared" si="24"/>
        <v>17.8</v>
      </c>
    </row>
    <row r="1035" spans="1:19" x14ac:dyDescent="0.25">
      <c r="A1035" s="1">
        <v>40103</v>
      </c>
      <c r="B1035" t="s">
        <v>74</v>
      </c>
      <c r="C1035">
        <v>6</v>
      </c>
      <c r="J1035">
        <f>IF(YEAR(A1035)=$F$3,C1035*$G$3,IF(YEAR(A1035)=$F$4,C1035*$G$4,IF(YEAR(A1035)=$F$5,C1035*$G$5,IF(YEAR(A1035)=$F$6,C1035*$G$6,IF(YEAR(A1035)=$F$7,C1035*$G$7,IF(YEAR(A1035)=$F$8,C1035*$G$8,IF(YEAR(A1035)=$F$9,C1035*$G$9,IF(YEAR(A1035)=$F$10,C1035*$G$10,IF(YEAR(A1035)=$F$11,C1035*$G$11,IF(YEAR(A1035)=$F$12,C1035*$G$12,))))))))))</f>
        <v>12.78</v>
      </c>
      <c r="R1035">
        <f>SUMIF($B$3:B1035,B1035,$C$3:C1035)</f>
        <v>17</v>
      </c>
      <c r="S1035">
        <f t="shared" si="24"/>
        <v>0</v>
      </c>
    </row>
    <row r="1036" spans="1:19" x14ac:dyDescent="0.25">
      <c r="A1036" s="1">
        <v>40107</v>
      </c>
      <c r="B1036" t="s">
        <v>9</v>
      </c>
      <c r="C1036">
        <v>118</v>
      </c>
      <c r="J1036">
        <f>IF(YEAR(A1036)=$F$3,C1036*$G$3,IF(YEAR(A1036)=$F$4,C1036*$G$4,IF(YEAR(A1036)=$F$5,C1036*$G$5,IF(YEAR(A1036)=$F$6,C1036*$G$6,IF(YEAR(A1036)=$F$7,C1036*$G$7,IF(YEAR(A1036)=$F$8,C1036*$G$8,IF(YEAR(A1036)=$F$9,C1036*$G$9,IF(YEAR(A1036)=$F$10,C1036*$G$10,IF(YEAR(A1036)=$F$11,C1036*$G$11,IF(YEAR(A1036)=$F$12,C1036*$G$12,))))))))))</f>
        <v>251.33999999999997</v>
      </c>
      <c r="R1036">
        <f>SUMIF($B$3:B1036,B1036,$C$3:C1036)</f>
        <v>12808</v>
      </c>
      <c r="S1036">
        <f t="shared" si="24"/>
        <v>23.6</v>
      </c>
    </row>
    <row r="1037" spans="1:19" x14ac:dyDescent="0.25">
      <c r="A1037" s="1">
        <v>40107</v>
      </c>
      <c r="B1037" t="s">
        <v>70</v>
      </c>
      <c r="C1037">
        <v>5</v>
      </c>
      <c r="J1037">
        <f>IF(YEAR(A1037)=$F$3,C1037*$G$3,IF(YEAR(A1037)=$F$4,C1037*$G$4,IF(YEAR(A1037)=$F$5,C1037*$G$5,IF(YEAR(A1037)=$F$6,C1037*$G$6,IF(YEAR(A1037)=$F$7,C1037*$G$7,IF(YEAR(A1037)=$F$8,C1037*$G$8,IF(YEAR(A1037)=$F$9,C1037*$G$9,IF(YEAR(A1037)=$F$10,C1037*$G$10,IF(YEAR(A1037)=$F$11,C1037*$G$11,IF(YEAR(A1037)=$F$12,C1037*$G$12,))))))))))</f>
        <v>10.649999999999999</v>
      </c>
      <c r="R1037">
        <f>SUMIF($B$3:B1037,B1037,$C$3:C1037)</f>
        <v>22</v>
      </c>
      <c r="S1037">
        <f t="shared" si="24"/>
        <v>0</v>
      </c>
    </row>
    <row r="1038" spans="1:19" x14ac:dyDescent="0.25">
      <c r="A1038" s="1">
        <v>40108</v>
      </c>
      <c r="B1038" t="s">
        <v>18</v>
      </c>
      <c r="C1038">
        <v>89</v>
      </c>
      <c r="J1038">
        <f>IF(YEAR(A1038)=$F$3,C1038*$G$3,IF(YEAR(A1038)=$F$4,C1038*$G$4,IF(YEAR(A1038)=$F$5,C1038*$G$5,IF(YEAR(A1038)=$F$6,C1038*$G$6,IF(YEAR(A1038)=$F$7,C1038*$G$7,IF(YEAR(A1038)=$F$8,C1038*$G$8,IF(YEAR(A1038)=$F$9,C1038*$G$9,IF(YEAR(A1038)=$F$10,C1038*$G$10,IF(YEAR(A1038)=$F$11,C1038*$G$11,IF(YEAR(A1038)=$F$12,C1038*$G$12,))))))))))</f>
        <v>189.57</v>
      </c>
      <c r="R1038">
        <f>SUMIF($B$3:B1038,B1038,$C$3:C1038)</f>
        <v>3265</v>
      </c>
      <c r="S1038">
        <f t="shared" si="24"/>
        <v>8.9</v>
      </c>
    </row>
    <row r="1039" spans="1:19" x14ac:dyDescent="0.25">
      <c r="A1039" s="1">
        <v>40113</v>
      </c>
      <c r="B1039" t="s">
        <v>35</v>
      </c>
      <c r="C1039">
        <v>22</v>
      </c>
      <c r="J1039">
        <f>IF(YEAR(A1039)=$F$3,C1039*$G$3,IF(YEAR(A1039)=$F$4,C1039*$G$4,IF(YEAR(A1039)=$F$5,C1039*$G$5,IF(YEAR(A1039)=$F$6,C1039*$G$6,IF(YEAR(A1039)=$F$7,C1039*$G$7,IF(YEAR(A1039)=$F$8,C1039*$G$8,IF(YEAR(A1039)=$F$9,C1039*$G$9,IF(YEAR(A1039)=$F$10,C1039*$G$10,IF(YEAR(A1039)=$F$11,C1039*$G$11,IF(YEAR(A1039)=$F$12,C1039*$G$12,))))))))))</f>
        <v>46.86</v>
      </c>
      <c r="R1039">
        <f>SUMIF($B$3:B1039,B1039,$C$3:C1039)</f>
        <v>1339</v>
      </c>
      <c r="S1039">
        <f t="shared" si="24"/>
        <v>2.2000000000000002</v>
      </c>
    </row>
    <row r="1040" spans="1:19" x14ac:dyDescent="0.25">
      <c r="A1040" s="1">
        <v>40114</v>
      </c>
      <c r="B1040" t="s">
        <v>18</v>
      </c>
      <c r="C1040">
        <v>199</v>
      </c>
      <c r="J1040">
        <f>IF(YEAR(A1040)=$F$3,C1040*$G$3,IF(YEAR(A1040)=$F$4,C1040*$G$4,IF(YEAR(A1040)=$F$5,C1040*$G$5,IF(YEAR(A1040)=$F$6,C1040*$G$6,IF(YEAR(A1040)=$F$7,C1040*$G$7,IF(YEAR(A1040)=$F$8,C1040*$G$8,IF(YEAR(A1040)=$F$9,C1040*$G$9,IF(YEAR(A1040)=$F$10,C1040*$G$10,IF(YEAR(A1040)=$F$11,C1040*$G$11,IF(YEAR(A1040)=$F$12,C1040*$G$12,))))))))))</f>
        <v>423.87</v>
      </c>
      <c r="R1040">
        <f>SUMIF($B$3:B1040,B1040,$C$3:C1040)</f>
        <v>3464</v>
      </c>
      <c r="S1040">
        <f t="shared" si="24"/>
        <v>19.900000000000002</v>
      </c>
    </row>
    <row r="1041" spans="1:19" x14ac:dyDescent="0.25">
      <c r="A1041" s="1">
        <v>40120</v>
      </c>
      <c r="B1041" t="s">
        <v>109</v>
      </c>
      <c r="C1041">
        <v>8</v>
      </c>
      <c r="J1041">
        <f>IF(YEAR(A1041)=$F$3,C1041*$G$3,IF(YEAR(A1041)=$F$4,C1041*$G$4,IF(YEAR(A1041)=$F$5,C1041*$G$5,IF(YEAR(A1041)=$F$6,C1041*$G$6,IF(YEAR(A1041)=$F$7,C1041*$G$7,IF(YEAR(A1041)=$F$8,C1041*$G$8,IF(YEAR(A1041)=$F$9,C1041*$G$9,IF(YEAR(A1041)=$F$10,C1041*$G$10,IF(YEAR(A1041)=$F$11,C1041*$G$11,IF(YEAR(A1041)=$F$12,C1041*$G$12,))))))))))</f>
        <v>17.04</v>
      </c>
      <c r="R1041">
        <f>SUMIF($B$3:B1041,B1041,$C$3:C1041)</f>
        <v>38</v>
      </c>
      <c r="S1041">
        <f t="shared" si="24"/>
        <v>0</v>
      </c>
    </row>
    <row r="1042" spans="1:19" x14ac:dyDescent="0.25">
      <c r="A1042" s="1">
        <v>40120</v>
      </c>
      <c r="B1042" t="s">
        <v>18</v>
      </c>
      <c r="C1042">
        <v>198</v>
      </c>
      <c r="J1042">
        <f>IF(YEAR(A1042)=$F$3,C1042*$G$3,IF(YEAR(A1042)=$F$4,C1042*$G$4,IF(YEAR(A1042)=$F$5,C1042*$G$5,IF(YEAR(A1042)=$F$6,C1042*$G$6,IF(YEAR(A1042)=$F$7,C1042*$G$7,IF(YEAR(A1042)=$F$8,C1042*$G$8,IF(YEAR(A1042)=$F$9,C1042*$G$9,IF(YEAR(A1042)=$F$10,C1042*$G$10,IF(YEAR(A1042)=$F$11,C1042*$G$11,IF(YEAR(A1042)=$F$12,C1042*$G$12,))))))))))</f>
        <v>421.73999999999995</v>
      </c>
      <c r="R1042">
        <f>SUMIF($B$3:B1042,B1042,$C$3:C1042)</f>
        <v>3662</v>
      </c>
      <c r="S1042">
        <f t="shared" si="24"/>
        <v>19.8</v>
      </c>
    </row>
    <row r="1043" spans="1:19" x14ac:dyDescent="0.25">
      <c r="A1043" s="1">
        <v>40121</v>
      </c>
      <c r="B1043" t="s">
        <v>95</v>
      </c>
      <c r="C1043">
        <v>6</v>
      </c>
      <c r="J1043">
        <f>IF(YEAR(A1043)=$F$3,C1043*$G$3,IF(YEAR(A1043)=$F$4,C1043*$G$4,IF(YEAR(A1043)=$F$5,C1043*$G$5,IF(YEAR(A1043)=$F$6,C1043*$G$6,IF(YEAR(A1043)=$F$7,C1043*$G$7,IF(YEAR(A1043)=$F$8,C1043*$G$8,IF(YEAR(A1043)=$F$9,C1043*$G$9,IF(YEAR(A1043)=$F$10,C1043*$G$10,IF(YEAR(A1043)=$F$11,C1043*$G$11,IF(YEAR(A1043)=$F$12,C1043*$G$12,))))))))))</f>
        <v>12.78</v>
      </c>
      <c r="R1043">
        <f>SUMIF($B$3:B1043,B1043,$C$3:C1043)</f>
        <v>8</v>
      </c>
      <c r="S1043">
        <f t="shared" si="24"/>
        <v>0</v>
      </c>
    </row>
    <row r="1044" spans="1:19" x14ac:dyDescent="0.25">
      <c r="A1044" s="1">
        <v>40121</v>
      </c>
      <c r="B1044" t="s">
        <v>23</v>
      </c>
      <c r="C1044">
        <v>68</v>
      </c>
      <c r="J1044">
        <f>IF(YEAR(A1044)=$F$3,C1044*$G$3,IF(YEAR(A1044)=$F$4,C1044*$G$4,IF(YEAR(A1044)=$F$5,C1044*$G$5,IF(YEAR(A1044)=$F$6,C1044*$G$6,IF(YEAR(A1044)=$F$7,C1044*$G$7,IF(YEAR(A1044)=$F$8,C1044*$G$8,IF(YEAR(A1044)=$F$9,C1044*$G$9,IF(YEAR(A1044)=$F$10,C1044*$G$10,IF(YEAR(A1044)=$F$11,C1044*$G$11,IF(YEAR(A1044)=$F$12,C1044*$G$12,))))))))))</f>
        <v>144.84</v>
      </c>
      <c r="R1044">
        <f>SUMIF($B$3:B1044,B1044,$C$3:C1044)</f>
        <v>2404</v>
      </c>
      <c r="S1044">
        <f t="shared" si="24"/>
        <v>6.8000000000000007</v>
      </c>
    </row>
    <row r="1045" spans="1:19" x14ac:dyDescent="0.25">
      <c r="A1045" s="1">
        <v>40121</v>
      </c>
      <c r="B1045" t="s">
        <v>102</v>
      </c>
      <c r="C1045">
        <v>200</v>
      </c>
      <c r="J1045">
        <f>IF(YEAR(A1045)=$F$3,C1045*$G$3,IF(YEAR(A1045)=$F$4,C1045*$G$4,IF(YEAR(A1045)=$F$5,C1045*$G$5,IF(YEAR(A1045)=$F$6,C1045*$G$6,IF(YEAR(A1045)=$F$7,C1045*$G$7,IF(YEAR(A1045)=$F$8,C1045*$G$8,IF(YEAR(A1045)=$F$9,C1045*$G$9,IF(YEAR(A1045)=$F$10,C1045*$G$10,IF(YEAR(A1045)=$F$11,C1045*$G$11,IF(YEAR(A1045)=$F$12,C1045*$G$12,))))))))))</f>
        <v>426</v>
      </c>
      <c r="R1045">
        <f>SUMIF($B$3:B1045,B1045,$C$3:C1045)</f>
        <v>3286</v>
      </c>
      <c r="S1045">
        <f t="shared" si="24"/>
        <v>20</v>
      </c>
    </row>
    <row r="1046" spans="1:19" x14ac:dyDescent="0.25">
      <c r="A1046" s="1">
        <v>40122</v>
      </c>
      <c r="B1046" t="s">
        <v>5</v>
      </c>
      <c r="C1046">
        <v>426</v>
      </c>
      <c r="J1046">
        <f>IF(YEAR(A1046)=$F$3,C1046*$G$3,IF(YEAR(A1046)=$F$4,C1046*$G$4,IF(YEAR(A1046)=$F$5,C1046*$G$5,IF(YEAR(A1046)=$F$6,C1046*$G$6,IF(YEAR(A1046)=$F$7,C1046*$G$7,IF(YEAR(A1046)=$F$8,C1046*$G$8,IF(YEAR(A1046)=$F$9,C1046*$G$9,IF(YEAR(A1046)=$F$10,C1046*$G$10,IF(YEAR(A1046)=$F$11,C1046*$G$11,IF(YEAR(A1046)=$F$12,C1046*$G$12,))))))))))</f>
        <v>907.38</v>
      </c>
      <c r="R1046">
        <f>SUMIF($B$3:B1046,B1046,$C$3:C1046)</f>
        <v>7573</v>
      </c>
      <c r="S1046">
        <f t="shared" si="24"/>
        <v>42.6</v>
      </c>
    </row>
    <row r="1047" spans="1:19" x14ac:dyDescent="0.25">
      <c r="A1047" s="1">
        <v>40122</v>
      </c>
      <c r="B1047" t="s">
        <v>78</v>
      </c>
      <c r="C1047">
        <v>142</v>
      </c>
      <c r="J1047">
        <f>IF(YEAR(A1047)=$F$3,C1047*$G$3,IF(YEAR(A1047)=$F$4,C1047*$G$4,IF(YEAR(A1047)=$F$5,C1047*$G$5,IF(YEAR(A1047)=$F$6,C1047*$G$6,IF(YEAR(A1047)=$F$7,C1047*$G$7,IF(YEAR(A1047)=$F$8,C1047*$G$8,IF(YEAR(A1047)=$F$9,C1047*$G$9,IF(YEAR(A1047)=$F$10,C1047*$G$10,IF(YEAR(A1047)=$F$11,C1047*$G$11,IF(YEAR(A1047)=$F$12,C1047*$G$12,))))))))))</f>
        <v>302.45999999999998</v>
      </c>
      <c r="R1047">
        <f>SUMIF($B$3:B1047,B1047,$C$3:C1047)</f>
        <v>1600</v>
      </c>
      <c r="S1047">
        <f t="shared" si="24"/>
        <v>14.200000000000001</v>
      </c>
    </row>
    <row r="1048" spans="1:19" x14ac:dyDescent="0.25">
      <c r="A1048" s="1">
        <v>40122</v>
      </c>
      <c r="B1048" t="s">
        <v>7</v>
      </c>
      <c r="C1048">
        <v>298</v>
      </c>
      <c r="J1048">
        <f>IF(YEAR(A1048)=$F$3,C1048*$G$3,IF(YEAR(A1048)=$F$4,C1048*$G$4,IF(YEAR(A1048)=$F$5,C1048*$G$5,IF(YEAR(A1048)=$F$6,C1048*$G$6,IF(YEAR(A1048)=$F$7,C1048*$G$7,IF(YEAR(A1048)=$F$8,C1048*$G$8,IF(YEAR(A1048)=$F$9,C1048*$G$9,IF(YEAR(A1048)=$F$10,C1048*$G$10,IF(YEAR(A1048)=$F$11,C1048*$G$11,IF(YEAR(A1048)=$F$12,C1048*$G$12,))))))))))</f>
        <v>634.74</v>
      </c>
      <c r="R1048">
        <f>SUMIF($B$3:B1048,B1048,$C$3:C1048)</f>
        <v>13656</v>
      </c>
      <c r="S1048">
        <f t="shared" si="24"/>
        <v>59.6</v>
      </c>
    </row>
    <row r="1049" spans="1:19" x14ac:dyDescent="0.25">
      <c r="A1049" s="1">
        <v>40124</v>
      </c>
      <c r="B1049" t="s">
        <v>17</v>
      </c>
      <c r="C1049">
        <v>224</v>
      </c>
      <c r="J1049">
        <f>IF(YEAR(A1049)=$F$3,C1049*$G$3,IF(YEAR(A1049)=$F$4,C1049*$G$4,IF(YEAR(A1049)=$F$5,C1049*$G$5,IF(YEAR(A1049)=$F$6,C1049*$G$6,IF(YEAR(A1049)=$F$7,C1049*$G$7,IF(YEAR(A1049)=$F$8,C1049*$G$8,IF(YEAR(A1049)=$F$9,C1049*$G$9,IF(YEAR(A1049)=$F$10,C1049*$G$10,IF(YEAR(A1049)=$F$11,C1049*$G$11,IF(YEAR(A1049)=$F$12,C1049*$G$12,))))))))))</f>
        <v>477.12</v>
      </c>
      <c r="R1049">
        <f>SUMIF($B$3:B1049,B1049,$C$3:C1049)</f>
        <v>9624</v>
      </c>
      <c r="S1049">
        <f t="shared" si="24"/>
        <v>22.400000000000002</v>
      </c>
    </row>
    <row r="1050" spans="1:19" x14ac:dyDescent="0.25">
      <c r="A1050" s="1">
        <v>40126</v>
      </c>
      <c r="B1050" t="s">
        <v>5</v>
      </c>
      <c r="C1050">
        <v>133</v>
      </c>
      <c r="J1050">
        <f>IF(YEAR(A1050)=$F$3,C1050*$G$3,IF(YEAR(A1050)=$F$4,C1050*$G$4,IF(YEAR(A1050)=$F$5,C1050*$G$5,IF(YEAR(A1050)=$F$6,C1050*$G$6,IF(YEAR(A1050)=$F$7,C1050*$G$7,IF(YEAR(A1050)=$F$8,C1050*$G$8,IF(YEAR(A1050)=$F$9,C1050*$G$9,IF(YEAR(A1050)=$F$10,C1050*$G$10,IF(YEAR(A1050)=$F$11,C1050*$G$11,IF(YEAR(A1050)=$F$12,C1050*$G$12,))))))))))</f>
        <v>283.28999999999996</v>
      </c>
      <c r="R1050">
        <f>SUMIF($B$3:B1050,B1050,$C$3:C1050)</f>
        <v>7706</v>
      </c>
      <c r="S1050">
        <f t="shared" si="24"/>
        <v>13.3</v>
      </c>
    </row>
    <row r="1051" spans="1:19" x14ac:dyDescent="0.25">
      <c r="A1051" s="1">
        <v>40128</v>
      </c>
      <c r="B1051" t="s">
        <v>45</v>
      </c>
      <c r="C1051">
        <v>326</v>
      </c>
      <c r="J1051">
        <f>IF(YEAR(A1051)=$F$3,C1051*$G$3,IF(YEAR(A1051)=$F$4,C1051*$G$4,IF(YEAR(A1051)=$F$5,C1051*$G$5,IF(YEAR(A1051)=$F$6,C1051*$G$6,IF(YEAR(A1051)=$F$7,C1051*$G$7,IF(YEAR(A1051)=$F$8,C1051*$G$8,IF(YEAR(A1051)=$F$9,C1051*$G$9,IF(YEAR(A1051)=$F$10,C1051*$G$10,IF(YEAR(A1051)=$F$11,C1051*$G$11,IF(YEAR(A1051)=$F$12,C1051*$G$12,))))))))))</f>
        <v>694.38</v>
      </c>
      <c r="R1051">
        <f>SUMIF($B$3:B1051,B1051,$C$3:C1051)</f>
        <v>13283</v>
      </c>
      <c r="S1051">
        <f t="shared" si="24"/>
        <v>65.2</v>
      </c>
    </row>
    <row r="1052" spans="1:19" x14ac:dyDescent="0.25">
      <c r="A1052" s="1">
        <v>40128</v>
      </c>
      <c r="B1052" t="s">
        <v>120</v>
      </c>
      <c r="C1052">
        <v>102</v>
      </c>
      <c r="J1052">
        <f>IF(YEAR(A1052)=$F$3,C1052*$G$3,IF(YEAR(A1052)=$F$4,C1052*$G$4,IF(YEAR(A1052)=$F$5,C1052*$G$5,IF(YEAR(A1052)=$F$6,C1052*$G$6,IF(YEAR(A1052)=$F$7,C1052*$G$7,IF(YEAR(A1052)=$F$8,C1052*$G$8,IF(YEAR(A1052)=$F$9,C1052*$G$9,IF(YEAR(A1052)=$F$10,C1052*$G$10,IF(YEAR(A1052)=$F$11,C1052*$G$11,IF(YEAR(A1052)=$F$12,C1052*$G$12,))))))))))</f>
        <v>217.26</v>
      </c>
      <c r="R1052">
        <f>SUMIF($B$3:B1052,B1052,$C$3:C1052)</f>
        <v>449</v>
      </c>
      <c r="S1052">
        <f t="shared" si="24"/>
        <v>5.1000000000000005</v>
      </c>
    </row>
    <row r="1053" spans="1:19" x14ac:dyDescent="0.25">
      <c r="A1053" s="1">
        <v>40129</v>
      </c>
      <c r="B1053" t="s">
        <v>7</v>
      </c>
      <c r="C1053">
        <v>332</v>
      </c>
      <c r="J1053">
        <f>IF(YEAR(A1053)=$F$3,C1053*$G$3,IF(YEAR(A1053)=$F$4,C1053*$G$4,IF(YEAR(A1053)=$F$5,C1053*$G$5,IF(YEAR(A1053)=$F$6,C1053*$G$6,IF(YEAR(A1053)=$F$7,C1053*$G$7,IF(YEAR(A1053)=$F$8,C1053*$G$8,IF(YEAR(A1053)=$F$9,C1053*$G$9,IF(YEAR(A1053)=$F$10,C1053*$G$10,IF(YEAR(A1053)=$F$11,C1053*$G$11,IF(YEAR(A1053)=$F$12,C1053*$G$12,))))))))))</f>
        <v>707.16</v>
      </c>
      <c r="R1053">
        <f>SUMIF($B$3:B1053,B1053,$C$3:C1053)</f>
        <v>13988</v>
      </c>
      <c r="S1053">
        <f t="shared" si="24"/>
        <v>66.400000000000006</v>
      </c>
    </row>
    <row r="1054" spans="1:19" x14ac:dyDescent="0.25">
      <c r="A1054" s="1">
        <v>40130</v>
      </c>
      <c r="B1054" t="s">
        <v>19</v>
      </c>
      <c r="C1054">
        <v>95</v>
      </c>
      <c r="J1054">
        <f>IF(YEAR(A1054)=$F$3,C1054*$G$3,IF(YEAR(A1054)=$F$4,C1054*$G$4,IF(YEAR(A1054)=$F$5,C1054*$G$5,IF(YEAR(A1054)=$F$6,C1054*$G$6,IF(YEAR(A1054)=$F$7,C1054*$G$7,IF(YEAR(A1054)=$F$8,C1054*$G$8,IF(YEAR(A1054)=$F$9,C1054*$G$9,IF(YEAR(A1054)=$F$10,C1054*$G$10,IF(YEAR(A1054)=$F$11,C1054*$G$11,IF(YEAR(A1054)=$F$12,C1054*$G$12,))))))))))</f>
        <v>202.35</v>
      </c>
      <c r="R1054">
        <f>SUMIF($B$3:B1054,B1054,$C$3:C1054)</f>
        <v>1878</v>
      </c>
      <c r="S1054">
        <f t="shared" si="24"/>
        <v>9.5</v>
      </c>
    </row>
    <row r="1055" spans="1:19" x14ac:dyDescent="0.25">
      <c r="A1055" s="1">
        <v>40134</v>
      </c>
      <c r="B1055" t="s">
        <v>136</v>
      </c>
      <c r="C1055">
        <v>7</v>
      </c>
      <c r="J1055">
        <f>IF(YEAR(A1055)=$F$3,C1055*$G$3,IF(YEAR(A1055)=$F$4,C1055*$G$4,IF(YEAR(A1055)=$F$5,C1055*$G$5,IF(YEAR(A1055)=$F$6,C1055*$G$6,IF(YEAR(A1055)=$F$7,C1055*$G$7,IF(YEAR(A1055)=$F$8,C1055*$G$8,IF(YEAR(A1055)=$F$9,C1055*$G$9,IF(YEAR(A1055)=$F$10,C1055*$G$10,IF(YEAR(A1055)=$F$11,C1055*$G$11,IF(YEAR(A1055)=$F$12,C1055*$G$12,))))))))))</f>
        <v>14.91</v>
      </c>
      <c r="R1055">
        <f>SUMIF($B$3:B1055,B1055,$C$3:C1055)</f>
        <v>26</v>
      </c>
      <c r="S1055">
        <f t="shared" si="24"/>
        <v>0</v>
      </c>
    </row>
    <row r="1056" spans="1:19" x14ac:dyDescent="0.25">
      <c r="A1056" s="1">
        <v>40134</v>
      </c>
      <c r="B1056" t="s">
        <v>14</v>
      </c>
      <c r="C1056">
        <v>276</v>
      </c>
      <c r="J1056">
        <f>IF(YEAR(A1056)=$F$3,C1056*$G$3,IF(YEAR(A1056)=$F$4,C1056*$G$4,IF(YEAR(A1056)=$F$5,C1056*$G$5,IF(YEAR(A1056)=$F$6,C1056*$G$6,IF(YEAR(A1056)=$F$7,C1056*$G$7,IF(YEAR(A1056)=$F$8,C1056*$G$8,IF(YEAR(A1056)=$F$9,C1056*$G$9,IF(YEAR(A1056)=$F$10,C1056*$G$10,IF(YEAR(A1056)=$F$11,C1056*$G$11,IF(YEAR(A1056)=$F$12,C1056*$G$12,))))))))))</f>
        <v>587.88</v>
      </c>
      <c r="R1056">
        <f>SUMIF($B$3:B1056,B1056,$C$3:C1056)</f>
        <v>11441</v>
      </c>
      <c r="S1056">
        <f t="shared" si="24"/>
        <v>55.2</v>
      </c>
    </row>
    <row r="1057" spans="1:19" x14ac:dyDescent="0.25">
      <c r="A1057" s="1">
        <v>40134</v>
      </c>
      <c r="B1057" t="s">
        <v>139</v>
      </c>
      <c r="C1057">
        <v>6</v>
      </c>
      <c r="J1057">
        <f>IF(YEAR(A1057)=$F$3,C1057*$G$3,IF(YEAR(A1057)=$F$4,C1057*$G$4,IF(YEAR(A1057)=$F$5,C1057*$G$5,IF(YEAR(A1057)=$F$6,C1057*$G$6,IF(YEAR(A1057)=$F$7,C1057*$G$7,IF(YEAR(A1057)=$F$8,C1057*$G$8,IF(YEAR(A1057)=$F$9,C1057*$G$9,IF(YEAR(A1057)=$F$10,C1057*$G$10,IF(YEAR(A1057)=$F$11,C1057*$G$11,IF(YEAR(A1057)=$F$12,C1057*$G$12,))))))))))</f>
        <v>12.78</v>
      </c>
      <c r="R1057">
        <f>SUMIF($B$3:B1057,B1057,$C$3:C1057)</f>
        <v>18</v>
      </c>
      <c r="S1057">
        <f t="shared" si="24"/>
        <v>0</v>
      </c>
    </row>
    <row r="1058" spans="1:19" x14ac:dyDescent="0.25">
      <c r="A1058" s="1">
        <v>40136</v>
      </c>
      <c r="B1058" t="s">
        <v>45</v>
      </c>
      <c r="C1058">
        <v>232</v>
      </c>
      <c r="J1058">
        <f>IF(YEAR(A1058)=$F$3,C1058*$G$3,IF(YEAR(A1058)=$F$4,C1058*$G$4,IF(YEAR(A1058)=$F$5,C1058*$G$5,IF(YEAR(A1058)=$F$6,C1058*$G$6,IF(YEAR(A1058)=$F$7,C1058*$G$7,IF(YEAR(A1058)=$F$8,C1058*$G$8,IF(YEAR(A1058)=$F$9,C1058*$G$9,IF(YEAR(A1058)=$F$10,C1058*$G$10,IF(YEAR(A1058)=$F$11,C1058*$G$11,IF(YEAR(A1058)=$F$12,C1058*$G$12,))))))))))</f>
        <v>494.15999999999997</v>
      </c>
      <c r="R1058">
        <f>SUMIF($B$3:B1058,B1058,$C$3:C1058)</f>
        <v>13515</v>
      </c>
      <c r="S1058">
        <f t="shared" si="24"/>
        <v>46.400000000000006</v>
      </c>
    </row>
    <row r="1059" spans="1:19" x14ac:dyDescent="0.25">
      <c r="A1059" s="1">
        <v>40136</v>
      </c>
      <c r="B1059" t="s">
        <v>66</v>
      </c>
      <c r="C1059">
        <v>162</v>
      </c>
      <c r="J1059">
        <f>IF(YEAR(A1059)=$F$3,C1059*$G$3,IF(YEAR(A1059)=$F$4,C1059*$G$4,IF(YEAR(A1059)=$F$5,C1059*$G$5,IF(YEAR(A1059)=$F$6,C1059*$G$6,IF(YEAR(A1059)=$F$7,C1059*$G$7,IF(YEAR(A1059)=$F$8,C1059*$G$8,IF(YEAR(A1059)=$F$9,C1059*$G$9,IF(YEAR(A1059)=$F$10,C1059*$G$10,IF(YEAR(A1059)=$F$11,C1059*$G$11,IF(YEAR(A1059)=$F$12,C1059*$G$12,))))))))))</f>
        <v>345.06</v>
      </c>
      <c r="R1059">
        <f>SUMIF($B$3:B1059,B1059,$C$3:C1059)</f>
        <v>2073</v>
      </c>
      <c r="S1059">
        <f t="shared" si="24"/>
        <v>16.2</v>
      </c>
    </row>
    <row r="1060" spans="1:19" x14ac:dyDescent="0.25">
      <c r="A1060" s="1">
        <v>40139</v>
      </c>
      <c r="B1060" t="s">
        <v>10</v>
      </c>
      <c r="C1060">
        <v>66</v>
      </c>
      <c r="J1060">
        <f>IF(YEAR(A1060)=$F$3,C1060*$G$3,IF(YEAR(A1060)=$F$4,C1060*$G$4,IF(YEAR(A1060)=$F$5,C1060*$G$5,IF(YEAR(A1060)=$F$6,C1060*$G$6,IF(YEAR(A1060)=$F$7,C1060*$G$7,IF(YEAR(A1060)=$F$8,C1060*$G$8,IF(YEAR(A1060)=$F$9,C1060*$G$9,IF(YEAR(A1060)=$F$10,C1060*$G$10,IF(YEAR(A1060)=$F$11,C1060*$G$11,IF(YEAR(A1060)=$F$12,C1060*$G$12,))))))))))</f>
        <v>140.57999999999998</v>
      </c>
      <c r="R1060">
        <f>SUMIF($B$3:B1060,B1060,$C$3:C1060)</f>
        <v>1767</v>
      </c>
      <c r="S1060">
        <f t="shared" si="24"/>
        <v>6.6000000000000005</v>
      </c>
    </row>
    <row r="1061" spans="1:19" x14ac:dyDescent="0.25">
      <c r="A1061" s="1">
        <v>40139</v>
      </c>
      <c r="B1061" t="s">
        <v>157</v>
      </c>
      <c r="C1061">
        <v>2</v>
      </c>
      <c r="J1061">
        <f>IF(YEAR(A1061)=$F$3,C1061*$G$3,IF(YEAR(A1061)=$F$4,C1061*$G$4,IF(YEAR(A1061)=$F$5,C1061*$G$5,IF(YEAR(A1061)=$F$6,C1061*$G$6,IF(YEAR(A1061)=$F$7,C1061*$G$7,IF(YEAR(A1061)=$F$8,C1061*$G$8,IF(YEAR(A1061)=$F$9,C1061*$G$9,IF(YEAR(A1061)=$F$10,C1061*$G$10,IF(YEAR(A1061)=$F$11,C1061*$G$11,IF(YEAR(A1061)=$F$12,C1061*$G$12,))))))))))</f>
        <v>4.26</v>
      </c>
      <c r="R1061">
        <f>SUMIF($B$3:B1061,B1061,$C$3:C1061)</f>
        <v>4</v>
      </c>
      <c r="S1061">
        <f t="shared" si="24"/>
        <v>0</v>
      </c>
    </row>
    <row r="1062" spans="1:19" x14ac:dyDescent="0.25">
      <c r="A1062" s="1">
        <v>40139</v>
      </c>
      <c r="B1062" t="s">
        <v>12</v>
      </c>
      <c r="C1062">
        <v>152</v>
      </c>
      <c r="J1062">
        <f>IF(YEAR(A1062)=$F$3,C1062*$G$3,IF(YEAR(A1062)=$F$4,C1062*$G$4,IF(YEAR(A1062)=$F$5,C1062*$G$5,IF(YEAR(A1062)=$F$6,C1062*$G$6,IF(YEAR(A1062)=$F$7,C1062*$G$7,IF(YEAR(A1062)=$F$8,C1062*$G$8,IF(YEAR(A1062)=$F$9,C1062*$G$9,IF(YEAR(A1062)=$F$10,C1062*$G$10,IF(YEAR(A1062)=$F$11,C1062*$G$11,IF(YEAR(A1062)=$F$12,C1062*$G$12,))))))))))</f>
        <v>323.76</v>
      </c>
      <c r="R1062">
        <f>SUMIF($B$3:B1062,B1062,$C$3:C1062)</f>
        <v>2441</v>
      </c>
      <c r="S1062">
        <f t="shared" si="24"/>
        <v>15.200000000000001</v>
      </c>
    </row>
    <row r="1063" spans="1:19" x14ac:dyDescent="0.25">
      <c r="A1063" s="1">
        <v>40139</v>
      </c>
      <c r="B1063" t="s">
        <v>201</v>
      </c>
      <c r="C1063">
        <v>2</v>
      </c>
      <c r="J1063">
        <f>IF(YEAR(A1063)=$F$3,C1063*$G$3,IF(YEAR(A1063)=$F$4,C1063*$G$4,IF(YEAR(A1063)=$F$5,C1063*$G$5,IF(YEAR(A1063)=$F$6,C1063*$G$6,IF(YEAR(A1063)=$F$7,C1063*$G$7,IF(YEAR(A1063)=$F$8,C1063*$G$8,IF(YEAR(A1063)=$F$9,C1063*$G$9,IF(YEAR(A1063)=$F$10,C1063*$G$10,IF(YEAR(A1063)=$F$11,C1063*$G$11,IF(YEAR(A1063)=$F$12,C1063*$G$12,))))))))))</f>
        <v>4.26</v>
      </c>
      <c r="R1063">
        <f>SUMIF($B$3:B1063,B1063,$C$3:C1063)</f>
        <v>2</v>
      </c>
      <c r="S1063">
        <f t="shared" si="24"/>
        <v>0</v>
      </c>
    </row>
    <row r="1064" spans="1:19" x14ac:dyDescent="0.25">
      <c r="A1064" s="1">
        <v>40142</v>
      </c>
      <c r="B1064" t="s">
        <v>20</v>
      </c>
      <c r="C1064">
        <v>115</v>
      </c>
      <c r="J1064">
        <f>IF(YEAR(A1064)=$F$3,C1064*$G$3,IF(YEAR(A1064)=$F$4,C1064*$G$4,IF(YEAR(A1064)=$F$5,C1064*$G$5,IF(YEAR(A1064)=$F$6,C1064*$G$6,IF(YEAR(A1064)=$F$7,C1064*$G$7,IF(YEAR(A1064)=$F$8,C1064*$G$8,IF(YEAR(A1064)=$F$9,C1064*$G$9,IF(YEAR(A1064)=$F$10,C1064*$G$10,IF(YEAR(A1064)=$F$11,C1064*$G$11,IF(YEAR(A1064)=$F$12,C1064*$G$12,))))))))))</f>
        <v>244.95</v>
      </c>
      <c r="R1064">
        <f>SUMIF($B$3:B1064,B1064,$C$3:C1064)</f>
        <v>714</v>
      </c>
      <c r="S1064">
        <f t="shared" si="24"/>
        <v>5.75</v>
      </c>
    </row>
    <row r="1065" spans="1:19" x14ac:dyDescent="0.25">
      <c r="A1065" s="1">
        <v>40142</v>
      </c>
      <c r="B1065" t="s">
        <v>37</v>
      </c>
      <c r="C1065">
        <v>29</v>
      </c>
      <c r="J1065">
        <f>IF(YEAR(A1065)=$F$3,C1065*$G$3,IF(YEAR(A1065)=$F$4,C1065*$G$4,IF(YEAR(A1065)=$F$5,C1065*$G$5,IF(YEAR(A1065)=$F$6,C1065*$G$6,IF(YEAR(A1065)=$F$7,C1065*$G$7,IF(YEAR(A1065)=$F$8,C1065*$G$8,IF(YEAR(A1065)=$F$9,C1065*$G$9,IF(YEAR(A1065)=$F$10,C1065*$G$10,IF(YEAR(A1065)=$F$11,C1065*$G$11,IF(YEAR(A1065)=$F$12,C1065*$G$12,))))))))))</f>
        <v>61.769999999999996</v>
      </c>
      <c r="R1065">
        <f>SUMIF($B$3:B1065,B1065,$C$3:C1065)</f>
        <v>2448</v>
      </c>
      <c r="S1065">
        <f t="shared" si="24"/>
        <v>2.9000000000000004</v>
      </c>
    </row>
    <row r="1066" spans="1:19" x14ac:dyDescent="0.25">
      <c r="A1066" s="1">
        <v>40142</v>
      </c>
      <c r="B1066" t="s">
        <v>35</v>
      </c>
      <c r="C1066">
        <v>91</v>
      </c>
      <c r="J1066">
        <f>IF(YEAR(A1066)=$F$3,C1066*$G$3,IF(YEAR(A1066)=$F$4,C1066*$G$4,IF(YEAR(A1066)=$F$5,C1066*$G$5,IF(YEAR(A1066)=$F$6,C1066*$G$6,IF(YEAR(A1066)=$F$7,C1066*$G$7,IF(YEAR(A1066)=$F$8,C1066*$G$8,IF(YEAR(A1066)=$F$9,C1066*$G$9,IF(YEAR(A1066)=$F$10,C1066*$G$10,IF(YEAR(A1066)=$F$11,C1066*$G$11,IF(YEAR(A1066)=$F$12,C1066*$G$12,))))))))))</f>
        <v>193.82999999999998</v>
      </c>
      <c r="R1066">
        <f>SUMIF($B$3:B1066,B1066,$C$3:C1066)</f>
        <v>1430</v>
      </c>
      <c r="S1066">
        <f t="shared" si="24"/>
        <v>9.1</v>
      </c>
    </row>
    <row r="1067" spans="1:19" x14ac:dyDescent="0.25">
      <c r="A1067" s="1">
        <v>40144</v>
      </c>
      <c r="B1067" t="s">
        <v>19</v>
      </c>
      <c r="C1067">
        <v>125</v>
      </c>
      <c r="J1067">
        <f>IF(YEAR(A1067)=$F$3,C1067*$G$3,IF(YEAR(A1067)=$F$4,C1067*$G$4,IF(YEAR(A1067)=$F$5,C1067*$G$5,IF(YEAR(A1067)=$F$6,C1067*$G$6,IF(YEAR(A1067)=$F$7,C1067*$G$7,IF(YEAR(A1067)=$F$8,C1067*$G$8,IF(YEAR(A1067)=$F$9,C1067*$G$9,IF(YEAR(A1067)=$F$10,C1067*$G$10,IF(YEAR(A1067)=$F$11,C1067*$G$11,IF(YEAR(A1067)=$F$12,C1067*$G$12,))))))))))</f>
        <v>266.25</v>
      </c>
      <c r="R1067">
        <f>SUMIF($B$3:B1067,B1067,$C$3:C1067)</f>
        <v>2003</v>
      </c>
      <c r="S1067">
        <f t="shared" si="24"/>
        <v>12.5</v>
      </c>
    </row>
    <row r="1068" spans="1:19" x14ac:dyDescent="0.25">
      <c r="A1068" s="1">
        <v>40146</v>
      </c>
      <c r="B1068" t="s">
        <v>61</v>
      </c>
      <c r="C1068">
        <v>40</v>
      </c>
      <c r="J1068">
        <f>IF(YEAR(A1068)=$F$3,C1068*$G$3,IF(YEAR(A1068)=$F$4,C1068*$G$4,IF(YEAR(A1068)=$F$5,C1068*$G$5,IF(YEAR(A1068)=$F$6,C1068*$G$6,IF(YEAR(A1068)=$F$7,C1068*$G$7,IF(YEAR(A1068)=$F$8,C1068*$G$8,IF(YEAR(A1068)=$F$9,C1068*$G$9,IF(YEAR(A1068)=$F$10,C1068*$G$10,IF(YEAR(A1068)=$F$11,C1068*$G$11,IF(YEAR(A1068)=$F$12,C1068*$G$12,))))))))))</f>
        <v>85.199999999999989</v>
      </c>
      <c r="R1068">
        <f>SUMIF($B$3:B1068,B1068,$C$3:C1068)</f>
        <v>1722</v>
      </c>
      <c r="S1068">
        <f t="shared" si="24"/>
        <v>4</v>
      </c>
    </row>
    <row r="1069" spans="1:19" x14ac:dyDescent="0.25">
      <c r="A1069" s="1">
        <v>40146</v>
      </c>
      <c r="B1069" t="s">
        <v>9</v>
      </c>
      <c r="C1069">
        <v>279</v>
      </c>
      <c r="J1069">
        <f>IF(YEAR(A1069)=$F$3,C1069*$G$3,IF(YEAR(A1069)=$F$4,C1069*$G$4,IF(YEAR(A1069)=$F$5,C1069*$G$5,IF(YEAR(A1069)=$F$6,C1069*$G$6,IF(YEAR(A1069)=$F$7,C1069*$G$7,IF(YEAR(A1069)=$F$8,C1069*$G$8,IF(YEAR(A1069)=$F$9,C1069*$G$9,IF(YEAR(A1069)=$F$10,C1069*$G$10,IF(YEAR(A1069)=$F$11,C1069*$G$11,IF(YEAR(A1069)=$F$12,C1069*$G$12,))))))))))</f>
        <v>594.27</v>
      </c>
      <c r="R1069">
        <f>SUMIF($B$3:B1069,B1069,$C$3:C1069)</f>
        <v>13087</v>
      </c>
      <c r="S1069">
        <f t="shared" si="24"/>
        <v>55.800000000000004</v>
      </c>
    </row>
    <row r="1070" spans="1:19" x14ac:dyDescent="0.25">
      <c r="A1070" s="1">
        <v>40147</v>
      </c>
      <c r="B1070" t="s">
        <v>11</v>
      </c>
      <c r="C1070">
        <v>8</v>
      </c>
      <c r="J1070">
        <f>IF(YEAR(A1070)=$F$3,C1070*$G$3,IF(YEAR(A1070)=$F$4,C1070*$G$4,IF(YEAR(A1070)=$F$5,C1070*$G$5,IF(YEAR(A1070)=$F$6,C1070*$G$6,IF(YEAR(A1070)=$F$7,C1070*$G$7,IF(YEAR(A1070)=$F$8,C1070*$G$8,IF(YEAR(A1070)=$F$9,C1070*$G$9,IF(YEAR(A1070)=$F$10,C1070*$G$10,IF(YEAR(A1070)=$F$11,C1070*$G$11,IF(YEAR(A1070)=$F$12,C1070*$G$12,))))))))))</f>
        <v>17.04</v>
      </c>
      <c r="R1070">
        <f>SUMIF($B$3:B1070,B1070,$C$3:C1070)</f>
        <v>25</v>
      </c>
      <c r="S1070">
        <f t="shared" si="24"/>
        <v>0</v>
      </c>
    </row>
    <row r="1071" spans="1:19" x14ac:dyDescent="0.25">
      <c r="A1071" s="1">
        <v>40151</v>
      </c>
      <c r="B1071" t="s">
        <v>71</v>
      </c>
      <c r="C1071">
        <v>194</v>
      </c>
      <c r="J1071">
        <f>IF(YEAR(A1071)=$F$3,C1071*$G$3,IF(YEAR(A1071)=$F$4,C1071*$G$4,IF(YEAR(A1071)=$F$5,C1071*$G$5,IF(YEAR(A1071)=$F$6,C1071*$G$6,IF(YEAR(A1071)=$F$7,C1071*$G$7,IF(YEAR(A1071)=$F$8,C1071*$G$8,IF(YEAR(A1071)=$F$9,C1071*$G$9,IF(YEAR(A1071)=$F$10,C1071*$G$10,IF(YEAR(A1071)=$F$11,C1071*$G$11,IF(YEAR(A1071)=$F$12,C1071*$G$12,))))))))))</f>
        <v>413.21999999999997</v>
      </c>
      <c r="R1071">
        <f>SUMIF($B$3:B1071,B1071,$C$3:C1071)</f>
        <v>1423</v>
      </c>
      <c r="S1071">
        <f t="shared" si="24"/>
        <v>19.400000000000002</v>
      </c>
    </row>
    <row r="1072" spans="1:19" x14ac:dyDescent="0.25">
      <c r="A1072" s="1">
        <v>40152</v>
      </c>
      <c r="B1072" t="s">
        <v>6</v>
      </c>
      <c r="C1072">
        <v>168</v>
      </c>
      <c r="J1072">
        <f>IF(YEAR(A1072)=$F$3,C1072*$G$3,IF(YEAR(A1072)=$F$4,C1072*$G$4,IF(YEAR(A1072)=$F$5,C1072*$G$5,IF(YEAR(A1072)=$F$6,C1072*$G$6,IF(YEAR(A1072)=$F$7,C1072*$G$7,IF(YEAR(A1072)=$F$8,C1072*$G$8,IF(YEAR(A1072)=$F$9,C1072*$G$9,IF(YEAR(A1072)=$F$10,C1072*$G$10,IF(YEAR(A1072)=$F$11,C1072*$G$11,IF(YEAR(A1072)=$F$12,C1072*$G$12,))))))))))</f>
        <v>357.84</v>
      </c>
      <c r="R1072">
        <f>SUMIF($B$3:B1072,B1072,$C$3:C1072)</f>
        <v>1553</v>
      </c>
      <c r="S1072">
        <f t="shared" si="24"/>
        <v>16.8</v>
      </c>
    </row>
    <row r="1073" spans="1:19" x14ac:dyDescent="0.25">
      <c r="A1073" s="1">
        <v>40153</v>
      </c>
      <c r="B1073" t="s">
        <v>14</v>
      </c>
      <c r="C1073">
        <v>211</v>
      </c>
      <c r="J1073">
        <f>IF(YEAR(A1073)=$F$3,C1073*$G$3,IF(YEAR(A1073)=$F$4,C1073*$G$4,IF(YEAR(A1073)=$F$5,C1073*$G$5,IF(YEAR(A1073)=$F$6,C1073*$G$6,IF(YEAR(A1073)=$F$7,C1073*$G$7,IF(YEAR(A1073)=$F$8,C1073*$G$8,IF(YEAR(A1073)=$F$9,C1073*$G$9,IF(YEAR(A1073)=$F$10,C1073*$G$10,IF(YEAR(A1073)=$F$11,C1073*$G$11,IF(YEAR(A1073)=$F$12,C1073*$G$12,))))))))))</f>
        <v>449.42999999999995</v>
      </c>
      <c r="R1073">
        <f>SUMIF($B$3:B1073,B1073,$C$3:C1073)</f>
        <v>11652</v>
      </c>
      <c r="S1073">
        <f t="shared" si="24"/>
        <v>42.2</v>
      </c>
    </row>
    <row r="1074" spans="1:19" x14ac:dyDescent="0.25">
      <c r="A1074" s="1">
        <v>40153</v>
      </c>
      <c r="B1074" t="s">
        <v>155</v>
      </c>
      <c r="C1074">
        <v>19</v>
      </c>
      <c r="J1074">
        <f>IF(YEAR(A1074)=$F$3,C1074*$G$3,IF(YEAR(A1074)=$F$4,C1074*$G$4,IF(YEAR(A1074)=$F$5,C1074*$G$5,IF(YEAR(A1074)=$F$6,C1074*$G$6,IF(YEAR(A1074)=$F$7,C1074*$G$7,IF(YEAR(A1074)=$F$8,C1074*$G$8,IF(YEAR(A1074)=$F$9,C1074*$G$9,IF(YEAR(A1074)=$F$10,C1074*$G$10,IF(YEAR(A1074)=$F$11,C1074*$G$11,IF(YEAR(A1074)=$F$12,C1074*$G$12,))))))))))</f>
        <v>40.47</v>
      </c>
      <c r="R1074">
        <f>SUMIF($B$3:B1074,B1074,$C$3:C1074)</f>
        <v>34</v>
      </c>
      <c r="S1074">
        <f t="shared" si="24"/>
        <v>0</v>
      </c>
    </row>
    <row r="1075" spans="1:19" x14ac:dyDescent="0.25">
      <c r="A1075" s="1">
        <v>40155</v>
      </c>
      <c r="B1075" t="s">
        <v>153</v>
      </c>
      <c r="C1075">
        <v>16</v>
      </c>
      <c r="J1075">
        <f>IF(YEAR(A1075)=$F$3,C1075*$G$3,IF(YEAR(A1075)=$F$4,C1075*$G$4,IF(YEAR(A1075)=$F$5,C1075*$G$5,IF(YEAR(A1075)=$F$6,C1075*$G$6,IF(YEAR(A1075)=$F$7,C1075*$G$7,IF(YEAR(A1075)=$F$8,C1075*$G$8,IF(YEAR(A1075)=$F$9,C1075*$G$9,IF(YEAR(A1075)=$F$10,C1075*$G$10,IF(YEAR(A1075)=$F$11,C1075*$G$11,IF(YEAR(A1075)=$F$12,C1075*$G$12,))))))))))</f>
        <v>34.08</v>
      </c>
      <c r="R1075">
        <f>SUMIF($B$3:B1075,B1075,$C$3:C1075)</f>
        <v>21</v>
      </c>
      <c r="S1075">
        <f t="shared" si="24"/>
        <v>0</v>
      </c>
    </row>
    <row r="1076" spans="1:19" x14ac:dyDescent="0.25">
      <c r="A1076" s="1">
        <v>40158</v>
      </c>
      <c r="B1076" t="s">
        <v>27</v>
      </c>
      <c r="C1076">
        <v>18</v>
      </c>
      <c r="J1076">
        <f>IF(YEAR(A1076)=$F$3,C1076*$G$3,IF(YEAR(A1076)=$F$4,C1076*$G$4,IF(YEAR(A1076)=$F$5,C1076*$G$5,IF(YEAR(A1076)=$F$6,C1076*$G$6,IF(YEAR(A1076)=$F$7,C1076*$G$7,IF(YEAR(A1076)=$F$8,C1076*$G$8,IF(YEAR(A1076)=$F$9,C1076*$G$9,IF(YEAR(A1076)=$F$10,C1076*$G$10,IF(YEAR(A1076)=$F$11,C1076*$G$11,IF(YEAR(A1076)=$F$12,C1076*$G$12,))))))))))</f>
        <v>38.339999999999996</v>
      </c>
      <c r="R1076">
        <f>SUMIF($B$3:B1076,B1076,$C$3:C1076)</f>
        <v>66</v>
      </c>
      <c r="S1076">
        <f t="shared" si="24"/>
        <v>0</v>
      </c>
    </row>
    <row r="1077" spans="1:19" x14ac:dyDescent="0.25">
      <c r="A1077" s="1">
        <v>40158</v>
      </c>
      <c r="B1077" t="s">
        <v>7</v>
      </c>
      <c r="C1077">
        <v>399</v>
      </c>
      <c r="J1077">
        <f>IF(YEAR(A1077)=$F$3,C1077*$G$3,IF(YEAR(A1077)=$F$4,C1077*$G$4,IF(YEAR(A1077)=$F$5,C1077*$G$5,IF(YEAR(A1077)=$F$6,C1077*$G$6,IF(YEAR(A1077)=$F$7,C1077*$G$7,IF(YEAR(A1077)=$F$8,C1077*$G$8,IF(YEAR(A1077)=$F$9,C1077*$G$9,IF(YEAR(A1077)=$F$10,C1077*$G$10,IF(YEAR(A1077)=$F$11,C1077*$G$11,IF(YEAR(A1077)=$F$12,C1077*$G$12,))))))))))</f>
        <v>849.87</v>
      </c>
      <c r="R1077">
        <f>SUMIF($B$3:B1077,B1077,$C$3:C1077)</f>
        <v>14387</v>
      </c>
      <c r="S1077">
        <f t="shared" si="24"/>
        <v>79.800000000000011</v>
      </c>
    </row>
    <row r="1078" spans="1:19" x14ac:dyDescent="0.25">
      <c r="A1078" s="1">
        <v>40160</v>
      </c>
      <c r="B1078" t="s">
        <v>202</v>
      </c>
      <c r="C1078">
        <v>11</v>
      </c>
      <c r="J1078">
        <f>IF(YEAR(A1078)=$F$3,C1078*$G$3,IF(YEAR(A1078)=$F$4,C1078*$G$4,IF(YEAR(A1078)=$F$5,C1078*$G$5,IF(YEAR(A1078)=$F$6,C1078*$G$6,IF(YEAR(A1078)=$F$7,C1078*$G$7,IF(YEAR(A1078)=$F$8,C1078*$G$8,IF(YEAR(A1078)=$F$9,C1078*$G$9,IF(YEAR(A1078)=$F$10,C1078*$G$10,IF(YEAR(A1078)=$F$11,C1078*$G$11,IF(YEAR(A1078)=$F$12,C1078*$G$12,))))))))))</f>
        <v>23.43</v>
      </c>
      <c r="R1078">
        <f>SUMIF($B$3:B1078,B1078,$C$3:C1078)</f>
        <v>11</v>
      </c>
      <c r="S1078">
        <f t="shared" si="24"/>
        <v>0</v>
      </c>
    </row>
    <row r="1079" spans="1:19" x14ac:dyDescent="0.25">
      <c r="A1079" s="1">
        <v>40164</v>
      </c>
      <c r="B1079" t="s">
        <v>23</v>
      </c>
      <c r="C1079">
        <v>131</v>
      </c>
      <c r="J1079">
        <f>IF(YEAR(A1079)=$F$3,C1079*$G$3,IF(YEAR(A1079)=$F$4,C1079*$G$4,IF(YEAR(A1079)=$F$5,C1079*$G$5,IF(YEAR(A1079)=$F$6,C1079*$G$6,IF(YEAR(A1079)=$F$7,C1079*$G$7,IF(YEAR(A1079)=$F$8,C1079*$G$8,IF(YEAR(A1079)=$F$9,C1079*$G$9,IF(YEAR(A1079)=$F$10,C1079*$G$10,IF(YEAR(A1079)=$F$11,C1079*$G$11,IF(YEAR(A1079)=$F$12,C1079*$G$12,))))))))))</f>
        <v>279.02999999999997</v>
      </c>
      <c r="R1079">
        <f>SUMIF($B$3:B1079,B1079,$C$3:C1079)</f>
        <v>2535</v>
      </c>
      <c r="S1079">
        <f t="shared" si="24"/>
        <v>13.100000000000001</v>
      </c>
    </row>
    <row r="1080" spans="1:19" x14ac:dyDescent="0.25">
      <c r="A1080" s="1">
        <v>40165</v>
      </c>
      <c r="B1080" t="s">
        <v>39</v>
      </c>
      <c r="C1080">
        <v>67</v>
      </c>
      <c r="J1080">
        <f>IF(YEAR(A1080)=$F$3,C1080*$G$3,IF(YEAR(A1080)=$F$4,C1080*$G$4,IF(YEAR(A1080)=$F$5,C1080*$G$5,IF(YEAR(A1080)=$F$6,C1080*$G$6,IF(YEAR(A1080)=$F$7,C1080*$G$7,IF(YEAR(A1080)=$F$8,C1080*$G$8,IF(YEAR(A1080)=$F$9,C1080*$G$9,IF(YEAR(A1080)=$F$10,C1080*$G$10,IF(YEAR(A1080)=$F$11,C1080*$G$11,IF(YEAR(A1080)=$F$12,C1080*$G$12,))))))))))</f>
        <v>142.70999999999998</v>
      </c>
      <c r="R1080">
        <f>SUMIF($B$3:B1080,B1080,$C$3:C1080)</f>
        <v>1027</v>
      </c>
      <c r="S1080">
        <f t="shared" si="24"/>
        <v>6.7</v>
      </c>
    </row>
    <row r="1081" spans="1:19" x14ac:dyDescent="0.25">
      <c r="A1081" s="1">
        <v>40166</v>
      </c>
      <c r="B1081" t="s">
        <v>10</v>
      </c>
      <c r="C1081">
        <v>151</v>
      </c>
      <c r="J1081">
        <f>IF(YEAR(A1081)=$F$3,C1081*$G$3,IF(YEAR(A1081)=$F$4,C1081*$G$4,IF(YEAR(A1081)=$F$5,C1081*$G$5,IF(YEAR(A1081)=$F$6,C1081*$G$6,IF(YEAR(A1081)=$F$7,C1081*$G$7,IF(YEAR(A1081)=$F$8,C1081*$G$8,IF(YEAR(A1081)=$F$9,C1081*$G$9,IF(YEAR(A1081)=$F$10,C1081*$G$10,IF(YEAR(A1081)=$F$11,C1081*$G$11,IF(YEAR(A1081)=$F$12,C1081*$G$12,))))))))))</f>
        <v>321.63</v>
      </c>
      <c r="R1081">
        <f>SUMIF($B$3:B1081,B1081,$C$3:C1081)</f>
        <v>1918</v>
      </c>
      <c r="S1081">
        <f t="shared" si="24"/>
        <v>15.100000000000001</v>
      </c>
    </row>
    <row r="1082" spans="1:19" x14ac:dyDescent="0.25">
      <c r="A1082" s="1">
        <v>40171</v>
      </c>
      <c r="B1082" t="s">
        <v>23</v>
      </c>
      <c r="C1082">
        <v>105</v>
      </c>
      <c r="J1082">
        <f>IF(YEAR(A1082)=$F$3,C1082*$G$3,IF(YEAR(A1082)=$F$4,C1082*$G$4,IF(YEAR(A1082)=$F$5,C1082*$G$5,IF(YEAR(A1082)=$F$6,C1082*$G$6,IF(YEAR(A1082)=$F$7,C1082*$G$7,IF(YEAR(A1082)=$F$8,C1082*$G$8,IF(YEAR(A1082)=$F$9,C1082*$G$9,IF(YEAR(A1082)=$F$10,C1082*$G$10,IF(YEAR(A1082)=$F$11,C1082*$G$11,IF(YEAR(A1082)=$F$12,C1082*$G$12,))))))))))</f>
        <v>223.64999999999998</v>
      </c>
      <c r="R1082">
        <f>SUMIF($B$3:B1082,B1082,$C$3:C1082)</f>
        <v>2640</v>
      </c>
      <c r="S1082">
        <f t="shared" si="24"/>
        <v>10.5</v>
      </c>
    </row>
    <row r="1083" spans="1:19" x14ac:dyDescent="0.25">
      <c r="A1083" s="1">
        <v>40172</v>
      </c>
      <c r="B1083" t="s">
        <v>71</v>
      </c>
      <c r="C1083">
        <v>132</v>
      </c>
      <c r="J1083">
        <f>IF(YEAR(A1083)=$F$3,C1083*$G$3,IF(YEAR(A1083)=$F$4,C1083*$G$4,IF(YEAR(A1083)=$F$5,C1083*$G$5,IF(YEAR(A1083)=$F$6,C1083*$G$6,IF(YEAR(A1083)=$F$7,C1083*$G$7,IF(YEAR(A1083)=$F$8,C1083*$G$8,IF(YEAR(A1083)=$F$9,C1083*$G$9,IF(YEAR(A1083)=$F$10,C1083*$G$10,IF(YEAR(A1083)=$F$11,C1083*$G$11,IF(YEAR(A1083)=$F$12,C1083*$G$12,))))))))))</f>
        <v>281.15999999999997</v>
      </c>
      <c r="R1083">
        <f>SUMIF($B$3:B1083,B1083,$C$3:C1083)</f>
        <v>1555</v>
      </c>
      <c r="S1083">
        <f t="shared" si="24"/>
        <v>13.200000000000001</v>
      </c>
    </row>
    <row r="1084" spans="1:19" x14ac:dyDescent="0.25">
      <c r="A1084" s="1">
        <v>40172</v>
      </c>
      <c r="B1084" t="s">
        <v>17</v>
      </c>
      <c r="C1084">
        <v>142</v>
      </c>
      <c r="J1084">
        <f>IF(YEAR(A1084)=$F$3,C1084*$G$3,IF(YEAR(A1084)=$F$4,C1084*$G$4,IF(YEAR(A1084)=$F$5,C1084*$G$5,IF(YEAR(A1084)=$F$6,C1084*$G$6,IF(YEAR(A1084)=$F$7,C1084*$G$7,IF(YEAR(A1084)=$F$8,C1084*$G$8,IF(YEAR(A1084)=$F$9,C1084*$G$9,IF(YEAR(A1084)=$F$10,C1084*$G$10,IF(YEAR(A1084)=$F$11,C1084*$G$11,IF(YEAR(A1084)=$F$12,C1084*$G$12,))))))))))</f>
        <v>302.45999999999998</v>
      </c>
      <c r="R1084">
        <f>SUMIF($B$3:B1084,B1084,$C$3:C1084)</f>
        <v>9766</v>
      </c>
      <c r="S1084">
        <f t="shared" si="24"/>
        <v>14.200000000000001</v>
      </c>
    </row>
    <row r="1085" spans="1:19" x14ac:dyDescent="0.25">
      <c r="A1085" s="1">
        <v>40172</v>
      </c>
      <c r="B1085" t="s">
        <v>203</v>
      </c>
      <c r="C1085">
        <v>17</v>
      </c>
      <c r="J1085">
        <f>IF(YEAR(A1085)=$F$3,C1085*$G$3,IF(YEAR(A1085)=$F$4,C1085*$G$4,IF(YEAR(A1085)=$F$5,C1085*$G$5,IF(YEAR(A1085)=$F$6,C1085*$G$6,IF(YEAR(A1085)=$F$7,C1085*$G$7,IF(YEAR(A1085)=$F$8,C1085*$G$8,IF(YEAR(A1085)=$F$9,C1085*$G$9,IF(YEAR(A1085)=$F$10,C1085*$G$10,IF(YEAR(A1085)=$F$11,C1085*$G$11,IF(YEAR(A1085)=$F$12,C1085*$G$12,))))))))))</f>
        <v>36.21</v>
      </c>
      <c r="R1085">
        <f>SUMIF($B$3:B1085,B1085,$C$3:C1085)</f>
        <v>17</v>
      </c>
      <c r="S1085">
        <f t="shared" si="24"/>
        <v>0</v>
      </c>
    </row>
    <row r="1086" spans="1:19" x14ac:dyDescent="0.25">
      <c r="A1086" s="1">
        <v>40173</v>
      </c>
      <c r="B1086" t="s">
        <v>7</v>
      </c>
      <c r="C1086">
        <v>444</v>
      </c>
      <c r="J1086">
        <f>IF(YEAR(A1086)=$F$3,C1086*$G$3,IF(YEAR(A1086)=$F$4,C1086*$G$4,IF(YEAR(A1086)=$F$5,C1086*$G$5,IF(YEAR(A1086)=$F$6,C1086*$G$6,IF(YEAR(A1086)=$F$7,C1086*$G$7,IF(YEAR(A1086)=$F$8,C1086*$G$8,IF(YEAR(A1086)=$F$9,C1086*$G$9,IF(YEAR(A1086)=$F$10,C1086*$G$10,IF(YEAR(A1086)=$F$11,C1086*$G$11,IF(YEAR(A1086)=$F$12,C1086*$G$12,))))))))))</f>
        <v>945.71999999999991</v>
      </c>
      <c r="R1086">
        <f>SUMIF($B$3:B1086,B1086,$C$3:C1086)</f>
        <v>14831</v>
      </c>
      <c r="S1086">
        <f t="shared" si="24"/>
        <v>88.800000000000011</v>
      </c>
    </row>
    <row r="1087" spans="1:19" x14ac:dyDescent="0.25">
      <c r="A1087" s="1">
        <v>40173</v>
      </c>
      <c r="B1087" t="s">
        <v>50</v>
      </c>
      <c r="C1087">
        <v>294</v>
      </c>
      <c r="J1087">
        <f>IF(YEAR(A1087)=$F$3,C1087*$G$3,IF(YEAR(A1087)=$F$4,C1087*$G$4,IF(YEAR(A1087)=$F$5,C1087*$G$5,IF(YEAR(A1087)=$F$6,C1087*$G$6,IF(YEAR(A1087)=$F$7,C1087*$G$7,IF(YEAR(A1087)=$F$8,C1087*$G$8,IF(YEAR(A1087)=$F$9,C1087*$G$9,IF(YEAR(A1087)=$F$10,C1087*$G$10,IF(YEAR(A1087)=$F$11,C1087*$G$11,IF(YEAR(A1087)=$F$12,C1087*$G$12,))))))))))</f>
        <v>626.21999999999991</v>
      </c>
      <c r="R1087">
        <f>SUMIF($B$3:B1087,B1087,$C$3:C1087)</f>
        <v>14310</v>
      </c>
      <c r="S1087">
        <f t="shared" si="24"/>
        <v>58.800000000000004</v>
      </c>
    </row>
    <row r="1088" spans="1:19" x14ac:dyDescent="0.25">
      <c r="A1088" s="1">
        <v>40174</v>
      </c>
      <c r="B1088" t="s">
        <v>7</v>
      </c>
      <c r="C1088">
        <v>274</v>
      </c>
      <c r="J1088">
        <f>IF(YEAR(A1088)=$F$3,C1088*$G$3,IF(YEAR(A1088)=$F$4,C1088*$G$4,IF(YEAR(A1088)=$F$5,C1088*$G$5,IF(YEAR(A1088)=$F$6,C1088*$G$6,IF(YEAR(A1088)=$F$7,C1088*$G$7,IF(YEAR(A1088)=$F$8,C1088*$G$8,IF(YEAR(A1088)=$F$9,C1088*$G$9,IF(YEAR(A1088)=$F$10,C1088*$G$10,IF(YEAR(A1088)=$F$11,C1088*$G$11,IF(YEAR(A1088)=$F$12,C1088*$G$12,))))))))))</f>
        <v>583.62</v>
      </c>
      <c r="R1088">
        <f>SUMIF($B$3:B1088,B1088,$C$3:C1088)</f>
        <v>15105</v>
      </c>
      <c r="S1088">
        <f t="shared" si="24"/>
        <v>54.800000000000004</v>
      </c>
    </row>
    <row r="1089" spans="1:19" x14ac:dyDescent="0.25">
      <c r="A1089" s="1">
        <v>40176</v>
      </c>
      <c r="B1089" t="s">
        <v>35</v>
      </c>
      <c r="C1089">
        <v>168</v>
      </c>
      <c r="J1089">
        <f>IF(YEAR(A1089)=$F$3,C1089*$G$3,IF(YEAR(A1089)=$F$4,C1089*$G$4,IF(YEAR(A1089)=$F$5,C1089*$G$5,IF(YEAR(A1089)=$F$6,C1089*$G$6,IF(YEAR(A1089)=$F$7,C1089*$G$7,IF(YEAR(A1089)=$F$8,C1089*$G$8,IF(YEAR(A1089)=$F$9,C1089*$G$9,IF(YEAR(A1089)=$F$10,C1089*$G$10,IF(YEAR(A1089)=$F$11,C1089*$G$11,IF(YEAR(A1089)=$F$12,C1089*$G$12,))))))))))</f>
        <v>357.84</v>
      </c>
      <c r="R1089">
        <f>SUMIF($B$3:B1089,B1089,$C$3:C1089)</f>
        <v>1598</v>
      </c>
      <c r="S1089">
        <f t="shared" si="24"/>
        <v>16.8</v>
      </c>
    </row>
    <row r="1090" spans="1:19" x14ac:dyDescent="0.25">
      <c r="A1090" s="1">
        <v>40177</v>
      </c>
      <c r="B1090" t="s">
        <v>8</v>
      </c>
      <c r="C1090">
        <v>115</v>
      </c>
      <c r="J1090">
        <f>IF(YEAR(A1090)=$F$3,C1090*$G$3,IF(YEAR(A1090)=$F$4,C1090*$G$4,IF(YEAR(A1090)=$F$5,C1090*$G$5,IF(YEAR(A1090)=$F$6,C1090*$G$6,IF(YEAR(A1090)=$F$7,C1090*$G$7,IF(YEAR(A1090)=$F$8,C1090*$G$8,IF(YEAR(A1090)=$F$9,C1090*$G$9,IF(YEAR(A1090)=$F$10,C1090*$G$10,IF(YEAR(A1090)=$F$11,C1090*$G$11,IF(YEAR(A1090)=$F$12,C1090*$G$12,))))))))))</f>
        <v>244.95</v>
      </c>
      <c r="R1090">
        <f>SUMIF($B$3:B1090,B1090,$C$3:C1090)</f>
        <v>1918</v>
      </c>
      <c r="S1090">
        <f t="shared" si="24"/>
        <v>11.5</v>
      </c>
    </row>
    <row r="1091" spans="1:19" x14ac:dyDescent="0.25">
      <c r="A1091" s="1">
        <v>40177</v>
      </c>
      <c r="B1091" t="s">
        <v>30</v>
      </c>
      <c r="C1091">
        <v>126</v>
      </c>
      <c r="J1091">
        <f>IF(YEAR(A1091)=$F$3,C1091*$G$3,IF(YEAR(A1091)=$F$4,C1091*$G$4,IF(YEAR(A1091)=$F$5,C1091*$G$5,IF(YEAR(A1091)=$F$6,C1091*$G$6,IF(YEAR(A1091)=$F$7,C1091*$G$7,IF(YEAR(A1091)=$F$8,C1091*$G$8,IF(YEAR(A1091)=$F$9,C1091*$G$9,IF(YEAR(A1091)=$F$10,C1091*$G$10,IF(YEAR(A1091)=$F$11,C1091*$G$11,IF(YEAR(A1091)=$F$12,C1091*$G$12,))))))))))</f>
        <v>268.38</v>
      </c>
      <c r="R1091">
        <f>SUMIF($B$3:B1091,B1091,$C$3:C1091)</f>
        <v>2849</v>
      </c>
      <c r="S1091">
        <f t="shared" si="24"/>
        <v>12.600000000000001</v>
      </c>
    </row>
    <row r="1092" spans="1:19" x14ac:dyDescent="0.25">
      <c r="A1092" s="1">
        <v>40180</v>
      </c>
      <c r="B1092" t="s">
        <v>28</v>
      </c>
      <c r="C1092">
        <v>73</v>
      </c>
      <c r="J1092">
        <f>IF(YEAR(A1092)=$F$3,C1092*$G$3,IF(YEAR(A1092)=$F$4,C1092*$G$4,IF(YEAR(A1092)=$F$5,C1092*$G$5,IF(YEAR(A1092)=$F$6,C1092*$G$6,IF(YEAR(A1092)=$F$7,C1092*$G$7,IF(YEAR(A1092)=$F$8,C1092*$G$8,IF(YEAR(A1092)=$F$9,C1092*$G$9,IF(YEAR(A1092)=$F$10,C1092*$G$10,IF(YEAR(A1092)=$F$11,C1092*$G$11,IF(YEAR(A1092)=$F$12,C1092*$G$12,))))))))))</f>
        <v>153.30000000000001</v>
      </c>
      <c r="R1092">
        <f>SUMIF($B$3:B1092,B1092,$C$3:C1092)</f>
        <v>2122</v>
      </c>
      <c r="S1092">
        <f t="shared" ref="S1092:S1155" si="25">IF(R1092&gt;=10000,C1092*0.2,IF(R1092&gt;=1000,C1092*0.1,IF(R1092&gt;=100,C1092*0.05,0)))</f>
        <v>7.3000000000000007</v>
      </c>
    </row>
    <row r="1093" spans="1:19" x14ac:dyDescent="0.25">
      <c r="A1093" s="1">
        <v>40180</v>
      </c>
      <c r="B1093" t="s">
        <v>22</v>
      </c>
      <c r="C1093">
        <v>413</v>
      </c>
      <c r="J1093">
        <f>IF(YEAR(A1093)=$F$3,C1093*$G$3,IF(YEAR(A1093)=$F$4,C1093*$G$4,IF(YEAR(A1093)=$F$5,C1093*$G$5,IF(YEAR(A1093)=$F$6,C1093*$G$6,IF(YEAR(A1093)=$F$7,C1093*$G$7,IF(YEAR(A1093)=$F$8,C1093*$G$8,IF(YEAR(A1093)=$F$9,C1093*$G$9,IF(YEAR(A1093)=$F$10,C1093*$G$10,IF(YEAR(A1093)=$F$11,C1093*$G$11,IF(YEAR(A1093)=$F$12,C1093*$G$12,))))))))))</f>
        <v>867.30000000000007</v>
      </c>
      <c r="R1093">
        <f>SUMIF($B$3:B1093,B1093,$C$3:C1093)</f>
        <v>11507</v>
      </c>
      <c r="S1093">
        <f t="shared" si="25"/>
        <v>82.600000000000009</v>
      </c>
    </row>
    <row r="1094" spans="1:19" x14ac:dyDescent="0.25">
      <c r="A1094" s="1">
        <v>40181</v>
      </c>
      <c r="B1094" t="s">
        <v>7</v>
      </c>
      <c r="C1094">
        <v>393</v>
      </c>
      <c r="J1094">
        <f>IF(YEAR(A1094)=$F$3,C1094*$G$3,IF(YEAR(A1094)=$F$4,C1094*$G$4,IF(YEAR(A1094)=$F$5,C1094*$G$5,IF(YEAR(A1094)=$F$6,C1094*$G$6,IF(YEAR(A1094)=$F$7,C1094*$G$7,IF(YEAR(A1094)=$F$8,C1094*$G$8,IF(YEAR(A1094)=$F$9,C1094*$G$9,IF(YEAR(A1094)=$F$10,C1094*$G$10,IF(YEAR(A1094)=$F$11,C1094*$G$11,IF(YEAR(A1094)=$F$12,C1094*$G$12,))))))))))</f>
        <v>825.30000000000007</v>
      </c>
      <c r="R1094">
        <f>SUMIF($B$3:B1094,B1094,$C$3:C1094)</f>
        <v>15498</v>
      </c>
      <c r="S1094">
        <f t="shared" si="25"/>
        <v>78.600000000000009</v>
      </c>
    </row>
    <row r="1095" spans="1:19" x14ac:dyDescent="0.25">
      <c r="A1095" s="1">
        <v>40184</v>
      </c>
      <c r="B1095" t="s">
        <v>143</v>
      </c>
      <c r="C1095">
        <v>13</v>
      </c>
      <c r="J1095">
        <f>IF(YEAR(A1095)=$F$3,C1095*$G$3,IF(YEAR(A1095)=$F$4,C1095*$G$4,IF(YEAR(A1095)=$F$5,C1095*$G$5,IF(YEAR(A1095)=$F$6,C1095*$G$6,IF(YEAR(A1095)=$F$7,C1095*$G$7,IF(YEAR(A1095)=$F$8,C1095*$G$8,IF(YEAR(A1095)=$F$9,C1095*$G$9,IF(YEAR(A1095)=$F$10,C1095*$G$10,IF(YEAR(A1095)=$F$11,C1095*$G$11,IF(YEAR(A1095)=$F$12,C1095*$G$12,))))))))))</f>
        <v>27.3</v>
      </c>
      <c r="R1095">
        <f>SUMIF($B$3:B1095,B1095,$C$3:C1095)</f>
        <v>22</v>
      </c>
      <c r="S1095">
        <f t="shared" si="25"/>
        <v>0</v>
      </c>
    </row>
    <row r="1096" spans="1:19" x14ac:dyDescent="0.25">
      <c r="A1096" s="1">
        <v>40185</v>
      </c>
      <c r="B1096" t="s">
        <v>22</v>
      </c>
      <c r="C1096">
        <v>211</v>
      </c>
      <c r="J1096">
        <f>IF(YEAR(A1096)=$F$3,C1096*$G$3,IF(YEAR(A1096)=$F$4,C1096*$G$4,IF(YEAR(A1096)=$F$5,C1096*$G$5,IF(YEAR(A1096)=$F$6,C1096*$G$6,IF(YEAR(A1096)=$F$7,C1096*$G$7,IF(YEAR(A1096)=$F$8,C1096*$G$8,IF(YEAR(A1096)=$F$9,C1096*$G$9,IF(YEAR(A1096)=$F$10,C1096*$G$10,IF(YEAR(A1096)=$F$11,C1096*$G$11,IF(YEAR(A1096)=$F$12,C1096*$G$12,))))))))))</f>
        <v>443.1</v>
      </c>
      <c r="R1096">
        <f>SUMIF($B$3:B1096,B1096,$C$3:C1096)</f>
        <v>11718</v>
      </c>
      <c r="S1096">
        <f t="shared" si="25"/>
        <v>42.2</v>
      </c>
    </row>
    <row r="1097" spans="1:19" x14ac:dyDescent="0.25">
      <c r="A1097" s="1">
        <v>40189</v>
      </c>
      <c r="B1097" t="s">
        <v>61</v>
      </c>
      <c r="C1097">
        <v>116</v>
      </c>
      <c r="J1097">
        <f>IF(YEAR(A1097)=$F$3,C1097*$G$3,IF(YEAR(A1097)=$F$4,C1097*$G$4,IF(YEAR(A1097)=$F$5,C1097*$G$5,IF(YEAR(A1097)=$F$6,C1097*$G$6,IF(YEAR(A1097)=$F$7,C1097*$G$7,IF(YEAR(A1097)=$F$8,C1097*$G$8,IF(YEAR(A1097)=$F$9,C1097*$G$9,IF(YEAR(A1097)=$F$10,C1097*$G$10,IF(YEAR(A1097)=$F$11,C1097*$G$11,IF(YEAR(A1097)=$F$12,C1097*$G$12,))))))))))</f>
        <v>243.60000000000002</v>
      </c>
      <c r="R1097">
        <f>SUMIF($B$3:B1097,B1097,$C$3:C1097)</f>
        <v>1838</v>
      </c>
      <c r="S1097">
        <f t="shared" si="25"/>
        <v>11.600000000000001</v>
      </c>
    </row>
    <row r="1098" spans="1:19" x14ac:dyDescent="0.25">
      <c r="A1098" s="1">
        <v>40189</v>
      </c>
      <c r="B1098" t="s">
        <v>0</v>
      </c>
      <c r="C1098">
        <v>9</v>
      </c>
      <c r="J1098">
        <f>IF(YEAR(A1098)=$F$3,C1098*$G$3,IF(YEAR(A1098)=$F$4,C1098*$G$4,IF(YEAR(A1098)=$F$5,C1098*$G$5,IF(YEAR(A1098)=$F$6,C1098*$G$6,IF(YEAR(A1098)=$F$7,C1098*$G$7,IF(YEAR(A1098)=$F$8,C1098*$G$8,IF(YEAR(A1098)=$F$9,C1098*$G$9,IF(YEAR(A1098)=$F$10,C1098*$G$10,IF(YEAR(A1098)=$F$11,C1098*$G$11,IF(YEAR(A1098)=$F$12,C1098*$G$12,))))))))))</f>
        <v>18.900000000000002</v>
      </c>
      <c r="R1098">
        <f>SUMIF($B$3:B1098,B1098,$C$3:C1098)</f>
        <v>39</v>
      </c>
      <c r="S1098">
        <f t="shared" si="25"/>
        <v>0</v>
      </c>
    </row>
    <row r="1099" spans="1:19" x14ac:dyDescent="0.25">
      <c r="A1099" s="1">
        <v>40193</v>
      </c>
      <c r="B1099" t="s">
        <v>45</v>
      </c>
      <c r="C1099">
        <v>117</v>
      </c>
      <c r="J1099">
        <f>IF(YEAR(A1099)=$F$3,C1099*$G$3,IF(YEAR(A1099)=$F$4,C1099*$G$4,IF(YEAR(A1099)=$F$5,C1099*$G$5,IF(YEAR(A1099)=$F$6,C1099*$G$6,IF(YEAR(A1099)=$F$7,C1099*$G$7,IF(YEAR(A1099)=$F$8,C1099*$G$8,IF(YEAR(A1099)=$F$9,C1099*$G$9,IF(YEAR(A1099)=$F$10,C1099*$G$10,IF(YEAR(A1099)=$F$11,C1099*$G$11,IF(YEAR(A1099)=$F$12,C1099*$G$12,))))))))))</f>
        <v>245.70000000000002</v>
      </c>
      <c r="R1099">
        <f>SUMIF($B$3:B1099,B1099,$C$3:C1099)</f>
        <v>13632</v>
      </c>
      <c r="S1099">
        <f t="shared" si="25"/>
        <v>23.400000000000002</v>
      </c>
    </row>
    <row r="1100" spans="1:19" x14ac:dyDescent="0.25">
      <c r="A1100" s="1">
        <v>40194</v>
      </c>
      <c r="B1100" t="s">
        <v>50</v>
      </c>
      <c r="C1100">
        <v>221</v>
      </c>
      <c r="J1100">
        <f>IF(YEAR(A1100)=$F$3,C1100*$G$3,IF(YEAR(A1100)=$F$4,C1100*$G$4,IF(YEAR(A1100)=$F$5,C1100*$G$5,IF(YEAR(A1100)=$F$6,C1100*$G$6,IF(YEAR(A1100)=$F$7,C1100*$G$7,IF(YEAR(A1100)=$F$8,C1100*$G$8,IF(YEAR(A1100)=$F$9,C1100*$G$9,IF(YEAR(A1100)=$F$10,C1100*$G$10,IF(YEAR(A1100)=$F$11,C1100*$G$11,IF(YEAR(A1100)=$F$12,C1100*$G$12,))))))))))</f>
        <v>464.1</v>
      </c>
      <c r="R1100">
        <f>SUMIF($B$3:B1100,B1100,$C$3:C1100)</f>
        <v>14531</v>
      </c>
      <c r="S1100">
        <f t="shared" si="25"/>
        <v>44.2</v>
      </c>
    </row>
    <row r="1101" spans="1:19" x14ac:dyDescent="0.25">
      <c r="A1101" s="1">
        <v>40198</v>
      </c>
      <c r="B1101" t="s">
        <v>152</v>
      </c>
      <c r="C1101">
        <v>9</v>
      </c>
      <c r="J1101">
        <f>IF(YEAR(A1101)=$F$3,C1101*$G$3,IF(YEAR(A1101)=$F$4,C1101*$G$4,IF(YEAR(A1101)=$F$5,C1101*$G$5,IF(YEAR(A1101)=$F$6,C1101*$G$6,IF(YEAR(A1101)=$F$7,C1101*$G$7,IF(YEAR(A1101)=$F$8,C1101*$G$8,IF(YEAR(A1101)=$F$9,C1101*$G$9,IF(YEAR(A1101)=$F$10,C1101*$G$10,IF(YEAR(A1101)=$F$11,C1101*$G$11,IF(YEAR(A1101)=$F$12,C1101*$G$12,))))))))))</f>
        <v>18.900000000000002</v>
      </c>
      <c r="R1101">
        <f>SUMIF($B$3:B1101,B1101,$C$3:C1101)</f>
        <v>21</v>
      </c>
      <c r="S1101">
        <f t="shared" si="25"/>
        <v>0</v>
      </c>
    </row>
    <row r="1102" spans="1:19" x14ac:dyDescent="0.25">
      <c r="A1102" s="1">
        <v>40199</v>
      </c>
      <c r="B1102" t="s">
        <v>17</v>
      </c>
      <c r="C1102">
        <v>214</v>
      </c>
      <c r="J1102">
        <f>IF(YEAR(A1102)=$F$3,C1102*$G$3,IF(YEAR(A1102)=$F$4,C1102*$G$4,IF(YEAR(A1102)=$F$5,C1102*$G$5,IF(YEAR(A1102)=$F$6,C1102*$G$6,IF(YEAR(A1102)=$F$7,C1102*$G$7,IF(YEAR(A1102)=$F$8,C1102*$G$8,IF(YEAR(A1102)=$F$9,C1102*$G$9,IF(YEAR(A1102)=$F$10,C1102*$G$10,IF(YEAR(A1102)=$F$11,C1102*$G$11,IF(YEAR(A1102)=$F$12,C1102*$G$12,))))))))))</f>
        <v>449.40000000000003</v>
      </c>
      <c r="R1102">
        <f>SUMIF($B$3:B1102,B1102,$C$3:C1102)</f>
        <v>9980</v>
      </c>
      <c r="S1102">
        <f t="shared" si="25"/>
        <v>21.400000000000002</v>
      </c>
    </row>
    <row r="1103" spans="1:19" x14ac:dyDescent="0.25">
      <c r="A1103" s="1">
        <v>40200</v>
      </c>
      <c r="B1103" t="s">
        <v>37</v>
      </c>
      <c r="C1103">
        <v>138</v>
      </c>
      <c r="J1103">
        <f>IF(YEAR(A1103)=$F$3,C1103*$G$3,IF(YEAR(A1103)=$F$4,C1103*$G$4,IF(YEAR(A1103)=$F$5,C1103*$G$5,IF(YEAR(A1103)=$F$6,C1103*$G$6,IF(YEAR(A1103)=$F$7,C1103*$G$7,IF(YEAR(A1103)=$F$8,C1103*$G$8,IF(YEAR(A1103)=$F$9,C1103*$G$9,IF(YEAR(A1103)=$F$10,C1103*$G$10,IF(YEAR(A1103)=$F$11,C1103*$G$11,IF(YEAR(A1103)=$F$12,C1103*$G$12,))))))))))</f>
        <v>289.8</v>
      </c>
      <c r="R1103">
        <f>SUMIF($B$3:B1103,B1103,$C$3:C1103)</f>
        <v>2586</v>
      </c>
      <c r="S1103">
        <f t="shared" si="25"/>
        <v>13.8</v>
      </c>
    </row>
    <row r="1104" spans="1:19" x14ac:dyDescent="0.25">
      <c r="A1104" s="1">
        <v>40201</v>
      </c>
      <c r="B1104" t="s">
        <v>81</v>
      </c>
      <c r="C1104">
        <v>11</v>
      </c>
      <c r="J1104">
        <f>IF(YEAR(A1104)=$F$3,C1104*$G$3,IF(YEAR(A1104)=$F$4,C1104*$G$4,IF(YEAR(A1104)=$F$5,C1104*$G$5,IF(YEAR(A1104)=$F$6,C1104*$G$6,IF(YEAR(A1104)=$F$7,C1104*$G$7,IF(YEAR(A1104)=$F$8,C1104*$G$8,IF(YEAR(A1104)=$F$9,C1104*$G$9,IF(YEAR(A1104)=$F$10,C1104*$G$10,IF(YEAR(A1104)=$F$11,C1104*$G$11,IF(YEAR(A1104)=$F$12,C1104*$G$12,))))))))))</f>
        <v>23.1</v>
      </c>
      <c r="R1104">
        <f>SUMIF($B$3:B1104,B1104,$C$3:C1104)</f>
        <v>28</v>
      </c>
      <c r="S1104">
        <f t="shared" si="25"/>
        <v>0</v>
      </c>
    </row>
    <row r="1105" spans="1:19" x14ac:dyDescent="0.25">
      <c r="A1105" s="1">
        <v>40201</v>
      </c>
      <c r="B1105" t="s">
        <v>52</v>
      </c>
      <c r="C1105">
        <v>128</v>
      </c>
      <c r="J1105">
        <f>IF(YEAR(A1105)=$F$3,C1105*$G$3,IF(YEAR(A1105)=$F$4,C1105*$G$4,IF(YEAR(A1105)=$F$5,C1105*$G$5,IF(YEAR(A1105)=$F$6,C1105*$G$6,IF(YEAR(A1105)=$F$7,C1105*$G$7,IF(YEAR(A1105)=$F$8,C1105*$G$8,IF(YEAR(A1105)=$F$9,C1105*$G$9,IF(YEAR(A1105)=$F$10,C1105*$G$10,IF(YEAR(A1105)=$F$11,C1105*$G$11,IF(YEAR(A1105)=$F$12,C1105*$G$12,))))))))))</f>
        <v>268.8</v>
      </c>
      <c r="R1105">
        <f>SUMIF($B$3:B1105,B1105,$C$3:C1105)</f>
        <v>2030</v>
      </c>
      <c r="S1105">
        <f t="shared" si="25"/>
        <v>12.8</v>
      </c>
    </row>
    <row r="1106" spans="1:19" x14ac:dyDescent="0.25">
      <c r="A1106" s="1">
        <v>40202</v>
      </c>
      <c r="B1106" t="s">
        <v>17</v>
      </c>
      <c r="C1106">
        <v>376</v>
      </c>
      <c r="J1106">
        <f>IF(YEAR(A1106)=$F$3,C1106*$G$3,IF(YEAR(A1106)=$F$4,C1106*$G$4,IF(YEAR(A1106)=$F$5,C1106*$G$5,IF(YEAR(A1106)=$F$6,C1106*$G$6,IF(YEAR(A1106)=$F$7,C1106*$G$7,IF(YEAR(A1106)=$F$8,C1106*$G$8,IF(YEAR(A1106)=$F$9,C1106*$G$9,IF(YEAR(A1106)=$F$10,C1106*$G$10,IF(YEAR(A1106)=$F$11,C1106*$G$11,IF(YEAR(A1106)=$F$12,C1106*$G$12,))))))))))</f>
        <v>789.6</v>
      </c>
      <c r="R1106">
        <f>SUMIF($B$3:B1106,B1106,$C$3:C1106)</f>
        <v>10356</v>
      </c>
      <c r="S1106">
        <f t="shared" si="25"/>
        <v>75.2</v>
      </c>
    </row>
    <row r="1107" spans="1:19" x14ac:dyDescent="0.25">
      <c r="A1107" s="1">
        <v>40203</v>
      </c>
      <c r="B1107" t="s">
        <v>17</v>
      </c>
      <c r="C1107">
        <v>121</v>
      </c>
      <c r="J1107">
        <f>IF(YEAR(A1107)=$F$3,C1107*$G$3,IF(YEAR(A1107)=$F$4,C1107*$G$4,IF(YEAR(A1107)=$F$5,C1107*$G$5,IF(YEAR(A1107)=$F$6,C1107*$G$6,IF(YEAR(A1107)=$F$7,C1107*$G$7,IF(YEAR(A1107)=$F$8,C1107*$G$8,IF(YEAR(A1107)=$F$9,C1107*$G$9,IF(YEAR(A1107)=$F$10,C1107*$G$10,IF(YEAR(A1107)=$F$11,C1107*$G$11,IF(YEAR(A1107)=$F$12,C1107*$G$12,))))))))))</f>
        <v>254.10000000000002</v>
      </c>
      <c r="R1107">
        <f>SUMIF($B$3:B1107,B1107,$C$3:C1107)</f>
        <v>10477</v>
      </c>
      <c r="S1107">
        <f t="shared" si="25"/>
        <v>24.200000000000003</v>
      </c>
    </row>
    <row r="1108" spans="1:19" x14ac:dyDescent="0.25">
      <c r="A1108" s="1">
        <v>40203</v>
      </c>
      <c r="B1108" t="s">
        <v>14</v>
      </c>
      <c r="C1108">
        <v>200</v>
      </c>
      <c r="J1108">
        <f>IF(YEAR(A1108)=$F$3,C1108*$G$3,IF(YEAR(A1108)=$F$4,C1108*$G$4,IF(YEAR(A1108)=$F$5,C1108*$G$5,IF(YEAR(A1108)=$F$6,C1108*$G$6,IF(YEAR(A1108)=$F$7,C1108*$G$7,IF(YEAR(A1108)=$F$8,C1108*$G$8,IF(YEAR(A1108)=$F$9,C1108*$G$9,IF(YEAR(A1108)=$F$10,C1108*$G$10,IF(YEAR(A1108)=$F$11,C1108*$G$11,IF(YEAR(A1108)=$F$12,C1108*$G$12,))))))))))</f>
        <v>420</v>
      </c>
      <c r="R1108">
        <f>SUMIF($B$3:B1108,B1108,$C$3:C1108)</f>
        <v>11852</v>
      </c>
      <c r="S1108">
        <f t="shared" si="25"/>
        <v>40</v>
      </c>
    </row>
    <row r="1109" spans="1:19" x14ac:dyDescent="0.25">
      <c r="A1109" s="1">
        <v>40204</v>
      </c>
      <c r="B1109" t="s">
        <v>17</v>
      </c>
      <c r="C1109">
        <v>500</v>
      </c>
      <c r="J1109">
        <f>IF(YEAR(A1109)=$F$3,C1109*$G$3,IF(YEAR(A1109)=$F$4,C1109*$G$4,IF(YEAR(A1109)=$F$5,C1109*$G$5,IF(YEAR(A1109)=$F$6,C1109*$G$6,IF(YEAR(A1109)=$F$7,C1109*$G$7,IF(YEAR(A1109)=$F$8,C1109*$G$8,IF(YEAR(A1109)=$F$9,C1109*$G$9,IF(YEAR(A1109)=$F$10,C1109*$G$10,IF(YEAR(A1109)=$F$11,C1109*$G$11,IF(YEAR(A1109)=$F$12,C1109*$G$12,))))))))))</f>
        <v>1050</v>
      </c>
      <c r="R1109">
        <f>SUMIF($B$3:B1109,B1109,$C$3:C1109)</f>
        <v>10977</v>
      </c>
      <c r="S1109">
        <f t="shared" si="25"/>
        <v>100</v>
      </c>
    </row>
    <row r="1110" spans="1:19" x14ac:dyDescent="0.25">
      <c r="A1110" s="1">
        <v>40206</v>
      </c>
      <c r="B1110" t="s">
        <v>71</v>
      </c>
      <c r="C1110">
        <v>108</v>
      </c>
      <c r="J1110">
        <f>IF(YEAR(A1110)=$F$3,C1110*$G$3,IF(YEAR(A1110)=$F$4,C1110*$G$4,IF(YEAR(A1110)=$F$5,C1110*$G$5,IF(YEAR(A1110)=$F$6,C1110*$G$6,IF(YEAR(A1110)=$F$7,C1110*$G$7,IF(YEAR(A1110)=$F$8,C1110*$G$8,IF(YEAR(A1110)=$F$9,C1110*$G$9,IF(YEAR(A1110)=$F$10,C1110*$G$10,IF(YEAR(A1110)=$F$11,C1110*$G$11,IF(YEAR(A1110)=$F$12,C1110*$G$12,))))))))))</f>
        <v>226.8</v>
      </c>
      <c r="R1110">
        <f>SUMIF($B$3:B1110,B1110,$C$3:C1110)</f>
        <v>1663</v>
      </c>
      <c r="S1110">
        <f t="shared" si="25"/>
        <v>10.8</v>
      </c>
    </row>
    <row r="1111" spans="1:19" x14ac:dyDescent="0.25">
      <c r="A1111" s="1">
        <v>40207</v>
      </c>
      <c r="B1111" t="s">
        <v>25</v>
      </c>
      <c r="C1111">
        <v>59</v>
      </c>
      <c r="J1111">
        <f>IF(YEAR(A1111)=$F$3,C1111*$G$3,IF(YEAR(A1111)=$F$4,C1111*$G$4,IF(YEAR(A1111)=$F$5,C1111*$G$5,IF(YEAR(A1111)=$F$6,C1111*$G$6,IF(YEAR(A1111)=$F$7,C1111*$G$7,IF(YEAR(A1111)=$F$8,C1111*$G$8,IF(YEAR(A1111)=$F$9,C1111*$G$9,IF(YEAR(A1111)=$F$10,C1111*$G$10,IF(YEAR(A1111)=$F$11,C1111*$G$11,IF(YEAR(A1111)=$F$12,C1111*$G$12,))))))))))</f>
        <v>123.9</v>
      </c>
      <c r="R1111">
        <f>SUMIF($B$3:B1111,B1111,$C$3:C1111)</f>
        <v>1141</v>
      </c>
      <c r="S1111">
        <f t="shared" si="25"/>
        <v>5.9</v>
      </c>
    </row>
    <row r="1112" spans="1:19" x14ac:dyDescent="0.25">
      <c r="A1112" s="1">
        <v>40208</v>
      </c>
      <c r="B1112" t="s">
        <v>10</v>
      </c>
      <c r="C1112">
        <v>191</v>
      </c>
      <c r="J1112">
        <f>IF(YEAR(A1112)=$F$3,C1112*$G$3,IF(YEAR(A1112)=$F$4,C1112*$G$4,IF(YEAR(A1112)=$F$5,C1112*$G$5,IF(YEAR(A1112)=$F$6,C1112*$G$6,IF(YEAR(A1112)=$F$7,C1112*$G$7,IF(YEAR(A1112)=$F$8,C1112*$G$8,IF(YEAR(A1112)=$F$9,C1112*$G$9,IF(YEAR(A1112)=$F$10,C1112*$G$10,IF(YEAR(A1112)=$F$11,C1112*$G$11,IF(YEAR(A1112)=$F$12,C1112*$G$12,))))))))))</f>
        <v>401.1</v>
      </c>
      <c r="R1112">
        <f>SUMIF($B$3:B1112,B1112,$C$3:C1112)</f>
        <v>2109</v>
      </c>
      <c r="S1112">
        <f t="shared" si="25"/>
        <v>19.100000000000001</v>
      </c>
    </row>
    <row r="1113" spans="1:19" x14ac:dyDescent="0.25">
      <c r="A1113" s="1">
        <v>40209</v>
      </c>
      <c r="B1113" t="s">
        <v>19</v>
      </c>
      <c r="C1113">
        <v>189</v>
      </c>
      <c r="J1113">
        <f>IF(YEAR(A1113)=$F$3,C1113*$G$3,IF(YEAR(A1113)=$F$4,C1113*$G$4,IF(YEAR(A1113)=$F$5,C1113*$G$5,IF(YEAR(A1113)=$F$6,C1113*$G$6,IF(YEAR(A1113)=$F$7,C1113*$G$7,IF(YEAR(A1113)=$F$8,C1113*$G$8,IF(YEAR(A1113)=$F$9,C1113*$G$9,IF(YEAR(A1113)=$F$10,C1113*$G$10,IF(YEAR(A1113)=$F$11,C1113*$G$11,IF(YEAR(A1113)=$F$12,C1113*$G$12,))))))))))</f>
        <v>396.90000000000003</v>
      </c>
      <c r="R1113">
        <f>SUMIF($B$3:B1113,B1113,$C$3:C1113)</f>
        <v>2192</v>
      </c>
      <c r="S1113">
        <f t="shared" si="25"/>
        <v>18.900000000000002</v>
      </c>
    </row>
    <row r="1114" spans="1:19" x14ac:dyDescent="0.25">
      <c r="A1114" s="1">
        <v>40211</v>
      </c>
      <c r="B1114" t="s">
        <v>45</v>
      </c>
      <c r="C1114">
        <v>247</v>
      </c>
      <c r="J1114">
        <f>IF(YEAR(A1114)=$F$3,C1114*$G$3,IF(YEAR(A1114)=$F$4,C1114*$G$4,IF(YEAR(A1114)=$F$5,C1114*$G$5,IF(YEAR(A1114)=$F$6,C1114*$G$6,IF(YEAR(A1114)=$F$7,C1114*$G$7,IF(YEAR(A1114)=$F$8,C1114*$G$8,IF(YEAR(A1114)=$F$9,C1114*$G$9,IF(YEAR(A1114)=$F$10,C1114*$G$10,IF(YEAR(A1114)=$F$11,C1114*$G$11,IF(YEAR(A1114)=$F$12,C1114*$G$12,))))))))))</f>
        <v>518.70000000000005</v>
      </c>
      <c r="R1114">
        <f>SUMIF($B$3:B1114,B1114,$C$3:C1114)</f>
        <v>13879</v>
      </c>
      <c r="S1114">
        <f t="shared" si="25"/>
        <v>49.400000000000006</v>
      </c>
    </row>
    <row r="1115" spans="1:19" x14ac:dyDescent="0.25">
      <c r="A1115" s="1">
        <v>40211</v>
      </c>
      <c r="B1115" t="s">
        <v>35</v>
      </c>
      <c r="C1115">
        <v>195</v>
      </c>
      <c r="J1115">
        <f>IF(YEAR(A1115)=$F$3,C1115*$G$3,IF(YEAR(A1115)=$F$4,C1115*$G$4,IF(YEAR(A1115)=$F$5,C1115*$G$5,IF(YEAR(A1115)=$F$6,C1115*$G$6,IF(YEAR(A1115)=$F$7,C1115*$G$7,IF(YEAR(A1115)=$F$8,C1115*$G$8,IF(YEAR(A1115)=$F$9,C1115*$G$9,IF(YEAR(A1115)=$F$10,C1115*$G$10,IF(YEAR(A1115)=$F$11,C1115*$G$11,IF(YEAR(A1115)=$F$12,C1115*$G$12,))))))))))</f>
        <v>409.5</v>
      </c>
      <c r="R1115">
        <f>SUMIF($B$3:B1115,B1115,$C$3:C1115)</f>
        <v>1793</v>
      </c>
      <c r="S1115">
        <f t="shared" si="25"/>
        <v>19.5</v>
      </c>
    </row>
    <row r="1116" spans="1:19" x14ac:dyDescent="0.25">
      <c r="A1116" s="1">
        <v>40212</v>
      </c>
      <c r="B1116" t="s">
        <v>204</v>
      </c>
      <c r="C1116">
        <v>6</v>
      </c>
      <c r="J1116">
        <f>IF(YEAR(A1116)=$F$3,C1116*$G$3,IF(YEAR(A1116)=$F$4,C1116*$G$4,IF(YEAR(A1116)=$F$5,C1116*$G$5,IF(YEAR(A1116)=$F$6,C1116*$G$6,IF(YEAR(A1116)=$F$7,C1116*$G$7,IF(YEAR(A1116)=$F$8,C1116*$G$8,IF(YEAR(A1116)=$F$9,C1116*$G$9,IF(YEAR(A1116)=$F$10,C1116*$G$10,IF(YEAR(A1116)=$F$11,C1116*$G$11,IF(YEAR(A1116)=$F$12,C1116*$G$12,))))))))))</f>
        <v>12.600000000000001</v>
      </c>
      <c r="R1116">
        <f>SUMIF($B$3:B1116,B1116,$C$3:C1116)</f>
        <v>6</v>
      </c>
      <c r="S1116">
        <f t="shared" si="25"/>
        <v>0</v>
      </c>
    </row>
    <row r="1117" spans="1:19" x14ac:dyDescent="0.25">
      <c r="A1117" s="1">
        <v>40213</v>
      </c>
      <c r="B1117" t="s">
        <v>205</v>
      </c>
      <c r="C1117">
        <v>1</v>
      </c>
      <c r="J1117">
        <f>IF(YEAR(A1117)=$F$3,C1117*$G$3,IF(YEAR(A1117)=$F$4,C1117*$G$4,IF(YEAR(A1117)=$F$5,C1117*$G$5,IF(YEAR(A1117)=$F$6,C1117*$G$6,IF(YEAR(A1117)=$F$7,C1117*$G$7,IF(YEAR(A1117)=$F$8,C1117*$G$8,IF(YEAR(A1117)=$F$9,C1117*$G$9,IF(YEAR(A1117)=$F$10,C1117*$G$10,IF(YEAR(A1117)=$F$11,C1117*$G$11,IF(YEAR(A1117)=$F$12,C1117*$G$12,))))))))))</f>
        <v>2.1</v>
      </c>
      <c r="R1117">
        <f>SUMIF($B$3:B1117,B1117,$C$3:C1117)</f>
        <v>1</v>
      </c>
      <c r="S1117">
        <f t="shared" si="25"/>
        <v>0</v>
      </c>
    </row>
    <row r="1118" spans="1:19" x14ac:dyDescent="0.25">
      <c r="A1118" s="1">
        <v>40214</v>
      </c>
      <c r="B1118" t="s">
        <v>50</v>
      </c>
      <c r="C1118">
        <v>347</v>
      </c>
      <c r="J1118">
        <f>IF(YEAR(A1118)=$F$3,C1118*$G$3,IF(YEAR(A1118)=$F$4,C1118*$G$4,IF(YEAR(A1118)=$F$5,C1118*$G$5,IF(YEAR(A1118)=$F$6,C1118*$G$6,IF(YEAR(A1118)=$F$7,C1118*$G$7,IF(YEAR(A1118)=$F$8,C1118*$G$8,IF(YEAR(A1118)=$F$9,C1118*$G$9,IF(YEAR(A1118)=$F$10,C1118*$G$10,IF(YEAR(A1118)=$F$11,C1118*$G$11,IF(YEAR(A1118)=$F$12,C1118*$G$12,))))))))))</f>
        <v>728.7</v>
      </c>
      <c r="R1118">
        <f>SUMIF($B$3:B1118,B1118,$C$3:C1118)</f>
        <v>14878</v>
      </c>
      <c r="S1118">
        <f t="shared" si="25"/>
        <v>69.400000000000006</v>
      </c>
    </row>
    <row r="1119" spans="1:19" x14ac:dyDescent="0.25">
      <c r="A1119" s="1">
        <v>40217</v>
      </c>
      <c r="B1119" t="s">
        <v>14</v>
      </c>
      <c r="C1119">
        <v>317</v>
      </c>
      <c r="J1119">
        <f>IF(YEAR(A1119)=$F$3,C1119*$G$3,IF(YEAR(A1119)=$F$4,C1119*$G$4,IF(YEAR(A1119)=$F$5,C1119*$G$5,IF(YEAR(A1119)=$F$6,C1119*$G$6,IF(YEAR(A1119)=$F$7,C1119*$G$7,IF(YEAR(A1119)=$F$8,C1119*$G$8,IF(YEAR(A1119)=$F$9,C1119*$G$9,IF(YEAR(A1119)=$F$10,C1119*$G$10,IF(YEAR(A1119)=$F$11,C1119*$G$11,IF(YEAR(A1119)=$F$12,C1119*$G$12,))))))))))</f>
        <v>665.7</v>
      </c>
      <c r="R1119">
        <f>SUMIF($B$3:B1119,B1119,$C$3:C1119)</f>
        <v>12169</v>
      </c>
      <c r="S1119">
        <f t="shared" si="25"/>
        <v>63.400000000000006</v>
      </c>
    </row>
    <row r="1120" spans="1:19" x14ac:dyDescent="0.25">
      <c r="A1120" s="1">
        <v>40218</v>
      </c>
      <c r="B1120" t="s">
        <v>45</v>
      </c>
      <c r="C1120">
        <v>271</v>
      </c>
      <c r="J1120">
        <f>IF(YEAR(A1120)=$F$3,C1120*$G$3,IF(YEAR(A1120)=$F$4,C1120*$G$4,IF(YEAR(A1120)=$F$5,C1120*$G$5,IF(YEAR(A1120)=$F$6,C1120*$G$6,IF(YEAR(A1120)=$F$7,C1120*$G$7,IF(YEAR(A1120)=$F$8,C1120*$G$8,IF(YEAR(A1120)=$F$9,C1120*$G$9,IF(YEAR(A1120)=$F$10,C1120*$G$10,IF(YEAR(A1120)=$F$11,C1120*$G$11,IF(YEAR(A1120)=$F$12,C1120*$G$12,))))))))))</f>
        <v>569.1</v>
      </c>
      <c r="R1120">
        <f>SUMIF($B$3:B1120,B1120,$C$3:C1120)</f>
        <v>14150</v>
      </c>
      <c r="S1120">
        <f t="shared" si="25"/>
        <v>54.2</v>
      </c>
    </row>
    <row r="1121" spans="1:19" x14ac:dyDescent="0.25">
      <c r="A1121" s="1">
        <v>40218</v>
      </c>
      <c r="B1121" t="s">
        <v>85</v>
      </c>
      <c r="C1121">
        <v>4</v>
      </c>
      <c r="J1121">
        <f>IF(YEAR(A1121)=$F$3,C1121*$G$3,IF(YEAR(A1121)=$F$4,C1121*$G$4,IF(YEAR(A1121)=$F$5,C1121*$G$5,IF(YEAR(A1121)=$F$6,C1121*$G$6,IF(YEAR(A1121)=$F$7,C1121*$G$7,IF(YEAR(A1121)=$F$8,C1121*$G$8,IF(YEAR(A1121)=$F$9,C1121*$G$9,IF(YEAR(A1121)=$F$10,C1121*$G$10,IF(YEAR(A1121)=$F$11,C1121*$G$11,IF(YEAR(A1121)=$F$12,C1121*$G$12,))))))))))</f>
        <v>8.4</v>
      </c>
      <c r="R1121">
        <f>SUMIF($B$3:B1121,B1121,$C$3:C1121)</f>
        <v>14</v>
      </c>
      <c r="S1121">
        <f t="shared" si="25"/>
        <v>0</v>
      </c>
    </row>
    <row r="1122" spans="1:19" x14ac:dyDescent="0.25">
      <c r="A1122" s="1">
        <v>40220</v>
      </c>
      <c r="B1122" t="s">
        <v>28</v>
      </c>
      <c r="C1122">
        <v>121</v>
      </c>
      <c r="J1122">
        <f>IF(YEAR(A1122)=$F$3,C1122*$G$3,IF(YEAR(A1122)=$F$4,C1122*$G$4,IF(YEAR(A1122)=$F$5,C1122*$G$5,IF(YEAR(A1122)=$F$6,C1122*$G$6,IF(YEAR(A1122)=$F$7,C1122*$G$7,IF(YEAR(A1122)=$F$8,C1122*$G$8,IF(YEAR(A1122)=$F$9,C1122*$G$9,IF(YEAR(A1122)=$F$10,C1122*$G$10,IF(YEAR(A1122)=$F$11,C1122*$G$11,IF(YEAR(A1122)=$F$12,C1122*$G$12,))))))))))</f>
        <v>254.10000000000002</v>
      </c>
      <c r="R1122">
        <f>SUMIF($B$3:B1122,B1122,$C$3:C1122)</f>
        <v>2243</v>
      </c>
      <c r="S1122">
        <f t="shared" si="25"/>
        <v>12.100000000000001</v>
      </c>
    </row>
    <row r="1123" spans="1:19" x14ac:dyDescent="0.25">
      <c r="A1123" s="1">
        <v>40221</v>
      </c>
      <c r="B1123" t="s">
        <v>6</v>
      </c>
      <c r="C1123">
        <v>81</v>
      </c>
      <c r="J1123">
        <f>IF(YEAR(A1123)=$F$3,C1123*$G$3,IF(YEAR(A1123)=$F$4,C1123*$G$4,IF(YEAR(A1123)=$F$5,C1123*$G$5,IF(YEAR(A1123)=$F$6,C1123*$G$6,IF(YEAR(A1123)=$F$7,C1123*$G$7,IF(YEAR(A1123)=$F$8,C1123*$G$8,IF(YEAR(A1123)=$F$9,C1123*$G$9,IF(YEAR(A1123)=$F$10,C1123*$G$10,IF(YEAR(A1123)=$F$11,C1123*$G$11,IF(YEAR(A1123)=$F$12,C1123*$G$12,))))))))))</f>
        <v>170.1</v>
      </c>
      <c r="R1123">
        <f>SUMIF($B$3:B1123,B1123,$C$3:C1123)</f>
        <v>1634</v>
      </c>
      <c r="S1123">
        <f t="shared" si="25"/>
        <v>8.1</v>
      </c>
    </row>
    <row r="1124" spans="1:19" x14ac:dyDescent="0.25">
      <c r="A1124" s="1">
        <v>40221</v>
      </c>
      <c r="B1124" t="s">
        <v>84</v>
      </c>
      <c r="C1124">
        <v>1</v>
      </c>
      <c r="J1124">
        <f>IF(YEAR(A1124)=$F$3,C1124*$G$3,IF(YEAR(A1124)=$F$4,C1124*$G$4,IF(YEAR(A1124)=$F$5,C1124*$G$5,IF(YEAR(A1124)=$F$6,C1124*$G$6,IF(YEAR(A1124)=$F$7,C1124*$G$7,IF(YEAR(A1124)=$F$8,C1124*$G$8,IF(YEAR(A1124)=$F$9,C1124*$G$9,IF(YEAR(A1124)=$F$10,C1124*$G$10,IF(YEAR(A1124)=$F$11,C1124*$G$11,IF(YEAR(A1124)=$F$12,C1124*$G$12,))))))))))</f>
        <v>2.1</v>
      </c>
      <c r="R1124">
        <f>SUMIF($B$3:B1124,B1124,$C$3:C1124)</f>
        <v>11</v>
      </c>
      <c r="S1124">
        <f t="shared" si="25"/>
        <v>0</v>
      </c>
    </row>
    <row r="1125" spans="1:19" x14ac:dyDescent="0.25">
      <c r="A1125" s="1">
        <v>40223</v>
      </c>
      <c r="B1125" t="s">
        <v>30</v>
      </c>
      <c r="C1125">
        <v>142</v>
      </c>
      <c r="J1125">
        <f>IF(YEAR(A1125)=$F$3,C1125*$G$3,IF(YEAR(A1125)=$F$4,C1125*$G$4,IF(YEAR(A1125)=$F$5,C1125*$G$5,IF(YEAR(A1125)=$F$6,C1125*$G$6,IF(YEAR(A1125)=$F$7,C1125*$G$7,IF(YEAR(A1125)=$F$8,C1125*$G$8,IF(YEAR(A1125)=$F$9,C1125*$G$9,IF(YEAR(A1125)=$F$10,C1125*$G$10,IF(YEAR(A1125)=$F$11,C1125*$G$11,IF(YEAR(A1125)=$F$12,C1125*$G$12,))))))))))</f>
        <v>298.2</v>
      </c>
      <c r="R1125">
        <f>SUMIF($B$3:B1125,B1125,$C$3:C1125)</f>
        <v>2991</v>
      </c>
      <c r="S1125">
        <f t="shared" si="25"/>
        <v>14.200000000000001</v>
      </c>
    </row>
    <row r="1126" spans="1:19" x14ac:dyDescent="0.25">
      <c r="A1126" s="1">
        <v>40224</v>
      </c>
      <c r="B1126" t="s">
        <v>22</v>
      </c>
      <c r="C1126">
        <v>265</v>
      </c>
      <c r="J1126">
        <f>IF(YEAR(A1126)=$F$3,C1126*$G$3,IF(YEAR(A1126)=$F$4,C1126*$G$4,IF(YEAR(A1126)=$F$5,C1126*$G$5,IF(YEAR(A1126)=$F$6,C1126*$G$6,IF(YEAR(A1126)=$F$7,C1126*$G$7,IF(YEAR(A1126)=$F$8,C1126*$G$8,IF(YEAR(A1126)=$F$9,C1126*$G$9,IF(YEAR(A1126)=$F$10,C1126*$G$10,IF(YEAR(A1126)=$F$11,C1126*$G$11,IF(YEAR(A1126)=$F$12,C1126*$G$12,))))))))))</f>
        <v>556.5</v>
      </c>
      <c r="R1126">
        <f>SUMIF($B$3:B1126,B1126,$C$3:C1126)</f>
        <v>11983</v>
      </c>
      <c r="S1126">
        <f t="shared" si="25"/>
        <v>53</v>
      </c>
    </row>
    <row r="1127" spans="1:19" x14ac:dyDescent="0.25">
      <c r="A1127" s="1">
        <v>40225</v>
      </c>
      <c r="B1127" t="s">
        <v>6</v>
      </c>
      <c r="C1127">
        <v>194</v>
      </c>
      <c r="J1127">
        <f>IF(YEAR(A1127)=$F$3,C1127*$G$3,IF(YEAR(A1127)=$F$4,C1127*$G$4,IF(YEAR(A1127)=$F$5,C1127*$G$5,IF(YEAR(A1127)=$F$6,C1127*$G$6,IF(YEAR(A1127)=$F$7,C1127*$G$7,IF(YEAR(A1127)=$F$8,C1127*$G$8,IF(YEAR(A1127)=$F$9,C1127*$G$9,IF(YEAR(A1127)=$F$10,C1127*$G$10,IF(YEAR(A1127)=$F$11,C1127*$G$11,IF(YEAR(A1127)=$F$12,C1127*$G$12,))))))))))</f>
        <v>407.40000000000003</v>
      </c>
      <c r="R1127">
        <f>SUMIF($B$3:B1127,B1127,$C$3:C1127)</f>
        <v>1828</v>
      </c>
      <c r="S1127">
        <f t="shared" si="25"/>
        <v>19.400000000000002</v>
      </c>
    </row>
    <row r="1128" spans="1:19" x14ac:dyDescent="0.25">
      <c r="A1128" s="1">
        <v>40225</v>
      </c>
      <c r="B1128" t="s">
        <v>161</v>
      </c>
      <c r="C1128">
        <v>15</v>
      </c>
      <c r="J1128">
        <f>IF(YEAR(A1128)=$F$3,C1128*$G$3,IF(YEAR(A1128)=$F$4,C1128*$G$4,IF(YEAR(A1128)=$F$5,C1128*$G$5,IF(YEAR(A1128)=$F$6,C1128*$G$6,IF(YEAR(A1128)=$F$7,C1128*$G$7,IF(YEAR(A1128)=$F$8,C1128*$G$8,IF(YEAR(A1128)=$F$9,C1128*$G$9,IF(YEAR(A1128)=$F$10,C1128*$G$10,IF(YEAR(A1128)=$F$11,C1128*$G$11,IF(YEAR(A1128)=$F$12,C1128*$G$12,))))))))))</f>
        <v>31.5</v>
      </c>
      <c r="R1128">
        <f>SUMIF($B$3:B1128,B1128,$C$3:C1128)</f>
        <v>25</v>
      </c>
      <c r="S1128">
        <f t="shared" si="25"/>
        <v>0</v>
      </c>
    </row>
    <row r="1129" spans="1:19" x14ac:dyDescent="0.25">
      <c r="A1129" s="1">
        <v>40227</v>
      </c>
      <c r="B1129" t="s">
        <v>10</v>
      </c>
      <c r="C1129">
        <v>23</v>
      </c>
      <c r="J1129">
        <f>IF(YEAR(A1129)=$F$3,C1129*$G$3,IF(YEAR(A1129)=$F$4,C1129*$G$4,IF(YEAR(A1129)=$F$5,C1129*$G$5,IF(YEAR(A1129)=$F$6,C1129*$G$6,IF(YEAR(A1129)=$F$7,C1129*$G$7,IF(YEAR(A1129)=$F$8,C1129*$G$8,IF(YEAR(A1129)=$F$9,C1129*$G$9,IF(YEAR(A1129)=$F$10,C1129*$G$10,IF(YEAR(A1129)=$F$11,C1129*$G$11,IF(YEAR(A1129)=$F$12,C1129*$G$12,))))))))))</f>
        <v>48.300000000000004</v>
      </c>
      <c r="R1129">
        <f>SUMIF($B$3:B1129,B1129,$C$3:C1129)</f>
        <v>2132</v>
      </c>
      <c r="S1129">
        <f t="shared" si="25"/>
        <v>2.3000000000000003</v>
      </c>
    </row>
    <row r="1130" spans="1:19" x14ac:dyDescent="0.25">
      <c r="A1130" s="1">
        <v>40227</v>
      </c>
      <c r="B1130" t="s">
        <v>22</v>
      </c>
      <c r="C1130">
        <v>279</v>
      </c>
      <c r="J1130">
        <f>IF(YEAR(A1130)=$F$3,C1130*$G$3,IF(YEAR(A1130)=$F$4,C1130*$G$4,IF(YEAR(A1130)=$F$5,C1130*$G$5,IF(YEAR(A1130)=$F$6,C1130*$G$6,IF(YEAR(A1130)=$F$7,C1130*$G$7,IF(YEAR(A1130)=$F$8,C1130*$G$8,IF(YEAR(A1130)=$F$9,C1130*$G$9,IF(YEAR(A1130)=$F$10,C1130*$G$10,IF(YEAR(A1130)=$F$11,C1130*$G$11,IF(YEAR(A1130)=$F$12,C1130*$G$12,))))))))))</f>
        <v>585.9</v>
      </c>
      <c r="R1130">
        <f>SUMIF($B$3:B1130,B1130,$C$3:C1130)</f>
        <v>12262</v>
      </c>
      <c r="S1130">
        <f t="shared" si="25"/>
        <v>55.800000000000004</v>
      </c>
    </row>
    <row r="1131" spans="1:19" x14ac:dyDescent="0.25">
      <c r="A1131" s="1">
        <v>40229</v>
      </c>
      <c r="B1131" t="s">
        <v>206</v>
      </c>
      <c r="C1131">
        <v>1</v>
      </c>
      <c r="J1131">
        <f>IF(YEAR(A1131)=$F$3,C1131*$G$3,IF(YEAR(A1131)=$F$4,C1131*$G$4,IF(YEAR(A1131)=$F$5,C1131*$G$5,IF(YEAR(A1131)=$F$6,C1131*$G$6,IF(YEAR(A1131)=$F$7,C1131*$G$7,IF(YEAR(A1131)=$F$8,C1131*$G$8,IF(YEAR(A1131)=$F$9,C1131*$G$9,IF(YEAR(A1131)=$F$10,C1131*$G$10,IF(YEAR(A1131)=$F$11,C1131*$G$11,IF(YEAR(A1131)=$F$12,C1131*$G$12,))))))))))</f>
        <v>2.1</v>
      </c>
      <c r="R1131">
        <f>SUMIF($B$3:B1131,B1131,$C$3:C1131)</f>
        <v>1</v>
      </c>
      <c r="S1131">
        <f t="shared" si="25"/>
        <v>0</v>
      </c>
    </row>
    <row r="1132" spans="1:19" x14ac:dyDescent="0.25">
      <c r="A1132" s="1">
        <v>40234</v>
      </c>
      <c r="B1132" t="s">
        <v>22</v>
      </c>
      <c r="C1132">
        <v>487</v>
      </c>
      <c r="J1132">
        <f>IF(YEAR(A1132)=$F$3,C1132*$G$3,IF(YEAR(A1132)=$F$4,C1132*$G$4,IF(YEAR(A1132)=$F$5,C1132*$G$5,IF(YEAR(A1132)=$F$6,C1132*$G$6,IF(YEAR(A1132)=$F$7,C1132*$G$7,IF(YEAR(A1132)=$F$8,C1132*$G$8,IF(YEAR(A1132)=$F$9,C1132*$G$9,IF(YEAR(A1132)=$F$10,C1132*$G$10,IF(YEAR(A1132)=$F$11,C1132*$G$11,IF(YEAR(A1132)=$F$12,C1132*$G$12,))))))))))</f>
        <v>1022.7</v>
      </c>
      <c r="R1132">
        <f>SUMIF($B$3:B1132,B1132,$C$3:C1132)</f>
        <v>12749</v>
      </c>
      <c r="S1132">
        <f t="shared" si="25"/>
        <v>97.4</v>
      </c>
    </row>
    <row r="1133" spans="1:19" x14ac:dyDescent="0.25">
      <c r="A1133" s="1">
        <v>40234</v>
      </c>
      <c r="B1133" t="s">
        <v>7</v>
      </c>
      <c r="C1133">
        <v>395</v>
      </c>
      <c r="J1133">
        <f>IF(YEAR(A1133)=$F$3,C1133*$G$3,IF(YEAR(A1133)=$F$4,C1133*$G$4,IF(YEAR(A1133)=$F$5,C1133*$G$5,IF(YEAR(A1133)=$F$6,C1133*$G$6,IF(YEAR(A1133)=$F$7,C1133*$G$7,IF(YEAR(A1133)=$F$8,C1133*$G$8,IF(YEAR(A1133)=$F$9,C1133*$G$9,IF(YEAR(A1133)=$F$10,C1133*$G$10,IF(YEAR(A1133)=$F$11,C1133*$G$11,IF(YEAR(A1133)=$F$12,C1133*$G$12,))))))))))</f>
        <v>829.5</v>
      </c>
      <c r="R1133">
        <f>SUMIF($B$3:B1133,B1133,$C$3:C1133)</f>
        <v>15893</v>
      </c>
      <c r="S1133">
        <f t="shared" si="25"/>
        <v>79</v>
      </c>
    </row>
    <row r="1134" spans="1:19" x14ac:dyDescent="0.25">
      <c r="A1134" s="1">
        <v>40236</v>
      </c>
      <c r="B1134" t="s">
        <v>71</v>
      </c>
      <c r="C1134">
        <v>91</v>
      </c>
      <c r="J1134">
        <f>IF(YEAR(A1134)=$F$3,C1134*$G$3,IF(YEAR(A1134)=$F$4,C1134*$G$4,IF(YEAR(A1134)=$F$5,C1134*$G$5,IF(YEAR(A1134)=$F$6,C1134*$G$6,IF(YEAR(A1134)=$F$7,C1134*$G$7,IF(YEAR(A1134)=$F$8,C1134*$G$8,IF(YEAR(A1134)=$F$9,C1134*$G$9,IF(YEAR(A1134)=$F$10,C1134*$G$10,IF(YEAR(A1134)=$F$11,C1134*$G$11,IF(YEAR(A1134)=$F$12,C1134*$G$12,))))))))))</f>
        <v>191.1</v>
      </c>
      <c r="R1134">
        <f>SUMIF($B$3:B1134,B1134,$C$3:C1134)</f>
        <v>1754</v>
      </c>
      <c r="S1134">
        <f t="shared" si="25"/>
        <v>9.1</v>
      </c>
    </row>
    <row r="1135" spans="1:19" x14ac:dyDescent="0.25">
      <c r="A1135" s="1">
        <v>40236</v>
      </c>
      <c r="B1135" t="s">
        <v>25</v>
      </c>
      <c r="C1135">
        <v>39</v>
      </c>
      <c r="J1135">
        <f>IF(YEAR(A1135)=$F$3,C1135*$G$3,IF(YEAR(A1135)=$F$4,C1135*$G$4,IF(YEAR(A1135)=$F$5,C1135*$G$5,IF(YEAR(A1135)=$F$6,C1135*$G$6,IF(YEAR(A1135)=$F$7,C1135*$G$7,IF(YEAR(A1135)=$F$8,C1135*$G$8,IF(YEAR(A1135)=$F$9,C1135*$G$9,IF(YEAR(A1135)=$F$10,C1135*$G$10,IF(YEAR(A1135)=$F$11,C1135*$G$11,IF(YEAR(A1135)=$F$12,C1135*$G$12,))))))))))</f>
        <v>81.900000000000006</v>
      </c>
      <c r="R1135">
        <f>SUMIF($B$3:B1135,B1135,$C$3:C1135)</f>
        <v>1180</v>
      </c>
      <c r="S1135">
        <f t="shared" si="25"/>
        <v>3.9000000000000004</v>
      </c>
    </row>
    <row r="1136" spans="1:19" x14ac:dyDescent="0.25">
      <c r="A1136" s="1">
        <v>40236</v>
      </c>
      <c r="B1136" t="s">
        <v>22</v>
      </c>
      <c r="C1136">
        <v>312</v>
      </c>
      <c r="J1136">
        <f>IF(YEAR(A1136)=$F$3,C1136*$G$3,IF(YEAR(A1136)=$F$4,C1136*$G$4,IF(YEAR(A1136)=$F$5,C1136*$G$5,IF(YEAR(A1136)=$F$6,C1136*$G$6,IF(YEAR(A1136)=$F$7,C1136*$G$7,IF(YEAR(A1136)=$F$8,C1136*$G$8,IF(YEAR(A1136)=$F$9,C1136*$G$9,IF(YEAR(A1136)=$F$10,C1136*$G$10,IF(YEAR(A1136)=$F$11,C1136*$G$11,IF(YEAR(A1136)=$F$12,C1136*$G$12,))))))))))</f>
        <v>655.20000000000005</v>
      </c>
      <c r="R1136">
        <f>SUMIF($B$3:B1136,B1136,$C$3:C1136)</f>
        <v>13061</v>
      </c>
      <c r="S1136">
        <f t="shared" si="25"/>
        <v>62.400000000000006</v>
      </c>
    </row>
    <row r="1137" spans="1:19" x14ac:dyDescent="0.25">
      <c r="A1137" s="1">
        <v>40237</v>
      </c>
      <c r="B1137" t="s">
        <v>207</v>
      </c>
      <c r="C1137">
        <v>20</v>
      </c>
      <c r="J1137">
        <f>IF(YEAR(A1137)=$F$3,C1137*$G$3,IF(YEAR(A1137)=$F$4,C1137*$G$4,IF(YEAR(A1137)=$F$5,C1137*$G$5,IF(YEAR(A1137)=$F$6,C1137*$G$6,IF(YEAR(A1137)=$F$7,C1137*$G$7,IF(YEAR(A1137)=$F$8,C1137*$G$8,IF(YEAR(A1137)=$F$9,C1137*$G$9,IF(YEAR(A1137)=$F$10,C1137*$G$10,IF(YEAR(A1137)=$F$11,C1137*$G$11,IF(YEAR(A1137)=$F$12,C1137*$G$12,))))))))))</f>
        <v>42</v>
      </c>
      <c r="R1137">
        <f>SUMIF($B$3:B1137,B1137,$C$3:C1137)</f>
        <v>20</v>
      </c>
      <c r="S1137">
        <f t="shared" si="25"/>
        <v>0</v>
      </c>
    </row>
    <row r="1138" spans="1:19" x14ac:dyDescent="0.25">
      <c r="A1138" s="1">
        <v>40240</v>
      </c>
      <c r="B1138" t="s">
        <v>28</v>
      </c>
      <c r="C1138">
        <v>35</v>
      </c>
      <c r="J1138">
        <f>IF(YEAR(A1138)=$F$3,C1138*$G$3,IF(YEAR(A1138)=$F$4,C1138*$G$4,IF(YEAR(A1138)=$F$5,C1138*$G$5,IF(YEAR(A1138)=$F$6,C1138*$G$6,IF(YEAR(A1138)=$F$7,C1138*$G$7,IF(YEAR(A1138)=$F$8,C1138*$G$8,IF(YEAR(A1138)=$F$9,C1138*$G$9,IF(YEAR(A1138)=$F$10,C1138*$G$10,IF(YEAR(A1138)=$F$11,C1138*$G$11,IF(YEAR(A1138)=$F$12,C1138*$G$12,))))))))))</f>
        <v>73.5</v>
      </c>
      <c r="R1138">
        <f>SUMIF($B$3:B1138,B1138,$C$3:C1138)</f>
        <v>2278</v>
      </c>
      <c r="S1138">
        <f t="shared" si="25"/>
        <v>3.5</v>
      </c>
    </row>
    <row r="1139" spans="1:19" x14ac:dyDescent="0.25">
      <c r="A1139" s="1">
        <v>40242</v>
      </c>
      <c r="B1139" t="s">
        <v>203</v>
      </c>
      <c r="C1139">
        <v>20</v>
      </c>
      <c r="J1139">
        <f>IF(YEAR(A1139)=$F$3,C1139*$G$3,IF(YEAR(A1139)=$F$4,C1139*$G$4,IF(YEAR(A1139)=$F$5,C1139*$G$5,IF(YEAR(A1139)=$F$6,C1139*$G$6,IF(YEAR(A1139)=$F$7,C1139*$G$7,IF(YEAR(A1139)=$F$8,C1139*$G$8,IF(YEAR(A1139)=$F$9,C1139*$G$9,IF(YEAR(A1139)=$F$10,C1139*$G$10,IF(YEAR(A1139)=$F$11,C1139*$G$11,IF(YEAR(A1139)=$F$12,C1139*$G$12,))))))))))</f>
        <v>42</v>
      </c>
      <c r="R1139">
        <f>SUMIF($B$3:B1139,B1139,$C$3:C1139)</f>
        <v>37</v>
      </c>
      <c r="S1139">
        <f t="shared" si="25"/>
        <v>0</v>
      </c>
    </row>
    <row r="1140" spans="1:19" x14ac:dyDescent="0.25">
      <c r="A1140" s="1">
        <v>40245</v>
      </c>
      <c r="B1140" t="s">
        <v>30</v>
      </c>
      <c r="C1140">
        <v>125</v>
      </c>
      <c r="J1140">
        <f>IF(YEAR(A1140)=$F$3,C1140*$G$3,IF(YEAR(A1140)=$F$4,C1140*$G$4,IF(YEAR(A1140)=$F$5,C1140*$G$5,IF(YEAR(A1140)=$F$6,C1140*$G$6,IF(YEAR(A1140)=$F$7,C1140*$G$7,IF(YEAR(A1140)=$F$8,C1140*$G$8,IF(YEAR(A1140)=$F$9,C1140*$G$9,IF(YEAR(A1140)=$F$10,C1140*$G$10,IF(YEAR(A1140)=$F$11,C1140*$G$11,IF(YEAR(A1140)=$F$12,C1140*$G$12,))))))))))</f>
        <v>262.5</v>
      </c>
      <c r="R1140">
        <f>SUMIF($B$3:B1140,B1140,$C$3:C1140)</f>
        <v>3116</v>
      </c>
      <c r="S1140">
        <f t="shared" si="25"/>
        <v>12.5</v>
      </c>
    </row>
    <row r="1141" spans="1:19" x14ac:dyDescent="0.25">
      <c r="A1141" s="1">
        <v>40245</v>
      </c>
      <c r="B1141" t="s">
        <v>45</v>
      </c>
      <c r="C1141">
        <v>396</v>
      </c>
      <c r="J1141">
        <f>IF(YEAR(A1141)=$F$3,C1141*$G$3,IF(YEAR(A1141)=$F$4,C1141*$G$4,IF(YEAR(A1141)=$F$5,C1141*$G$5,IF(YEAR(A1141)=$F$6,C1141*$G$6,IF(YEAR(A1141)=$F$7,C1141*$G$7,IF(YEAR(A1141)=$F$8,C1141*$G$8,IF(YEAR(A1141)=$F$9,C1141*$G$9,IF(YEAR(A1141)=$F$10,C1141*$G$10,IF(YEAR(A1141)=$F$11,C1141*$G$11,IF(YEAR(A1141)=$F$12,C1141*$G$12,))))))))))</f>
        <v>831.6</v>
      </c>
      <c r="R1141">
        <f>SUMIF($B$3:B1141,B1141,$C$3:C1141)</f>
        <v>14546</v>
      </c>
      <c r="S1141">
        <f t="shared" si="25"/>
        <v>79.2</v>
      </c>
    </row>
    <row r="1142" spans="1:19" x14ac:dyDescent="0.25">
      <c r="A1142" s="1">
        <v>40246</v>
      </c>
      <c r="B1142" t="s">
        <v>208</v>
      </c>
      <c r="C1142">
        <v>7</v>
      </c>
      <c r="J1142">
        <f>IF(YEAR(A1142)=$F$3,C1142*$G$3,IF(YEAR(A1142)=$F$4,C1142*$G$4,IF(YEAR(A1142)=$F$5,C1142*$G$5,IF(YEAR(A1142)=$F$6,C1142*$G$6,IF(YEAR(A1142)=$F$7,C1142*$G$7,IF(YEAR(A1142)=$F$8,C1142*$G$8,IF(YEAR(A1142)=$F$9,C1142*$G$9,IF(YEAR(A1142)=$F$10,C1142*$G$10,IF(YEAR(A1142)=$F$11,C1142*$G$11,IF(YEAR(A1142)=$F$12,C1142*$G$12,))))))))))</f>
        <v>14.700000000000001</v>
      </c>
      <c r="R1142">
        <f>SUMIF($B$3:B1142,B1142,$C$3:C1142)</f>
        <v>7</v>
      </c>
      <c r="S1142">
        <f t="shared" si="25"/>
        <v>0</v>
      </c>
    </row>
    <row r="1143" spans="1:19" x14ac:dyDescent="0.25">
      <c r="A1143" s="1">
        <v>40247</v>
      </c>
      <c r="B1143" t="s">
        <v>78</v>
      </c>
      <c r="C1143">
        <v>59</v>
      </c>
      <c r="J1143">
        <f>IF(YEAR(A1143)=$F$3,C1143*$G$3,IF(YEAR(A1143)=$F$4,C1143*$G$4,IF(YEAR(A1143)=$F$5,C1143*$G$5,IF(YEAR(A1143)=$F$6,C1143*$G$6,IF(YEAR(A1143)=$F$7,C1143*$G$7,IF(YEAR(A1143)=$F$8,C1143*$G$8,IF(YEAR(A1143)=$F$9,C1143*$G$9,IF(YEAR(A1143)=$F$10,C1143*$G$10,IF(YEAR(A1143)=$F$11,C1143*$G$11,IF(YEAR(A1143)=$F$12,C1143*$G$12,))))))))))</f>
        <v>123.9</v>
      </c>
      <c r="R1143">
        <f>SUMIF($B$3:B1143,B1143,$C$3:C1143)</f>
        <v>1659</v>
      </c>
      <c r="S1143">
        <f t="shared" si="25"/>
        <v>5.9</v>
      </c>
    </row>
    <row r="1144" spans="1:19" x14ac:dyDescent="0.25">
      <c r="A1144" s="1">
        <v>40250</v>
      </c>
      <c r="B1144" t="s">
        <v>14</v>
      </c>
      <c r="C1144">
        <v>417</v>
      </c>
      <c r="J1144">
        <f>IF(YEAR(A1144)=$F$3,C1144*$G$3,IF(YEAR(A1144)=$F$4,C1144*$G$4,IF(YEAR(A1144)=$F$5,C1144*$G$5,IF(YEAR(A1144)=$F$6,C1144*$G$6,IF(YEAR(A1144)=$F$7,C1144*$G$7,IF(YEAR(A1144)=$F$8,C1144*$G$8,IF(YEAR(A1144)=$F$9,C1144*$G$9,IF(YEAR(A1144)=$F$10,C1144*$G$10,IF(YEAR(A1144)=$F$11,C1144*$G$11,IF(YEAR(A1144)=$F$12,C1144*$G$12,))))))))))</f>
        <v>875.7</v>
      </c>
      <c r="R1144">
        <f>SUMIF($B$3:B1144,B1144,$C$3:C1144)</f>
        <v>12586</v>
      </c>
      <c r="S1144">
        <f t="shared" si="25"/>
        <v>83.4</v>
      </c>
    </row>
    <row r="1145" spans="1:19" x14ac:dyDescent="0.25">
      <c r="A1145" s="1">
        <v>40250</v>
      </c>
      <c r="B1145" t="s">
        <v>45</v>
      </c>
      <c r="C1145">
        <v>115</v>
      </c>
      <c r="J1145">
        <f>IF(YEAR(A1145)=$F$3,C1145*$G$3,IF(YEAR(A1145)=$F$4,C1145*$G$4,IF(YEAR(A1145)=$F$5,C1145*$G$5,IF(YEAR(A1145)=$F$6,C1145*$G$6,IF(YEAR(A1145)=$F$7,C1145*$G$7,IF(YEAR(A1145)=$F$8,C1145*$G$8,IF(YEAR(A1145)=$F$9,C1145*$G$9,IF(YEAR(A1145)=$F$10,C1145*$G$10,IF(YEAR(A1145)=$F$11,C1145*$G$11,IF(YEAR(A1145)=$F$12,C1145*$G$12,))))))))))</f>
        <v>241.5</v>
      </c>
      <c r="R1145">
        <f>SUMIF($B$3:B1145,B1145,$C$3:C1145)</f>
        <v>14661</v>
      </c>
      <c r="S1145">
        <f t="shared" si="25"/>
        <v>23</v>
      </c>
    </row>
    <row r="1146" spans="1:19" x14ac:dyDescent="0.25">
      <c r="A1146" s="1">
        <v>40253</v>
      </c>
      <c r="B1146" t="s">
        <v>54</v>
      </c>
      <c r="C1146">
        <v>6</v>
      </c>
      <c r="J1146">
        <f>IF(YEAR(A1146)=$F$3,C1146*$G$3,IF(YEAR(A1146)=$F$4,C1146*$G$4,IF(YEAR(A1146)=$F$5,C1146*$G$5,IF(YEAR(A1146)=$F$6,C1146*$G$6,IF(YEAR(A1146)=$F$7,C1146*$G$7,IF(YEAR(A1146)=$F$8,C1146*$G$8,IF(YEAR(A1146)=$F$9,C1146*$G$9,IF(YEAR(A1146)=$F$10,C1146*$G$10,IF(YEAR(A1146)=$F$11,C1146*$G$11,IF(YEAR(A1146)=$F$12,C1146*$G$12,))))))))))</f>
        <v>12.600000000000001</v>
      </c>
      <c r="R1146">
        <f>SUMIF($B$3:B1146,B1146,$C$3:C1146)</f>
        <v>26</v>
      </c>
      <c r="S1146">
        <f t="shared" si="25"/>
        <v>0</v>
      </c>
    </row>
    <row r="1147" spans="1:19" x14ac:dyDescent="0.25">
      <c r="A1147" s="1">
        <v>40254</v>
      </c>
      <c r="B1147" t="s">
        <v>19</v>
      </c>
      <c r="C1147">
        <v>69</v>
      </c>
      <c r="J1147">
        <f>IF(YEAR(A1147)=$F$3,C1147*$G$3,IF(YEAR(A1147)=$F$4,C1147*$G$4,IF(YEAR(A1147)=$F$5,C1147*$G$5,IF(YEAR(A1147)=$F$6,C1147*$G$6,IF(YEAR(A1147)=$F$7,C1147*$G$7,IF(YEAR(A1147)=$F$8,C1147*$G$8,IF(YEAR(A1147)=$F$9,C1147*$G$9,IF(YEAR(A1147)=$F$10,C1147*$G$10,IF(YEAR(A1147)=$F$11,C1147*$G$11,IF(YEAR(A1147)=$F$12,C1147*$G$12,))))))))))</f>
        <v>144.9</v>
      </c>
      <c r="R1147">
        <f>SUMIF($B$3:B1147,B1147,$C$3:C1147)</f>
        <v>2261</v>
      </c>
      <c r="S1147">
        <f t="shared" si="25"/>
        <v>6.9</v>
      </c>
    </row>
    <row r="1148" spans="1:19" x14ac:dyDescent="0.25">
      <c r="A1148" s="1">
        <v>40256</v>
      </c>
      <c r="B1148" t="s">
        <v>12</v>
      </c>
      <c r="C1148">
        <v>58</v>
      </c>
      <c r="J1148">
        <f>IF(YEAR(A1148)=$F$3,C1148*$G$3,IF(YEAR(A1148)=$F$4,C1148*$G$4,IF(YEAR(A1148)=$F$5,C1148*$G$5,IF(YEAR(A1148)=$F$6,C1148*$G$6,IF(YEAR(A1148)=$F$7,C1148*$G$7,IF(YEAR(A1148)=$F$8,C1148*$G$8,IF(YEAR(A1148)=$F$9,C1148*$G$9,IF(YEAR(A1148)=$F$10,C1148*$G$10,IF(YEAR(A1148)=$F$11,C1148*$G$11,IF(YEAR(A1148)=$F$12,C1148*$G$12,))))))))))</f>
        <v>121.80000000000001</v>
      </c>
      <c r="R1148">
        <f>SUMIF($B$3:B1148,B1148,$C$3:C1148)</f>
        <v>2499</v>
      </c>
      <c r="S1148">
        <f t="shared" si="25"/>
        <v>5.8000000000000007</v>
      </c>
    </row>
    <row r="1149" spans="1:19" x14ac:dyDescent="0.25">
      <c r="A1149" s="1">
        <v>40256</v>
      </c>
      <c r="B1149" t="s">
        <v>25</v>
      </c>
      <c r="C1149">
        <v>159</v>
      </c>
      <c r="J1149">
        <f>IF(YEAR(A1149)=$F$3,C1149*$G$3,IF(YEAR(A1149)=$F$4,C1149*$G$4,IF(YEAR(A1149)=$F$5,C1149*$G$5,IF(YEAR(A1149)=$F$6,C1149*$G$6,IF(YEAR(A1149)=$F$7,C1149*$G$7,IF(YEAR(A1149)=$F$8,C1149*$G$8,IF(YEAR(A1149)=$F$9,C1149*$G$9,IF(YEAR(A1149)=$F$10,C1149*$G$10,IF(YEAR(A1149)=$F$11,C1149*$G$11,IF(YEAR(A1149)=$F$12,C1149*$G$12,))))))))))</f>
        <v>333.90000000000003</v>
      </c>
      <c r="R1149">
        <f>SUMIF($B$3:B1149,B1149,$C$3:C1149)</f>
        <v>1339</v>
      </c>
      <c r="S1149">
        <f t="shared" si="25"/>
        <v>15.9</v>
      </c>
    </row>
    <row r="1150" spans="1:19" x14ac:dyDescent="0.25">
      <c r="A1150" s="1">
        <v>40258</v>
      </c>
      <c r="B1150" t="s">
        <v>209</v>
      </c>
      <c r="C1150">
        <v>6</v>
      </c>
      <c r="J1150">
        <f>IF(YEAR(A1150)=$F$3,C1150*$G$3,IF(YEAR(A1150)=$F$4,C1150*$G$4,IF(YEAR(A1150)=$F$5,C1150*$G$5,IF(YEAR(A1150)=$F$6,C1150*$G$6,IF(YEAR(A1150)=$F$7,C1150*$G$7,IF(YEAR(A1150)=$F$8,C1150*$G$8,IF(YEAR(A1150)=$F$9,C1150*$G$9,IF(YEAR(A1150)=$F$10,C1150*$G$10,IF(YEAR(A1150)=$F$11,C1150*$G$11,IF(YEAR(A1150)=$F$12,C1150*$G$12,))))))))))</f>
        <v>12.600000000000001</v>
      </c>
      <c r="R1150">
        <f>SUMIF($B$3:B1150,B1150,$C$3:C1150)</f>
        <v>6</v>
      </c>
      <c r="S1150">
        <f t="shared" si="25"/>
        <v>0</v>
      </c>
    </row>
    <row r="1151" spans="1:19" x14ac:dyDescent="0.25">
      <c r="A1151" s="1">
        <v>40259</v>
      </c>
      <c r="B1151" t="s">
        <v>12</v>
      </c>
      <c r="C1151">
        <v>103</v>
      </c>
      <c r="J1151">
        <f>IF(YEAR(A1151)=$F$3,C1151*$G$3,IF(YEAR(A1151)=$F$4,C1151*$G$4,IF(YEAR(A1151)=$F$5,C1151*$G$5,IF(YEAR(A1151)=$F$6,C1151*$G$6,IF(YEAR(A1151)=$F$7,C1151*$G$7,IF(YEAR(A1151)=$F$8,C1151*$G$8,IF(YEAR(A1151)=$F$9,C1151*$G$9,IF(YEAR(A1151)=$F$10,C1151*$G$10,IF(YEAR(A1151)=$F$11,C1151*$G$11,IF(YEAR(A1151)=$F$12,C1151*$G$12,))))))))))</f>
        <v>216.3</v>
      </c>
      <c r="R1151">
        <f>SUMIF($B$3:B1151,B1151,$C$3:C1151)</f>
        <v>2602</v>
      </c>
      <c r="S1151">
        <f t="shared" si="25"/>
        <v>10.3</v>
      </c>
    </row>
    <row r="1152" spans="1:19" x14ac:dyDescent="0.25">
      <c r="A1152" s="1">
        <v>40263</v>
      </c>
      <c r="B1152" t="s">
        <v>7</v>
      </c>
      <c r="C1152">
        <v>155</v>
      </c>
      <c r="J1152">
        <f>IF(YEAR(A1152)=$F$3,C1152*$G$3,IF(YEAR(A1152)=$F$4,C1152*$G$4,IF(YEAR(A1152)=$F$5,C1152*$G$5,IF(YEAR(A1152)=$F$6,C1152*$G$6,IF(YEAR(A1152)=$F$7,C1152*$G$7,IF(YEAR(A1152)=$F$8,C1152*$G$8,IF(YEAR(A1152)=$F$9,C1152*$G$9,IF(YEAR(A1152)=$F$10,C1152*$G$10,IF(YEAR(A1152)=$F$11,C1152*$G$11,IF(YEAR(A1152)=$F$12,C1152*$G$12,))))))))))</f>
        <v>325.5</v>
      </c>
      <c r="R1152">
        <f>SUMIF($B$3:B1152,B1152,$C$3:C1152)</f>
        <v>16048</v>
      </c>
      <c r="S1152">
        <f t="shared" si="25"/>
        <v>31</v>
      </c>
    </row>
    <row r="1153" spans="1:19" x14ac:dyDescent="0.25">
      <c r="A1153" s="1">
        <v>40263</v>
      </c>
      <c r="B1153" t="s">
        <v>81</v>
      </c>
      <c r="C1153">
        <v>10</v>
      </c>
      <c r="J1153">
        <f>IF(YEAR(A1153)=$F$3,C1153*$G$3,IF(YEAR(A1153)=$F$4,C1153*$G$4,IF(YEAR(A1153)=$F$5,C1153*$G$5,IF(YEAR(A1153)=$F$6,C1153*$G$6,IF(YEAR(A1153)=$F$7,C1153*$G$7,IF(YEAR(A1153)=$F$8,C1153*$G$8,IF(YEAR(A1153)=$F$9,C1153*$G$9,IF(YEAR(A1153)=$F$10,C1153*$G$10,IF(YEAR(A1153)=$F$11,C1153*$G$11,IF(YEAR(A1153)=$F$12,C1153*$G$12,))))))))))</f>
        <v>21</v>
      </c>
      <c r="R1153">
        <f>SUMIF($B$3:B1153,B1153,$C$3:C1153)</f>
        <v>38</v>
      </c>
      <c r="S1153">
        <f t="shared" si="25"/>
        <v>0</v>
      </c>
    </row>
    <row r="1154" spans="1:19" x14ac:dyDescent="0.25">
      <c r="A1154" s="1">
        <v>40265</v>
      </c>
      <c r="B1154" t="s">
        <v>28</v>
      </c>
      <c r="C1154">
        <v>158</v>
      </c>
      <c r="J1154">
        <f>IF(YEAR(A1154)=$F$3,C1154*$G$3,IF(YEAR(A1154)=$F$4,C1154*$G$4,IF(YEAR(A1154)=$F$5,C1154*$G$5,IF(YEAR(A1154)=$F$6,C1154*$G$6,IF(YEAR(A1154)=$F$7,C1154*$G$7,IF(YEAR(A1154)=$F$8,C1154*$G$8,IF(YEAR(A1154)=$F$9,C1154*$G$9,IF(YEAR(A1154)=$F$10,C1154*$G$10,IF(YEAR(A1154)=$F$11,C1154*$G$11,IF(YEAR(A1154)=$F$12,C1154*$G$12,))))))))))</f>
        <v>331.8</v>
      </c>
      <c r="R1154">
        <f>SUMIF($B$3:B1154,B1154,$C$3:C1154)</f>
        <v>2436</v>
      </c>
      <c r="S1154">
        <f t="shared" si="25"/>
        <v>15.8</v>
      </c>
    </row>
    <row r="1155" spans="1:19" x14ac:dyDescent="0.25">
      <c r="A1155" s="1">
        <v>40267</v>
      </c>
      <c r="B1155" t="s">
        <v>55</v>
      </c>
      <c r="C1155">
        <v>146</v>
      </c>
      <c r="J1155">
        <f>IF(YEAR(A1155)=$F$3,C1155*$G$3,IF(YEAR(A1155)=$F$4,C1155*$G$4,IF(YEAR(A1155)=$F$5,C1155*$G$5,IF(YEAR(A1155)=$F$6,C1155*$G$6,IF(YEAR(A1155)=$F$7,C1155*$G$7,IF(YEAR(A1155)=$F$8,C1155*$G$8,IF(YEAR(A1155)=$F$9,C1155*$G$9,IF(YEAR(A1155)=$F$10,C1155*$G$10,IF(YEAR(A1155)=$F$11,C1155*$G$11,IF(YEAR(A1155)=$F$12,C1155*$G$12,))))))))))</f>
        <v>306.60000000000002</v>
      </c>
      <c r="R1155">
        <f>SUMIF($B$3:B1155,B1155,$C$3:C1155)</f>
        <v>3013</v>
      </c>
      <c r="S1155">
        <f t="shared" si="25"/>
        <v>14.600000000000001</v>
      </c>
    </row>
    <row r="1156" spans="1:19" x14ac:dyDescent="0.25">
      <c r="A1156" s="1">
        <v>40268</v>
      </c>
      <c r="B1156" t="s">
        <v>22</v>
      </c>
      <c r="C1156">
        <v>230</v>
      </c>
      <c r="J1156">
        <f>IF(YEAR(A1156)=$F$3,C1156*$G$3,IF(YEAR(A1156)=$F$4,C1156*$G$4,IF(YEAR(A1156)=$F$5,C1156*$G$5,IF(YEAR(A1156)=$F$6,C1156*$G$6,IF(YEAR(A1156)=$F$7,C1156*$G$7,IF(YEAR(A1156)=$F$8,C1156*$G$8,IF(YEAR(A1156)=$F$9,C1156*$G$9,IF(YEAR(A1156)=$F$10,C1156*$G$10,IF(YEAR(A1156)=$F$11,C1156*$G$11,IF(YEAR(A1156)=$F$12,C1156*$G$12,))))))))))</f>
        <v>483</v>
      </c>
      <c r="R1156">
        <f>SUMIF($B$3:B1156,B1156,$C$3:C1156)</f>
        <v>13291</v>
      </c>
      <c r="S1156">
        <f t="shared" ref="S1156:S1219" si="26">IF(R1156&gt;=10000,C1156*0.2,IF(R1156&gt;=1000,C1156*0.1,IF(R1156&gt;=100,C1156*0.05,0)))</f>
        <v>46</v>
      </c>
    </row>
    <row r="1157" spans="1:19" x14ac:dyDescent="0.25">
      <c r="A1157" s="1">
        <v>40270</v>
      </c>
      <c r="B1157" t="s">
        <v>39</v>
      </c>
      <c r="C1157">
        <v>143</v>
      </c>
      <c r="J1157">
        <f>IF(YEAR(A1157)=$F$3,C1157*$G$3,IF(YEAR(A1157)=$F$4,C1157*$G$4,IF(YEAR(A1157)=$F$5,C1157*$G$5,IF(YEAR(A1157)=$F$6,C1157*$G$6,IF(YEAR(A1157)=$F$7,C1157*$G$7,IF(YEAR(A1157)=$F$8,C1157*$G$8,IF(YEAR(A1157)=$F$9,C1157*$G$9,IF(YEAR(A1157)=$F$10,C1157*$G$10,IF(YEAR(A1157)=$F$11,C1157*$G$11,IF(YEAR(A1157)=$F$12,C1157*$G$12,))))))))))</f>
        <v>300.3</v>
      </c>
      <c r="R1157">
        <f>SUMIF($B$3:B1157,B1157,$C$3:C1157)</f>
        <v>1170</v>
      </c>
      <c r="S1157">
        <f t="shared" si="26"/>
        <v>14.3</v>
      </c>
    </row>
    <row r="1158" spans="1:19" x14ac:dyDescent="0.25">
      <c r="A1158" s="1">
        <v>40270</v>
      </c>
      <c r="B1158" t="s">
        <v>61</v>
      </c>
      <c r="C1158">
        <v>167</v>
      </c>
      <c r="J1158">
        <f>IF(YEAR(A1158)=$F$3,C1158*$G$3,IF(YEAR(A1158)=$F$4,C1158*$G$4,IF(YEAR(A1158)=$F$5,C1158*$G$5,IF(YEAR(A1158)=$F$6,C1158*$G$6,IF(YEAR(A1158)=$F$7,C1158*$G$7,IF(YEAR(A1158)=$F$8,C1158*$G$8,IF(YEAR(A1158)=$F$9,C1158*$G$9,IF(YEAR(A1158)=$F$10,C1158*$G$10,IF(YEAR(A1158)=$F$11,C1158*$G$11,IF(YEAR(A1158)=$F$12,C1158*$G$12,))))))))))</f>
        <v>350.7</v>
      </c>
      <c r="R1158">
        <f>SUMIF($B$3:B1158,B1158,$C$3:C1158)</f>
        <v>2005</v>
      </c>
      <c r="S1158">
        <f t="shared" si="26"/>
        <v>16.7</v>
      </c>
    </row>
    <row r="1159" spans="1:19" x14ac:dyDescent="0.25">
      <c r="A1159" s="1">
        <v>40270</v>
      </c>
      <c r="B1159" t="s">
        <v>52</v>
      </c>
      <c r="C1159">
        <v>119</v>
      </c>
      <c r="J1159">
        <f>IF(YEAR(A1159)=$F$3,C1159*$G$3,IF(YEAR(A1159)=$F$4,C1159*$G$4,IF(YEAR(A1159)=$F$5,C1159*$G$5,IF(YEAR(A1159)=$F$6,C1159*$G$6,IF(YEAR(A1159)=$F$7,C1159*$G$7,IF(YEAR(A1159)=$F$8,C1159*$G$8,IF(YEAR(A1159)=$F$9,C1159*$G$9,IF(YEAR(A1159)=$F$10,C1159*$G$10,IF(YEAR(A1159)=$F$11,C1159*$G$11,IF(YEAR(A1159)=$F$12,C1159*$G$12,))))))))))</f>
        <v>249.9</v>
      </c>
      <c r="R1159">
        <f>SUMIF($B$3:B1159,B1159,$C$3:C1159)</f>
        <v>2149</v>
      </c>
      <c r="S1159">
        <f t="shared" si="26"/>
        <v>11.9</v>
      </c>
    </row>
    <row r="1160" spans="1:19" x14ac:dyDescent="0.25">
      <c r="A1160" s="1">
        <v>40272</v>
      </c>
      <c r="B1160" t="s">
        <v>14</v>
      </c>
      <c r="C1160">
        <v>400</v>
      </c>
      <c r="J1160">
        <f>IF(YEAR(A1160)=$F$3,C1160*$G$3,IF(YEAR(A1160)=$F$4,C1160*$G$4,IF(YEAR(A1160)=$F$5,C1160*$G$5,IF(YEAR(A1160)=$F$6,C1160*$G$6,IF(YEAR(A1160)=$F$7,C1160*$G$7,IF(YEAR(A1160)=$F$8,C1160*$G$8,IF(YEAR(A1160)=$F$9,C1160*$G$9,IF(YEAR(A1160)=$F$10,C1160*$G$10,IF(YEAR(A1160)=$F$11,C1160*$G$11,IF(YEAR(A1160)=$F$12,C1160*$G$12,))))))))))</f>
        <v>840</v>
      </c>
      <c r="R1160">
        <f>SUMIF($B$3:B1160,B1160,$C$3:C1160)</f>
        <v>12986</v>
      </c>
      <c r="S1160">
        <f t="shared" si="26"/>
        <v>80</v>
      </c>
    </row>
    <row r="1161" spans="1:19" x14ac:dyDescent="0.25">
      <c r="A1161" s="1">
        <v>40274</v>
      </c>
      <c r="B1161" t="s">
        <v>37</v>
      </c>
      <c r="C1161">
        <v>172</v>
      </c>
      <c r="J1161">
        <f>IF(YEAR(A1161)=$F$3,C1161*$G$3,IF(YEAR(A1161)=$F$4,C1161*$G$4,IF(YEAR(A1161)=$F$5,C1161*$G$5,IF(YEAR(A1161)=$F$6,C1161*$G$6,IF(YEAR(A1161)=$F$7,C1161*$G$7,IF(YEAR(A1161)=$F$8,C1161*$G$8,IF(YEAR(A1161)=$F$9,C1161*$G$9,IF(YEAR(A1161)=$F$10,C1161*$G$10,IF(YEAR(A1161)=$F$11,C1161*$G$11,IF(YEAR(A1161)=$F$12,C1161*$G$12,))))))))))</f>
        <v>361.2</v>
      </c>
      <c r="R1161">
        <f>SUMIF($B$3:B1161,B1161,$C$3:C1161)</f>
        <v>2758</v>
      </c>
      <c r="S1161">
        <f t="shared" si="26"/>
        <v>17.2</v>
      </c>
    </row>
    <row r="1162" spans="1:19" x14ac:dyDescent="0.25">
      <c r="A1162" s="1">
        <v>40275</v>
      </c>
      <c r="B1162" t="s">
        <v>98</v>
      </c>
      <c r="C1162">
        <v>19</v>
      </c>
      <c r="J1162">
        <f>IF(YEAR(A1162)=$F$3,C1162*$G$3,IF(YEAR(A1162)=$F$4,C1162*$G$4,IF(YEAR(A1162)=$F$5,C1162*$G$5,IF(YEAR(A1162)=$F$6,C1162*$G$6,IF(YEAR(A1162)=$F$7,C1162*$G$7,IF(YEAR(A1162)=$F$8,C1162*$G$8,IF(YEAR(A1162)=$F$9,C1162*$G$9,IF(YEAR(A1162)=$F$10,C1162*$G$10,IF(YEAR(A1162)=$F$11,C1162*$G$11,IF(YEAR(A1162)=$F$12,C1162*$G$12,))))))))))</f>
        <v>39.9</v>
      </c>
      <c r="R1162">
        <f>SUMIF($B$3:B1162,B1162,$C$3:C1162)</f>
        <v>31</v>
      </c>
      <c r="S1162">
        <f t="shared" si="26"/>
        <v>0</v>
      </c>
    </row>
    <row r="1163" spans="1:19" x14ac:dyDescent="0.25">
      <c r="A1163" s="1">
        <v>40277</v>
      </c>
      <c r="B1163" t="s">
        <v>7</v>
      </c>
      <c r="C1163">
        <v>116</v>
      </c>
      <c r="J1163">
        <f>IF(YEAR(A1163)=$F$3,C1163*$G$3,IF(YEAR(A1163)=$F$4,C1163*$G$4,IF(YEAR(A1163)=$F$5,C1163*$G$5,IF(YEAR(A1163)=$F$6,C1163*$G$6,IF(YEAR(A1163)=$F$7,C1163*$G$7,IF(YEAR(A1163)=$F$8,C1163*$G$8,IF(YEAR(A1163)=$F$9,C1163*$G$9,IF(YEAR(A1163)=$F$10,C1163*$G$10,IF(YEAR(A1163)=$F$11,C1163*$G$11,IF(YEAR(A1163)=$F$12,C1163*$G$12,))))))))))</f>
        <v>243.60000000000002</v>
      </c>
      <c r="R1163">
        <f>SUMIF($B$3:B1163,B1163,$C$3:C1163)</f>
        <v>16164</v>
      </c>
      <c r="S1163">
        <f t="shared" si="26"/>
        <v>23.200000000000003</v>
      </c>
    </row>
    <row r="1164" spans="1:19" x14ac:dyDescent="0.25">
      <c r="A1164" s="1">
        <v>40279</v>
      </c>
      <c r="B1164" t="s">
        <v>22</v>
      </c>
      <c r="C1164">
        <v>143</v>
      </c>
      <c r="J1164">
        <f>IF(YEAR(A1164)=$F$3,C1164*$G$3,IF(YEAR(A1164)=$F$4,C1164*$G$4,IF(YEAR(A1164)=$F$5,C1164*$G$5,IF(YEAR(A1164)=$F$6,C1164*$G$6,IF(YEAR(A1164)=$F$7,C1164*$G$7,IF(YEAR(A1164)=$F$8,C1164*$G$8,IF(YEAR(A1164)=$F$9,C1164*$G$9,IF(YEAR(A1164)=$F$10,C1164*$G$10,IF(YEAR(A1164)=$F$11,C1164*$G$11,IF(YEAR(A1164)=$F$12,C1164*$G$12,))))))))))</f>
        <v>300.3</v>
      </c>
      <c r="R1164">
        <f>SUMIF($B$3:B1164,B1164,$C$3:C1164)</f>
        <v>13434</v>
      </c>
      <c r="S1164">
        <f t="shared" si="26"/>
        <v>28.6</v>
      </c>
    </row>
    <row r="1165" spans="1:19" x14ac:dyDescent="0.25">
      <c r="A1165" s="1">
        <v>40280</v>
      </c>
      <c r="B1165" t="s">
        <v>9</v>
      </c>
      <c r="C1165">
        <v>222</v>
      </c>
      <c r="J1165">
        <f>IF(YEAR(A1165)=$F$3,C1165*$G$3,IF(YEAR(A1165)=$F$4,C1165*$G$4,IF(YEAR(A1165)=$F$5,C1165*$G$5,IF(YEAR(A1165)=$F$6,C1165*$G$6,IF(YEAR(A1165)=$F$7,C1165*$G$7,IF(YEAR(A1165)=$F$8,C1165*$G$8,IF(YEAR(A1165)=$F$9,C1165*$G$9,IF(YEAR(A1165)=$F$10,C1165*$G$10,IF(YEAR(A1165)=$F$11,C1165*$G$11,IF(YEAR(A1165)=$F$12,C1165*$G$12,))))))))))</f>
        <v>466.20000000000005</v>
      </c>
      <c r="R1165">
        <f>SUMIF($B$3:B1165,B1165,$C$3:C1165)</f>
        <v>13309</v>
      </c>
      <c r="S1165">
        <f t="shared" si="26"/>
        <v>44.400000000000006</v>
      </c>
    </row>
    <row r="1166" spans="1:19" x14ac:dyDescent="0.25">
      <c r="A1166" s="1">
        <v>40282</v>
      </c>
      <c r="B1166" t="s">
        <v>9</v>
      </c>
      <c r="C1166">
        <v>352</v>
      </c>
      <c r="J1166">
        <f>IF(YEAR(A1166)=$F$3,C1166*$G$3,IF(YEAR(A1166)=$F$4,C1166*$G$4,IF(YEAR(A1166)=$F$5,C1166*$G$5,IF(YEAR(A1166)=$F$6,C1166*$G$6,IF(YEAR(A1166)=$F$7,C1166*$G$7,IF(YEAR(A1166)=$F$8,C1166*$G$8,IF(YEAR(A1166)=$F$9,C1166*$G$9,IF(YEAR(A1166)=$F$10,C1166*$G$10,IF(YEAR(A1166)=$F$11,C1166*$G$11,IF(YEAR(A1166)=$F$12,C1166*$G$12,))))))))))</f>
        <v>739.2</v>
      </c>
      <c r="R1166">
        <f>SUMIF($B$3:B1166,B1166,$C$3:C1166)</f>
        <v>13661</v>
      </c>
      <c r="S1166">
        <f t="shared" si="26"/>
        <v>70.400000000000006</v>
      </c>
    </row>
    <row r="1167" spans="1:19" x14ac:dyDescent="0.25">
      <c r="A1167" s="1">
        <v>40282</v>
      </c>
      <c r="B1167" t="s">
        <v>52</v>
      </c>
      <c r="C1167">
        <v>69</v>
      </c>
      <c r="J1167">
        <f>IF(YEAR(A1167)=$F$3,C1167*$G$3,IF(YEAR(A1167)=$F$4,C1167*$G$4,IF(YEAR(A1167)=$F$5,C1167*$G$5,IF(YEAR(A1167)=$F$6,C1167*$G$6,IF(YEAR(A1167)=$F$7,C1167*$G$7,IF(YEAR(A1167)=$F$8,C1167*$G$8,IF(YEAR(A1167)=$F$9,C1167*$G$9,IF(YEAR(A1167)=$F$10,C1167*$G$10,IF(YEAR(A1167)=$F$11,C1167*$G$11,IF(YEAR(A1167)=$F$12,C1167*$G$12,))))))))))</f>
        <v>144.9</v>
      </c>
      <c r="R1167">
        <f>SUMIF($B$3:B1167,B1167,$C$3:C1167)</f>
        <v>2218</v>
      </c>
      <c r="S1167">
        <f t="shared" si="26"/>
        <v>6.9</v>
      </c>
    </row>
    <row r="1168" spans="1:19" x14ac:dyDescent="0.25">
      <c r="A1168" s="1">
        <v>40283</v>
      </c>
      <c r="B1168" t="s">
        <v>45</v>
      </c>
      <c r="C1168">
        <v>182</v>
      </c>
      <c r="J1168">
        <f>IF(YEAR(A1168)=$F$3,C1168*$G$3,IF(YEAR(A1168)=$F$4,C1168*$G$4,IF(YEAR(A1168)=$F$5,C1168*$G$5,IF(YEAR(A1168)=$F$6,C1168*$G$6,IF(YEAR(A1168)=$F$7,C1168*$G$7,IF(YEAR(A1168)=$F$8,C1168*$G$8,IF(YEAR(A1168)=$F$9,C1168*$G$9,IF(YEAR(A1168)=$F$10,C1168*$G$10,IF(YEAR(A1168)=$F$11,C1168*$G$11,IF(YEAR(A1168)=$F$12,C1168*$G$12,))))))))))</f>
        <v>382.2</v>
      </c>
      <c r="R1168">
        <f>SUMIF($B$3:B1168,B1168,$C$3:C1168)</f>
        <v>14843</v>
      </c>
      <c r="S1168">
        <f t="shared" si="26"/>
        <v>36.4</v>
      </c>
    </row>
    <row r="1169" spans="1:19" x14ac:dyDescent="0.25">
      <c r="A1169" s="1">
        <v>40285</v>
      </c>
      <c r="B1169" t="s">
        <v>9</v>
      </c>
      <c r="C1169">
        <v>182</v>
      </c>
      <c r="J1169">
        <f>IF(YEAR(A1169)=$F$3,C1169*$G$3,IF(YEAR(A1169)=$F$4,C1169*$G$4,IF(YEAR(A1169)=$F$5,C1169*$G$5,IF(YEAR(A1169)=$F$6,C1169*$G$6,IF(YEAR(A1169)=$F$7,C1169*$G$7,IF(YEAR(A1169)=$F$8,C1169*$G$8,IF(YEAR(A1169)=$F$9,C1169*$G$9,IF(YEAR(A1169)=$F$10,C1169*$G$10,IF(YEAR(A1169)=$F$11,C1169*$G$11,IF(YEAR(A1169)=$F$12,C1169*$G$12,))))))))))</f>
        <v>382.2</v>
      </c>
      <c r="R1169">
        <f>SUMIF($B$3:B1169,B1169,$C$3:C1169)</f>
        <v>13843</v>
      </c>
      <c r="S1169">
        <f t="shared" si="26"/>
        <v>36.4</v>
      </c>
    </row>
    <row r="1170" spans="1:19" x14ac:dyDescent="0.25">
      <c r="A1170" s="1">
        <v>40285</v>
      </c>
      <c r="B1170" t="s">
        <v>52</v>
      </c>
      <c r="C1170">
        <v>165</v>
      </c>
      <c r="J1170">
        <f>IF(YEAR(A1170)=$F$3,C1170*$G$3,IF(YEAR(A1170)=$F$4,C1170*$G$4,IF(YEAR(A1170)=$F$5,C1170*$G$5,IF(YEAR(A1170)=$F$6,C1170*$G$6,IF(YEAR(A1170)=$F$7,C1170*$G$7,IF(YEAR(A1170)=$F$8,C1170*$G$8,IF(YEAR(A1170)=$F$9,C1170*$G$9,IF(YEAR(A1170)=$F$10,C1170*$G$10,IF(YEAR(A1170)=$F$11,C1170*$G$11,IF(YEAR(A1170)=$F$12,C1170*$G$12,))))))))))</f>
        <v>346.5</v>
      </c>
      <c r="R1170">
        <f>SUMIF($B$3:B1170,B1170,$C$3:C1170)</f>
        <v>2383</v>
      </c>
      <c r="S1170">
        <f t="shared" si="26"/>
        <v>16.5</v>
      </c>
    </row>
    <row r="1171" spans="1:19" x14ac:dyDescent="0.25">
      <c r="A1171" s="1">
        <v>40286</v>
      </c>
      <c r="B1171" t="s">
        <v>40</v>
      </c>
      <c r="C1171">
        <v>18</v>
      </c>
      <c r="J1171">
        <f>IF(YEAR(A1171)=$F$3,C1171*$G$3,IF(YEAR(A1171)=$F$4,C1171*$G$4,IF(YEAR(A1171)=$F$5,C1171*$G$5,IF(YEAR(A1171)=$F$6,C1171*$G$6,IF(YEAR(A1171)=$F$7,C1171*$G$7,IF(YEAR(A1171)=$F$8,C1171*$G$8,IF(YEAR(A1171)=$F$9,C1171*$G$9,IF(YEAR(A1171)=$F$10,C1171*$G$10,IF(YEAR(A1171)=$F$11,C1171*$G$11,IF(YEAR(A1171)=$F$12,C1171*$G$12,))))))))))</f>
        <v>37.800000000000004</v>
      </c>
      <c r="R1171">
        <f>SUMIF($B$3:B1171,B1171,$C$3:C1171)</f>
        <v>50</v>
      </c>
      <c r="S1171">
        <f t="shared" si="26"/>
        <v>0</v>
      </c>
    </row>
    <row r="1172" spans="1:19" x14ac:dyDescent="0.25">
      <c r="A1172" s="1">
        <v>40286</v>
      </c>
      <c r="B1172" t="s">
        <v>210</v>
      </c>
      <c r="C1172">
        <v>2</v>
      </c>
      <c r="J1172">
        <f>IF(YEAR(A1172)=$F$3,C1172*$G$3,IF(YEAR(A1172)=$F$4,C1172*$G$4,IF(YEAR(A1172)=$F$5,C1172*$G$5,IF(YEAR(A1172)=$F$6,C1172*$G$6,IF(YEAR(A1172)=$F$7,C1172*$G$7,IF(YEAR(A1172)=$F$8,C1172*$G$8,IF(YEAR(A1172)=$F$9,C1172*$G$9,IF(YEAR(A1172)=$F$10,C1172*$G$10,IF(YEAR(A1172)=$F$11,C1172*$G$11,IF(YEAR(A1172)=$F$12,C1172*$G$12,))))))))))</f>
        <v>4.2</v>
      </c>
      <c r="R1172">
        <f>SUMIF($B$3:B1172,B1172,$C$3:C1172)</f>
        <v>2</v>
      </c>
      <c r="S1172">
        <f t="shared" si="26"/>
        <v>0</v>
      </c>
    </row>
    <row r="1173" spans="1:19" x14ac:dyDescent="0.25">
      <c r="A1173" s="1">
        <v>40287</v>
      </c>
      <c r="B1173" t="s">
        <v>184</v>
      </c>
      <c r="C1173">
        <v>15</v>
      </c>
      <c r="J1173">
        <f>IF(YEAR(A1173)=$F$3,C1173*$G$3,IF(YEAR(A1173)=$F$4,C1173*$G$4,IF(YEAR(A1173)=$F$5,C1173*$G$5,IF(YEAR(A1173)=$F$6,C1173*$G$6,IF(YEAR(A1173)=$F$7,C1173*$G$7,IF(YEAR(A1173)=$F$8,C1173*$G$8,IF(YEAR(A1173)=$F$9,C1173*$G$9,IF(YEAR(A1173)=$F$10,C1173*$G$10,IF(YEAR(A1173)=$F$11,C1173*$G$11,IF(YEAR(A1173)=$F$12,C1173*$G$12,))))))))))</f>
        <v>31.5</v>
      </c>
      <c r="R1173">
        <f>SUMIF($B$3:B1173,B1173,$C$3:C1173)</f>
        <v>33</v>
      </c>
      <c r="S1173">
        <f t="shared" si="26"/>
        <v>0</v>
      </c>
    </row>
    <row r="1174" spans="1:19" x14ac:dyDescent="0.25">
      <c r="A1174" s="1">
        <v>40288</v>
      </c>
      <c r="B1174" t="s">
        <v>211</v>
      </c>
      <c r="C1174">
        <v>19</v>
      </c>
      <c r="J1174">
        <f>IF(YEAR(A1174)=$F$3,C1174*$G$3,IF(YEAR(A1174)=$F$4,C1174*$G$4,IF(YEAR(A1174)=$F$5,C1174*$G$5,IF(YEAR(A1174)=$F$6,C1174*$G$6,IF(YEAR(A1174)=$F$7,C1174*$G$7,IF(YEAR(A1174)=$F$8,C1174*$G$8,IF(YEAR(A1174)=$F$9,C1174*$G$9,IF(YEAR(A1174)=$F$10,C1174*$G$10,IF(YEAR(A1174)=$F$11,C1174*$G$11,IF(YEAR(A1174)=$F$12,C1174*$G$12,))))))))))</f>
        <v>39.9</v>
      </c>
      <c r="R1174">
        <f>SUMIF($B$3:B1174,B1174,$C$3:C1174)</f>
        <v>19</v>
      </c>
      <c r="S1174">
        <f t="shared" si="26"/>
        <v>0</v>
      </c>
    </row>
    <row r="1175" spans="1:19" x14ac:dyDescent="0.25">
      <c r="A1175" s="1">
        <v>40289</v>
      </c>
      <c r="B1175" t="s">
        <v>37</v>
      </c>
      <c r="C1175">
        <v>66</v>
      </c>
      <c r="J1175">
        <f>IF(YEAR(A1175)=$F$3,C1175*$G$3,IF(YEAR(A1175)=$F$4,C1175*$G$4,IF(YEAR(A1175)=$F$5,C1175*$G$5,IF(YEAR(A1175)=$F$6,C1175*$G$6,IF(YEAR(A1175)=$F$7,C1175*$G$7,IF(YEAR(A1175)=$F$8,C1175*$G$8,IF(YEAR(A1175)=$F$9,C1175*$G$9,IF(YEAR(A1175)=$F$10,C1175*$G$10,IF(YEAR(A1175)=$F$11,C1175*$G$11,IF(YEAR(A1175)=$F$12,C1175*$G$12,))))))))))</f>
        <v>138.6</v>
      </c>
      <c r="R1175">
        <f>SUMIF($B$3:B1175,B1175,$C$3:C1175)</f>
        <v>2824</v>
      </c>
      <c r="S1175">
        <f t="shared" si="26"/>
        <v>6.6000000000000005</v>
      </c>
    </row>
    <row r="1176" spans="1:19" x14ac:dyDescent="0.25">
      <c r="A1176" s="1">
        <v>40289</v>
      </c>
      <c r="B1176" t="s">
        <v>170</v>
      </c>
      <c r="C1176">
        <v>12</v>
      </c>
      <c r="J1176">
        <f>IF(YEAR(A1176)=$F$3,C1176*$G$3,IF(YEAR(A1176)=$F$4,C1176*$G$4,IF(YEAR(A1176)=$F$5,C1176*$G$5,IF(YEAR(A1176)=$F$6,C1176*$G$6,IF(YEAR(A1176)=$F$7,C1176*$G$7,IF(YEAR(A1176)=$F$8,C1176*$G$8,IF(YEAR(A1176)=$F$9,C1176*$G$9,IF(YEAR(A1176)=$F$10,C1176*$G$10,IF(YEAR(A1176)=$F$11,C1176*$G$11,IF(YEAR(A1176)=$F$12,C1176*$G$12,))))))))))</f>
        <v>25.200000000000003</v>
      </c>
      <c r="R1176">
        <f>SUMIF($B$3:B1176,B1176,$C$3:C1176)</f>
        <v>36</v>
      </c>
      <c r="S1176">
        <f t="shared" si="26"/>
        <v>0</v>
      </c>
    </row>
    <row r="1177" spans="1:19" x14ac:dyDescent="0.25">
      <c r="A1177" s="1">
        <v>40290</v>
      </c>
      <c r="B1177" t="s">
        <v>118</v>
      </c>
      <c r="C1177">
        <v>19</v>
      </c>
      <c r="J1177">
        <f>IF(YEAR(A1177)=$F$3,C1177*$G$3,IF(YEAR(A1177)=$F$4,C1177*$G$4,IF(YEAR(A1177)=$F$5,C1177*$G$5,IF(YEAR(A1177)=$F$6,C1177*$G$6,IF(YEAR(A1177)=$F$7,C1177*$G$7,IF(YEAR(A1177)=$F$8,C1177*$G$8,IF(YEAR(A1177)=$F$9,C1177*$G$9,IF(YEAR(A1177)=$F$10,C1177*$G$10,IF(YEAR(A1177)=$F$11,C1177*$G$11,IF(YEAR(A1177)=$F$12,C1177*$G$12,))))))))))</f>
        <v>39.9</v>
      </c>
      <c r="R1177">
        <f>SUMIF($B$3:B1177,B1177,$C$3:C1177)</f>
        <v>39</v>
      </c>
      <c r="S1177">
        <f t="shared" si="26"/>
        <v>0</v>
      </c>
    </row>
    <row r="1178" spans="1:19" x14ac:dyDescent="0.25">
      <c r="A1178" s="1">
        <v>40290</v>
      </c>
      <c r="B1178" t="s">
        <v>23</v>
      </c>
      <c r="C1178">
        <v>96</v>
      </c>
      <c r="J1178">
        <f>IF(YEAR(A1178)=$F$3,C1178*$G$3,IF(YEAR(A1178)=$F$4,C1178*$G$4,IF(YEAR(A1178)=$F$5,C1178*$G$5,IF(YEAR(A1178)=$F$6,C1178*$G$6,IF(YEAR(A1178)=$F$7,C1178*$G$7,IF(YEAR(A1178)=$F$8,C1178*$G$8,IF(YEAR(A1178)=$F$9,C1178*$G$9,IF(YEAR(A1178)=$F$10,C1178*$G$10,IF(YEAR(A1178)=$F$11,C1178*$G$11,IF(YEAR(A1178)=$F$12,C1178*$G$12,))))))))))</f>
        <v>201.60000000000002</v>
      </c>
      <c r="R1178">
        <f>SUMIF($B$3:B1178,B1178,$C$3:C1178)</f>
        <v>2736</v>
      </c>
      <c r="S1178">
        <f t="shared" si="26"/>
        <v>9.6000000000000014</v>
      </c>
    </row>
    <row r="1179" spans="1:19" x14ac:dyDescent="0.25">
      <c r="A1179" s="1">
        <v>40293</v>
      </c>
      <c r="B1179" t="s">
        <v>9</v>
      </c>
      <c r="C1179">
        <v>240</v>
      </c>
      <c r="J1179">
        <f>IF(YEAR(A1179)=$F$3,C1179*$G$3,IF(YEAR(A1179)=$F$4,C1179*$G$4,IF(YEAR(A1179)=$F$5,C1179*$G$5,IF(YEAR(A1179)=$F$6,C1179*$G$6,IF(YEAR(A1179)=$F$7,C1179*$G$7,IF(YEAR(A1179)=$F$8,C1179*$G$8,IF(YEAR(A1179)=$F$9,C1179*$G$9,IF(YEAR(A1179)=$F$10,C1179*$G$10,IF(YEAR(A1179)=$F$11,C1179*$G$11,IF(YEAR(A1179)=$F$12,C1179*$G$12,))))))))))</f>
        <v>504</v>
      </c>
      <c r="R1179">
        <f>SUMIF($B$3:B1179,B1179,$C$3:C1179)</f>
        <v>14083</v>
      </c>
      <c r="S1179">
        <f t="shared" si="26"/>
        <v>48</v>
      </c>
    </row>
    <row r="1180" spans="1:19" x14ac:dyDescent="0.25">
      <c r="A1180" s="1">
        <v>40295</v>
      </c>
      <c r="B1180" t="s">
        <v>28</v>
      </c>
      <c r="C1180">
        <v>57</v>
      </c>
      <c r="J1180">
        <f>IF(YEAR(A1180)=$F$3,C1180*$G$3,IF(YEAR(A1180)=$F$4,C1180*$G$4,IF(YEAR(A1180)=$F$5,C1180*$G$5,IF(YEAR(A1180)=$F$6,C1180*$G$6,IF(YEAR(A1180)=$F$7,C1180*$G$7,IF(YEAR(A1180)=$F$8,C1180*$G$8,IF(YEAR(A1180)=$F$9,C1180*$G$9,IF(YEAR(A1180)=$F$10,C1180*$G$10,IF(YEAR(A1180)=$F$11,C1180*$G$11,IF(YEAR(A1180)=$F$12,C1180*$G$12,))))))))))</f>
        <v>119.7</v>
      </c>
      <c r="R1180">
        <f>SUMIF($B$3:B1180,B1180,$C$3:C1180)</f>
        <v>2493</v>
      </c>
      <c r="S1180">
        <f t="shared" si="26"/>
        <v>5.7</v>
      </c>
    </row>
    <row r="1181" spans="1:19" x14ac:dyDescent="0.25">
      <c r="A1181" s="1">
        <v>40299</v>
      </c>
      <c r="B1181" t="s">
        <v>14</v>
      </c>
      <c r="C1181">
        <v>475</v>
      </c>
      <c r="J1181">
        <f>IF(YEAR(A1181)=$F$3,C1181*$G$3,IF(YEAR(A1181)=$F$4,C1181*$G$4,IF(YEAR(A1181)=$F$5,C1181*$G$5,IF(YEAR(A1181)=$F$6,C1181*$G$6,IF(YEAR(A1181)=$F$7,C1181*$G$7,IF(YEAR(A1181)=$F$8,C1181*$G$8,IF(YEAR(A1181)=$F$9,C1181*$G$9,IF(YEAR(A1181)=$F$10,C1181*$G$10,IF(YEAR(A1181)=$F$11,C1181*$G$11,IF(YEAR(A1181)=$F$12,C1181*$G$12,))))))))))</f>
        <v>997.5</v>
      </c>
      <c r="R1181">
        <f>SUMIF($B$3:B1181,B1181,$C$3:C1181)</f>
        <v>13461</v>
      </c>
      <c r="S1181">
        <f t="shared" si="26"/>
        <v>95</v>
      </c>
    </row>
    <row r="1182" spans="1:19" x14ac:dyDescent="0.25">
      <c r="A1182" s="1">
        <v>40300</v>
      </c>
      <c r="B1182" t="s">
        <v>7</v>
      </c>
      <c r="C1182">
        <v>162</v>
      </c>
      <c r="J1182">
        <f>IF(YEAR(A1182)=$F$3,C1182*$G$3,IF(YEAR(A1182)=$F$4,C1182*$G$4,IF(YEAR(A1182)=$F$5,C1182*$G$5,IF(YEAR(A1182)=$F$6,C1182*$G$6,IF(YEAR(A1182)=$F$7,C1182*$G$7,IF(YEAR(A1182)=$F$8,C1182*$G$8,IF(YEAR(A1182)=$F$9,C1182*$G$9,IF(YEAR(A1182)=$F$10,C1182*$G$10,IF(YEAR(A1182)=$F$11,C1182*$G$11,IF(YEAR(A1182)=$F$12,C1182*$G$12,))))))))))</f>
        <v>340.2</v>
      </c>
      <c r="R1182">
        <f>SUMIF($B$3:B1182,B1182,$C$3:C1182)</f>
        <v>16326</v>
      </c>
      <c r="S1182">
        <f t="shared" si="26"/>
        <v>32.4</v>
      </c>
    </row>
    <row r="1183" spans="1:19" x14ac:dyDescent="0.25">
      <c r="A1183" s="1">
        <v>40302</v>
      </c>
      <c r="B1183" t="s">
        <v>7</v>
      </c>
      <c r="C1183">
        <v>150</v>
      </c>
      <c r="J1183">
        <f>IF(YEAR(A1183)=$F$3,C1183*$G$3,IF(YEAR(A1183)=$F$4,C1183*$G$4,IF(YEAR(A1183)=$F$5,C1183*$G$5,IF(YEAR(A1183)=$F$6,C1183*$G$6,IF(YEAR(A1183)=$F$7,C1183*$G$7,IF(YEAR(A1183)=$F$8,C1183*$G$8,IF(YEAR(A1183)=$F$9,C1183*$G$9,IF(YEAR(A1183)=$F$10,C1183*$G$10,IF(YEAR(A1183)=$F$11,C1183*$G$11,IF(YEAR(A1183)=$F$12,C1183*$G$12,))))))))))</f>
        <v>315</v>
      </c>
      <c r="R1183">
        <f>SUMIF($B$3:B1183,B1183,$C$3:C1183)</f>
        <v>16476</v>
      </c>
      <c r="S1183">
        <f t="shared" si="26"/>
        <v>30</v>
      </c>
    </row>
    <row r="1184" spans="1:19" x14ac:dyDescent="0.25">
      <c r="A1184" s="1">
        <v>40303</v>
      </c>
      <c r="B1184" t="s">
        <v>50</v>
      </c>
      <c r="C1184">
        <v>139</v>
      </c>
      <c r="J1184">
        <f>IF(YEAR(A1184)=$F$3,C1184*$G$3,IF(YEAR(A1184)=$F$4,C1184*$G$4,IF(YEAR(A1184)=$F$5,C1184*$G$5,IF(YEAR(A1184)=$F$6,C1184*$G$6,IF(YEAR(A1184)=$F$7,C1184*$G$7,IF(YEAR(A1184)=$F$8,C1184*$G$8,IF(YEAR(A1184)=$F$9,C1184*$G$9,IF(YEAR(A1184)=$F$10,C1184*$G$10,IF(YEAR(A1184)=$F$11,C1184*$G$11,IF(YEAR(A1184)=$F$12,C1184*$G$12,))))))))))</f>
        <v>291.90000000000003</v>
      </c>
      <c r="R1184">
        <f>SUMIF($B$3:B1184,B1184,$C$3:C1184)</f>
        <v>15017</v>
      </c>
      <c r="S1184">
        <f t="shared" si="26"/>
        <v>27.8</v>
      </c>
    </row>
    <row r="1185" spans="1:19" x14ac:dyDescent="0.25">
      <c r="A1185" s="1">
        <v>40305</v>
      </c>
      <c r="B1185" t="s">
        <v>19</v>
      </c>
      <c r="C1185">
        <v>183</v>
      </c>
      <c r="J1185">
        <f>IF(YEAR(A1185)=$F$3,C1185*$G$3,IF(YEAR(A1185)=$F$4,C1185*$G$4,IF(YEAR(A1185)=$F$5,C1185*$G$5,IF(YEAR(A1185)=$F$6,C1185*$G$6,IF(YEAR(A1185)=$F$7,C1185*$G$7,IF(YEAR(A1185)=$F$8,C1185*$G$8,IF(YEAR(A1185)=$F$9,C1185*$G$9,IF(YEAR(A1185)=$F$10,C1185*$G$10,IF(YEAR(A1185)=$F$11,C1185*$G$11,IF(YEAR(A1185)=$F$12,C1185*$G$12,))))))))))</f>
        <v>384.3</v>
      </c>
      <c r="R1185">
        <f>SUMIF($B$3:B1185,B1185,$C$3:C1185)</f>
        <v>2444</v>
      </c>
      <c r="S1185">
        <f t="shared" si="26"/>
        <v>18.3</v>
      </c>
    </row>
    <row r="1186" spans="1:19" x14ac:dyDescent="0.25">
      <c r="A1186" s="1">
        <v>40315</v>
      </c>
      <c r="B1186" t="s">
        <v>7</v>
      </c>
      <c r="C1186">
        <v>214</v>
      </c>
      <c r="J1186">
        <f>IF(YEAR(A1186)=$F$3,C1186*$G$3,IF(YEAR(A1186)=$F$4,C1186*$G$4,IF(YEAR(A1186)=$F$5,C1186*$G$5,IF(YEAR(A1186)=$F$6,C1186*$G$6,IF(YEAR(A1186)=$F$7,C1186*$G$7,IF(YEAR(A1186)=$F$8,C1186*$G$8,IF(YEAR(A1186)=$F$9,C1186*$G$9,IF(YEAR(A1186)=$F$10,C1186*$G$10,IF(YEAR(A1186)=$F$11,C1186*$G$11,IF(YEAR(A1186)=$F$12,C1186*$G$12,))))))))))</f>
        <v>449.40000000000003</v>
      </c>
      <c r="R1186">
        <f>SUMIF($B$3:B1186,B1186,$C$3:C1186)</f>
        <v>16690</v>
      </c>
      <c r="S1186">
        <f t="shared" si="26"/>
        <v>42.800000000000004</v>
      </c>
    </row>
    <row r="1187" spans="1:19" x14ac:dyDescent="0.25">
      <c r="A1187" s="1">
        <v>40318</v>
      </c>
      <c r="B1187" t="s">
        <v>175</v>
      </c>
      <c r="C1187">
        <v>14</v>
      </c>
      <c r="J1187">
        <f>IF(YEAR(A1187)=$F$3,C1187*$G$3,IF(YEAR(A1187)=$F$4,C1187*$G$4,IF(YEAR(A1187)=$F$5,C1187*$G$5,IF(YEAR(A1187)=$F$6,C1187*$G$6,IF(YEAR(A1187)=$F$7,C1187*$G$7,IF(YEAR(A1187)=$F$8,C1187*$G$8,IF(YEAR(A1187)=$F$9,C1187*$G$9,IF(YEAR(A1187)=$F$10,C1187*$G$10,IF(YEAR(A1187)=$F$11,C1187*$G$11,IF(YEAR(A1187)=$F$12,C1187*$G$12,))))))))))</f>
        <v>29.400000000000002</v>
      </c>
      <c r="R1187">
        <f>SUMIF($B$3:B1187,B1187,$C$3:C1187)</f>
        <v>28</v>
      </c>
      <c r="S1187">
        <f t="shared" si="26"/>
        <v>0</v>
      </c>
    </row>
    <row r="1188" spans="1:19" x14ac:dyDescent="0.25">
      <c r="A1188" s="1">
        <v>40319</v>
      </c>
      <c r="B1188" t="s">
        <v>195</v>
      </c>
      <c r="C1188">
        <v>2</v>
      </c>
      <c r="J1188">
        <f>IF(YEAR(A1188)=$F$3,C1188*$G$3,IF(YEAR(A1188)=$F$4,C1188*$G$4,IF(YEAR(A1188)=$F$5,C1188*$G$5,IF(YEAR(A1188)=$F$6,C1188*$G$6,IF(YEAR(A1188)=$F$7,C1188*$G$7,IF(YEAR(A1188)=$F$8,C1188*$G$8,IF(YEAR(A1188)=$F$9,C1188*$G$9,IF(YEAR(A1188)=$F$10,C1188*$G$10,IF(YEAR(A1188)=$F$11,C1188*$G$11,IF(YEAR(A1188)=$F$12,C1188*$G$12,))))))))))</f>
        <v>4.2</v>
      </c>
      <c r="R1188">
        <f>SUMIF($B$3:B1188,B1188,$C$3:C1188)</f>
        <v>11</v>
      </c>
      <c r="S1188">
        <f t="shared" si="26"/>
        <v>0</v>
      </c>
    </row>
    <row r="1189" spans="1:19" x14ac:dyDescent="0.25">
      <c r="A1189" s="1">
        <v>40320</v>
      </c>
      <c r="B1189" t="s">
        <v>22</v>
      </c>
      <c r="C1189">
        <v>383</v>
      </c>
      <c r="J1189">
        <f>IF(YEAR(A1189)=$F$3,C1189*$G$3,IF(YEAR(A1189)=$F$4,C1189*$G$4,IF(YEAR(A1189)=$F$5,C1189*$G$5,IF(YEAR(A1189)=$F$6,C1189*$G$6,IF(YEAR(A1189)=$F$7,C1189*$G$7,IF(YEAR(A1189)=$F$8,C1189*$G$8,IF(YEAR(A1189)=$F$9,C1189*$G$9,IF(YEAR(A1189)=$F$10,C1189*$G$10,IF(YEAR(A1189)=$F$11,C1189*$G$11,IF(YEAR(A1189)=$F$12,C1189*$G$12,))))))))))</f>
        <v>804.30000000000007</v>
      </c>
      <c r="R1189">
        <f>SUMIF($B$3:B1189,B1189,$C$3:C1189)</f>
        <v>13817</v>
      </c>
      <c r="S1189">
        <f t="shared" si="26"/>
        <v>76.600000000000009</v>
      </c>
    </row>
    <row r="1190" spans="1:19" x14ac:dyDescent="0.25">
      <c r="A1190" s="1">
        <v>40321</v>
      </c>
      <c r="B1190" t="s">
        <v>0</v>
      </c>
      <c r="C1190">
        <v>14</v>
      </c>
      <c r="J1190">
        <f>IF(YEAR(A1190)=$F$3,C1190*$G$3,IF(YEAR(A1190)=$F$4,C1190*$G$4,IF(YEAR(A1190)=$F$5,C1190*$G$5,IF(YEAR(A1190)=$F$6,C1190*$G$6,IF(YEAR(A1190)=$F$7,C1190*$G$7,IF(YEAR(A1190)=$F$8,C1190*$G$8,IF(YEAR(A1190)=$F$9,C1190*$G$9,IF(YEAR(A1190)=$F$10,C1190*$G$10,IF(YEAR(A1190)=$F$11,C1190*$G$11,IF(YEAR(A1190)=$F$12,C1190*$G$12,))))))))))</f>
        <v>29.400000000000002</v>
      </c>
      <c r="R1190">
        <f>SUMIF($B$3:B1190,B1190,$C$3:C1190)</f>
        <v>53</v>
      </c>
      <c r="S1190">
        <f t="shared" si="26"/>
        <v>0</v>
      </c>
    </row>
    <row r="1191" spans="1:19" x14ac:dyDescent="0.25">
      <c r="A1191" s="1">
        <v>40321</v>
      </c>
      <c r="B1191" t="s">
        <v>52</v>
      </c>
      <c r="C1191">
        <v>127</v>
      </c>
      <c r="J1191">
        <f>IF(YEAR(A1191)=$F$3,C1191*$G$3,IF(YEAR(A1191)=$F$4,C1191*$G$4,IF(YEAR(A1191)=$F$5,C1191*$G$5,IF(YEAR(A1191)=$F$6,C1191*$G$6,IF(YEAR(A1191)=$F$7,C1191*$G$7,IF(YEAR(A1191)=$F$8,C1191*$G$8,IF(YEAR(A1191)=$F$9,C1191*$G$9,IF(YEAR(A1191)=$F$10,C1191*$G$10,IF(YEAR(A1191)=$F$11,C1191*$G$11,IF(YEAR(A1191)=$F$12,C1191*$G$12,))))))))))</f>
        <v>266.7</v>
      </c>
      <c r="R1191">
        <f>SUMIF($B$3:B1191,B1191,$C$3:C1191)</f>
        <v>2510</v>
      </c>
      <c r="S1191">
        <f t="shared" si="26"/>
        <v>12.700000000000001</v>
      </c>
    </row>
    <row r="1192" spans="1:19" x14ac:dyDescent="0.25">
      <c r="A1192" s="1">
        <v>40322</v>
      </c>
      <c r="B1192" t="s">
        <v>30</v>
      </c>
      <c r="C1192">
        <v>179</v>
      </c>
      <c r="J1192">
        <f>IF(YEAR(A1192)=$F$3,C1192*$G$3,IF(YEAR(A1192)=$F$4,C1192*$G$4,IF(YEAR(A1192)=$F$5,C1192*$G$5,IF(YEAR(A1192)=$F$6,C1192*$G$6,IF(YEAR(A1192)=$F$7,C1192*$G$7,IF(YEAR(A1192)=$F$8,C1192*$G$8,IF(YEAR(A1192)=$F$9,C1192*$G$9,IF(YEAR(A1192)=$F$10,C1192*$G$10,IF(YEAR(A1192)=$F$11,C1192*$G$11,IF(YEAR(A1192)=$F$12,C1192*$G$12,))))))))))</f>
        <v>375.90000000000003</v>
      </c>
      <c r="R1192">
        <f>SUMIF($B$3:B1192,B1192,$C$3:C1192)</f>
        <v>3295</v>
      </c>
      <c r="S1192">
        <f t="shared" si="26"/>
        <v>17.900000000000002</v>
      </c>
    </row>
    <row r="1193" spans="1:19" x14ac:dyDescent="0.25">
      <c r="A1193" s="1">
        <v>40323</v>
      </c>
      <c r="B1193" t="s">
        <v>23</v>
      </c>
      <c r="C1193">
        <v>74</v>
      </c>
      <c r="J1193">
        <f>IF(YEAR(A1193)=$F$3,C1193*$G$3,IF(YEAR(A1193)=$F$4,C1193*$G$4,IF(YEAR(A1193)=$F$5,C1193*$G$5,IF(YEAR(A1193)=$F$6,C1193*$G$6,IF(YEAR(A1193)=$F$7,C1193*$G$7,IF(YEAR(A1193)=$F$8,C1193*$G$8,IF(YEAR(A1193)=$F$9,C1193*$G$9,IF(YEAR(A1193)=$F$10,C1193*$G$10,IF(YEAR(A1193)=$F$11,C1193*$G$11,IF(YEAR(A1193)=$F$12,C1193*$G$12,))))))))))</f>
        <v>155.4</v>
      </c>
      <c r="R1193">
        <f>SUMIF($B$3:B1193,B1193,$C$3:C1193)</f>
        <v>2810</v>
      </c>
      <c r="S1193">
        <f t="shared" si="26"/>
        <v>7.4</v>
      </c>
    </row>
    <row r="1194" spans="1:19" x14ac:dyDescent="0.25">
      <c r="A1194" s="1">
        <v>40323</v>
      </c>
      <c r="B1194" t="s">
        <v>50</v>
      </c>
      <c r="C1194">
        <v>311</v>
      </c>
      <c r="J1194">
        <f>IF(YEAR(A1194)=$F$3,C1194*$G$3,IF(YEAR(A1194)=$F$4,C1194*$G$4,IF(YEAR(A1194)=$F$5,C1194*$G$5,IF(YEAR(A1194)=$F$6,C1194*$G$6,IF(YEAR(A1194)=$F$7,C1194*$G$7,IF(YEAR(A1194)=$F$8,C1194*$G$8,IF(YEAR(A1194)=$F$9,C1194*$G$9,IF(YEAR(A1194)=$F$10,C1194*$G$10,IF(YEAR(A1194)=$F$11,C1194*$G$11,IF(YEAR(A1194)=$F$12,C1194*$G$12,))))))))))</f>
        <v>653.1</v>
      </c>
      <c r="R1194">
        <f>SUMIF($B$3:B1194,B1194,$C$3:C1194)</f>
        <v>15328</v>
      </c>
      <c r="S1194">
        <f t="shared" si="26"/>
        <v>62.2</v>
      </c>
    </row>
    <row r="1195" spans="1:19" x14ac:dyDescent="0.25">
      <c r="A1195" s="1">
        <v>40327</v>
      </c>
      <c r="B1195" t="s">
        <v>66</v>
      </c>
      <c r="C1195">
        <v>190</v>
      </c>
      <c r="J1195">
        <f>IF(YEAR(A1195)=$F$3,C1195*$G$3,IF(YEAR(A1195)=$F$4,C1195*$G$4,IF(YEAR(A1195)=$F$5,C1195*$G$5,IF(YEAR(A1195)=$F$6,C1195*$G$6,IF(YEAR(A1195)=$F$7,C1195*$G$7,IF(YEAR(A1195)=$F$8,C1195*$G$8,IF(YEAR(A1195)=$F$9,C1195*$G$9,IF(YEAR(A1195)=$F$10,C1195*$G$10,IF(YEAR(A1195)=$F$11,C1195*$G$11,IF(YEAR(A1195)=$F$12,C1195*$G$12,))))))))))</f>
        <v>399</v>
      </c>
      <c r="R1195">
        <f>SUMIF($B$3:B1195,B1195,$C$3:C1195)</f>
        <v>2263</v>
      </c>
      <c r="S1195">
        <f t="shared" si="26"/>
        <v>19</v>
      </c>
    </row>
    <row r="1196" spans="1:19" x14ac:dyDescent="0.25">
      <c r="A1196" s="1">
        <v>40329</v>
      </c>
      <c r="B1196" t="s">
        <v>31</v>
      </c>
      <c r="C1196">
        <v>67</v>
      </c>
      <c r="J1196">
        <f>IF(YEAR(A1196)=$F$3,C1196*$G$3,IF(YEAR(A1196)=$F$4,C1196*$G$4,IF(YEAR(A1196)=$F$5,C1196*$G$5,IF(YEAR(A1196)=$F$6,C1196*$G$6,IF(YEAR(A1196)=$F$7,C1196*$G$7,IF(YEAR(A1196)=$F$8,C1196*$G$8,IF(YEAR(A1196)=$F$9,C1196*$G$9,IF(YEAR(A1196)=$F$10,C1196*$G$10,IF(YEAR(A1196)=$F$11,C1196*$G$11,IF(YEAR(A1196)=$F$12,C1196*$G$12,))))))))))</f>
        <v>140.70000000000002</v>
      </c>
      <c r="R1196">
        <f>SUMIF($B$3:B1196,B1196,$C$3:C1196)</f>
        <v>1360</v>
      </c>
      <c r="S1196">
        <f t="shared" si="26"/>
        <v>6.7</v>
      </c>
    </row>
    <row r="1197" spans="1:19" x14ac:dyDescent="0.25">
      <c r="A1197" s="1">
        <v>40331</v>
      </c>
      <c r="B1197" t="s">
        <v>7</v>
      </c>
      <c r="C1197">
        <v>331</v>
      </c>
      <c r="J1197">
        <f>IF(YEAR(A1197)=$F$3,C1197*$G$3,IF(YEAR(A1197)=$F$4,C1197*$G$4,IF(YEAR(A1197)=$F$5,C1197*$G$5,IF(YEAR(A1197)=$F$6,C1197*$G$6,IF(YEAR(A1197)=$F$7,C1197*$G$7,IF(YEAR(A1197)=$F$8,C1197*$G$8,IF(YEAR(A1197)=$F$9,C1197*$G$9,IF(YEAR(A1197)=$F$10,C1197*$G$10,IF(YEAR(A1197)=$F$11,C1197*$G$11,IF(YEAR(A1197)=$F$12,C1197*$G$12,))))))))))</f>
        <v>695.1</v>
      </c>
      <c r="R1197">
        <f>SUMIF($B$3:B1197,B1197,$C$3:C1197)</f>
        <v>17021</v>
      </c>
      <c r="S1197">
        <f t="shared" si="26"/>
        <v>66.2</v>
      </c>
    </row>
    <row r="1198" spans="1:19" x14ac:dyDescent="0.25">
      <c r="A1198" s="1">
        <v>40331</v>
      </c>
      <c r="B1198" t="s">
        <v>39</v>
      </c>
      <c r="C1198">
        <v>114</v>
      </c>
      <c r="J1198">
        <f>IF(YEAR(A1198)=$F$3,C1198*$G$3,IF(YEAR(A1198)=$F$4,C1198*$G$4,IF(YEAR(A1198)=$F$5,C1198*$G$5,IF(YEAR(A1198)=$F$6,C1198*$G$6,IF(YEAR(A1198)=$F$7,C1198*$G$7,IF(YEAR(A1198)=$F$8,C1198*$G$8,IF(YEAR(A1198)=$F$9,C1198*$G$9,IF(YEAR(A1198)=$F$10,C1198*$G$10,IF(YEAR(A1198)=$F$11,C1198*$G$11,IF(YEAR(A1198)=$F$12,C1198*$G$12,))))))))))</f>
        <v>239.4</v>
      </c>
      <c r="R1198">
        <f>SUMIF($B$3:B1198,B1198,$C$3:C1198)</f>
        <v>1284</v>
      </c>
      <c r="S1198">
        <f t="shared" si="26"/>
        <v>11.4</v>
      </c>
    </row>
    <row r="1199" spans="1:19" x14ac:dyDescent="0.25">
      <c r="A1199" s="1">
        <v>40332</v>
      </c>
      <c r="B1199" t="s">
        <v>52</v>
      </c>
      <c r="C1199">
        <v>79</v>
      </c>
      <c r="J1199">
        <f>IF(YEAR(A1199)=$F$3,C1199*$G$3,IF(YEAR(A1199)=$F$4,C1199*$G$4,IF(YEAR(A1199)=$F$5,C1199*$G$5,IF(YEAR(A1199)=$F$6,C1199*$G$6,IF(YEAR(A1199)=$F$7,C1199*$G$7,IF(YEAR(A1199)=$F$8,C1199*$G$8,IF(YEAR(A1199)=$F$9,C1199*$G$9,IF(YEAR(A1199)=$F$10,C1199*$G$10,IF(YEAR(A1199)=$F$11,C1199*$G$11,IF(YEAR(A1199)=$F$12,C1199*$G$12,))))))))))</f>
        <v>165.9</v>
      </c>
      <c r="R1199">
        <f>SUMIF($B$3:B1199,B1199,$C$3:C1199)</f>
        <v>2589</v>
      </c>
      <c r="S1199">
        <f t="shared" si="26"/>
        <v>7.9</v>
      </c>
    </row>
    <row r="1200" spans="1:19" x14ac:dyDescent="0.25">
      <c r="A1200" s="1">
        <v>40333</v>
      </c>
      <c r="B1200" t="s">
        <v>71</v>
      </c>
      <c r="C1200">
        <v>22</v>
      </c>
      <c r="J1200">
        <f>IF(YEAR(A1200)=$F$3,C1200*$G$3,IF(YEAR(A1200)=$F$4,C1200*$G$4,IF(YEAR(A1200)=$F$5,C1200*$G$5,IF(YEAR(A1200)=$F$6,C1200*$G$6,IF(YEAR(A1200)=$F$7,C1200*$G$7,IF(YEAR(A1200)=$F$8,C1200*$G$8,IF(YEAR(A1200)=$F$9,C1200*$G$9,IF(YEAR(A1200)=$F$10,C1200*$G$10,IF(YEAR(A1200)=$F$11,C1200*$G$11,IF(YEAR(A1200)=$F$12,C1200*$G$12,))))))))))</f>
        <v>46.2</v>
      </c>
      <c r="R1200">
        <f>SUMIF($B$3:B1200,B1200,$C$3:C1200)</f>
        <v>1776</v>
      </c>
      <c r="S1200">
        <f t="shared" si="26"/>
        <v>2.2000000000000002</v>
      </c>
    </row>
    <row r="1201" spans="1:19" x14ac:dyDescent="0.25">
      <c r="A1201" s="1">
        <v>40333</v>
      </c>
      <c r="B1201" t="s">
        <v>92</v>
      </c>
      <c r="C1201">
        <v>5</v>
      </c>
      <c r="J1201">
        <f>IF(YEAR(A1201)=$F$3,C1201*$G$3,IF(YEAR(A1201)=$F$4,C1201*$G$4,IF(YEAR(A1201)=$F$5,C1201*$G$5,IF(YEAR(A1201)=$F$6,C1201*$G$6,IF(YEAR(A1201)=$F$7,C1201*$G$7,IF(YEAR(A1201)=$F$8,C1201*$G$8,IF(YEAR(A1201)=$F$9,C1201*$G$9,IF(YEAR(A1201)=$F$10,C1201*$G$10,IF(YEAR(A1201)=$F$11,C1201*$G$11,IF(YEAR(A1201)=$F$12,C1201*$G$12,))))))))))</f>
        <v>10.5</v>
      </c>
      <c r="R1201">
        <f>SUMIF($B$3:B1201,B1201,$C$3:C1201)</f>
        <v>21</v>
      </c>
      <c r="S1201">
        <f t="shared" si="26"/>
        <v>0</v>
      </c>
    </row>
    <row r="1202" spans="1:19" x14ac:dyDescent="0.25">
      <c r="A1202" s="1">
        <v>40336</v>
      </c>
      <c r="B1202" t="s">
        <v>72</v>
      </c>
      <c r="C1202">
        <v>17</v>
      </c>
      <c r="J1202">
        <f>IF(YEAR(A1202)=$F$3,C1202*$G$3,IF(YEAR(A1202)=$F$4,C1202*$G$4,IF(YEAR(A1202)=$F$5,C1202*$G$5,IF(YEAR(A1202)=$F$6,C1202*$G$6,IF(YEAR(A1202)=$F$7,C1202*$G$7,IF(YEAR(A1202)=$F$8,C1202*$G$8,IF(YEAR(A1202)=$F$9,C1202*$G$9,IF(YEAR(A1202)=$F$10,C1202*$G$10,IF(YEAR(A1202)=$F$11,C1202*$G$11,IF(YEAR(A1202)=$F$12,C1202*$G$12,))))))))))</f>
        <v>35.700000000000003</v>
      </c>
      <c r="R1202">
        <f>SUMIF($B$3:B1202,B1202,$C$3:C1202)</f>
        <v>51</v>
      </c>
      <c r="S1202">
        <f t="shared" si="26"/>
        <v>0</v>
      </c>
    </row>
    <row r="1203" spans="1:19" x14ac:dyDescent="0.25">
      <c r="A1203" s="1">
        <v>40337</v>
      </c>
      <c r="B1203" t="s">
        <v>45</v>
      </c>
      <c r="C1203">
        <v>344</v>
      </c>
      <c r="J1203">
        <f>IF(YEAR(A1203)=$F$3,C1203*$G$3,IF(YEAR(A1203)=$F$4,C1203*$G$4,IF(YEAR(A1203)=$F$5,C1203*$G$5,IF(YEAR(A1203)=$F$6,C1203*$G$6,IF(YEAR(A1203)=$F$7,C1203*$G$7,IF(YEAR(A1203)=$F$8,C1203*$G$8,IF(YEAR(A1203)=$F$9,C1203*$G$9,IF(YEAR(A1203)=$F$10,C1203*$G$10,IF(YEAR(A1203)=$F$11,C1203*$G$11,IF(YEAR(A1203)=$F$12,C1203*$G$12,))))))))))</f>
        <v>722.4</v>
      </c>
      <c r="R1203">
        <f>SUMIF($B$3:B1203,B1203,$C$3:C1203)</f>
        <v>15187</v>
      </c>
      <c r="S1203">
        <f t="shared" si="26"/>
        <v>68.8</v>
      </c>
    </row>
    <row r="1204" spans="1:19" x14ac:dyDescent="0.25">
      <c r="A1204" s="1">
        <v>40337</v>
      </c>
      <c r="B1204" t="s">
        <v>14</v>
      </c>
      <c r="C1204">
        <v>329</v>
      </c>
      <c r="J1204">
        <f>IF(YEAR(A1204)=$F$3,C1204*$G$3,IF(YEAR(A1204)=$F$4,C1204*$G$4,IF(YEAR(A1204)=$F$5,C1204*$G$5,IF(YEAR(A1204)=$F$6,C1204*$G$6,IF(YEAR(A1204)=$F$7,C1204*$G$7,IF(YEAR(A1204)=$F$8,C1204*$G$8,IF(YEAR(A1204)=$F$9,C1204*$G$9,IF(YEAR(A1204)=$F$10,C1204*$G$10,IF(YEAR(A1204)=$F$11,C1204*$G$11,IF(YEAR(A1204)=$F$12,C1204*$G$12,))))))))))</f>
        <v>690.9</v>
      </c>
      <c r="R1204">
        <f>SUMIF($B$3:B1204,B1204,$C$3:C1204)</f>
        <v>13790</v>
      </c>
      <c r="S1204">
        <f t="shared" si="26"/>
        <v>65.8</v>
      </c>
    </row>
    <row r="1205" spans="1:19" x14ac:dyDescent="0.25">
      <c r="A1205" s="1">
        <v>40337</v>
      </c>
      <c r="B1205" t="s">
        <v>112</v>
      </c>
      <c r="C1205">
        <v>10</v>
      </c>
      <c r="J1205">
        <f>IF(YEAR(A1205)=$F$3,C1205*$G$3,IF(YEAR(A1205)=$F$4,C1205*$G$4,IF(YEAR(A1205)=$F$5,C1205*$G$5,IF(YEAR(A1205)=$F$6,C1205*$G$6,IF(YEAR(A1205)=$F$7,C1205*$G$7,IF(YEAR(A1205)=$F$8,C1205*$G$8,IF(YEAR(A1205)=$F$9,C1205*$G$9,IF(YEAR(A1205)=$F$10,C1205*$G$10,IF(YEAR(A1205)=$F$11,C1205*$G$11,IF(YEAR(A1205)=$F$12,C1205*$G$12,))))))))))</f>
        <v>21</v>
      </c>
      <c r="R1205">
        <f>SUMIF($B$3:B1205,B1205,$C$3:C1205)</f>
        <v>69</v>
      </c>
      <c r="S1205">
        <f t="shared" si="26"/>
        <v>0</v>
      </c>
    </row>
    <row r="1206" spans="1:19" x14ac:dyDescent="0.25">
      <c r="A1206" s="1">
        <v>40341</v>
      </c>
      <c r="B1206" t="s">
        <v>30</v>
      </c>
      <c r="C1206">
        <v>105</v>
      </c>
      <c r="J1206">
        <f>IF(YEAR(A1206)=$F$3,C1206*$G$3,IF(YEAR(A1206)=$F$4,C1206*$G$4,IF(YEAR(A1206)=$F$5,C1206*$G$5,IF(YEAR(A1206)=$F$6,C1206*$G$6,IF(YEAR(A1206)=$F$7,C1206*$G$7,IF(YEAR(A1206)=$F$8,C1206*$G$8,IF(YEAR(A1206)=$F$9,C1206*$G$9,IF(YEAR(A1206)=$F$10,C1206*$G$10,IF(YEAR(A1206)=$F$11,C1206*$G$11,IF(YEAR(A1206)=$F$12,C1206*$G$12,))))))))))</f>
        <v>220.5</v>
      </c>
      <c r="R1206">
        <f>SUMIF($B$3:B1206,B1206,$C$3:C1206)</f>
        <v>3400</v>
      </c>
      <c r="S1206">
        <f t="shared" si="26"/>
        <v>10.5</v>
      </c>
    </row>
    <row r="1207" spans="1:19" x14ac:dyDescent="0.25">
      <c r="A1207" s="1">
        <v>40342</v>
      </c>
      <c r="B1207" t="s">
        <v>69</v>
      </c>
      <c r="C1207">
        <v>26</v>
      </c>
      <c r="J1207">
        <f>IF(YEAR(A1207)=$F$3,C1207*$G$3,IF(YEAR(A1207)=$F$4,C1207*$G$4,IF(YEAR(A1207)=$F$5,C1207*$G$5,IF(YEAR(A1207)=$F$6,C1207*$G$6,IF(YEAR(A1207)=$F$7,C1207*$G$7,IF(YEAR(A1207)=$F$8,C1207*$G$8,IF(YEAR(A1207)=$F$9,C1207*$G$9,IF(YEAR(A1207)=$F$10,C1207*$G$10,IF(YEAR(A1207)=$F$11,C1207*$G$11,IF(YEAR(A1207)=$F$12,C1207*$G$12,))))))))))</f>
        <v>54.6</v>
      </c>
      <c r="R1207">
        <f>SUMIF($B$3:B1207,B1207,$C$3:C1207)</f>
        <v>2095</v>
      </c>
      <c r="S1207">
        <f t="shared" si="26"/>
        <v>2.6</v>
      </c>
    </row>
    <row r="1208" spans="1:19" x14ac:dyDescent="0.25">
      <c r="A1208" s="1">
        <v>40343</v>
      </c>
      <c r="B1208" t="s">
        <v>39</v>
      </c>
      <c r="C1208">
        <v>121</v>
      </c>
      <c r="J1208">
        <f>IF(YEAR(A1208)=$F$3,C1208*$G$3,IF(YEAR(A1208)=$F$4,C1208*$G$4,IF(YEAR(A1208)=$F$5,C1208*$G$5,IF(YEAR(A1208)=$F$6,C1208*$G$6,IF(YEAR(A1208)=$F$7,C1208*$G$7,IF(YEAR(A1208)=$F$8,C1208*$G$8,IF(YEAR(A1208)=$F$9,C1208*$G$9,IF(YEAR(A1208)=$F$10,C1208*$G$10,IF(YEAR(A1208)=$F$11,C1208*$G$11,IF(YEAR(A1208)=$F$12,C1208*$G$12,))))))))))</f>
        <v>254.10000000000002</v>
      </c>
      <c r="R1208">
        <f>SUMIF($B$3:B1208,B1208,$C$3:C1208)</f>
        <v>1405</v>
      </c>
      <c r="S1208">
        <f t="shared" si="26"/>
        <v>12.100000000000001</v>
      </c>
    </row>
    <row r="1209" spans="1:19" x14ac:dyDescent="0.25">
      <c r="A1209" s="1">
        <v>40345</v>
      </c>
      <c r="B1209" t="s">
        <v>8</v>
      </c>
      <c r="C1209">
        <v>174</v>
      </c>
      <c r="J1209">
        <f>IF(YEAR(A1209)=$F$3,C1209*$G$3,IF(YEAR(A1209)=$F$4,C1209*$G$4,IF(YEAR(A1209)=$F$5,C1209*$G$5,IF(YEAR(A1209)=$F$6,C1209*$G$6,IF(YEAR(A1209)=$F$7,C1209*$G$7,IF(YEAR(A1209)=$F$8,C1209*$G$8,IF(YEAR(A1209)=$F$9,C1209*$G$9,IF(YEAR(A1209)=$F$10,C1209*$G$10,IF(YEAR(A1209)=$F$11,C1209*$G$11,IF(YEAR(A1209)=$F$12,C1209*$G$12,))))))))))</f>
        <v>365.40000000000003</v>
      </c>
      <c r="R1209">
        <f>SUMIF($B$3:B1209,B1209,$C$3:C1209)</f>
        <v>2092</v>
      </c>
      <c r="S1209">
        <f t="shared" si="26"/>
        <v>17.400000000000002</v>
      </c>
    </row>
    <row r="1210" spans="1:19" x14ac:dyDescent="0.25">
      <c r="A1210" s="1">
        <v>40346</v>
      </c>
      <c r="B1210" t="s">
        <v>14</v>
      </c>
      <c r="C1210">
        <v>233</v>
      </c>
      <c r="J1210">
        <f>IF(YEAR(A1210)=$F$3,C1210*$G$3,IF(YEAR(A1210)=$F$4,C1210*$G$4,IF(YEAR(A1210)=$F$5,C1210*$G$5,IF(YEAR(A1210)=$F$6,C1210*$G$6,IF(YEAR(A1210)=$F$7,C1210*$G$7,IF(YEAR(A1210)=$F$8,C1210*$G$8,IF(YEAR(A1210)=$F$9,C1210*$G$9,IF(YEAR(A1210)=$F$10,C1210*$G$10,IF(YEAR(A1210)=$F$11,C1210*$G$11,IF(YEAR(A1210)=$F$12,C1210*$G$12,))))))))))</f>
        <v>489.3</v>
      </c>
      <c r="R1210">
        <f>SUMIF($B$3:B1210,B1210,$C$3:C1210)</f>
        <v>14023</v>
      </c>
      <c r="S1210">
        <f t="shared" si="26"/>
        <v>46.6</v>
      </c>
    </row>
    <row r="1211" spans="1:19" x14ac:dyDescent="0.25">
      <c r="A1211" s="1">
        <v>40347</v>
      </c>
      <c r="B1211" t="s">
        <v>10</v>
      </c>
      <c r="C1211">
        <v>117</v>
      </c>
      <c r="J1211">
        <f>IF(YEAR(A1211)=$F$3,C1211*$G$3,IF(YEAR(A1211)=$F$4,C1211*$G$4,IF(YEAR(A1211)=$F$5,C1211*$G$5,IF(YEAR(A1211)=$F$6,C1211*$G$6,IF(YEAR(A1211)=$F$7,C1211*$G$7,IF(YEAR(A1211)=$F$8,C1211*$G$8,IF(YEAR(A1211)=$F$9,C1211*$G$9,IF(YEAR(A1211)=$F$10,C1211*$G$10,IF(YEAR(A1211)=$F$11,C1211*$G$11,IF(YEAR(A1211)=$F$12,C1211*$G$12,))))))))))</f>
        <v>245.70000000000002</v>
      </c>
      <c r="R1211">
        <f>SUMIF($B$3:B1211,B1211,$C$3:C1211)</f>
        <v>2249</v>
      </c>
      <c r="S1211">
        <f t="shared" si="26"/>
        <v>11.700000000000001</v>
      </c>
    </row>
    <row r="1212" spans="1:19" x14ac:dyDescent="0.25">
      <c r="A1212" s="1">
        <v>40348</v>
      </c>
      <c r="B1212" t="s">
        <v>72</v>
      </c>
      <c r="C1212">
        <v>11</v>
      </c>
      <c r="J1212">
        <f>IF(YEAR(A1212)=$F$3,C1212*$G$3,IF(YEAR(A1212)=$F$4,C1212*$G$4,IF(YEAR(A1212)=$F$5,C1212*$G$5,IF(YEAR(A1212)=$F$6,C1212*$G$6,IF(YEAR(A1212)=$F$7,C1212*$G$7,IF(YEAR(A1212)=$F$8,C1212*$G$8,IF(YEAR(A1212)=$F$9,C1212*$G$9,IF(YEAR(A1212)=$F$10,C1212*$G$10,IF(YEAR(A1212)=$F$11,C1212*$G$11,IF(YEAR(A1212)=$F$12,C1212*$G$12,))))))))))</f>
        <v>23.1</v>
      </c>
      <c r="R1212">
        <f>SUMIF($B$3:B1212,B1212,$C$3:C1212)</f>
        <v>62</v>
      </c>
      <c r="S1212">
        <f t="shared" si="26"/>
        <v>0</v>
      </c>
    </row>
    <row r="1213" spans="1:19" x14ac:dyDescent="0.25">
      <c r="A1213" s="1">
        <v>40348</v>
      </c>
      <c r="B1213" t="s">
        <v>212</v>
      </c>
      <c r="C1213">
        <v>18</v>
      </c>
      <c r="J1213">
        <f>IF(YEAR(A1213)=$F$3,C1213*$G$3,IF(YEAR(A1213)=$F$4,C1213*$G$4,IF(YEAR(A1213)=$F$5,C1213*$G$5,IF(YEAR(A1213)=$F$6,C1213*$G$6,IF(YEAR(A1213)=$F$7,C1213*$G$7,IF(YEAR(A1213)=$F$8,C1213*$G$8,IF(YEAR(A1213)=$F$9,C1213*$G$9,IF(YEAR(A1213)=$F$10,C1213*$G$10,IF(YEAR(A1213)=$F$11,C1213*$G$11,IF(YEAR(A1213)=$F$12,C1213*$G$12,))))))))))</f>
        <v>37.800000000000004</v>
      </c>
      <c r="R1213">
        <f>SUMIF($B$3:B1213,B1213,$C$3:C1213)</f>
        <v>18</v>
      </c>
      <c r="S1213">
        <f t="shared" si="26"/>
        <v>0</v>
      </c>
    </row>
    <row r="1214" spans="1:19" x14ac:dyDescent="0.25">
      <c r="A1214" s="1">
        <v>40348</v>
      </c>
      <c r="B1214" t="s">
        <v>45</v>
      </c>
      <c r="C1214">
        <v>332</v>
      </c>
      <c r="J1214">
        <f>IF(YEAR(A1214)=$F$3,C1214*$G$3,IF(YEAR(A1214)=$F$4,C1214*$G$4,IF(YEAR(A1214)=$F$5,C1214*$G$5,IF(YEAR(A1214)=$F$6,C1214*$G$6,IF(YEAR(A1214)=$F$7,C1214*$G$7,IF(YEAR(A1214)=$F$8,C1214*$G$8,IF(YEAR(A1214)=$F$9,C1214*$G$9,IF(YEAR(A1214)=$F$10,C1214*$G$10,IF(YEAR(A1214)=$F$11,C1214*$G$11,IF(YEAR(A1214)=$F$12,C1214*$G$12,))))))))))</f>
        <v>697.2</v>
      </c>
      <c r="R1214">
        <f>SUMIF($B$3:B1214,B1214,$C$3:C1214)</f>
        <v>15519</v>
      </c>
      <c r="S1214">
        <f t="shared" si="26"/>
        <v>66.400000000000006</v>
      </c>
    </row>
    <row r="1215" spans="1:19" x14ac:dyDescent="0.25">
      <c r="A1215" s="1">
        <v>40349</v>
      </c>
      <c r="B1215" t="s">
        <v>156</v>
      </c>
      <c r="C1215">
        <v>6</v>
      </c>
      <c r="J1215">
        <f>IF(YEAR(A1215)=$F$3,C1215*$G$3,IF(YEAR(A1215)=$F$4,C1215*$G$4,IF(YEAR(A1215)=$F$5,C1215*$G$5,IF(YEAR(A1215)=$F$6,C1215*$G$6,IF(YEAR(A1215)=$F$7,C1215*$G$7,IF(YEAR(A1215)=$F$8,C1215*$G$8,IF(YEAR(A1215)=$F$9,C1215*$G$9,IF(YEAR(A1215)=$F$10,C1215*$G$10,IF(YEAR(A1215)=$F$11,C1215*$G$11,IF(YEAR(A1215)=$F$12,C1215*$G$12,))))))))))</f>
        <v>12.600000000000001</v>
      </c>
      <c r="R1215">
        <f>SUMIF($B$3:B1215,B1215,$C$3:C1215)</f>
        <v>11</v>
      </c>
      <c r="S1215">
        <f t="shared" si="26"/>
        <v>0</v>
      </c>
    </row>
    <row r="1216" spans="1:19" x14ac:dyDescent="0.25">
      <c r="A1216" s="1">
        <v>40350</v>
      </c>
      <c r="B1216" t="s">
        <v>102</v>
      </c>
      <c r="C1216">
        <v>260</v>
      </c>
      <c r="J1216">
        <f>IF(YEAR(A1216)=$F$3,C1216*$G$3,IF(YEAR(A1216)=$F$4,C1216*$G$4,IF(YEAR(A1216)=$F$5,C1216*$G$5,IF(YEAR(A1216)=$F$6,C1216*$G$6,IF(YEAR(A1216)=$F$7,C1216*$G$7,IF(YEAR(A1216)=$F$8,C1216*$G$8,IF(YEAR(A1216)=$F$9,C1216*$G$9,IF(YEAR(A1216)=$F$10,C1216*$G$10,IF(YEAR(A1216)=$F$11,C1216*$G$11,IF(YEAR(A1216)=$F$12,C1216*$G$12,))))))))))</f>
        <v>546</v>
      </c>
      <c r="R1216">
        <f>SUMIF($B$3:B1216,B1216,$C$3:C1216)</f>
        <v>3546</v>
      </c>
      <c r="S1216">
        <f t="shared" si="26"/>
        <v>26</v>
      </c>
    </row>
    <row r="1217" spans="1:19" x14ac:dyDescent="0.25">
      <c r="A1217" s="1">
        <v>40350</v>
      </c>
      <c r="B1217" t="s">
        <v>80</v>
      </c>
      <c r="C1217">
        <v>22</v>
      </c>
      <c r="J1217">
        <f>IF(YEAR(A1217)=$F$3,C1217*$G$3,IF(YEAR(A1217)=$F$4,C1217*$G$4,IF(YEAR(A1217)=$F$5,C1217*$G$5,IF(YEAR(A1217)=$F$6,C1217*$G$6,IF(YEAR(A1217)=$F$7,C1217*$G$7,IF(YEAR(A1217)=$F$8,C1217*$G$8,IF(YEAR(A1217)=$F$9,C1217*$G$9,IF(YEAR(A1217)=$F$10,C1217*$G$10,IF(YEAR(A1217)=$F$11,C1217*$G$11,IF(YEAR(A1217)=$F$12,C1217*$G$12,))))))))))</f>
        <v>46.2</v>
      </c>
      <c r="R1217">
        <f>SUMIF($B$3:B1217,B1217,$C$3:C1217)</f>
        <v>637</v>
      </c>
      <c r="S1217">
        <f t="shared" si="26"/>
        <v>1.1000000000000001</v>
      </c>
    </row>
    <row r="1218" spans="1:19" x14ac:dyDescent="0.25">
      <c r="A1218" s="1">
        <v>40352</v>
      </c>
      <c r="B1218" t="s">
        <v>129</v>
      </c>
      <c r="C1218">
        <v>9</v>
      </c>
      <c r="J1218">
        <f>IF(YEAR(A1218)=$F$3,C1218*$G$3,IF(YEAR(A1218)=$F$4,C1218*$G$4,IF(YEAR(A1218)=$F$5,C1218*$G$5,IF(YEAR(A1218)=$F$6,C1218*$G$6,IF(YEAR(A1218)=$F$7,C1218*$G$7,IF(YEAR(A1218)=$F$8,C1218*$G$8,IF(YEAR(A1218)=$F$9,C1218*$G$9,IF(YEAR(A1218)=$F$10,C1218*$G$10,IF(YEAR(A1218)=$F$11,C1218*$G$11,IF(YEAR(A1218)=$F$12,C1218*$G$12,))))))))))</f>
        <v>18.900000000000002</v>
      </c>
      <c r="R1218">
        <f>SUMIF($B$3:B1218,B1218,$C$3:C1218)</f>
        <v>16</v>
      </c>
      <c r="S1218">
        <f t="shared" si="26"/>
        <v>0</v>
      </c>
    </row>
    <row r="1219" spans="1:19" x14ac:dyDescent="0.25">
      <c r="A1219" s="1">
        <v>40353</v>
      </c>
      <c r="B1219" t="s">
        <v>66</v>
      </c>
      <c r="C1219">
        <v>79</v>
      </c>
      <c r="J1219">
        <f>IF(YEAR(A1219)=$F$3,C1219*$G$3,IF(YEAR(A1219)=$F$4,C1219*$G$4,IF(YEAR(A1219)=$F$5,C1219*$G$5,IF(YEAR(A1219)=$F$6,C1219*$G$6,IF(YEAR(A1219)=$F$7,C1219*$G$7,IF(YEAR(A1219)=$F$8,C1219*$G$8,IF(YEAR(A1219)=$F$9,C1219*$G$9,IF(YEAR(A1219)=$F$10,C1219*$G$10,IF(YEAR(A1219)=$F$11,C1219*$G$11,IF(YEAR(A1219)=$F$12,C1219*$G$12,))))))))))</f>
        <v>165.9</v>
      </c>
      <c r="R1219">
        <f>SUMIF($B$3:B1219,B1219,$C$3:C1219)</f>
        <v>2342</v>
      </c>
      <c r="S1219">
        <f t="shared" si="26"/>
        <v>7.9</v>
      </c>
    </row>
    <row r="1220" spans="1:19" x14ac:dyDescent="0.25">
      <c r="A1220" s="1">
        <v>40355</v>
      </c>
      <c r="B1220" t="s">
        <v>45</v>
      </c>
      <c r="C1220">
        <v>480</v>
      </c>
      <c r="J1220">
        <f>IF(YEAR(A1220)=$F$3,C1220*$G$3,IF(YEAR(A1220)=$F$4,C1220*$G$4,IF(YEAR(A1220)=$F$5,C1220*$G$5,IF(YEAR(A1220)=$F$6,C1220*$G$6,IF(YEAR(A1220)=$F$7,C1220*$G$7,IF(YEAR(A1220)=$F$8,C1220*$G$8,IF(YEAR(A1220)=$F$9,C1220*$G$9,IF(YEAR(A1220)=$F$10,C1220*$G$10,IF(YEAR(A1220)=$F$11,C1220*$G$11,IF(YEAR(A1220)=$F$12,C1220*$G$12,))))))))))</f>
        <v>1008</v>
      </c>
      <c r="R1220">
        <f>SUMIF($B$3:B1220,B1220,$C$3:C1220)</f>
        <v>15999</v>
      </c>
      <c r="S1220">
        <f t="shared" ref="S1220:S1283" si="27">IF(R1220&gt;=10000,C1220*0.2,IF(R1220&gt;=1000,C1220*0.1,IF(R1220&gt;=100,C1220*0.05,0)))</f>
        <v>96</v>
      </c>
    </row>
    <row r="1221" spans="1:19" x14ac:dyDescent="0.25">
      <c r="A1221" s="1">
        <v>40360</v>
      </c>
      <c r="B1221" t="s">
        <v>9</v>
      </c>
      <c r="C1221">
        <v>154</v>
      </c>
      <c r="J1221">
        <f>IF(YEAR(A1221)=$F$3,C1221*$G$3,IF(YEAR(A1221)=$F$4,C1221*$G$4,IF(YEAR(A1221)=$F$5,C1221*$G$5,IF(YEAR(A1221)=$F$6,C1221*$G$6,IF(YEAR(A1221)=$F$7,C1221*$G$7,IF(YEAR(A1221)=$F$8,C1221*$G$8,IF(YEAR(A1221)=$F$9,C1221*$G$9,IF(YEAR(A1221)=$F$10,C1221*$G$10,IF(YEAR(A1221)=$F$11,C1221*$G$11,IF(YEAR(A1221)=$F$12,C1221*$G$12,))))))))))</f>
        <v>323.40000000000003</v>
      </c>
      <c r="R1221">
        <f>SUMIF($B$3:B1221,B1221,$C$3:C1221)</f>
        <v>14237</v>
      </c>
      <c r="S1221">
        <f t="shared" si="27"/>
        <v>30.8</v>
      </c>
    </row>
    <row r="1222" spans="1:19" x14ac:dyDescent="0.25">
      <c r="A1222" s="1">
        <v>40360</v>
      </c>
      <c r="B1222" t="s">
        <v>35</v>
      </c>
      <c r="C1222">
        <v>170</v>
      </c>
      <c r="J1222">
        <f>IF(YEAR(A1222)=$F$3,C1222*$G$3,IF(YEAR(A1222)=$F$4,C1222*$G$4,IF(YEAR(A1222)=$F$5,C1222*$G$5,IF(YEAR(A1222)=$F$6,C1222*$G$6,IF(YEAR(A1222)=$F$7,C1222*$G$7,IF(YEAR(A1222)=$F$8,C1222*$G$8,IF(YEAR(A1222)=$F$9,C1222*$G$9,IF(YEAR(A1222)=$F$10,C1222*$G$10,IF(YEAR(A1222)=$F$11,C1222*$G$11,IF(YEAR(A1222)=$F$12,C1222*$G$12,))))))))))</f>
        <v>357</v>
      </c>
      <c r="R1222">
        <f>SUMIF($B$3:B1222,B1222,$C$3:C1222)</f>
        <v>1963</v>
      </c>
      <c r="S1222">
        <f t="shared" si="27"/>
        <v>17</v>
      </c>
    </row>
    <row r="1223" spans="1:19" x14ac:dyDescent="0.25">
      <c r="A1223" s="1">
        <v>40361</v>
      </c>
      <c r="B1223" t="s">
        <v>213</v>
      </c>
      <c r="C1223">
        <v>13</v>
      </c>
      <c r="J1223">
        <f>IF(YEAR(A1223)=$F$3,C1223*$G$3,IF(YEAR(A1223)=$F$4,C1223*$G$4,IF(YEAR(A1223)=$F$5,C1223*$G$5,IF(YEAR(A1223)=$F$6,C1223*$G$6,IF(YEAR(A1223)=$F$7,C1223*$G$7,IF(YEAR(A1223)=$F$8,C1223*$G$8,IF(YEAR(A1223)=$F$9,C1223*$G$9,IF(YEAR(A1223)=$F$10,C1223*$G$10,IF(YEAR(A1223)=$F$11,C1223*$G$11,IF(YEAR(A1223)=$F$12,C1223*$G$12,))))))))))</f>
        <v>27.3</v>
      </c>
      <c r="R1223">
        <f>SUMIF($B$3:B1223,B1223,$C$3:C1223)</f>
        <v>13</v>
      </c>
      <c r="S1223">
        <f t="shared" si="27"/>
        <v>0</v>
      </c>
    </row>
    <row r="1224" spans="1:19" x14ac:dyDescent="0.25">
      <c r="A1224" s="1">
        <v>40364</v>
      </c>
      <c r="B1224" t="s">
        <v>18</v>
      </c>
      <c r="C1224">
        <v>29</v>
      </c>
      <c r="J1224">
        <f>IF(YEAR(A1224)=$F$3,C1224*$G$3,IF(YEAR(A1224)=$F$4,C1224*$G$4,IF(YEAR(A1224)=$F$5,C1224*$G$5,IF(YEAR(A1224)=$F$6,C1224*$G$6,IF(YEAR(A1224)=$F$7,C1224*$G$7,IF(YEAR(A1224)=$F$8,C1224*$G$8,IF(YEAR(A1224)=$F$9,C1224*$G$9,IF(YEAR(A1224)=$F$10,C1224*$G$10,IF(YEAR(A1224)=$F$11,C1224*$G$11,IF(YEAR(A1224)=$F$12,C1224*$G$12,))))))))))</f>
        <v>60.900000000000006</v>
      </c>
      <c r="R1224">
        <f>SUMIF($B$3:B1224,B1224,$C$3:C1224)</f>
        <v>3691</v>
      </c>
      <c r="S1224">
        <f t="shared" si="27"/>
        <v>2.9000000000000004</v>
      </c>
    </row>
    <row r="1225" spans="1:19" x14ac:dyDescent="0.25">
      <c r="A1225" s="1">
        <v>40366</v>
      </c>
      <c r="B1225" t="s">
        <v>19</v>
      </c>
      <c r="C1225">
        <v>80</v>
      </c>
      <c r="J1225">
        <f>IF(YEAR(A1225)=$F$3,C1225*$G$3,IF(YEAR(A1225)=$F$4,C1225*$G$4,IF(YEAR(A1225)=$F$5,C1225*$G$5,IF(YEAR(A1225)=$F$6,C1225*$G$6,IF(YEAR(A1225)=$F$7,C1225*$G$7,IF(YEAR(A1225)=$F$8,C1225*$G$8,IF(YEAR(A1225)=$F$9,C1225*$G$9,IF(YEAR(A1225)=$F$10,C1225*$G$10,IF(YEAR(A1225)=$F$11,C1225*$G$11,IF(YEAR(A1225)=$F$12,C1225*$G$12,))))))))))</f>
        <v>168</v>
      </c>
      <c r="R1225">
        <f>SUMIF($B$3:B1225,B1225,$C$3:C1225)</f>
        <v>2524</v>
      </c>
      <c r="S1225">
        <f t="shared" si="27"/>
        <v>8</v>
      </c>
    </row>
    <row r="1226" spans="1:19" x14ac:dyDescent="0.25">
      <c r="A1226" s="1">
        <v>40370</v>
      </c>
      <c r="B1226" t="s">
        <v>176</v>
      </c>
      <c r="C1226">
        <v>20</v>
      </c>
      <c r="J1226">
        <f>IF(YEAR(A1226)=$F$3,C1226*$G$3,IF(YEAR(A1226)=$F$4,C1226*$G$4,IF(YEAR(A1226)=$F$5,C1226*$G$5,IF(YEAR(A1226)=$F$6,C1226*$G$6,IF(YEAR(A1226)=$F$7,C1226*$G$7,IF(YEAR(A1226)=$F$8,C1226*$G$8,IF(YEAR(A1226)=$F$9,C1226*$G$9,IF(YEAR(A1226)=$F$10,C1226*$G$10,IF(YEAR(A1226)=$F$11,C1226*$G$11,IF(YEAR(A1226)=$F$12,C1226*$G$12,))))))))))</f>
        <v>42</v>
      </c>
      <c r="R1226">
        <f>SUMIF($B$3:B1226,B1226,$C$3:C1226)</f>
        <v>37</v>
      </c>
      <c r="S1226">
        <f t="shared" si="27"/>
        <v>0</v>
      </c>
    </row>
    <row r="1227" spans="1:19" x14ac:dyDescent="0.25">
      <c r="A1227" s="1">
        <v>40370</v>
      </c>
      <c r="B1227" t="s">
        <v>9</v>
      </c>
      <c r="C1227">
        <v>401</v>
      </c>
      <c r="J1227">
        <f>IF(YEAR(A1227)=$F$3,C1227*$G$3,IF(YEAR(A1227)=$F$4,C1227*$G$4,IF(YEAR(A1227)=$F$5,C1227*$G$5,IF(YEAR(A1227)=$F$6,C1227*$G$6,IF(YEAR(A1227)=$F$7,C1227*$G$7,IF(YEAR(A1227)=$F$8,C1227*$G$8,IF(YEAR(A1227)=$F$9,C1227*$G$9,IF(YEAR(A1227)=$F$10,C1227*$G$10,IF(YEAR(A1227)=$F$11,C1227*$G$11,IF(YEAR(A1227)=$F$12,C1227*$G$12,))))))))))</f>
        <v>842.1</v>
      </c>
      <c r="R1227">
        <f>SUMIF($B$3:B1227,B1227,$C$3:C1227)</f>
        <v>14638</v>
      </c>
      <c r="S1227">
        <f t="shared" si="27"/>
        <v>80.2</v>
      </c>
    </row>
    <row r="1228" spans="1:19" x14ac:dyDescent="0.25">
      <c r="A1228" s="1">
        <v>40372</v>
      </c>
      <c r="B1228" t="s">
        <v>39</v>
      </c>
      <c r="C1228">
        <v>134</v>
      </c>
      <c r="J1228">
        <f>IF(YEAR(A1228)=$F$3,C1228*$G$3,IF(YEAR(A1228)=$F$4,C1228*$G$4,IF(YEAR(A1228)=$F$5,C1228*$G$5,IF(YEAR(A1228)=$F$6,C1228*$G$6,IF(YEAR(A1228)=$F$7,C1228*$G$7,IF(YEAR(A1228)=$F$8,C1228*$G$8,IF(YEAR(A1228)=$F$9,C1228*$G$9,IF(YEAR(A1228)=$F$10,C1228*$G$10,IF(YEAR(A1228)=$F$11,C1228*$G$11,IF(YEAR(A1228)=$F$12,C1228*$G$12,))))))))))</f>
        <v>281.40000000000003</v>
      </c>
      <c r="R1228">
        <f>SUMIF($B$3:B1228,B1228,$C$3:C1228)</f>
        <v>1539</v>
      </c>
      <c r="S1228">
        <f t="shared" si="27"/>
        <v>13.4</v>
      </c>
    </row>
    <row r="1229" spans="1:19" x14ac:dyDescent="0.25">
      <c r="A1229" s="1">
        <v>40374</v>
      </c>
      <c r="B1229" t="s">
        <v>37</v>
      </c>
      <c r="C1229">
        <v>107</v>
      </c>
      <c r="J1229">
        <f>IF(YEAR(A1229)=$F$3,C1229*$G$3,IF(YEAR(A1229)=$F$4,C1229*$G$4,IF(YEAR(A1229)=$F$5,C1229*$G$5,IF(YEAR(A1229)=$F$6,C1229*$G$6,IF(YEAR(A1229)=$F$7,C1229*$G$7,IF(YEAR(A1229)=$F$8,C1229*$G$8,IF(YEAR(A1229)=$F$9,C1229*$G$9,IF(YEAR(A1229)=$F$10,C1229*$G$10,IF(YEAR(A1229)=$F$11,C1229*$G$11,IF(YEAR(A1229)=$F$12,C1229*$G$12,))))))))))</f>
        <v>224.70000000000002</v>
      </c>
      <c r="R1229">
        <f>SUMIF($B$3:B1229,B1229,$C$3:C1229)</f>
        <v>2931</v>
      </c>
      <c r="S1229">
        <f t="shared" si="27"/>
        <v>10.700000000000001</v>
      </c>
    </row>
    <row r="1230" spans="1:19" x14ac:dyDescent="0.25">
      <c r="A1230" s="1">
        <v>40379</v>
      </c>
      <c r="B1230" t="s">
        <v>10</v>
      </c>
      <c r="C1230">
        <v>30</v>
      </c>
      <c r="J1230">
        <f>IF(YEAR(A1230)=$F$3,C1230*$G$3,IF(YEAR(A1230)=$F$4,C1230*$G$4,IF(YEAR(A1230)=$F$5,C1230*$G$5,IF(YEAR(A1230)=$F$6,C1230*$G$6,IF(YEAR(A1230)=$F$7,C1230*$G$7,IF(YEAR(A1230)=$F$8,C1230*$G$8,IF(YEAR(A1230)=$F$9,C1230*$G$9,IF(YEAR(A1230)=$F$10,C1230*$G$10,IF(YEAR(A1230)=$F$11,C1230*$G$11,IF(YEAR(A1230)=$F$12,C1230*$G$12,))))))))))</f>
        <v>63</v>
      </c>
      <c r="R1230">
        <f>SUMIF($B$3:B1230,B1230,$C$3:C1230)</f>
        <v>2279</v>
      </c>
      <c r="S1230">
        <f t="shared" si="27"/>
        <v>3</v>
      </c>
    </row>
    <row r="1231" spans="1:19" x14ac:dyDescent="0.25">
      <c r="A1231" s="1">
        <v>40381</v>
      </c>
      <c r="B1231" t="s">
        <v>24</v>
      </c>
      <c r="C1231">
        <v>138</v>
      </c>
      <c r="J1231">
        <f>IF(YEAR(A1231)=$F$3,C1231*$G$3,IF(YEAR(A1231)=$F$4,C1231*$G$4,IF(YEAR(A1231)=$F$5,C1231*$G$5,IF(YEAR(A1231)=$F$6,C1231*$G$6,IF(YEAR(A1231)=$F$7,C1231*$G$7,IF(YEAR(A1231)=$F$8,C1231*$G$8,IF(YEAR(A1231)=$F$9,C1231*$G$9,IF(YEAR(A1231)=$F$10,C1231*$G$10,IF(YEAR(A1231)=$F$11,C1231*$G$11,IF(YEAR(A1231)=$F$12,C1231*$G$12,))))))))))</f>
        <v>289.8</v>
      </c>
      <c r="R1231">
        <f>SUMIF($B$3:B1231,B1231,$C$3:C1231)</f>
        <v>4003</v>
      </c>
      <c r="S1231">
        <f t="shared" si="27"/>
        <v>13.8</v>
      </c>
    </row>
    <row r="1232" spans="1:19" x14ac:dyDescent="0.25">
      <c r="A1232" s="1">
        <v>40382</v>
      </c>
      <c r="B1232" t="s">
        <v>22</v>
      </c>
      <c r="C1232">
        <v>404</v>
      </c>
      <c r="J1232">
        <f>IF(YEAR(A1232)=$F$3,C1232*$G$3,IF(YEAR(A1232)=$F$4,C1232*$G$4,IF(YEAR(A1232)=$F$5,C1232*$G$5,IF(YEAR(A1232)=$F$6,C1232*$G$6,IF(YEAR(A1232)=$F$7,C1232*$G$7,IF(YEAR(A1232)=$F$8,C1232*$G$8,IF(YEAR(A1232)=$F$9,C1232*$G$9,IF(YEAR(A1232)=$F$10,C1232*$G$10,IF(YEAR(A1232)=$F$11,C1232*$G$11,IF(YEAR(A1232)=$F$12,C1232*$G$12,))))))))))</f>
        <v>848.40000000000009</v>
      </c>
      <c r="R1232">
        <f>SUMIF($B$3:B1232,B1232,$C$3:C1232)</f>
        <v>14221</v>
      </c>
      <c r="S1232">
        <f t="shared" si="27"/>
        <v>80.800000000000011</v>
      </c>
    </row>
    <row r="1233" spans="1:19" x14ac:dyDescent="0.25">
      <c r="A1233" s="1">
        <v>40386</v>
      </c>
      <c r="B1233" t="s">
        <v>37</v>
      </c>
      <c r="C1233">
        <v>117</v>
      </c>
      <c r="J1233">
        <f>IF(YEAR(A1233)=$F$3,C1233*$G$3,IF(YEAR(A1233)=$F$4,C1233*$G$4,IF(YEAR(A1233)=$F$5,C1233*$G$5,IF(YEAR(A1233)=$F$6,C1233*$G$6,IF(YEAR(A1233)=$F$7,C1233*$G$7,IF(YEAR(A1233)=$F$8,C1233*$G$8,IF(YEAR(A1233)=$F$9,C1233*$G$9,IF(YEAR(A1233)=$F$10,C1233*$G$10,IF(YEAR(A1233)=$F$11,C1233*$G$11,IF(YEAR(A1233)=$F$12,C1233*$G$12,))))))))))</f>
        <v>245.70000000000002</v>
      </c>
      <c r="R1233">
        <f>SUMIF($B$3:B1233,B1233,$C$3:C1233)</f>
        <v>3048</v>
      </c>
      <c r="S1233">
        <f t="shared" si="27"/>
        <v>11.700000000000001</v>
      </c>
    </row>
    <row r="1234" spans="1:19" x14ac:dyDescent="0.25">
      <c r="A1234" s="1">
        <v>40389</v>
      </c>
      <c r="B1234" t="s">
        <v>9</v>
      </c>
      <c r="C1234">
        <v>124</v>
      </c>
      <c r="J1234">
        <f>IF(YEAR(A1234)=$F$3,C1234*$G$3,IF(YEAR(A1234)=$F$4,C1234*$G$4,IF(YEAR(A1234)=$F$5,C1234*$G$5,IF(YEAR(A1234)=$F$6,C1234*$G$6,IF(YEAR(A1234)=$F$7,C1234*$G$7,IF(YEAR(A1234)=$F$8,C1234*$G$8,IF(YEAR(A1234)=$F$9,C1234*$G$9,IF(YEAR(A1234)=$F$10,C1234*$G$10,IF(YEAR(A1234)=$F$11,C1234*$G$11,IF(YEAR(A1234)=$F$12,C1234*$G$12,))))))))))</f>
        <v>260.40000000000003</v>
      </c>
      <c r="R1234">
        <f>SUMIF($B$3:B1234,B1234,$C$3:C1234)</f>
        <v>14762</v>
      </c>
      <c r="S1234">
        <f t="shared" si="27"/>
        <v>24.8</v>
      </c>
    </row>
    <row r="1235" spans="1:19" x14ac:dyDescent="0.25">
      <c r="A1235" s="1">
        <v>40390</v>
      </c>
      <c r="B1235" t="s">
        <v>52</v>
      </c>
      <c r="C1235">
        <v>155</v>
      </c>
      <c r="J1235">
        <f>IF(YEAR(A1235)=$F$3,C1235*$G$3,IF(YEAR(A1235)=$F$4,C1235*$G$4,IF(YEAR(A1235)=$F$5,C1235*$G$5,IF(YEAR(A1235)=$F$6,C1235*$G$6,IF(YEAR(A1235)=$F$7,C1235*$G$7,IF(YEAR(A1235)=$F$8,C1235*$G$8,IF(YEAR(A1235)=$F$9,C1235*$G$9,IF(YEAR(A1235)=$F$10,C1235*$G$10,IF(YEAR(A1235)=$F$11,C1235*$G$11,IF(YEAR(A1235)=$F$12,C1235*$G$12,))))))))))</f>
        <v>325.5</v>
      </c>
      <c r="R1235">
        <f>SUMIF($B$3:B1235,B1235,$C$3:C1235)</f>
        <v>2744</v>
      </c>
      <c r="S1235">
        <f t="shared" si="27"/>
        <v>15.5</v>
      </c>
    </row>
    <row r="1236" spans="1:19" x14ac:dyDescent="0.25">
      <c r="A1236" s="1">
        <v>40391</v>
      </c>
      <c r="B1236" t="s">
        <v>28</v>
      </c>
      <c r="C1236">
        <v>161</v>
      </c>
      <c r="J1236">
        <f>IF(YEAR(A1236)=$F$3,C1236*$G$3,IF(YEAR(A1236)=$F$4,C1236*$G$4,IF(YEAR(A1236)=$F$5,C1236*$G$5,IF(YEAR(A1236)=$F$6,C1236*$G$6,IF(YEAR(A1236)=$F$7,C1236*$G$7,IF(YEAR(A1236)=$F$8,C1236*$G$8,IF(YEAR(A1236)=$F$9,C1236*$G$9,IF(YEAR(A1236)=$F$10,C1236*$G$10,IF(YEAR(A1236)=$F$11,C1236*$G$11,IF(YEAR(A1236)=$F$12,C1236*$G$12,))))))))))</f>
        <v>338.1</v>
      </c>
      <c r="R1236">
        <f>SUMIF($B$3:B1236,B1236,$C$3:C1236)</f>
        <v>2654</v>
      </c>
      <c r="S1236">
        <f t="shared" si="27"/>
        <v>16.100000000000001</v>
      </c>
    </row>
    <row r="1237" spans="1:19" x14ac:dyDescent="0.25">
      <c r="A1237" s="1">
        <v>40395</v>
      </c>
      <c r="B1237" t="s">
        <v>12</v>
      </c>
      <c r="C1237">
        <v>80</v>
      </c>
      <c r="J1237">
        <f>IF(YEAR(A1237)=$F$3,C1237*$G$3,IF(YEAR(A1237)=$F$4,C1237*$G$4,IF(YEAR(A1237)=$F$5,C1237*$G$5,IF(YEAR(A1237)=$F$6,C1237*$G$6,IF(YEAR(A1237)=$F$7,C1237*$G$7,IF(YEAR(A1237)=$F$8,C1237*$G$8,IF(YEAR(A1237)=$F$9,C1237*$G$9,IF(YEAR(A1237)=$F$10,C1237*$G$10,IF(YEAR(A1237)=$F$11,C1237*$G$11,IF(YEAR(A1237)=$F$12,C1237*$G$12,))))))))))</f>
        <v>168</v>
      </c>
      <c r="R1237">
        <f>SUMIF($B$3:B1237,B1237,$C$3:C1237)</f>
        <v>2682</v>
      </c>
      <c r="S1237">
        <f t="shared" si="27"/>
        <v>8</v>
      </c>
    </row>
    <row r="1238" spans="1:19" x14ac:dyDescent="0.25">
      <c r="A1238" s="1">
        <v>40395</v>
      </c>
      <c r="B1238" t="s">
        <v>172</v>
      </c>
      <c r="C1238">
        <v>9</v>
      </c>
      <c r="J1238">
        <f>IF(YEAR(A1238)=$F$3,C1238*$G$3,IF(YEAR(A1238)=$F$4,C1238*$G$4,IF(YEAR(A1238)=$F$5,C1238*$G$5,IF(YEAR(A1238)=$F$6,C1238*$G$6,IF(YEAR(A1238)=$F$7,C1238*$G$7,IF(YEAR(A1238)=$F$8,C1238*$G$8,IF(YEAR(A1238)=$F$9,C1238*$G$9,IF(YEAR(A1238)=$F$10,C1238*$G$10,IF(YEAR(A1238)=$F$11,C1238*$G$11,IF(YEAR(A1238)=$F$12,C1238*$G$12,))))))))))</f>
        <v>18.900000000000002</v>
      </c>
      <c r="R1238">
        <f>SUMIF($B$3:B1238,B1238,$C$3:C1238)</f>
        <v>34</v>
      </c>
      <c r="S1238">
        <f t="shared" si="27"/>
        <v>0</v>
      </c>
    </row>
    <row r="1239" spans="1:19" x14ac:dyDescent="0.25">
      <c r="A1239" s="1">
        <v>40396</v>
      </c>
      <c r="B1239" t="s">
        <v>12</v>
      </c>
      <c r="C1239">
        <v>160</v>
      </c>
      <c r="J1239">
        <f>IF(YEAR(A1239)=$F$3,C1239*$G$3,IF(YEAR(A1239)=$F$4,C1239*$G$4,IF(YEAR(A1239)=$F$5,C1239*$G$5,IF(YEAR(A1239)=$F$6,C1239*$G$6,IF(YEAR(A1239)=$F$7,C1239*$G$7,IF(YEAR(A1239)=$F$8,C1239*$G$8,IF(YEAR(A1239)=$F$9,C1239*$G$9,IF(YEAR(A1239)=$F$10,C1239*$G$10,IF(YEAR(A1239)=$F$11,C1239*$G$11,IF(YEAR(A1239)=$F$12,C1239*$G$12,))))))))))</f>
        <v>336</v>
      </c>
      <c r="R1239">
        <f>SUMIF($B$3:B1239,B1239,$C$3:C1239)</f>
        <v>2842</v>
      </c>
      <c r="S1239">
        <f t="shared" si="27"/>
        <v>16</v>
      </c>
    </row>
    <row r="1240" spans="1:19" x14ac:dyDescent="0.25">
      <c r="A1240" s="1">
        <v>40399</v>
      </c>
      <c r="B1240" t="s">
        <v>113</v>
      </c>
      <c r="C1240">
        <v>18</v>
      </c>
      <c r="J1240">
        <f>IF(YEAR(A1240)=$F$3,C1240*$G$3,IF(YEAR(A1240)=$F$4,C1240*$G$4,IF(YEAR(A1240)=$F$5,C1240*$G$5,IF(YEAR(A1240)=$F$6,C1240*$G$6,IF(YEAR(A1240)=$F$7,C1240*$G$7,IF(YEAR(A1240)=$F$8,C1240*$G$8,IF(YEAR(A1240)=$F$9,C1240*$G$9,IF(YEAR(A1240)=$F$10,C1240*$G$10,IF(YEAR(A1240)=$F$11,C1240*$G$11,IF(YEAR(A1240)=$F$12,C1240*$G$12,))))))))))</f>
        <v>37.800000000000004</v>
      </c>
      <c r="R1240">
        <f>SUMIF($B$3:B1240,B1240,$C$3:C1240)</f>
        <v>46</v>
      </c>
      <c r="S1240">
        <f t="shared" si="27"/>
        <v>0</v>
      </c>
    </row>
    <row r="1241" spans="1:19" x14ac:dyDescent="0.25">
      <c r="A1241" s="1">
        <v>40401</v>
      </c>
      <c r="B1241" t="s">
        <v>10</v>
      </c>
      <c r="C1241">
        <v>150</v>
      </c>
      <c r="J1241">
        <f>IF(YEAR(A1241)=$F$3,C1241*$G$3,IF(YEAR(A1241)=$F$4,C1241*$G$4,IF(YEAR(A1241)=$F$5,C1241*$G$5,IF(YEAR(A1241)=$F$6,C1241*$G$6,IF(YEAR(A1241)=$F$7,C1241*$G$7,IF(YEAR(A1241)=$F$8,C1241*$G$8,IF(YEAR(A1241)=$F$9,C1241*$G$9,IF(YEAR(A1241)=$F$10,C1241*$G$10,IF(YEAR(A1241)=$F$11,C1241*$G$11,IF(YEAR(A1241)=$F$12,C1241*$G$12,))))))))))</f>
        <v>315</v>
      </c>
      <c r="R1241">
        <f>SUMIF($B$3:B1241,B1241,$C$3:C1241)</f>
        <v>2429</v>
      </c>
      <c r="S1241">
        <f t="shared" si="27"/>
        <v>15</v>
      </c>
    </row>
    <row r="1242" spans="1:19" x14ac:dyDescent="0.25">
      <c r="A1242" s="1">
        <v>40405</v>
      </c>
      <c r="B1242" t="s">
        <v>214</v>
      </c>
      <c r="C1242">
        <v>16</v>
      </c>
      <c r="J1242">
        <f>IF(YEAR(A1242)=$F$3,C1242*$G$3,IF(YEAR(A1242)=$F$4,C1242*$G$4,IF(YEAR(A1242)=$F$5,C1242*$G$5,IF(YEAR(A1242)=$F$6,C1242*$G$6,IF(YEAR(A1242)=$F$7,C1242*$G$7,IF(YEAR(A1242)=$F$8,C1242*$G$8,IF(YEAR(A1242)=$F$9,C1242*$G$9,IF(YEAR(A1242)=$F$10,C1242*$G$10,IF(YEAR(A1242)=$F$11,C1242*$G$11,IF(YEAR(A1242)=$F$12,C1242*$G$12,))))))))))</f>
        <v>33.6</v>
      </c>
      <c r="R1242">
        <f>SUMIF($B$3:B1242,B1242,$C$3:C1242)</f>
        <v>16</v>
      </c>
      <c r="S1242">
        <f t="shared" si="27"/>
        <v>0</v>
      </c>
    </row>
    <row r="1243" spans="1:19" x14ac:dyDescent="0.25">
      <c r="A1243" s="1">
        <v>40412</v>
      </c>
      <c r="B1243" t="s">
        <v>69</v>
      </c>
      <c r="C1243">
        <v>158</v>
      </c>
      <c r="J1243">
        <f>IF(YEAR(A1243)=$F$3,C1243*$G$3,IF(YEAR(A1243)=$F$4,C1243*$G$4,IF(YEAR(A1243)=$F$5,C1243*$G$5,IF(YEAR(A1243)=$F$6,C1243*$G$6,IF(YEAR(A1243)=$F$7,C1243*$G$7,IF(YEAR(A1243)=$F$8,C1243*$G$8,IF(YEAR(A1243)=$F$9,C1243*$G$9,IF(YEAR(A1243)=$F$10,C1243*$G$10,IF(YEAR(A1243)=$F$11,C1243*$G$11,IF(YEAR(A1243)=$F$12,C1243*$G$12,))))))))))</f>
        <v>331.8</v>
      </c>
      <c r="R1243">
        <f>SUMIF($B$3:B1243,B1243,$C$3:C1243)</f>
        <v>2253</v>
      </c>
      <c r="S1243">
        <f t="shared" si="27"/>
        <v>15.8</v>
      </c>
    </row>
    <row r="1244" spans="1:19" x14ac:dyDescent="0.25">
      <c r="A1244" s="1">
        <v>40414</v>
      </c>
      <c r="B1244" t="s">
        <v>61</v>
      </c>
      <c r="C1244">
        <v>29</v>
      </c>
      <c r="J1244">
        <f>IF(YEAR(A1244)=$F$3,C1244*$G$3,IF(YEAR(A1244)=$F$4,C1244*$G$4,IF(YEAR(A1244)=$F$5,C1244*$G$5,IF(YEAR(A1244)=$F$6,C1244*$G$6,IF(YEAR(A1244)=$F$7,C1244*$G$7,IF(YEAR(A1244)=$F$8,C1244*$G$8,IF(YEAR(A1244)=$F$9,C1244*$G$9,IF(YEAR(A1244)=$F$10,C1244*$G$10,IF(YEAR(A1244)=$F$11,C1244*$G$11,IF(YEAR(A1244)=$F$12,C1244*$G$12,))))))))))</f>
        <v>60.900000000000006</v>
      </c>
      <c r="R1244">
        <f>SUMIF($B$3:B1244,B1244,$C$3:C1244)</f>
        <v>2034</v>
      </c>
      <c r="S1244">
        <f t="shared" si="27"/>
        <v>2.9000000000000004</v>
      </c>
    </row>
    <row r="1245" spans="1:19" x14ac:dyDescent="0.25">
      <c r="A1245" s="1">
        <v>40423</v>
      </c>
      <c r="B1245" t="s">
        <v>106</v>
      </c>
      <c r="C1245">
        <v>6</v>
      </c>
      <c r="J1245">
        <f>IF(YEAR(A1245)=$F$3,C1245*$G$3,IF(YEAR(A1245)=$F$4,C1245*$G$4,IF(YEAR(A1245)=$F$5,C1245*$G$5,IF(YEAR(A1245)=$F$6,C1245*$G$6,IF(YEAR(A1245)=$F$7,C1245*$G$7,IF(YEAR(A1245)=$F$8,C1245*$G$8,IF(YEAR(A1245)=$F$9,C1245*$G$9,IF(YEAR(A1245)=$F$10,C1245*$G$10,IF(YEAR(A1245)=$F$11,C1245*$G$11,IF(YEAR(A1245)=$F$12,C1245*$G$12,))))))))))</f>
        <v>12.600000000000001</v>
      </c>
      <c r="R1245">
        <f>SUMIF($B$3:B1245,B1245,$C$3:C1245)</f>
        <v>26</v>
      </c>
      <c r="S1245">
        <f t="shared" si="27"/>
        <v>0</v>
      </c>
    </row>
    <row r="1246" spans="1:19" x14ac:dyDescent="0.25">
      <c r="A1246" s="1">
        <v>40423</v>
      </c>
      <c r="B1246" t="s">
        <v>9</v>
      </c>
      <c r="C1246">
        <v>489</v>
      </c>
      <c r="J1246">
        <f>IF(YEAR(A1246)=$F$3,C1246*$G$3,IF(YEAR(A1246)=$F$4,C1246*$G$4,IF(YEAR(A1246)=$F$5,C1246*$G$5,IF(YEAR(A1246)=$F$6,C1246*$G$6,IF(YEAR(A1246)=$F$7,C1246*$G$7,IF(YEAR(A1246)=$F$8,C1246*$G$8,IF(YEAR(A1246)=$F$9,C1246*$G$9,IF(YEAR(A1246)=$F$10,C1246*$G$10,IF(YEAR(A1246)=$F$11,C1246*$G$11,IF(YEAR(A1246)=$F$12,C1246*$G$12,))))))))))</f>
        <v>1026.9000000000001</v>
      </c>
      <c r="R1246">
        <f>SUMIF($B$3:B1246,B1246,$C$3:C1246)</f>
        <v>15251</v>
      </c>
      <c r="S1246">
        <f t="shared" si="27"/>
        <v>97.800000000000011</v>
      </c>
    </row>
    <row r="1247" spans="1:19" x14ac:dyDescent="0.25">
      <c r="A1247" s="1">
        <v>40425</v>
      </c>
      <c r="B1247" t="s">
        <v>35</v>
      </c>
      <c r="C1247">
        <v>200</v>
      </c>
      <c r="J1247">
        <f>IF(YEAR(A1247)=$F$3,C1247*$G$3,IF(YEAR(A1247)=$F$4,C1247*$G$4,IF(YEAR(A1247)=$F$5,C1247*$G$5,IF(YEAR(A1247)=$F$6,C1247*$G$6,IF(YEAR(A1247)=$F$7,C1247*$G$7,IF(YEAR(A1247)=$F$8,C1247*$G$8,IF(YEAR(A1247)=$F$9,C1247*$G$9,IF(YEAR(A1247)=$F$10,C1247*$G$10,IF(YEAR(A1247)=$F$11,C1247*$G$11,IF(YEAR(A1247)=$F$12,C1247*$G$12,))))))))))</f>
        <v>420</v>
      </c>
      <c r="R1247">
        <f>SUMIF($B$3:B1247,B1247,$C$3:C1247)</f>
        <v>2163</v>
      </c>
      <c r="S1247">
        <f t="shared" si="27"/>
        <v>20</v>
      </c>
    </row>
    <row r="1248" spans="1:19" x14ac:dyDescent="0.25">
      <c r="A1248" s="1">
        <v>40427</v>
      </c>
      <c r="B1248" t="s">
        <v>10</v>
      </c>
      <c r="C1248">
        <v>28</v>
      </c>
      <c r="J1248">
        <f>IF(YEAR(A1248)=$F$3,C1248*$G$3,IF(YEAR(A1248)=$F$4,C1248*$G$4,IF(YEAR(A1248)=$F$5,C1248*$G$5,IF(YEAR(A1248)=$F$6,C1248*$G$6,IF(YEAR(A1248)=$F$7,C1248*$G$7,IF(YEAR(A1248)=$F$8,C1248*$G$8,IF(YEAR(A1248)=$F$9,C1248*$G$9,IF(YEAR(A1248)=$F$10,C1248*$G$10,IF(YEAR(A1248)=$F$11,C1248*$G$11,IF(YEAR(A1248)=$F$12,C1248*$G$12,))))))))))</f>
        <v>58.800000000000004</v>
      </c>
      <c r="R1248">
        <f>SUMIF($B$3:B1248,B1248,$C$3:C1248)</f>
        <v>2457</v>
      </c>
      <c r="S1248">
        <f t="shared" si="27"/>
        <v>2.8000000000000003</v>
      </c>
    </row>
    <row r="1249" spans="1:19" x14ac:dyDescent="0.25">
      <c r="A1249" s="1">
        <v>40431</v>
      </c>
      <c r="B1249" t="s">
        <v>10</v>
      </c>
      <c r="C1249">
        <v>28</v>
      </c>
      <c r="J1249">
        <f>IF(YEAR(A1249)=$F$3,C1249*$G$3,IF(YEAR(A1249)=$F$4,C1249*$G$4,IF(YEAR(A1249)=$F$5,C1249*$G$5,IF(YEAR(A1249)=$F$6,C1249*$G$6,IF(YEAR(A1249)=$F$7,C1249*$G$7,IF(YEAR(A1249)=$F$8,C1249*$G$8,IF(YEAR(A1249)=$F$9,C1249*$G$9,IF(YEAR(A1249)=$F$10,C1249*$G$10,IF(YEAR(A1249)=$F$11,C1249*$G$11,IF(YEAR(A1249)=$F$12,C1249*$G$12,))))))))))</f>
        <v>58.800000000000004</v>
      </c>
      <c r="R1249">
        <f>SUMIF($B$3:B1249,B1249,$C$3:C1249)</f>
        <v>2485</v>
      </c>
      <c r="S1249">
        <f t="shared" si="27"/>
        <v>2.8000000000000003</v>
      </c>
    </row>
    <row r="1250" spans="1:19" x14ac:dyDescent="0.25">
      <c r="A1250" s="1">
        <v>40432</v>
      </c>
      <c r="B1250" t="s">
        <v>9</v>
      </c>
      <c r="C1250">
        <v>297</v>
      </c>
      <c r="J1250">
        <f>IF(YEAR(A1250)=$F$3,C1250*$G$3,IF(YEAR(A1250)=$F$4,C1250*$G$4,IF(YEAR(A1250)=$F$5,C1250*$G$5,IF(YEAR(A1250)=$F$6,C1250*$G$6,IF(YEAR(A1250)=$F$7,C1250*$G$7,IF(YEAR(A1250)=$F$8,C1250*$G$8,IF(YEAR(A1250)=$F$9,C1250*$G$9,IF(YEAR(A1250)=$F$10,C1250*$G$10,IF(YEAR(A1250)=$F$11,C1250*$G$11,IF(YEAR(A1250)=$F$12,C1250*$G$12,))))))))))</f>
        <v>623.70000000000005</v>
      </c>
      <c r="R1250">
        <f>SUMIF($B$3:B1250,B1250,$C$3:C1250)</f>
        <v>15548</v>
      </c>
      <c r="S1250">
        <f t="shared" si="27"/>
        <v>59.400000000000006</v>
      </c>
    </row>
    <row r="1251" spans="1:19" x14ac:dyDescent="0.25">
      <c r="A1251" s="1">
        <v>40434</v>
      </c>
      <c r="B1251" t="s">
        <v>17</v>
      </c>
      <c r="C1251">
        <v>227</v>
      </c>
      <c r="J1251">
        <f>IF(YEAR(A1251)=$F$3,C1251*$G$3,IF(YEAR(A1251)=$F$4,C1251*$G$4,IF(YEAR(A1251)=$F$5,C1251*$G$5,IF(YEAR(A1251)=$F$6,C1251*$G$6,IF(YEAR(A1251)=$F$7,C1251*$G$7,IF(YEAR(A1251)=$F$8,C1251*$G$8,IF(YEAR(A1251)=$F$9,C1251*$G$9,IF(YEAR(A1251)=$F$10,C1251*$G$10,IF(YEAR(A1251)=$F$11,C1251*$G$11,IF(YEAR(A1251)=$F$12,C1251*$G$12,))))))))))</f>
        <v>476.70000000000005</v>
      </c>
      <c r="R1251">
        <f>SUMIF($B$3:B1251,B1251,$C$3:C1251)</f>
        <v>11204</v>
      </c>
      <c r="S1251">
        <f t="shared" si="27"/>
        <v>45.400000000000006</v>
      </c>
    </row>
    <row r="1252" spans="1:19" x14ac:dyDescent="0.25">
      <c r="A1252" s="1">
        <v>40434</v>
      </c>
      <c r="B1252" t="s">
        <v>140</v>
      </c>
      <c r="C1252">
        <v>14</v>
      </c>
      <c r="J1252">
        <f>IF(YEAR(A1252)=$F$3,C1252*$G$3,IF(YEAR(A1252)=$F$4,C1252*$G$4,IF(YEAR(A1252)=$F$5,C1252*$G$5,IF(YEAR(A1252)=$F$6,C1252*$G$6,IF(YEAR(A1252)=$F$7,C1252*$G$7,IF(YEAR(A1252)=$F$8,C1252*$G$8,IF(YEAR(A1252)=$F$9,C1252*$G$9,IF(YEAR(A1252)=$F$10,C1252*$G$10,IF(YEAR(A1252)=$F$11,C1252*$G$11,IF(YEAR(A1252)=$F$12,C1252*$G$12,))))))))))</f>
        <v>29.400000000000002</v>
      </c>
      <c r="R1252">
        <f>SUMIF($B$3:B1252,B1252,$C$3:C1252)</f>
        <v>40</v>
      </c>
      <c r="S1252">
        <f t="shared" si="27"/>
        <v>0</v>
      </c>
    </row>
    <row r="1253" spans="1:19" x14ac:dyDescent="0.25">
      <c r="A1253" s="1">
        <v>40437</v>
      </c>
      <c r="B1253" t="s">
        <v>98</v>
      </c>
      <c r="C1253">
        <v>20</v>
      </c>
      <c r="J1253">
        <f>IF(YEAR(A1253)=$F$3,C1253*$G$3,IF(YEAR(A1253)=$F$4,C1253*$G$4,IF(YEAR(A1253)=$F$5,C1253*$G$5,IF(YEAR(A1253)=$F$6,C1253*$G$6,IF(YEAR(A1253)=$F$7,C1253*$G$7,IF(YEAR(A1253)=$F$8,C1253*$G$8,IF(YEAR(A1253)=$F$9,C1253*$G$9,IF(YEAR(A1253)=$F$10,C1253*$G$10,IF(YEAR(A1253)=$F$11,C1253*$G$11,IF(YEAR(A1253)=$F$12,C1253*$G$12,))))))))))</f>
        <v>42</v>
      </c>
      <c r="R1253">
        <f>SUMIF($B$3:B1253,B1253,$C$3:C1253)</f>
        <v>51</v>
      </c>
      <c r="S1253">
        <f t="shared" si="27"/>
        <v>0</v>
      </c>
    </row>
    <row r="1254" spans="1:19" x14ac:dyDescent="0.25">
      <c r="A1254" s="1">
        <v>40439</v>
      </c>
      <c r="B1254" t="s">
        <v>63</v>
      </c>
      <c r="C1254">
        <v>194</v>
      </c>
      <c r="J1254">
        <f>IF(YEAR(A1254)=$F$3,C1254*$G$3,IF(YEAR(A1254)=$F$4,C1254*$G$4,IF(YEAR(A1254)=$F$5,C1254*$G$5,IF(YEAR(A1254)=$F$6,C1254*$G$6,IF(YEAR(A1254)=$F$7,C1254*$G$7,IF(YEAR(A1254)=$F$8,C1254*$G$8,IF(YEAR(A1254)=$F$9,C1254*$G$9,IF(YEAR(A1254)=$F$10,C1254*$G$10,IF(YEAR(A1254)=$F$11,C1254*$G$11,IF(YEAR(A1254)=$F$12,C1254*$G$12,))))))))))</f>
        <v>407.40000000000003</v>
      </c>
      <c r="R1254">
        <f>SUMIF($B$3:B1254,B1254,$C$3:C1254)</f>
        <v>600</v>
      </c>
      <c r="S1254">
        <f t="shared" si="27"/>
        <v>9.7000000000000011</v>
      </c>
    </row>
    <row r="1255" spans="1:19" x14ac:dyDescent="0.25">
      <c r="A1255" s="1">
        <v>40439</v>
      </c>
      <c r="B1255" t="s">
        <v>35</v>
      </c>
      <c r="C1255">
        <v>58</v>
      </c>
      <c r="J1255">
        <f>IF(YEAR(A1255)=$F$3,C1255*$G$3,IF(YEAR(A1255)=$F$4,C1255*$G$4,IF(YEAR(A1255)=$F$5,C1255*$G$5,IF(YEAR(A1255)=$F$6,C1255*$G$6,IF(YEAR(A1255)=$F$7,C1255*$G$7,IF(YEAR(A1255)=$F$8,C1255*$G$8,IF(YEAR(A1255)=$F$9,C1255*$G$9,IF(YEAR(A1255)=$F$10,C1255*$G$10,IF(YEAR(A1255)=$F$11,C1255*$G$11,IF(YEAR(A1255)=$F$12,C1255*$G$12,))))))))))</f>
        <v>121.80000000000001</v>
      </c>
      <c r="R1255">
        <f>SUMIF($B$3:B1255,B1255,$C$3:C1255)</f>
        <v>2221</v>
      </c>
      <c r="S1255">
        <f t="shared" si="27"/>
        <v>5.8000000000000007</v>
      </c>
    </row>
    <row r="1256" spans="1:19" x14ac:dyDescent="0.25">
      <c r="A1256" s="1">
        <v>40440</v>
      </c>
      <c r="B1256" t="s">
        <v>66</v>
      </c>
      <c r="C1256">
        <v>30</v>
      </c>
      <c r="J1256">
        <f>IF(YEAR(A1256)=$F$3,C1256*$G$3,IF(YEAR(A1256)=$F$4,C1256*$G$4,IF(YEAR(A1256)=$F$5,C1256*$G$5,IF(YEAR(A1256)=$F$6,C1256*$G$6,IF(YEAR(A1256)=$F$7,C1256*$G$7,IF(YEAR(A1256)=$F$8,C1256*$G$8,IF(YEAR(A1256)=$F$9,C1256*$G$9,IF(YEAR(A1256)=$F$10,C1256*$G$10,IF(YEAR(A1256)=$F$11,C1256*$G$11,IF(YEAR(A1256)=$F$12,C1256*$G$12,))))))))))</f>
        <v>63</v>
      </c>
      <c r="R1256">
        <f>SUMIF($B$3:B1256,B1256,$C$3:C1256)</f>
        <v>2372</v>
      </c>
      <c r="S1256">
        <f t="shared" si="27"/>
        <v>3</v>
      </c>
    </row>
    <row r="1257" spans="1:19" x14ac:dyDescent="0.25">
      <c r="A1257" s="1">
        <v>40440</v>
      </c>
      <c r="B1257" t="s">
        <v>17</v>
      </c>
      <c r="C1257">
        <v>159</v>
      </c>
      <c r="J1257">
        <f>IF(YEAR(A1257)=$F$3,C1257*$G$3,IF(YEAR(A1257)=$F$4,C1257*$G$4,IF(YEAR(A1257)=$F$5,C1257*$G$5,IF(YEAR(A1257)=$F$6,C1257*$G$6,IF(YEAR(A1257)=$F$7,C1257*$G$7,IF(YEAR(A1257)=$F$8,C1257*$G$8,IF(YEAR(A1257)=$F$9,C1257*$G$9,IF(YEAR(A1257)=$F$10,C1257*$G$10,IF(YEAR(A1257)=$F$11,C1257*$G$11,IF(YEAR(A1257)=$F$12,C1257*$G$12,))))))))))</f>
        <v>333.90000000000003</v>
      </c>
      <c r="R1257">
        <f>SUMIF($B$3:B1257,B1257,$C$3:C1257)</f>
        <v>11363</v>
      </c>
      <c r="S1257">
        <f t="shared" si="27"/>
        <v>31.8</v>
      </c>
    </row>
    <row r="1258" spans="1:19" x14ac:dyDescent="0.25">
      <c r="A1258" s="1">
        <v>40443</v>
      </c>
      <c r="B1258" t="s">
        <v>22</v>
      </c>
      <c r="C1258">
        <v>279</v>
      </c>
      <c r="J1258">
        <f>IF(YEAR(A1258)=$F$3,C1258*$G$3,IF(YEAR(A1258)=$F$4,C1258*$G$4,IF(YEAR(A1258)=$F$5,C1258*$G$5,IF(YEAR(A1258)=$F$6,C1258*$G$6,IF(YEAR(A1258)=$F$7,C1258*$G$7,IF(YEAR(A1258)=$F$8,C1258*$G$8,IF(YEAR(A1258)=$F$9,C1258*$G$9,IF(YEAR(A1258)=$F$10,C1258*$G$10,IF(YEAR(A1258)=$F$11,C1258*$G$11,IF(YEAR(A1258)=$F$12,C1258*$G$12,))))))))))</f>
        <v>585.9</v>
      </c>
      <c r="R1258">
        <f>SUMIF($B$3:B1258,B1258,$C$3:C1258)</f>
        <v>14500</v>
      </c>
      <c r="S1258">
        <f t="shared" si="27"/>
        <v>55.800000000000004</v>
      </c>
    </row>
    <row r="1259" spans="1:19" x14ac:dyDescent="0.25">
      <c r="A1259" s="1">
        <v>40444</v>
      </c>
      <c r="B1259" t="s">
        <v>26</v>
      </c>
      <c r="C1259">
        <v>38</v>
      </c>
      <c r="J1259">
        <f>IF(YEAR(A1259)=$F$3,C1259*$G$3,IF(YEAR(A1259)=$F$4,C1259*$G$4,IF(YEAR(A1259)=$F$5,C1259*$G$5,IF(YEAR(A1259)=$F$6,C1259*$G$6,IF(YEAR(A1259)=$F$7,C1259*$G$7,IF(YEAR(A1259)=$F$8,C1259*$G$8,IF(YEAR(A1259)=$F$9,C1259*$G$9,IF(YEAR(A1259)=$F$10,C1259*$G$10,IF(YEAR(A1259)=$F$11,C1259*$G$11,IF(YEAR(A1259)=$F$12,C1259*$G$12,))))))))))</f>
        <v>79.8</v>
      </c>
      <c r="R1259">
        <f>SUMIF($B$3:B1259,B1259,$C$3:C1259)</f>
        <v>674</v>
      </c>
      <c r="S1259">
        <f t="shared" si="27"/>
        <v>1.9000000000000001</v>
      </c>
    </row>
    <row r="1260" spans="1:19" x14ac:dyDescent="0.25">
      <c r="A1260" s="1">
        <v>40446</v>
      </c>
      <c r="B1260" t="s">
        <v>36</v>
      </c>
      <c r="C1260">
        <v>7</v>
      </c>
      <c r="J1260">
        <f>IF(YEAR(A1260)=$F$3,C1260*$G$3,IF(YEAR(A1260)=$F$4,C1260*$G$4,IF(YEAR(A1260)=$F$5,C1260*$G$5,IF(YEAR(A1260)=$F$6,C1260*$G$6,IF(YEAR(A1260)=$F$7,C1260*$G$7,IF(YEAR(A1260)=$F$8,C1260*$G$8,IF(YEAR(A1260)=$F$9,C1260*$G$9,IF(YEAR(A1260)=$F$10,C1260*$G$10,IF(YEAR(A1260)=$F$11,C1260*$G$11,IF(YEAR(A1260)=$F$12,C1260*$G$12,))))))))))</f>
        <v>14.700000000000001</v>
      </c>
      <c r="R1260">
        <f>SUMIF($B$3:B1260,B1260,$C$3:C1260)</f>
        <v>41</v>
      </c>
      <c r="S1260">
        <f t="shared" si="27"/>
        <v>0</v>
      </c>
    </row>
    <row r="1261" spans="1:19" x14ac:dyDescent="0.25">
      <c r="A1261" s="1">
        <v>40447</v>
      </c>
      <c r="B1261" t="s">
        <v>22</v>
      </c>
      <c r="C1261">
        <v>154</v>
      </c>
      <c r="J1261">
        <f>IF(YEAR(A1261)=$F$3,C1261*$G$3,IF(YEAR(A1261)=$F$4,C1261*$G$4,IF(YEAR(A1261)=$F$5,C1261*$G$5,IF(YEAR(A1261)=$F$6,C1261*$G$6,IF(YEAR(A1261)=$F$7,C1261*$G$7,IF(YEAR(A1261)=$F$8,C1261*$G$8,IF(YEAR(A1261)=$F$9,C1261*$G$9,IF(YEAR(A1261)=$F$10,C1261*$G$10,IF(YEAR(A1261)=$F$11,C1261*$G$11,IF(YEAR(A1261)=$F$12,C1261*$G$12,))))))))))</f>
        <v>323.40000000000003</v>
      </c>
      <c r="R1261">
        <f>SUMIF($B$3:B1261,B1261,$C$3:C1261)</f>
        <v>14654</v>
      </c>
      <c r="S1261">
        <f t="shared" si="27"/>
        <v>30.8</v>
      </c>
    </row>
    <row r="1262" spans="1:19" x14ac:dyDescent="0.25">
      <c r="A1262" s="1">
        <v>40447</v>
      </c>
      <c r="B1262" t="s">
        <v>50</v>
      </c>
      <c r="C1262">
        <v>274</v>
      </c>
      <c r="J1262">
        <f>IF(YEAR(A1262)=$F$3,C1262*$G$3,IF(YEAR(A1262)=$F$4,C1262*$G$4,IF(YEAR(A1262)=$F$5,C1262*$G$5,IF(YEAR(A1262)=$F$6,C1262*$G$6,IF(YEAR(A1262)=$F$7,C1262*$G$7,IF(YEAR(A1262)=$F$8,C1262*$G$8,IF(YEAR(A1262)=$F$9,C1262*$G$9,IF(YEAR(A1262)=$F$10,C1262*$G$10,IF(YEAR(A1262)=$F$11,C1262*$G$11,IF(YEAR(A1262)=$F$12,C1262*$G$12,))))))))))</f>
        <v>575.4</v>
      </c>
      <c r="R1262">
        <f>SUMIF($B$3:B1262,B1262,$C$3:C1262)</f>
        <v>15602</v>
      </c>
      <c r="S1262">
        <f t="shared" si="27"/>
        <v>54.800000000000004</v>
      </c>
    </row>
    <row r="1263" spans="1:19" x14ac:dyDescent="0.25">
      <c r="A1263" s="1">
        <v>40448</v>
      </c>
      <c r="B1263" t="s">
        <v>14</v>
      </c>
      <c r="C1263">
        <v>219</v>
      </c>
      <c r="J1263">
        <f>IF(YEAR(A1263)=$F$3,C1263*$G$3,IF(YEAR(A1263)=$F$4,C1263*$G$4,IF(YEAR(A1263)=$F$5,C1263*$G$5,IF(YEAR(A1263)=$F$6,C1263*$G$6,IF(YEAR(A1263)=$F$7,C1263*$G$7,IF(YEAR(A1263)=$F$8,C1263*$G$8,IF(YEAR(A1263)=$F$9,C1263*$G$9,IF(YEAR(A1263)=$F$10,C1263*$G$10,IF(YEAR(A1263)=$F$11,C1263*$G$11,IF(YEAR(A1263)=$F$12,C1263*$G$12,))))))))))</f>
        <v>459.90000000000003</v>
      </c>
      <c r="R1263">
        <f>SUMIF($B$3:B1263,B1263,$C$3:C1263)</f>
        <v>14242</v>
      </c>
      <c r="S1263">
        <f t="shared" si="27"/>
        <v>43.800000000000004</v>
      </c>
    </row>
    <row r="1264" spans="1:19" x14ac:dyDescent="0.25">
      <c r="A1264" s="1">
        <v>40449</v>
      </c>
      <c r="B1264" t="s">
        <v>30</v>
      </c>
      <c r="C1264">
        <v>57</v>
      </c>
      <c r="J1264">
        <f>IF(YEAR(A1264)=$F$3,C1264*$G$3,IF(YEAR(A1264)=$F$4,C1264*$G$4,IF(YEAR(A1264)=$F$5,C1264*$G$5,IF(YEAR(A1264)=$F$6,C1264*$G$6,IF(YEAR(A1264)=$F$7,C1264*$G$7,IF(YEAR(A1264)=$F$8,C1264*$G$8,IF(YEAR(A1264)=$F$9,C1264*$G$9,IF(YEAR(A1264)=$F$10,C1264*$G$10,IF(YEAR(A1264)=$F$11,C1264*$G$11,IF(YEAR(A1264)=$F$12,C1264*$G$12,))))))))))</f>
        <v>119.7</v>
      </c>
      <c r="R1264">
        <f>SUMIF($B$3:B1264,B1264,$C$3:C1264)</f>
        <v>3457</v>
      </c>
      <c r="S1264">
        <f t="shared" si="27"/>
        <v>5.7</v>
      </c>
    </row>
    <row r="1265" spans="1:19" x14ac:dyDescent="0.25">
      <c r="A1265" s="1">
        <v>40449</v>
      </c>
      <c r="B1265" t="s">
        <v>12</v>
      </c>
      <c r="C1265">
        <v>152</v>
      </c>
      <c r="J1265">
        <f>IF(YEAR(A1265)=$F$3,C1265*$G$3,IF(YEAR(A1265)=$F$4,C1265*$G$4,IF(YEAR(A1265)=$F$5,C1265*$G$5,IF(YEAR(A1265)=$F$6,C1265*$G$6,IF(YEAR(A1265)=$F$7,C1265*$G$7,IF(YEAR(A1265)=$F$8,C1265*$G$8,IF(YEAR(A1265)=$F$9,C1265*$G$9,IF(YEAR(A1265)=$F$10,C1265*$G$10,IF(YEAR(A1265)=$F$11,C1265*$G$11,IF(YEAR(A1265)=$F$12,C1265*$G$12,))))))))))</f>
        <v>319.2</v>
      </c>
      <c r="R1265">
        <f>SUMIF($B$3:B1265,B1265,$C$3:C1265)</f>
        <v>2994</v>
      </c>
      <c r="S1265">
        <f t="shared" si="27"/>
        <v>15.200000000000001</v>
      </c>
    </row>
    <row r="1266" spans="1:19" x14ac:dyDescent="0.25">
      <c r="A1266" s="1">
        <v>40454</v>
      </c>
      <c r="B1266" t="s">
        <v>45</v>
      </c>
      <c r="C1266">
        <v>263</v>
      </c>
      <c r="J1266">
        <f>IF(YEAR(A1266)=$F$3,C1266*$G$3,IF(YEAR(A1266)=$F$4,C1266*$G$4,IF(YEAR(A1266)=$F$5,C1266*$G$5,IF(YEAR(A1266)=$F$6,C1266*$G$6,IF(YEAR(A1266)=$F$7,C1266*$G$7,IF(YEAR(A1266)=$F$8,C1266*$G$8,IF(YEAR(A1266)=$F$9,C1266*$G$9,IF(YEAR(A1266)=$F$10,C1266*$G$10,IF(YEAR(A1266)=$F$11,C1266*$G$11,IF(YEAR(A1266)=$F$12,C1266*$G$12,))))))))))</f>
        <v>552.30000000000007</v>
      </c>
      <c r="R1266">
        <f>SUMIF($B$3:B1266,B1266,$C$3:C1266)</f>
        <v>16262</v>
      </c>
      <c r="S1266">
        <f t="shared" si="27"/>
        <v>52.6</v>
      </c>
    </row>
    <row r="1267" spans="1:19" x14ac:dyDescent="0.25">
      <c r="A1267" s="1">
        <v>40456</v>
      </c>
      <c r="B1267" t="s">
        <v>28</v>
      </c>
      <c r="C1267">
        <v>61</v>
      </c>
      <c r="J1267">
        <f>IF(YEAR(A1267)=$F$3,C1267*$G$3,IF(YEAR(A1267)=$F$4,C1267*$G$4,IF(YEAR(A1267)=$F$5,C1267*$G$5,IF(YEAR(A1267)=$F$6,C1267*$G$6,IF(YEAR(A1267)=$F$7,C1267*$G$7,IF(YEAR(A1267)=$F$8,C1267*$G$8,IF(YEAR(A1267)=$F$9,C1267*$G$9,IF(YEAR(A1267)=$F$10,C1267*$G$10,IF(YEAR(A1267)=$F$11,C1267*$G$11,IF(YEAR(A1267)=$F$12,C1267*$G$12,))))))))))</f>
        <v>128.1</v>
      </c>
      <c r="R1267">
        <f>SUMIF($B$3:B1267,B1267,$C$3:C1267)</f>
        <v>2715</v>
      </c>
      <c r="S1267">
        <f t="shared" si="27"/>
        <v>6.1000000000000005</v>
      </c>
    </row>
    <row r="1268" spans="1:19" x14ac:dyDescent="0.25">
      <c r="A1268" s="1">
        <v>40456</v>
      </c>
      <c r="B1268" t="s">
        <v>50</v>
      </c>
      <c r="C1268">
        <v>217</v>
      </c>
      <c r="J1268">
        <f>IF(YEAR(A1268)=$F$3,C1268*$G$3,IF(YEAR(A1268)=$F$4,C1268*$G$4,IF(YEAR(A1268)=$F$5,C1268*$G$5,IF(YEAR(A1268)=$F$6,C1268*$G$6,IF(YEAR(A1268)=$F$7,C1268*$G$7,IF(YEAR(A1268)=$F$8,C1268*$G$8,IF(YEAR(A1268)=$F$9,C1268*$G$9,IF(YEAR(A1268)=$F$10,C1268*$G$10,IF(YEAR(A1268)=$F$11,C1268*$G$11,IF(YEAR(A1268)=$F$12,C1268*$G$12,))))))))))</f>
        <v>455.70000000000005</v>
      </c>
      <c r="R1268">
        <f>SUMIF($B$3:B1268,B1268,$C$3:C1268)</f>
        <v>15819</v>
      </c>
      <c r="S1268">
        <f t="shared" si="27"/>
        <v>43.400000000000006</v>
      </c>
    </row>
    <row r="1269" spans="1:19" x14ac:dyDescent="0.25">
      <c r="A1269" s="1">
        <v>40457</v>
      </c>
      <c r="B1269" t="s">
        <v>61</v>
      </c>
      <c r="C1269">
        <v>28</v>
      </c>
      <c r="J1269">
        <f>IF(YEAR(A1269)=$F$3,C1269*$G$3,IF(YEAR(A1269)=$F$4,C1269*$G$4,IF(YEAR(A1269)=$F$5,C1269*$G$5,IF(YEAR(A1269)=$F$6,C1269*$G$6,IF(YEAR(A1269)=$F$7,C1269*$G$7,IF(YEAR(A1269)=$F$8,C1269*$G$8,IF(YEAR(A1269)=$F$9,C1269*$G$9,IF(YEAR(A1269)=$F$10,C1269*$G$10,IF(YEAR(A1269)=$F$11,C1269*$G$11,IF(YEAR(A1269)=$F$12,C1269*$G$12,))))))))))</f>
        <v>58.800000000000004</v>
      </c>
      <c r="R1269">
        <f>SUMIF($B$3:B1269,B1269,$C$3:C1269)</f>
        <v>2062</v>
      </c>
      <c r="S1269">
        <f t="shared" si="27"/>
        <v>2.8000000000000003</v>
      </c>
    </row>
    <row r="1270" spans="1:19" x14ac:dyDescent="0.25">
      <c r="A1270" s="1">
        <v>40457</v>
      </c>
      <c r="B1270" t="s">
        <v>45</v>
      </c>
      <c r="C1270">
        <v>299</v>
      </c>
      <c r="J1270">
        <f>IF(YEAR(A1270)=$F$3,C1270*$G$3,IF(YEAR(A1270)=$F$4,C1270*$G$4,IF(YEAR(A1270)=$F$5,C1270*$G$5,IF(YEAR(A1270)=$F$6,C1270*$G$6,IF(YEAR(A1270)=$F$7,C1270*$G$7,IF(YEAR(A1270)=$F$8,C1270*$G$8,IF(YEAR(A1270)=$F$9,C1270*$G$9,IF(YEAR(A1270)=$F$10,C1270*$G$10,IF(YEAR(A1270)=$F$11,C1270*$G$11,IF(YEAR(A1270)=$F$12,C1270*$G$12,))))))))))</f>
        <v>627.9</v>
      </c>
      <c r="R1270">
        <f>SUMIF($B$3:B1270,B1270,$C$3:C1270)</f>
        <v>16561</v>
      </c>
      <c r="S1270">
        <f t="shared" si="27"/>
        <v>59.800000000000004</v>
      </c>
    </row>
    <row r="1271" spans="1:19" x14ac:dyDescent="0.25">
      <c r="A1271" s="1">
        <v>40460</v>
      </c>
      <c r="B1271" t="s">
        <v>14</v>
      </c>
      <c r="C1271">
        <v>429</v>
      </c>
      <c r="J1271">
        <f>IF(YEAR(A1271)=$F$3,C1271*$G$3,IF(YEAR(A1271)=$F$4,C1271*$G$4,IF(YEAR(A1271)=$F$5,C1271*$G$5,IF(YEAR(A1271)=$F$6,C1271*$G$6,IF(YEAR(A1271)=$F$7,C1271*$G$7,IF(YEAR(A1271)=$F$8,C1271*$G$8,IF(YEAR(A1271)=$F$9,C1271*$G$9,IF(YEAR(A1271)=$F$10,C1271*$G$10,IF(YEAR(A1271)=$F$11,C1271*$G$11,IF(YEAR(A1271)=$F$12,C1271*$G$12,))))))))))</f>
        <v>900.90000000000009</v>
      </c>
      <c r="R1271">
        <f>SUMIF($B$3:B1271,B1271,$C$3:C1271)</f>
        <v>14671</v>
      </c>
      <c r="S1271">
        <f t="shared" si="27"/>
        <v>85.800000000000011</v>
      </c>
    </row>
    <row r="1272" spans="1:19" x14ac:dyDescent="0.25">
      <c r="A1272" s="1">
        <v>40463</v>
      </c>
      <c r="B1272" t="s">
        <v>14</v>
      </c>
      <c r="C1272">
        <v>427</v>
      </c>
      <c r="J1272">
        <f>IF(YEAR(A1272)=$F$3,C1272*$G$3,IF(YEAR(A1272)=$F$4,C1272*$G$4,IF(YEAR(A1272)=$F$5,C1272*$G$5,IF(YEAR(A1272)=$F$6,C1272*$G$6,IF(YEAR(A1272)=$F$7,C1272*$G$7,IF(YEAR(A1272)=$F$8,C1272*$G$8,IF(YEAR(A1272)=$F$9,C1272*$G$9,IF(YEAR(A1272)=$F$10,C1272*$G$10,IF(YEAR(A1272)=$F$11,C1272*$G$11,IF(YEAR(A1272)=$F$12,C1272*$G$12,))))))))))</f>
        <v>896.7</v>
      </c>
      <c r="R1272">
        <f>SUMIF($B$3:B1272,B1272,$C$3:C1272)</f>
        <v>15098</v>
      </c>
      <c r="S1272">
        <f t="shared" si="27"/>
        <v>85.4</v>
      </c>
    </row>
    <row r="1273" spans="1:19" x14ac:dyDescent="0.25">
      <c r="A1273" s="1">
        <v>40463</v>
      </c>
      <c r="B1273" t="s">
        <v>12</v>
      </c>
      <c r="C1273">
        <v>87</v>
      </c>
      <c r="J1273">
        <f>IF(YEAR(A1273)=$F$3,C1273*$G$3,IF(YEAR(A1273)=$F$4,C1273*$G$4,IF(YEAR(A1273)=$F$5,C1273*$G$5,IF(YEAR(A1273)=$F$6,C1273*$G$6,IF(YEAR(A1273)=$F$7,C1273*$G$7,IF(YEAR(A1273)=$F$8,C1273*$G$8,IF(YEAR(A1273)=$F$9,C1273*$G$9,IF(YEAR(A1273)=$F$10,C1273*$G$10,IF(YEAR(A1273)=$F$11,C1273*$G$11,IF(YEAR(A1273)=$F$12,C1273*$G$12,))))))))))</f>
        <v>182.70000000000002</v>
      </c>
      <c r="R1273">
        <f>SUMIF($B$3:B1273,B1273,$C$3:C1273)</f>
        <v>3081</v>
      </c>
      <c r="S1273">
        <f t="shared" si="27"/>
        <v>8.7000000000000011</v>
      </c>
    </row>
    <row r="1274" spans="1:19" x14ac:dyDescent="0.25">
      <c r="A1274" s="1">
        <v>40463</v>
      </c>
      <c r="B1274" t="s">
        <v>141</v>
      </c>
      <c r="C1274">
        <v>17</v>
      </c>
      <c r="J1274">
        <f>IF(YEAR(A1274)=$F$3,C1274*$G$3,IF(YEAR(A1274)=$F$4,C1274*$G$4,IF(YEAR(A1274)=$F$5,C1274*$G$5,IF(YEAR(A1274)=$F$6,C1274*$G$6,IF(YEAR(A1274)=$F$7,C1274*$G$7,IF(YEAR(A1274)=$F$8,C1274*$G$8,IF(YEAR(A1274)=$F$9,C1274*$G$9,IF(YEAR(A1274)=$F$10,C1274*$G$10,IF(YEAR(A1274)=$F$11,C1274*$G$11,IF(YEAR(A1274)=$F$12,C1274*$G$12,))))))))))</f>
        <v>35.700000000000003</v>
      </c>
      <c r="R1274">
        <f>SUMIF($B$3:B1274,B1274,$C$3:C1274)</f>
        <v>29</v>
      </c>
      <c r="S1274">
        <f t="shared" si="27"/>
        <v>0</v>
      </c>
    </row>
    <row r="1275" spans="1:19" x14ac:dyDescent="0.25">
      <c r="A1275" s="1">
        <v>40465</v>
      </c>
      <c r="B1275" t="s">
        <v>35</v>
      </c>
      <c r="C1275">
        <v>124</v>
      </c>
      <c r="J1275">
        <f>IF(YEAR(A1275)=$F$3,C1275*$G$3,IF(YEAR(A1275)=$F$4,C1275*$G$4,IF(YEAR(A1275)=$F$5,C1275*$G$5,IF(YEAR(A1275)=$F$6,C1275*$G$6,IF(YEAR(A1275)=$F$7,C1275*$G$7,IF(YEAR(A1275)=$F$8,C1275*$G$8,IF(YEAR(A1275)=$F$9,C1275*$G$9,IF(YEAR(A1275)=$F$10,C1275*$G$10,IF(YEAR(A1275)=$F$11,C1275*$G$11,IF(YEAR(A1275)=$F$12,C1275*$G$12,))))))))))</f>
        <v>260.40000000000003</v>
      </c>
      <c r="R1275">
        <f>SUMIF($B$3:B1275,B1275,$C$3:C1275)</f>
        <v>2345</v>
      </c>
      <c r="S1275">
        <f t="shared" si="27"/>
        <v>12.4</v>
      </c>
    </row>
    <row r="1276" spans="1:19" x14ac:dyDescent="0.25">
      <c r="A1276" s="1">
        <v>40467</v>
      </c>
      <c r="B1276" t="s">
        <v>7</v>
      </c>
      <c r="C1276">
        <v>406</v>
      </c>
      <c r="J1276">
        <f>IF(YEAR(A1276)=$F$3,C1276*$G$3,IF(YEAR(A1276)=$F$4,C1276*$G$4,IF(YEAR(A1276)=$F$5,C1276*$G$5,IF(YEAR(A1276)=$F$6,C1276*$G$6,IF(YEAR(A1276)=$F$7,C1276*$G$7,IF(YEAR(A1276)=$F$8,C1276*$G$8,IF(YEAR(A1276)=$F$9,C1276*$G$9,IF(YEAR(A1276)=$F$10,C1276*$G$10,IF(YEAR(A1276)=$F$11,C1276*$G$11,IF(YEAR(A1276)=$F$12,C1276*$G$12,))))))))))</f>
        <v>852.6</v>
      </c>
      <c r="R1276">
        <f>SUMIF($B$3:B1276,B1276,$C$3:C1276)</f>
        <v>17427</v>
      </c>
      <c r="S1276">
        <f t="shared" si="27"/>
        <v>81.2</v>
      </c>
    </row>
    <row r="1277" spans="1:19" x14ac:dyDescent="0.25">
      <c r="A1277" s="1">
        <v>40467</v>
      </c>
      <c r="B1277" t="s">
        <v>52</v>
      </c>
      <c r="C1277">
        <v>136</v>
      </c>
      <c r="J1277">
        <f>IF(YEAR(A1277)=$F$3,C1277*$G$3,IF(YEAR(A1277)=$F$4,C1277*$G$4,IF(YEAR(A1277)=$F$5,C1277*$G$5,IF(YEAR(A1277)=$F$6,C1277*$G$6,IF(YEAR(A1277)=$F$7,C1277*$G$7,IF(YEAR(A1277)=$F$8,C1277*$G$8,IF(YEAR(A1277)=$F$9,C1277*$G$9,IF(YEAR(A1277)=$F$10,C1277*$G$10,IF(YEAR(A1277)=$F$11,C1277*$G$11,IF(YEAR(A1277)=$F$12,C1277*$G$12,))))))))))</f>
        <v>285.60000000000002</v>
      </c>
      <c r="R1277">
        <f>SUMIF($B$3:B1277,B1277,$C$3:C1277)</f>
        <v>2880</v>
      </c>
      <c r="S1277">
        <f t="shared" si="27"/>
        <v>13.600000000000001</v>
      </c>
    </row>
    <row r="1278" spans="1:19" x14ac:dyDescent="0.25">
      <c r="A1278" s="1">
        <v>40468</v>
      </c>
      <c r="B1278" t="s">
        <v>25</v>
      </c>
      <c r="C1278">
        <v>44</v>
      </c>
      <c r="J1278">
        <f>IF(YEAR(A1278)=$F$3,C1278*$G$3,IF(YEAR(A1278)=$F$4,C1278*$G$4,IF(YEAR(A1278)=$F$5,C1278*$G$5,IF(YEAR(A1278)=$F$6,C1278*$G$6,IF(YEAR(A1278)=$F$7,C1278*$G$7,IF(YEAR(A1278)=$F$8,C1278*$G$8,IF(YEAR(A1278)=$F$9,C1278*$G$9,IF(YEAR(A1278)=$F$10,C1278*$G$10,IF(YEAR(A1278)=$F$11,C1278*$G$11,IF(YEAR(A1278)=$F$12,C1278*$G$12,))))))))))</f>
        <v>92.4</v>
      </c>
      <c r="R1278">
        <f>SUMIF($B$3:B1278,B1278,$C$3:C1278)</f>
        <v>1383</v>
      </c>
      <c r="S1278">
        <f t="shared" si="27"/>
        <v>4.4000000000000004</v>
      </c>
    </row>
    <row r="1279" spans="1:19" x14ac:dyDescent="0.25">
      <c r="A1279" s="1">
        <v>40470</v>
      </c>
      <c r="B1279" t="s">
        <v>39</v>
      </c>
      <c r="C1279">
        <v>76</v>
      </c>
      <c r="J1279">
        <f>IF(YEAR(A1279)=$F$3,C1279*$G$3,IF(YEAR(A1279)=$F$4,C1279*$G$4,IF(YEAR(A1279)=$F$5,C1279*$G$5,IF(YEAR(A1279)=$F$6,C1279*$G$6,IF(YEAR(A1279)=$F$7,C1279*$G$7,IF(YEAR(A1279)=$F$8,C1279*$G$8,IF(YEAR(A1279)=$F$9,C1279*$G$9,IF(YEAR(A1279)=$F$10,C1279*$G$10,IF(YEAR(A1279)=$F$11,C1279*$G$11,IF(YEAR(A1279)=$F$12,C1279*$G$12,))))))))))</f>
        <v>159.6</v>
      </c>
      <c r="R1279">
        <f>SUMIF($B$3:B1279,B1279,$C$3:C1279)</f>
        <v>1615</v>
      </c>
      <c r="S1279">
        <f t="shared" si="27"/>
        <v>7.6000000000000005</v>
      </c>
    </row>
    <row r="1280" spans="1:19" x14ac:dyDescent="0.25">
      <c r="A1280" s="1">
        <v>40473</v>
      </c>
      <c r="B1280" t="s">
        <v>19</v>
      </c>
      <c r="C1280">
        <v>104</v>
      </c>
      <c r="J1280">
        <f>IF(YEAR(A1280)=$F$3,C1280*$G$3,IF(YEAR(A1280)=$F$4,C1280*$G$4,IF(YEAR(A1280)=$F$5,C1280*$G$5,IF(YEAR(A1280)=$F$6,C1280*$G$6,IF(YEAR(A1280)=$F$7,C1280*$G$7,IF(YEAR(A1280)=$F$8,C1280*$G$8,IF(YEAR(A1280)=$F$9,C1280*$G$9,IF(YEAR(A1280)=$F$10,C1280*$G$10,IF(YEAR(A1280)=$F$11,C1280*$G$11,IF(YEAR(A1280)=$F$12,C1280*$G$12,))))))))))</f>
        <v>218.4</v>
      </c>
      <c r="R1280">
        <f>SUMIF($B$3:B1280,B1280,$C$3:C1280)</f>
        <v>2628</v>
      </c>
      <c r="S1280">
        <f t="shared" si="27"/>
        <v>10.4</v>
      </c>
    </row>
    <row r="1281" spans="1:19" x14ac:dyDescent="0.25">
      <c r="A1281" s="1">
        <v>40474</v>
      </c>
      <c r="B1281" t="s">
        <v>12</v>
      </c>
      <c r="C1281">
        <v>107</v>
      </c>
      <c r="J1281">
        <f>IF(YEAR(A1281)=$F$3,C1281*$G$3,IF(YEAR(A1281)=$F$4,C1281*$G$4,IF(YEAR(A1281)=$F$5,C1281*$G$5,IF(YEAR(A1281)=$F$6,C1281*$G$6,IF(YEAR(A1281)=$F$7,C1281*$G$7,IF(YEAR(A1281)=$F$8,C1281*$G$8,IF(YEAR(A1281)=$F$9,C1281*$G$9,IF(YEAR(A1281)=$F$10,C1281*$G$10,IF(YEAR(A1281)=$F$11,C1281*$G$11,IF(YEAR(A1281)=$F$12,C1281*$G$12,))))))))))</f>
        <v>224.70000000000002</v>
      </c>
      <c r="R1281">
        <f>SUMIF($B$3:B1281,B1281,$C$3:C1281)</f>
        <v>3188</v>
      </c>
      <c r="S1281">
        <f t="shared" si="27"/>
        <v>10.700000000000001</v>
      </c>
    </row>
    <row r="1282" spans="1:19" x14ac:dyDescent="0.25">
      <c r="A1282" s="1">
        <v>40477</v>
      </c>
      <c r="B1282" t="s">
        <v>22</v>
      </c>
      <c r="C1282">
        <v>339</v>
      </c>
      <c r="J1282">
        <f>IF(YEAR(A1282)=$F$3,C1282*$G$3,IF(YEAR(A1282)=$F$4,C1282*$G$4,IF(YEAR(A1282)=$F$5,C1282*$G$5,IF(YEAR(A1282)=$F$6,C1282*$G$6,IF(YEAR(A1282)=$F$7,C1282*$G$7,IF(YEAR(A1282)=$F$8,C1282*$G$8,IF(YEAR(A1282)=$F$9,C1282*$G$9,IF(YEAR(A1282)=$F$10,C1282*$G$10,IF(YEAR(A1282)=$F$11,C1282*$G$11,IF(YEAR(A1282)=$F$12,C1282*$G$12,))))))))))</f>
        <v>711.9</v>
      </c>
      <c r="R1282">
        <f>SUMIF($B$3:B1282,B1282,$C$3:C1282)</f>
        <v>14993</v>
      </c>
      <c r="S1282">
        <f t="shared" si="27"/>
        <v>67.8</v>
      </c>
    </row>
    <row r="1283" spans="1:19" x14ac:dyDescent="0.25">
      <c r="A1283" s="1">
        <v>40480</v>
      </c>
      <c r="B1283" t="s">
        <v>45</v>
      </c>
      <c r="C1283">
        <v>313</v>
      </c>
      <c r="J1283">
        <f>IF(YEAR(A1283)=$F$3,C1283*$G$3,IF(YEAR(A1283)=$F$4,C1283*$G$4,IF(YEAR(A1283)=$F$5,C1283*$G$5,IF(YEAR(A1283)=$F$6,C1283*$G$6,IF(YEAR(A1283)=$F$7,C1283*$G$7,IF(YEAR(A1283)=$F$8,C1283*$G$8,IF(YEAR(A1283)=$F$9,C1283*$G$9,IF(YEAR(A1283)=$F$10,C1283*$G$10,IF(YEAR(A1283)=$F$11,C1283*$G$11,IF(YEAR(A1283)=$F$12,C1283*$G$12,))))))))))</f>
        <v>657.30000000000007</v>
      </c>
      <c r="R1283">
        <f>SUMIF($B$3:B1283,B1283,$C$3:C1283)</f>
        <v>16874</v>
      </c>
      <c r="S1283">
        <f t="shared" si="27"/>
        <v>62.6</v>
      </c>
    </row>
    <row r="1284" spans="1:19" x14ac:dyDescent="0.25">
      <c r="A1284" s="1">
        <v>40481</v>
      </c>
      <c r="B1284" t="s">
        <v>45</v>
      </c>
      <c r="C1284">
        <v>251</v>
      </c>
      <c r="J1284">
        <f>IF(YEAR(A1284)=$F$3,C1284*$G$3,IF(YEAR(A1284)=$F$4,C1284*$G$4,IF(YEAR(A1284)=$F$5,C1284*$G$5,IF(YEAR(A1284)=$F$6,C1284*$G$6,IF(YEAR(A1284)=$F$7,C1284*$G$7,IF(YEAR(A1284)=$F$8,C1284*$G$8,IF(YEAR(A1284)=$F$9,C1284*$G$9,IF(YEAR(A1284)=$F$10,C1284*$G$10,IF(YEAR(A1284)=$F$11,C1284*$G$11,IF(YEAR(A1284)=$F$12,C1284*$G$12,))))))))))</f>
        <v>527.1</v>
      </c>
      <c r="R1284">
        <f>SUMIF($B$3:B1284,B1284,$C$3:C1284)</f>
        <v>17125</v>
      </c>
      <c r="S1284">
        <f t="shared" ref="S1284:S1347" si="28">IF(R1284&gt;=10000,C1284*0.2,IF(R1284&gt;=1000,C1284*0.1,IF(R1284&gt;=100,C1284*0.05,0)))</f>
        <v>50.2</v>
      </c>
    </row>
    <row r="1285" spans="1:19" x14ac:dyDescent="0.25">
      <c r="A1285" s="1">
        <v>40481</v>
      </c>
      <c r="B1285" t="s">
        <v>14</v>
      </c>
      <c r="C1285">
        <v>126</v>
      </c>
      <c r="J1285">
        <f>IF(YEAR(A1285)=$F$3,C1285*$G$3,IF(YEAR(A1285)=$F$4,C1285*$G$4,IF(YEAR(A1285)=$F$5,C1285*$G$5,IF(YEAR(A1285)=$F$6,C1285*$G$6,IF(YEAR(A1285)=$F$7,C1285*$G$7,IF(YEAR(A1285)=$F$8,C1285*$G$8,IF(YEAR(A1285)=$F$9,C1285*$G$9,IF(YEAR(A1285)=$F$10,C1285*$G$10,IF(YEAR(A1285)=$F$11,C1285*$G$11,IF(YEAR(A1285)=$F$12,C1285*$G$12,))))))))))</f>
        <v>264.60000000000002</v>
      </c>
      <c r="R1285">
        <f>SUMIF($B$3:B1285,B1285,$C$3:C1285)</f>
        <v>15224</v>
      </c>
      <c r="S1285">
        <f t="shared" si="28"/>
        <v>25.200000000000003</v>
      </c>
    </row>
    <row r="1286" spans="1:19" x14ac:dyDescent="0.25">
      <c r="A1286" s="1">
        <v>40483</v>
      </c>
      <c r="B1286" t="s">
        <v>25</v>
      </c>
      <c r="C1286">
        <v>20</v>
      </c>
      <c r="J1286">
        <f>IF(YEAR(A1286)=$F$3,C1286*$G$3,IF(YEAR(A1286)=$F$4,C1286*$G$4,IF(YEAR(A1286)=$F$5,C1286*$G$5,IF(YEAR(A1286)=$F$6,C1286*$G$6,IF(YEAR(A1286)=$F$7,C1286*$G$7,IF(YEAR(A1286)=$F$8,C1286*$G$8,IF(YEAR(A1286)=$F$9,C1286*$G$9,IF(YEAR(A1286)=$F$10,C1286*$G$10,IF(YEAR(A1286)=$F$11,C1286*$G$11,IF(YEAR(A1286)=$F$12,C1286*$G$12,))))))))))</f>
        <v>42</v>
      </c>
      <c r="R1286">
        <f>SUMIF($B$3:B1286,B1286,$C$3:C1286)</f>
        <v>1403</v>
      </c>
      <c r="S1286">
        <f t="shared" si="28"/>
        <v>2</v>
      </c>
    </row>
    <row r="1287" spans="1:19" x14ac:dyDescent="0.25">
      <c r="A1287" s="1">
        <v>40484</v>
      </c>
      <c r="B1287" t="s">
        <v>69</v>
      </c>
      <c r="C1287">
        <v>80</v>
      </c>
      <c r="J1287">
        <f>IF(YEAR(A1287)=$F$3,C1287*$G$3,IF(YEAR(A1287)=$F$4,C1287*$G$4,IF(YEAR(A1287)=$F$5,C1287*$G$5,IF(YEAR(A1287)=$F$6,C1287*$G$6,IF(YEAR(A1287)=$F$7,C1287*$G$7,IF(YEAR(A1287)=$F$8,C1287*$G$8,IF(YEAR(A1287)=$F$9,C1287*$G$9,IF(YEAR(A1287)=$F$10,C1287*$G$10,IF(YEAR(A1287)=$F$11,C1287*$G$11,IF(YEAR(A1287)=$F$12,C1287*$G$12,))))))))))</f>
        <v>168</v>
      </c>
      <c r="R1287">
        <f>SUMIF($B$3:B1287,B1287,$C$3:C1287)</f>
        <v>2333</v>
      </c>
      <c r="S1287">
        <f t="shared" si="28"/>
        <v>8</v>
      </c>
    </row>
    <row r="1288" spans="1:19" x14ac:dyDescent="0.25">
      <c r="A1288" s="1">
        <v>40485</v>
      </c>
      <c r="B1288" t="s">
        <v>136</v>
      </c>
      <c r="C1288">
        <v>9</v>
      </c>
      <c r="J1288">
        <f>IF(YEAR(A1288)=$F$3,C1288*$G$3,IF(YEAR(A1288)=$F$4,C1288*$G$4,IF(YEAR(A1288)=$F$5,C1288*$G$5,IF(YEAR(A1288)=$F$6,C1288*$G$6,IF(YEAR(A1288)=$F$7,C1288*$G$7,IF(YEAR(A1288)=$F$8,C1288*$G$8,IF(YEAR(A1288)=$F$9,C1288*$G$9,IF(YEAR(A1288)=$F$10,C1288*$G$10,IF(YEAR(A1288)=$F$11,C1288*$G$11,IF(YEAR(A1288)=$F$12,C1288*$G$12,))))))))))</f>
        <v>18.900000000000002</v>
      </c>
      <c r="R1288">
        <f>SUMIF($B$3:B1288,B1288,$C$3:C1288)</f>
        <v>35</v>
      </c>
      <c r="S1288">
        <f t="shared" si="28"/>
        <v>0</v>
      </c>
    </row>
    <row r="1289" spans="1:19" x14ac:dyDescent="0.25">
      <c r="A1289" s="1">
        <v>40487</v>
      </c>
      <c r="B1289" t="s">
        <v>19</v>
      </c>
      <c r="C1289">
        <v>50</v>
      </c>
      <c r="J1289">
        <f>IF(YEAR(A1289)=$F$3,C1289*$G$3,IF(YEAR(A1289)=$F$4,C1289*$G$4,IF(YEAR(A1289)=$F$5,C1289*$G$5,IF(YEAR(A1289)=$F$6,C1289*$G$6,IF(YEAR(A1289)=$F$7,C1289*$G$7,IF(YEAR(A1289)=$F$8,C1289*$G$8,IF(YEAR(A1289)=$F$9,C1289*$G$9,IF(YEAR(A1289)=$F$10,C1289*$G$10,IF(YEAR(A1289)=$F$11,C1289*$G$11,IF(YEAR(A1289)=$F$12,C1289*$G$12,))))))))))</f>
        <v>105</v>
      </c>
      <c r="R1289">
        <f>SUMIF($B$3:B1289,B1289,$C$3:C1289)</f>
        <v>2678</v>
      </c>
      <c r="S1289">
        <f t="shared" si="28"/>
        <v>5</v>
      </c>
    </row>
    <row r="1290" spans="1:19" x14ac:dyDescent="0.25">
      <c r="A1290" s="1">
        <v>40488</v>
      </c>
      <c r="B1290" t="s">
        <v>23</v>
      </c>
      <c r="C1290">
        <v>100</v>
      </c>
      <c r="J1290">
        <f>IF(YEAR(A1290)=$F$3,C1290*$G$3,IF(YEAR(A1290)=$F$4,C1290*$G$4,IF(YEAR(A1290)=$F$5,C1290*$G$5,IF(YEAR(A1290)=$F$6,C1290*$G$6,IF(YEAR(A1290)=$F$7,C1290*$G$7,IF(YEAR(A1290)=$F$8,C1290*$G$8,IF(YEAR(A1290)=$F$9,C1290*$G$9,IF(YEAR(A1290)=$F$10,C1290*$G$10,IF(YEAR(A1290)=$F$11,C1290*$G$11,IF(YEAR(A1290)=$F$12,C1290*$G$12,))))))))))</f>
        <v>210</v>
      </c>
      <c r="R1290">
        <f>SUMIF($B$3:B1290,B1290,$C$3:C1290)</f>
        <v>2910</v>
      </c>
      <c r="S1290">
        <f t="shared" si="28"/>
        <v>10</v>
      </c>
    </row>
    <row r="1291" spans="1:19" x14ac:dyDescent="0.25">
      <c r="A1291" s="1">
        <v>40489</v>
      </c>
      <c r="B1291" t="s">
        <v>142</v>
      </c>
      <c r="C1291">
        <v>2</v>
      </c>
      <c r="J1291">
        <f>IF(YEAR(A1291)=$F$3,C1291*$G$3,IF(YEAR(A1291)=$F$4,C1291*$G$4,IF(YEAR(A1291)=$F$5,C1291*$G$5,IF(YEAR(A1291)=$F$6,C1291*$G$6,IF(YEAR(A1291)=$F$7,C1291*$G$7,IF(YEAR(A1291)=$F$8,C1291*$G$8,IF(YEAR(A1291)=$F$9,C1291*$G$9,IF(YEAR(A1291)=$F$10,C1291*$G$10,IF(YEAR(A1291)=$F$11,C1291*$G$11,IF(YEAR(A1291)=$F$12,C1291*$G$12,))))))))))</f>
        <v>4.2</v>
      </c>
      <c r="R1291">
        <f>SUMIF($B$3:B1291,B1291,$C$3:C1291)</f>
        <v>30</v>
      </c>
      <c r="S1291">
        <f t="shared" si="28"/>
        <v>0</v>
      </c>
    </row>
    <row r="1292" spans="1:19" x14ac:dyDescent="0.25">
      <c r="A1292" s="1">
        <v>40490</v>
      </c>
      <c r="B1292" t="s">
        <v>17</v>
      </c>
      <c r="C1292">
        <v>214</v>
      </c>
      <c r="J1292">
        <f>IF(YEAR(A1292)=$F$3,C1292*$G$3,IF(YEAR(A1292)=$F$4,C1292*$G$4,IF(YEAR(A1292)=$F$5,C1292*$G$5,IF(YEAR(A1292)=$F$6,C1292*$G$6,IF(YEAR(A1292)=$F$7,C1292*$G$7,IF(YEAR(A1292)=$F$8,C1292*$G$8,IF(YEAR(A1292)=$F$9,C1292*$G$9,IF(YEAR(A1292)=$F$10,C1292*$G$10,IF(YEAR(A1292)=$F$11,C1292*$G$11,IF(YEAR(A1292)=$F$12,C1292*$G$12,))))))))))</f>
        <v>449.40000000000003</v>
      </c>
      <c r="R1292">
        <f>SUMIF($B$3:B1292,B1292,$C$3:C1292)</f>
        <v>11577</v>
      </c>
      <c r="S1292">
        <f t="shared" si="28"/>
        <v>42.800000000000004</v>
      </c>
    </row>
    <row r="1293" spans="1:19" x14ac:dyDescent="0.25">
      <c r="A1293" s="1">
        <v>40491</v>
      </c>
      <c r="B1293" t="s">
        <v>70</v>
      </c>
      <c r="C1293">
        <v>17</v>
      </c>
      <c r="J1293">
        <f>IF(YEAR(A1293)=$F$3,C1293*$G$3,IF(YEAR(A1293)=$F$4,C1293*$G$4,IF(YEAR(A1293)=$F$5,C1293*$G$5,IF(YEAR(A1293)=$F$6,C1293*$G$6,IF(YEAR(A1293)=$F$7,C1293*$G$7,IF(YEAR(A1293)=$F$8,C1293*$G$8,IF(YEAR(A1293)=$F$9,C1293*$G$9,IF(YEAR(A1293)=$F$10,C1293*$G$10,IF(YEAR(A1293)=$F$11,C1293*$G$11,IF(YEAR(A1293)=$F$12,C1293*$G$12,))))))))))</f>
        <v>35.700000000000003</v>
      </c>
      <c r="R1293">
        <f>SUMIF($B$3:B1293,B1293,$C$3:C1293)</f>
        <v>39</v>
      </c>
      <c r="S1293">
        <f t="shared" si="28"/>
        <v>0</v>
      </c>
    </row>
    <row r="1294" spans="1:19" x14ac:dyDescent="0.25">
      <c r="A1294" s="1">
        <v>40492</v>
      </c>
      <c r="B1294" t="s">
        <v>45</v>
      </c>
      <c r="C1294">
        <v>269</v>
      </c>
      <c r="J1294">
        <f>IF(YEAR(A1294)=$F$3,C1294*$G$3,IF(YEAR(A1294)=$F$4,C1294*$G$4,IF(YEAR(A1294)=$F$5,C1294*$G$5,IF(YEAR(A1294)=$F$6,C1294*$G$6,IF(YEAR(A1294)=$F$7,C1294*$G$7,IF(YEAR(A1294)=$F$8,C1294*$G$8,IF(YEAR(A1294)=$F$9,C1294*$G$9,IF(YEAR(A1294)=$F$10,C1294*$G$10,IF(YEAR(A1294)=$F$11,C1294*$G$11,IF(YEAR(A1294)=$F$12,C1294*$G$12,))))))))))</f>
        <v>564.9</v>
      </c>
      <c r="R1294">
        <f>SUMIF($B$3:B1294,B1294,$C$3:C1294)</f>
        <v>17394</v>
      </c>
      <c r="S1294">
        <f t="shared" si="28"/>
        <v>53.800000000000004</v>
      </c>
    </row>
    <row r="1295" spans="1:19" x14ac:dyDescent="0.25">
      <c r="A1295" s="1">
        <v>40496</v>
      </c>
      <c r="B1295" t="s">
        <v>172</v>
      </c>
      <c r="C1295">
        <v>2</v>
      </c>
      <c r="J1295">
        <f>IF(YEAR(A1295)=$F$3,C1295*$G$3,IF(YEAR(A1295)=$F$4,C1295*$G$4,IF(YEAR(A1295)=$F$5,C1295*$G$5,IF(YEAR(A1295)=$F$6,C1295*$G$6,IF(YEAR(A1295)=$F$7,C1295*$G$7,IF(YEAR(A1295)=$F$8,C1295*$G$8,IF(YEAR(A1295)=$F$9,C1295*$G$9,IF(YEAR(A1295)=$F$10,C1295*$G$10,IF(YEAR(A1295)=$F$11,C1295*$G$11,IF(YEAR(A1295)=$F$12,C1295*$G$12,))))))))))</f>
        <v>4.2</v>
      </c>
      <c r="R1295">
        <f>SUMIF($B$3:B1295,B1295,$C$3:C1295)</f>
        <v>36</v>
      </c>
      <c r="S1295">
        <f t="shared" si="28"/>
        <v>0</v>
      </c>
    </row>
    <row r="1296" spans="1:19" x14ac:dyDescent="0.25">
      <c r="A1296" s="1">
        <v>40503</v>
      </c>
      <c r="B1296" t="s">
        <v>12</v>
      </c>
      <c r="C1296">
        <v>159</v>
      </c>
      <c r="J1296">
        <f>IF(YEAR(A1296)=$F$3,C1296*$G$3,IF(YEAR(A1296)=$F$4,C1296*$G$4,IF(YEAR(A1296)=$F$5,C1296*$G$5,IF(YEAR(A1296)=$F$6,C1296*$G$6,IF(YEAR(A1296)=$F$7,C1296*$G$7,IF(YEAR(A1296)=$F$8,C1296*$G$8,IF(YEAR(A1296)=$F$9,C1296*$G$9,IF(YEAR(A1296)=$F$10,C1296*$G$10,IF(YEAR(A1296)=$F$11,C1296*$G$11,IF(YEAR(A1296)=$F$12,C1296*$G$12,))))))))))</f>
        <v>333.90000000000003</v>
      </c>
      <c r="R1296">
        <f>SUMIF($B$3:B1296,B1296,$C$3:C1296)</f>
        <v>3347</v>
      </c>
      <c r="S1296">
        <f t="shared" si="28"/>
        <v>15.9</v>
      </c>
    </row>
    <row r="1297" spans="1:19" x14ac:dyDescent="0.25">
      <c r="A1297" s="1">
        <v>40504</v>
      </c>
      <c r="B1297" t="s">
        <v>28</v>
      </c>
      <c r="C1297">
        <v>167</v>
      </c>
      <c r="J1297">
        <f>IF(YEAR(A1297)=$F$3,C1297*$G$3,IF(YEAR(A1297)=$F$4,C1297*$G$4,IF(YEAR(A1297)=$F$5,C1297*$G$5,IF(YEAR(A1297)=$F$6,C1297*$G$6,IF(YEAR(A1297)=$F$7,C1297*$G$7,IF(YEAR(A1297)=$F$8,C1297*$G$8,IF(YEAR(A1297)=$F$9,C1297*$G$9,IF(YEAR(A1297)=$F$10,C1297*$G$10,IF(YEAR(A1297)=$F$11,C1297*$G$11,IF(YEAR(A1297)=$F$12,C1297*$G$12,))))))))))</f>
        <v>350.7</v>
      </c>
      <c r="R1297">
        <f>SUMIF($B$3:B1297,B1297,$C$3:C1297)</f>
        <v>2882</v>
      </c>
      <c r="S1297">
        <f t="shared" si="28"/>
        <v>16.7</v>
      </c>
    </row>
    <row r="1298" spans="1:19" x14ac:dyDescent="0.25">
      <c r="A1298" s="1">
        <v>40505</v>
      </c>
      <c r="B1298" t="s">
        <v>37</v>
      </c>
      <c r="C1298">
        <v>123</v>
      </c>
      <c r="J1298">
        <f>IF(YEAR(A1298)=$F$3,C1298*$G$3,IF(YEAR(A1298)=$F$4,C1298*$G$4,IF(YEAR(A1298)=$F$5,C1298*$G$5,IF(YEAR(A1298)=$F$6,C1298*$G$6,IF(YEAR(A1298)=$F$7,C1298*$G$7,IF(YEAR(A1298)=$F$8,C1298*$G$8,IF(YEAR(A1298)=$F$9,C1298*$G$9,IF(YEAR(A1298)=$F$10,C1298*$G$10,IF(YEAR(A1298)=$F$11,C1298*$G$11,IF(YEAR(A1298)=$F$12,C1298*$G$12,))))))))))</f>
        <v>258.3</v>
      </c>
      <c r="R1298">
        <f>SUMIF($B$3:B1298,B1298,$C$3:C1298)</f>
        <v>3171</v>
      </c>
      <c r="S1298">
        <f t="shared" si="28"/>
        <v>12.3</v>
      </c>
    </row>
    <row r="1299" spans="1:19" x14ac:dyDescent="0.25">
      <c r="A1299" s="1">
        <v>40505</v>
      </c>
      <c r="B1299" t="s">
        <v>28</v>
      </c>
      <c r="C1299">
        <v>32</v>
      </c>
      <c r="J1299">
        <f>IF(YEAR(A1299)=$F$3,C1299*$G$3,IF(YEAR(A1299)=$F$4,C1299*$G$4,IF(YEAR(A1299)=$F$5,C1299*$G$5,IF(YEAR(A1299)=$F$6,C1299*$G$6,IF(YEAR(A1299)=$F$7,C1299*$G$7,IF(YEAR(A1299)=$F$8,C1299*$G$8,IF(YEAR(A1299)=$F$9,C1299*$G$9,IF(YEAR(A1299)=$F$10,C1299*$G$10,IF(YEAR(A1299)=$F$11,C1299*$G$11,IF(YEAR(A1299)=$F$12,C1299*$G$12,))))))))))</f>
        <v>67.2</v>
      </c>
      <c r="R1299">
        <f>SUMIF($B$3:B1299,B1299,$C$3:C1299)</f>
        <v>2914</v>
      </c>
      <c r="S1299">
        <f t="shared" si="28"/>
        <v>3.2</v>
      </c>
    </row>
    <row r="1300" spans="1:19" x14ac:dyDescent="0.25">
      <c r="A1300" s="1">
        <v>40505</v>
      </c>
      <c r="B1300" t="s">
        <v>7</v>
      </c>
      <c r="C1300">
        <v>276</v>
      </c>
      <c r="J1300">
        <f>IF(YEAR(A1300)=$F$3,C1300*$G$3,IF(YEAR(A1300)=$F$4,C1300*$G$4,IF(YEAR(A1300)=$F$5,C1300*$G$5,IF(YEAR(A1300)=$F$6,C1300*$G$6,IF(YEAR(A1300)=$F$7,C1300*$G$7,IF(YEAR(A1300)=$F$8,C1300*$G$8,IF(YEAR(A1300)=$F$9,C1300*$G$9,IF(YEAR(A1300)=$F$10,C1300*$G$10,IF(YEAR(A1300)=$F$11,C1300*$G$11,IF(YEAR(A1300)=$F$12,C1300*$G$12,))))))))))</f>
        <v>579.6</v>
      </c>
      <c r="R1300">
        <f>SUMIF($B$3:B1300,B1300,$C$3:C1300)</f>
        <v>17703</v>
      </c>
      <c r="S1300">
        <f t="shared" si="28"/>
        <v>55.2</v>
      </c>
    </row>
    <row r="1301" spans="1:19" x14ac:dyDescent="0.25">
      <c r="A1301" s="1">
        <v>40508</v>
      </c>
      <c r="B1301" t="s">
        <v>14</v>
      </c>
      <c r="C1301">
        <v>191</v>
      </c>
      <c r="J1301">
        <f>IF(YEAR(A1301)=$F$3,C1301*$G$3,IF(YEAR(A1301)=$F$4,C1301*$G$4,IF(YEAR(A1301)=$F$5,C1301*$G$5,IF(YEAR(A1301)=$F$6,C1301*$G$6,IF(YEAR(A1301)=$F$7,C1301*$G$7,IF(YEAR(A1301)=$F$8,C1301*$G$8,IF(YEAR(A1301)=$F$9,C1301*$G$9,IF(YEAR(A1301)=$F$10,C1301*$G$10,IF(YEAR(A1301)=$F$11,C1301*$G$11,IF(YEAR(A1301)=$F$12,C1301*$G$12,))))))))))</f>
        <v>401.1</v>
      </c>
      <c r="R1301">
        <f>SUMIF($B$3:B1301,B1301,$C$3:C1301)</f>
        <v>15415</v>
      </c>
      <c r="S1301">
        <f t="shared" si="28"/>
        <v>38.200000000000003</v>
      </c>
    </row>
    <row r="1302" spans="1:19" x14ac:dyDescent="0.25">
      <c r="A1302" s="1">
        <v>40510</v>
      </c>
      <c r="B1302" t="s">
        <v>215</v>
      </c>
      <c r="C1302">
        <v>9</v>
      </c>
      <c r="J1302">
        <f>IF(YEAR(A1302)=$F$3,C1302*$G$3,IF(YEAR(A1302)=$F$4,C1302*$G$4,IF(YEAR(A1302)=$F$5,C1302*$G$5,IF(YEAR(A1302)=$F$6,C1302*$G$6,IF(YEAR(A1302)=$F$7,C1302*$G$7,IF(YEAR(A1302)=$F$8,C1302*$G$8,IF(YEAR(A1302)=$F$9,C1302*$G$9,IF(YEAR(A1302)=$F$10,C1302*$G$10,IF(YEAR(A1302)=$F$11,C1302*$G$11,IF(YEAR(A1302)=$F$12,C1302*$G$12,))))))))))</f>
        <v>18.900000000000002</v>
      </c>
      <c r="R1302">
        <f>SUMIF($B$3:B1302,B1302,$C$3:C1302)</f>
        <v>9</v>
      </c>
      <c r="S1302">
        <f t="shared" si="28"/>
        <v>0</v>
      </c>
    </row>
    <row r="1303" spans="1:19" x14ac:dyDescent="0.25">
      <c r="A1303" s="1">
        <v>40511</v>
      </c>
      <c r="B1303" t="s">
        <v>30</v>
      </c>
      <c r="C1303">
        <v>174</v>
      </c>
      <c r="J1303">
        <f>IF(YEAR(A1303)=$F$3,C1303*$G$3,IF(YEAR(A1303)=$F$4,C1303*$G$4,IF(YEAR(A1303)=$F$5,C1303*$G$5,IF(YEAR(A1303)=$F$6,C1303*$G$6,IF(YEAR(A1303)=$F$7,C1303*$G$7,IF(YEAR(A1303)=$F$8,C1303*$G$8,IF(YEAR(A1303)=$F$9,C1303*$G$9,IF(YEAR(A1303)=$F$10,C1303*$G$10,IF(YEAR(A1303)=$F$11,C1303*$G$11,IF(YEAR(A1303)=$F$12,C1303*$G$12,))))))))))</f>
        <v>365.40000000000003</v>
      </c>
      <c r="R1303">
        <f>SUMIF($B$3:B1303,B1303,$C$3:C1303)</f>
        <v>3631</v>
      </c>
      <c r="S1303">
        <f t="shared" si="28"/>
        <v>17.400000000000002</v>
      </c>
    </row>
    <row r="1304" spans="1:19" x14ac:dyDescent="0.25">
      <c r="A1304" s="1">
        <v>40512</v>
      </c>
      <c r="B1304" t="s">
        <v>69</v>
      </c>
      <c r="C1304">
        <v>39</v>
      </c>
      <c r="J1304">
        <f>IF(YEAR(A1304)=$F$3,C1304*$G$3,IF(YEAR(A1304)=$F$4,C1304*$G$4,IF(YEAR(A1304)=$F$5,C1304*$G$5,IF(YEAR(A1304)=$F$6,C1304*$G$6,IF(YEAR(A1304)=$F$7,C1304*$G$7,IF(YEAR(A1304)=$F$8,C1304*$G$8,IF(YEAR(A1304)=$F$9,C1304*$G$9,IF(YEAR(A1304)=$F$10,C1304*$G$10,IF(YEAR(A1304)=$F$11,C1304*$G$11,IF(YEAR(A1304)=$F$12,C1304*$G$12,))))))))))</f>
        <v>81.900000000000006</v>
      </c>
      <c r="R1304">
        <f>SUMIF($B$3:B1304,B1304,$C$3:C1304)</f>
        <v>2372</v>
      </c>
      <c r="S1304">
        <f t="shared" si="28"/>
        <v>3.9000000000000004</v>
      </c>
    </row>
    <row r="1305" spans="1:19" x14ac:dyDescent="0.25">
      <c r="A1305" s="1">
        <v>40513</v>
      </c>
      <c r="B1305" t="s">
        <v>7</v>
      </c>
      <c r="C1305">
        <v>330</v>
      </c>
      <c r="J1305">
        <f>IF(YEAR(A1305)=$F$3,C1305*$G$3,IF(YEAR(A1305)=$F$4,C1305*$G$4,IF(YEAR(A1305)=$F$5,C1305*$G$5,IF(YEAR(A1305)=$F$6,C1305*$G$6,IF(YEAR(A1305)=$F$7,C1305*$G$7,IF(YEAR(A1305)=$F$8,C1305*$G$8,IF(YEAR(A1305)=$F$9,C1305*$G$9,IF(YEAR(A1305)=$F$10,C1305*$G$10,IF(YEAR(A1305)=$F$11,C1305*$G$11,IF(YEAR(A1305)=$F$12,C1305*$G$12,))))))))))</f>
        <v>693</v>
      </c>
      <c r="R1305">
        <f>SUMIF($B$3:B1305,B1305,$C$3:C1305)</f>
        <v>18033</v>
      </c>
      <c r="S1305">
        <f t="shared" si="28"/>
        <v>66</v>
      </c>
    </row>
    <row r="1306" spans="1:19" x14ac:dyDescent="0.25">
      <c r="A1306" s="1">
        <v>40513</v>
      </c>
      <c r="B1306" t="s">
        <v>146</v>
      </c>
      <c r="C1306">
        <v>5</v>
      </c>
      <c r="J1306">
        <f>IF(YEAR(A1306)=$F$3,C1306*$G$3,IF(YEAR(A1306)=$F$4,C1306*$G$4,IF(YEAR(A1306)=$F$5,C1306*$G$5,IF(YEAR(A1306)=$F$6,C1306*$G$6,IF(YEAR(A1306)=$F$7,C1306*$G$7,IF(YEAR(A1306)=$F$8,C1306*$G$8,IF(YEAR(A1306)=$F$9,C1306*$G$9,IF(YEAR(A1306)=$F$10,C1306*$G$10,IF(YEAR(A1306)=$F$11,C1306*$G$11,IF(YEAR(A1306)=$F$12,C1306*$G$12,))))))))))</f>
        <v>10.5</v>
      </c>
      <c r="R1306">
        <f>SUMIF($B$3:B1306,B1306,$C$3:C1306)</f>
        <v>32</v>
      </c>
      <c r="S1306">
        <f t="shared" si="28"/>
        <v>0</v>
      </c>
    </row>
    <row r="1307" spans="1:19" x14ac:dyDescent="0.25">
      <c r="A1307" s="1">
        <v>40516</v>
      </c>
      <c r="B1307" t="s">
        <v>14</v>
      </c>
      <c r="C1307">
        <v>175</v>
      </c>
      <c r="J1307">
        <f>IF(YEAR(A1307)=$F$3,C1307*$G$3,IF(YEAR(A1307)=$F$4,C1307*$G$4,IF(YEAR(A1307)=$F$5,C1307*$G$5,IF(YEAR(A1307)=$F$6,C1307*$G$6,IF(YEAR(A1307)=$F$7,C1307*$G$7,IF(YEAR(A1307)=$F$8,C1307*$G$8,IF(YEAR(A1307)=$F$9,C1307*$G$9,IF(YEAR(A1307)=$F$10,C1307*$G$10,IF(YEAR(A1307)=$F$11,C1307*$G$11,IF(YEAR(A1307)=$F$12,C1307*$G$12,))))))))))</f>
        <v>367.5</v>
      </c>
      <c r="R1307">
        <f>SUMIF($B$3:B1307,B1307,$C$3:C1307)</f>
        <v>15590</v>
      </c>
      <c r="S1307">
        <f t="shared" si="28"/>
        <v>35</v>
      </c>
    </row>
    <row r="1308" spans="1:19" x14ac:dyDescent="0.25">
      <c r="A1308" s="1">
        <v>40520</v>
      </c>
      <c r="B1308" t="s">
        <v>131</v>
      </c>
      <c r="C1308">
        <v>183</v>
      </c>
      <c r="J1308">
        <f>IF(YEAR(A1308)=$F$3,C1308*$G$3,IF(YEAR(A1308)=$F$4,C1308*$G$4,IF(YEAR(A1308)=$F$5,C1308*$G$5,IF(YEAR(A1308)=$F$6,C1308*$G$6,IF(YEAR(A1308)=$F$7,C1308*$G$7,IF(YEAR(A1308)=$F$8,C1308*$G$8,IF(YEAR(A1308)=$F$9,C1308*$G$9,IF(YEAR(A1308)=$F$10,C1308*$G$10,IF(YEAR(A1308)=$F$11,C1308*$G$11,IF(YEAR(A1308)=$F$12,C1308*$G$12,))))))))))</f>
        <v>384.3</v>
      </c>
      <c r="R1308">
        <f>SUMIF($B$3:B1308,B1308,$C$3:C1308)</f>
        <v>546</v>
      </c>
      <c r="S1308">
        <f t="shared" si="28"/>
        <v>9.15</v>
      </c>
    </row>
    <row r="1309" spans="1:19" x14ac:dyDescent="0.25">
      <c r="A1309" s="1">
        <v>40520</v>
      </c>
      <c r="B1309" t="s">
        <v>45</v>
      </c>
      <c r="C1309">
        <v>423</v>
      </c>
      <c r="J1309">
        <f>IF(YEAR(A1309)=$F$3,C1309*$G$3,IF(YEAR(A1309)=$F$4,C1309*$G$4,IF(YEAR(A1309)=$F$5,C1309*$G$5,IF(YEAR(A1309)=$F$6,C1309*$G$6,IF(YEAR(A1309)=$F$7,C1309*$G$7,IF(YEAR(A1309)=$F$8,C1309*$G$8,IF(YEAR(A1309)=$F$9,C1309*$G$9,IF(YEAR(A1309)=$F$10,C1309*$G$10,IF(YEAR(A1309)=$F$11,C1309*$G$11,IF(YEAR(A1309)=$F$12,C1309*$G$12,))))))))))</f>
        <v>888.30000000000007</v>
      </c>
      <c r="R1309">
        <f>SUMIF($B$3:B1309,B1309,$C$3:C1309)</f>
        <v>17817</v>
      </c>
      <c r="S1309">
        <f t="shared" si="28"/>
        <v>84.600000000000009</v>
      </c>
    </row>
    <row r="1310" spans="1:19" x14ac:dyDescent="0.25">
      <c r="A1310" s="1">
        <v>40520</v>
      </c>
      <c r="B1310" t="s">
        <v>52</v>
      </c>
      <c r="C1310">
        <v>88</v>
      </c>
      <c r="J1310">
        <f>IF(YEAR(A1310)=$F$3,C1310*$G$3,IF(YEAR(A1310)=$F$4,C1310*$G$4,IF(YEAR(A1310)=$F$5,C1310*$G$5,IF(YEAR(A1310)=$F$6,C1310*$G$6,IF(YEAR(A1310)=$F$7,C1310*$G$7,IF(YEAR(A1310)=$F$8,C1310*$G$8,IF(YEAR(A1310)=$F$9,C1310*$G$9,IF(YEAR(A1310)=$F$10,C1310*$G$10,IF(YEAR(A1310)=$F$11,C1310*$G$11,IF(YEAR(A1310)=$F$12,C1310*$G$12,))))))))))</f>
        <v>184.8</v>
      </c>
      <c r="R1310">
        <f>SUMIF($B$3:B1310,B1310,$C$3:C1310)</f>
        <v>2968</v>
      </c>
      <c r="S1310">
        <f t="shared" si="28"/>
        <v>8.8000000000000007</v>
      </c>
    </row>
    <row r="1311" spans="1:19" x14ac:dyDescent="0.25">
      <c r="A1311" s="1">
        <v>40521</v>
      </c>
      <c r="B1311" t="s">
        <v>17</v>
      </c>
      <c r="C1311">
        <v>241</v>
      </c>
      <c r="J1311">
        <f>IF(YEAR(A1311)=$F$3,C1311*$G$3,IF(YEAR(A1311)=$F$4,C1311*$G$4,IF(YEAR(A1311)=$F$5,C1311*$G$5,IF(YEAR(A1311)=$F$6,C1311*$G$6,IF(YEAR(A1311)=$F$7,C1311*$G$7,IF(YEAR(A1311)=$F$8,C1311*$G$8,IF(YEAR(A1311)=$F$9,C1311*$G$9,IF(YEAR(A1311)=$F$10,C1311*$G$10,IF(YEAR(A1311)=$F$11,C1311*$G$11,IF(YEAR(A1311)=$F$12,C1311*$G$12,))))))))))</f>
        <v>506.1</v>
      </c>
      <c r="R1311">
        <f>SUMIF($B$3:B1311,B1311,$C$3:C1311)</f>
        <v>11818</v>
      </c>
      <c r="S1311">
        <f t="shared" si="28"/>
        <v>48.2</v>
      </c>
    </row>
    <row r="1312" spans="1:19" x14ac:dyDescent="0.25">
      <c r="A1312" s="1">
        <v>40522</v>
      </c>
      <c r="B1312" t="s">
        <v>12</v>
      </c>
      <c r="C1312">
        <v>37</v>
      </c>
      <c r="J1312">
        <f>IF(YEAR(A1312)=$F$3,C1312*$G$3,IF(YEAR(A1312)=$F$4,C1312*$G$4,IF(YEAR(A1312)=$F$5,C1312*$G$5,IF(YEAR(A1312)=$F$6,C1312*$G$6,IF(YEAR(A1312)=$F$7,C1312*$G$7,IF(YEAR(A1312)=$F$8,C1312*$G$8,IF(YEAR(A1312)=$F$9,C1312*$G$9,IF(YEAR(A1312)=$F$10,C1312*$G$10,IF(YEAR(A1312)=$F$11,C1312*$G$11,IF(YEAR(A1312)=$F$12,C1312*$G$12,))))))))))</f>
        <v>77.7</v>
      </c>
      <c r="R1312">
        <f>SUMIF($B$3:B1312,B1312,$C$3:C1312)</f>
        <v>3384</v>
      </c>
      <c r="S1312">
        <f t="shared" si="28"/>
        <v>3.7</v>
      </c>
    </row>
    <row r="1313" spans="1:19" x14ac:dyDescent="0.25">
      <c r="A1313" s="1">
        <v>40528</v>
      </c>
      <c r="B1313" t="s">
        <v>78</v>
      </c>
      <c r="C1313">
        <v>164</v>
      </c>
      <c r="J1313">
        <f>IF(YEAR(A1313)=$F$3,C1313*$G$3,IF(YEAR(A1313)=$F$4,C1313*$G$4,IF(YEAR(A1313)=$F$5,C1313*$G$5,IF(YEAR(A1313)=$F$6,C1313*$G$6,IF(YEAR(A1313)=$F$7,C1313*$G$7,IF(YEAR(A1313)=$F$8,C1313*$G$8,IF(YEAR(A1313)=$F$9,C1313*$G$9,IF(YEAR(A1313)=$F$10,C1313*$G$10,IF(YEAR(A1313)=$F$11,C1313*$G$11,IF(YEAR(A1313)=$F$12,C1313*$G$12,))))))))))</f>
        <v>344.40000000000003</v>
      </c>
      <c r="R1313">
        <f>SUMIF($B$3:B1313,B1313,$C$3:C1313)</f>
        <v>1823</v>
      </c>
      <c r="S1313">
        <f t="shared" si="28"/>
        <v>16.400000000000002</v>
      </c>
    </row>
    <row r="1314" spans="1:19" x14ac:dyDescent="0.25">
      <c r="A1314" s="1">
        <v>40529</v>
      </c>
      <c r="B1314" t="s">
        <v>94</v>
      </c>
      <c r="C1314">
        <v>20</v>
      </c>
      <c r="J1314">
        <f>IF(YEAR(A1314)=$F$3,C1314*$G$3,IF(YEAR(A1314)=$F$4,C1314*$G$4,IF(YEAR(A1314)=$F$5,C1314*$G$5,IF(YEAR(A1314)=$F$6,C1314*$G$6,IF(YEAR(A1314)=$F$7,C1314*$G$7,IF(YEAR(A1314)=$F$8,C1314*$G$8,IF(YEAR(A1314)=$F$9,C1314*$G$9,IF(YEAR(A1314)=$F$10,C1314*$G$10,IF(YEAR(A1314)=$F$11,C1314*$G$11,IF(YEAR(A1314)=$F$12,C1314*$G$12,))))))))))</f>
        <v>42</v>
      </c>
      <c r="R1314">
        <f>SUMIF($B$3:B1314,B1314,$C$3:C1314)</f>
        <v>69</v>
      </c>
      <c r="S1314">
        <f t="shared" si="28"/>
        <v>0</v>
      </c>
    </row>
    <row r="1315" spans="1:19" x14ac:dyDescent="0.25">
      <c r="A1315" s="1">
        <v>40533</v>
      </c>
      <c r="B1315" t="s">
        <v>182</v>
      </c>
      <c r="C1315">
        <v>8</v>
      </c>
      <c r="J1315">
        <f>IF(YEAR(A1315)=$F$3,C1315*$G$3,IF(YEAR(A1315)=$F$4,C1315*$G$4,IF(YEAR(A1315)=$F$5,C1315*$G$5,IF(YEAR(A1315)=$F$6,C1315*$G$6,IF(YEAR(A1315)=$F$7,C1315*$G$7,IF(YEAR(A1315)=$F$8,C1315*$G$8,IF(YEAR(A1315)=$F$9,C1315*$G$9,IF(YEAR(A1315)=$F$10,C1315*$G$10,IF(YEAR(A1315)=$F$11,C1315*$G$11,IF(YEAR(A1315)=$F$12,C1315*$G$12,))))))))))</f>
        <v>16.8</v>
      </c>
      <c r="R1315">
        <f>SUMIF($B$3:B1315,B1315,$C$3:C1315)</f>
        <v>27</v>
      </c>
      <c r="S1315">
        <f t="shared" si="28"/>
        <v>0</v>
      </c>
    </row>
    <row r="1316" spans="1:19" x14ac:dyDescent="0.25">
      <c r="A1316" s="1">
        <v>40533</v>
      </c>
      <c r="B1316" t="s">
        <v>156</v>
      </c>
      <c r="C1316">
        <v>4</v>
      </c>
      <c r="J1316">
        <f>IF(YEAR(A1316)=$F$3,C1316*$G$3,IF(YEAR(A1316)=$F$4,C1316*$G$4,IF(YEAR(A1316)=$F$5,C1316*$G$5,IF(YEAR(A1316)=$F$6,C1316*$G$6,IF(YEAR(A1316)=$F$7,C1316*$G$7,IF(YEAR(A1316)=$F$8,C1316*$G$8,IF(YEAR(A1316)=$F$9,C1316*$G$9,IF(YEAR(A1316)=$F$10,C1316*$G$10,IF(YEAR(A1316)=$F$11,C1316*$G$11,IF(YEAR(A1316)=$F$12,C1316*$G$12,))))))))))</f>
        <v>8.4</v>
      </c>
      <c r="R1316">
        <f>SUMIF($B$3:B1316,B1316,$C$3:C1316)</f>
        <v>15</v>
      </c>
      <c r="S1316">
        <f t="shared" si="28"/>
        <v>0</v>
      </c>
    </row>
    <row r="1317" spans="1:19" x14ac:dyDescent="0.25">
      <c r="A1317" s="1">
        <v>40538</v>
      </c>
      <c r="B1317" t="s">
        <v>22</v>
      </c>
      <c r="C1317">
        <v>408</v>
      </c>
      <c r="J1317">
        <f>IF(YEAR(A1317)=$F$3,C1317*$G$3,IF(YEAR(A1317)=$F$4,C1317*$G$4,IF(YEAR(A1317)=$F$5,C1317*$G$5,IF(YEAR(A1317)=$F$6,C1317*$G$6,IF(YEAR(A1317)=$F$7,C1317*$G$7,IF(YEAR(A1317)=$F$8,C1317*$G$8,IF(YEAR(A1317)=$F$9,C1317*$G$9,IF(YEAR(A1317)=$F$10,C1317*$G$10,IF(YEAR(A1317)=$F$11,C1317*$G$11,IF(YEAR(A1317)=$F$12,C1317*$G$12,))))))))))</f>
        <v>856.80000000000007</v>
      </c>
      <c r="R1317">
        <f>SUMIF($B$3:B1317,B1317,$C$3:C1317)</f>
        <v>15401</v>
      </c>
      <c r="S1317">
        <f t="shared" si="28"/>
        <v>81.600000000000009</v>
      </c>
    </row>
    <row r="1318" spans="1:19" x14ac:dyDescent="0.25">
      <c r="A1318" s="1">
        <v>40544</v>
      </c>
      <c r="B1318" t="s">
        <v>142</v>
      </c>
      <c r="C1318">
        <v>20</v>
      </c>
      <c r="J1318">
        <f>IF(YEAR(A1318)=$F$3,C1318*$G$3,IF(YEAR(A1318)=$F$4,C1318*$G$4,IF(YEAR(A1318)=$F$5,C1318*$G$5,IF(YEAR(A1318)=$F$6,C1318*$G$6,IF(YEAR(A1318)=$F$7,C1318*$G$7,IF(YEAR(A1318)=$F$8,C1318*$G$8,IF(YEAR(A1318)=$F$9,C1318*$G$9,IF(YEAR(A1318)=$F$10,C1318*$G$10,IF(YEAR(A1318)=$F$11,C1318*$G$11,IF(YEAR(A1318)=$F$12,C1318*$G$12,))))))))))</f>
        <v>44</v>
      </c>
      <c r="R1318">
        <f>SUMIF($B$3:B1318,B1318,$C$3:C1318)</f>
        <v>50</v>
      </c>
      <c r="S1318">
        <f t="shared" si="28"/>
        <v>0</v>
      </c>
    </row>
    <row r="1319" spans="1:19" x14ac:dyDescent="0.25">
      <c r="A1319" s="1">
        <v>40545</v>
      </c>
      <c r="B1319" t="s">
        <v>31</v>
      </c>
      <c r="C1319">
        <v>102</v>
      </c>
      <c r="J1319">
        <f>IF(YEAR(A1319)=$F$3,C1319*$G$3,IF(YEAR(A1319)=$F$4,C1319*$G$4,IF(YEAR(A1319)=$F$5,C1319*$G$5,IF(YEAR(A1319)=$F$6,C1319*$G$6,IF(YEAR(A1319)=$F$7,C1319*$G$7,IF(YEAR(A1319)=$F$8,C1319*$G$8,IF(YEAR(A1319)=$F$9,C1319*$G$9,IF(YEAR(A1319)=$F$10,C1319*$G$10,IF(YEAR(A1319)=$F$11,C1319*$G$11,IF(YEAR(A1319)=$F$12,C1319*$G$12,))))))))))</f>
        <v>224.4</v>
      </c>
      <c r="R1319">
        <f>SUMIF($B$3:B1319,B1319,$C$3:C1319)</f>
        <v>1462</v>
      </c>
      <c r="S1319">
        <f t="shared" si="28"/>
        <v>10.200000000000001</v>
      </c>
    </row>
    <row r="1320" spans="1:19" x14ac:dyDescent="0.25">
      <c r="A1320" s="1">
        <v>40546</v>
      </c>
      <c r="B1320" t="s">
        <v>9</v>
      </c>
      <c r="C1320">
        <v>240</v>
      </c>
      <c r="J1320">
        <f>IF(YEAR(A1320)=$F$3,C1320*$G$3,IF(YEAR(A1320)=$F$4,C1320*$G$4,IF(YEAR(A1320)=$F$5,C1320*$G$5,IF(YEAR(A1320)=$F$6,C1320*$G$6,IF(YEAR(A1320)=$F$7,C1320*$G$7,IF(YEAR(A1320)=$F$8,C1320*$G$8,IF(YEAR(A1320)=$F$9,C1320*$G$9,IF(YEAR(A1320)=$F$10,C1320*$G$10,IF(YEAR(A1320)=$F$11,C1320*$G$11,IF(YEAR(A1320)=$F$12,C1320*$G$12,))))))))))</f>
        <v>528</v>
      </c>
      <c r="R1320">
        <f>SUMIF($B$3:B1320,B1320,$C$3:C1320)</f>
        <v>15788</v>
      </c>
      <c r="S1320">
        <f t="shared" si="28"/>
        <v>48</v>
      </c>
    </row>
    <row r="1321" spans="1:19" x14ac:dyDescent="0.25">
      <c r="A1321" s="1">
        <v>40548</v>
      </c>
      <c r="B1321" t="s">
        <v>10</v>
      </c>
      <c r="C1321">
        <v>124</v>
      </c>
      <c r="J1321">
        <f>IF(YEAR(A1321)=$F$3,C1321*$G$3,IF(YEAR(A1321)=$F$4,C1321*$G$4,IF(YEAR(A1321)=$F$5,C1321*$G$5,IF(YEAR(A1321)=$F$6,C1321*$G$6,IF(YEAR(A1321)=$F$7,C1321*$G$7,IF(YEAR(A1321)=$F$8,C1321*$G$8,IF(YEAR(A1321)=$F$9,C1321*$G$9,IF(YEAR(A1321)=$F$10,C1321*$G$10,IF(YEAR(A1321)=$F$11,C1321*$G$11,IF(YEAR(A1321)=$F$12,C1321*$G$12,))))))))))</f>
        <v>272.8</v>
      </c>
      <c r="R1321">
        <f>SUMIF($B$3:B1321,B1321,$C$3:C1321)</f>
        <v>2609</v>
      </c>
      <c r="S1321">
        <f t="shared" si="28"/>
        <v>12.4</v>
      </c>
    </row>
    <row r="1322" spans="1:19" x14ac:dyDescent="0.25">
      <c r="A1322" s="1">
        <v>40550</v>
      </c>
      <c r="B1322" t="s">
        <v>45</v>
      </c>
      <c r="C1322">
        <v>330</v>
      </c>
      <c r="J1322">
        <f>IF(YEAR(A1322)=$F$3,C1322*$G$3,IF(YEAR(A1322)=$F$4,C1322*$G$4,IF(YEAR(A1322)=$F$5,C1322*$G$5,IF(YEAR(A1322)=$F$6,C1322*$G$6,IF(YEAR(A1322)=$F$7,C1322*$G$7,IF(YEAR(A1322)=$F$8,C1322*$G$8,IF(YEAR(A1322)=$F$9,C1322*$G$9,IF(YEAR(A1322)=$F$10,C1322*$G$10,IF(YEAR(A1322)=$F$11,C1322*$G$11,IF(YEAR(A1322)=$F$12,C1322*$G$12,))))))))))</f>
        <v>726.00000000000011</v>
      </c>
      <c r="R1322">
        <f>SUMIF($B$3:B1322,B1322,$C$3:C1322)</f>
        <v>18147</v>
      </c>
      <c r="S1322">
        <f t="shared" si="28"/>
        <v>66</v>
      </c>
    </row>
    <row r="1323" spans="1:19" x14ac:dyDescent="0.25">
      <c r="A1323" s="1">
        <v>40554</v>
      </c>
      <c r="B1323" t="s">
        <v>26</v>
      </c>
      <c r="C1323">
        <v>187</v>
      </c>
      <c r="J1323">
        <f>IF(YEAR(A1323)=$F$3,C1323*$G$3,IF(YEAR(A1323)=$F$4,C1323*$G$4,IF(YEAR(A1323)=$F$5,C1323*$G$5,IF(YEAR(A1323)=$F$6,C1323*$G$6,IF(YEAR(A1323)=$F$7,C1323*$G$7,IF(YEAR(A1323)=$F$8,C1323*$G$8,IF(YEAR(A1323)=$F$9,C1323*$G$9,IF(YEAR(A1323)=$F$10,C1323*$G$10,IF(YEAR(A1323)=$F$11,C1323*$G$11,IF(YEAR(A1323)=$F$12,C1323*$G$12,))))))))))</f>
        <v>411.40000000000003</v>
      </c>
      <c r="R1323">
        <f>SUMIF($B$3:B1323,B1323,$C$3:C1323)</f>
        <v>861</v>
      </c>
      <c r="S1323">
        <f t="shared" si="28"/>
        <v>9.35</v>
      </c>
    </row>
    <row r="1324" spans="1:19" x14ac:dyDescent="0.25">
      <c r="A1324" s="1">
        <v>40561</v>
      </c>
      <c r="B1324" t="s">
        <v>52</v>
      </c>
      <c r="C1324">
        <v>165</v>
      </c>
      <c r="J1324">
        <f>IF(YEAR(A1324)=$F$3,C1324*$G$3,IF(YEAR(A1324)=$F$4,C1324*$G$4,IF(YEAR(A1324)=$F$5,C1324*$G$5,IF(YEAR(A1324)=$F$6,C1324*$G$6,IF(YEAR(A1324)=$F$7,C1324*$G$7,IF(YEAR(A1324)=$F$8,C1324*$G$8,IF(YEAR(A1324)=$F$9,C1324*$G$9,IF(YEAR(A1324)=$F$10,C1324*$G$10,IF(YEAR(A1324)=$F$11,C1324*$G$11,IF(YEAR(A1324)=$F$12,C1324*$G$12,))))))))))</f>
        <v>363.00000000000006</v>
      </c>
      <c r="R1324">
        <f>SUMIF($B$3:B1324,B1324,$C$3:C1324)</f>
        <v>3133</v>
      </c>
      <c r="S1324">
        <f t="shared" si="28"/>
        <v>16.5</v>
      </c>
    </row>
    <row r="1325" spans="1:19" x14ac:dyDescent="0.25">
      <c r="A1325" s="1">
        <v>40562</v>
      </c>
      <c r="B1325" t="s">
        <v>5</v>
      </c>
      <c r="C1325">
        <v>371</v>
      </c>
      <c r="J1325">
        <f>IF(YEAR(A1325)=$F$3,C1325*$G$3,IF(YEAR(A1325)=$F$4,C1325*$G$4,IF(YEAR(A1325)=$F$5,C1325*$G$5,IF(YEAR(A1325)=$F$6,C1325*$G$6,IF(YEAR(A1325)=$F$7,C1325*$G$7,IF(YEAR(A1325)=$F$8,C1325*$G$8,IF(YEAR(A1325)=$F$9,C1325*$G$9,IF(YEAR(A1325)=$F$10,C1325*$G$10,IF(YEAR(A1325)=$F$11,C1325*$G$11,IF(YEAR(A1325)=$F$12,C1325*$G$12,))))))))))</f>
        <v>816.2</v>
      </c>
      <c r="R1325">
        <f>SUMIF($B$3:B1325,B1325,$C$3:C1325)</f>
        <v>8077</v>
      </c>
      <c r="S1325">
        <f t="shared" si="28"/>
        <v>37.1</v>
      </c>
    </row>
    <row r="1326" spans="1:19" x14ac:dyDescent="0.25">
      <c r="A1326" s="1">
        <v>40564</v>
      </c>
      <c r="B1326" t="s">
        <v>39</v>
      </c>
      <c r="C1326">
        <v>185</v>
      </c>
      <c r="J1326">
        <f>IF(YEAR(A1326)=$F$3,C1326*$G$3,IF(YEAR(A1326)=$F$4,C1326*$G$4,IF(YEAR(A1326)=$F$5,C1326*$G$5,IF(YEAR(A1326)=$F$6,C1326*$G$6,IF(YEAR(A1326)=$F$7,C1326*$G$7,IF(YEAR(A1326)=$F$8,C1326*$G$8,IF(YEAR(A1326)=$F$9,C1326*$G$9,IF(YEAR(A1326)=$F$10,C1326*$G$10,IF(YEAR(A1326)=$F$11,C1326*$G$11,IF(YEAR(A1326)=$F$12,C1326*$G$12,))))))))))</f>
        <v>407.00000000000006</v>
      </c>
      <c r="R1326">
        <f>SUMIF($B$3:B1326,B1326,$C$3:C1326)</f>
        <v>1800</v>
      </c>
      <c r="S1326">
        <f t="shared" si="28"/>
        <v>18.5</v>
      </c>
    </row>
    <row r="1327" spans="1:19" x14ac:dyDescent="0.25">
      <c r="A1327" s="1">
        <v>40566</v>
      </c>
      <c r="B1327" t="s">
        <v>9</v>
      </c>
      <c r="C1327">
        <v>401</v>
      </c>
      <c r="J1327">
        <f>IF(YEAR(A1327)=$F$3,C1327*$G$3,IF(YEAR(A1327)=$F$4,C1327*$G$4,IF(YEAR(A1327)=$F$5,C1327*$G$5,IF(YEAR(A1327)=$F$6,C1327*$G$6,IF(YEAR(A1327)=$F$7,C1327*$G$7,IF(YEAR(A1327)=$F$8,C1327*$G$8,IF(YEAR(A1327)=$F$9,C1327*$G$9,IF(YEAR(A1327)=$F$10,C1327*$G$10,IF(YEAR(A1327)=$F$11,C1327*$G$11,IF(YEAR(A1327)=$F$12,C1327*$G$12,))))))))))</f>
        <v>882.2</v>
      </c>
      <c r="R1327">
        <f>SUMIF($B$3:B1327,B1327,$C$3:C1327)</f>
        <v>16189</v>
      </c>
      <c r="S1327">
        <f t="shared" si="28"/>
        <v>80.2</v>
      </c>
    </row>
    <row r="1328" spans="1:19" x14ac:dyDescent="0.25">
      <c r="A1328" s="1">
        <v>40568</v>
      </c>
      <c r="B1328" t="s">
        <v>55</v>
      </c>
      <c r="C1328">
        <v>25</v>
      </c>
      <c r="J1328">
        <f>IF(YEAR(A1328)=$F$3,C1328*$G$3,IF(YEAR(A1328)=$F$4,C1328*$G$4,IF(YEAR(A1328)=$F$5,C1328*$G$5,IF(YEAR(A1328)=$F$6,C1328*$G$6,IF(YEAR(A1328)=$F$7,C1328*$G$7,IF(YEAR(A1328)=$F$8,C1328*$G$8,IF(YEAR(A1328)=$F$9,C1328*$G$9,IF(YEAR(A1328)=$F$10,C1328*$G$10,IF(YEAR(A1328)=$F$11,C1328*$G$11,IF(YEAR(A1328)=$F$12,C1328*$G$12,))))))))))</f>
        <v>55.000000000000007</v>
      </c>
      <c r="R1328">
        <f>SUMIF($B$3:B1328,B1328,$C$3:C1328)</f>
        <v>3038</v>
      </c>
      <c r="S1328">
        <f t="shared" si="28"/>
        <v>2.5</v>
      </c>
    </row>
    <row r="1329" spans="1:19" x14ac:dyDescent="0.25">
      <c r="A1329" s="1">
        <v>40568</v>
      </c>
      <c r="B1329" t="s">
        <v>93</v>
      </c>
      <c r="C1329">
        <v>3</v>
      </c>
      <c r="J1329">
        <f>IF(YEAR(A1329)=$F$3,C1329*$G$3,IF(YEAR(A1329)=$F$4,C1329*$G$4,IF(YEAR(A1329)=$F$5,C1329*$G$5,IF(YEAR(A1329)=$F$6,C1329*$G$6,IF(YEAR(A1329)=$F$7,C1329*$G$7,IF(YEAR(A1329)=$F$8,C1329*$G$8,IF(YEAR(A1329)=$F$9,C1329*$G$9,IF(YEAR(A1329)=$F$10,C1329*$G$10,IF(YEAR(A1329)=$F$11,C1329*$G$11,IF(YEAR(A1329)=$F$12,C1329*$G$12,))))))))))</f>
        <v>6.6000000000000005</v>
      </c>
      <c r="R1329">
        <f>SUMIF($B$3:B1329,B1329,$C$3:C1329)</f>
        <v>19</v>
      </c>
      <c r="S1329">
        <f t="shared" si="28"/>
        <v>0</v>
      </c>
    </row>
    <row r="1330" spans="1:19" x14ac:dyDescent="0.25">
      <c r="A1330" s="1">
        <v>40568</v>
      </c>
      <c r="B1330" t="s">
        <v>170</v>
      </c>
      <c r="C1330">
        <v>11</v>
      </c>
      <c r="J1330">
        <f>IF(YEAR(A1330)=$F$3,C1330*$G$3,IF(YEAR(A1330)=$F$4,C1330*$G$4,IF(YEAR(A1330)=$F$5,C1330*$G$5,IF(YEAR(A1330)=$F$6,C1330*$G$6,IF(YEAR(A1330)=$F$7,C1330*$G$7,IF(YEAR(A1330)=$F$8,C1330*$G$8,IF(YEAR(A1330)=$F$9,C1330*$G$9,IF(YEAR(A1330)=$F$10,C1330*$G$10,IF(YEAR(A1330)=$F$11,C1330*$G$11,IF(YEAR(A1330)=$F$12,C1330*$G$12,))))))))))</f>
        <v>24.200000000000003</v>
      </c>
      <c r="R1330">
        <f>SUMIF($B$3:B1330,B1330,$C$3:C1330)</f>
        <v>47</v>
      </c>
      <c r="S1330">
        <f t="shared" si="28"/>
        <v>0</v>
      </c>
    </row>
    <row r="1331" spans="1:19" x14ac:dyDescent="0.25">
      <c r="A1331" s="1">
        <v>40573</v>
      </c>
      <c r="B1331" t="s">
        <v>216</v>
      </c>
      <c r="C1331">
        <v>18</v>
      </c>
      <c r="J1331">
        <f>IF(YEAR(A1331)=$F$3,C1331*$G$3,IF(YEAR(A1331)=$F$4,C1331*$G$4,IF(YEAR(A1331)=$F$5,C1331*$G$5,IF(YEAR(A1331)=$F$6,C1331*$G$6,IF(YEAR(A1331)=$F$7,C1331*$G$7,IF(YEAR(A1331)=$F$8,C1331*$G$8,IF(YEAR(A1331)=$F$9,C1331*$G$9,IF(YEAR(A1331)=$F$10,C1331*$G$10,IF(YEAR(A1331)=$F$11,C1331*$G$11,IF(YEAR(A1331)=$F$12,C1331*$G$12,))))))))))</f>
        <v>39.6</v>
      </c>
      <c r="R1331">
        <f>SUMIF($B$3:B1331,B1331,$C$3:C1331)</f>
        <v>18</v>
      </c>
      <c r="S1331">
        <f t="shared" si="28"/>
        <v>0</v>
      </c>
    </row>
    <row r="1332" spans="1:19" x14ac:dyDescent="0.25">
      <c r="A1332" s="1">
        <v>40573</v>
      </c>
      <c r="B1332" t="s">
        <v>45</v>
      </c>
      <c r="C1332">
        <v>154</v>
      </c>
      <c r="J1332">
        <f>IF(YEAR(A1332)=$F$3,C1332*$G$3,IF(YEAR(A1332)=$F$4,C1332*$G$4,IF(YEAR(A1332)=$F$5,C1332*$G$5,IF(YEAR(A1332)=$F$6,C1332*$G$6,IF(YEAR(A1332)=$F$7,C1332*$G$7,IF(YEAR(A1332)=$F$8,C1332*$G$8,IF(YEAR(A1332)=$F$9,C1332*$G$9,IF(YEAR(A1332)=$F$10,C1332*$G$10,IF(YEAR(A1332)=$F$11,C1332*$G$11,IF(YEAR(A1332)=$F$12,C1332*$G$12,))))))))))</f>
        <v>338.8</v>
      </c>
      <c r="R1332">
        <f>SUMIF($B$3:B1332,B1332,$C$3:C1332)</f>
        <v>18301</v>
      </c>
      <c r="S1332">
        <f t="shared" si="28"/>
        <v>30.8</v>
      </c>
    </row>
    <row r="1333" spans="1:19" x14ac:dyDescent="0.25">
      <c r="A1333" s="1">
        <v>40574</v>
      </c>
      <c r="B1333" t="s">
        <v>50</v>
      </c>
      <c r="C1333">
        <v>423</v>
      </c>
      <c r="J1333">
        <f>IF(YEAR(A1333)=$F$3,C1333*$G$3,IF(YEAR(A1333)=$F$4,C1333*$G$4,IF(YEAR(A1333)=$F$5,C1333*$G$5,IF(YEAR(A1333)=$F$6,C1333*$G$6,IF(YEAR(A1333)=$F$7,C1333*$G$7,IF(YEAR(A1333)=$F$8,C1333*$G$8,IF(YEAR(A1333)=$F$9,C1333*$G$9,IF(YEAR(A1333)=$F$10,C1333*$G$10,IF(YEAR(A1333)=$F$11,C1333*$G$11,IF(YEAR(A1333)=$F$12,C1333*$G$12,))))))))))</f>
        <v>930.6</v>
      </c>
      <c r="R1333">
        <f>SUMIF($B$3:B1333,B1333,$C$3:C1333)</f>
        <v>16242</v>
      </c>
      <c r="S1333">
        <f t="shared" si="28"/>
        <v>84.600000000000009</v>
      </c>
    </row>
    <row r="1334" spans="1:19" x14ac:dyDescent="0.25">
      <c r="A1334" s="1">
        <v>40576</v>
      </c>
      <c r="B1334" t="s">
        <v>127</v>
      </c>
      <c r="C1334">
        <v>6</v>
      </c>
      <c r="J1334">
        <f>IF(YEAR(A1334)=$F$3,C1334*$G$3,IF(YEAR(A1334)=$F$4,C1334*$G$4,IF(YEAR(A1334)=$F$5,C1334*$G$5,IF(YEAR(A1334)=$F$6,C1334*$G$6,IF(YEAR(A1334)=$F$7,C1334*$G$7,IF(YEAR(A1334)=$F$8,C1334*$G$8,IF(YEAR(A1334)=$F$9,C1334*$G$9,IF(YEAR(A1334)=$F$10,C1334*$G$10,IF(YEAR(A1334)=$F$11,C1334*$G$11,IF(YEAR(A1334)=$F$12,C1334*$G$12,))))))))))</f>
        <v>13.200000000000001</v>
      </c>
      <c r="R1334">
        <f>SUMIF($B$3:B1334,B1334,$C$3:C1334)</f>
        <v>26</v>
      </c>
      <c r="S1334">
        <f t="shared" si="28"/>
        <v>0</v>
      </c>
    </row>
    <row r="1335" spans="1:19" x14ac:dyDescent="0.25">
      <c r="A1335" s="1">
        <v>40580</v>
      </c>
      <c r="B1335" t="s">
        <v>28</v>
      </c>
      <c r="C1335">
        <v>62</v>
      </c>
      <c r="J1335">
        <f>IF(YEAR(A1335)=$F$3,C1335*$G$3,IF(YEAR(A1335)=$F$4,C1335*$G$4,IF(YEAR(A1335)=$F$5,C1335*$G$5,IF(YEAR(A1335)=$F$6,C1335*$G$6,IF(YEAR(A1335)=$F$7,C1335*$G$7,IF(YEAR(A1335)=$F$8,C1335*$G$8,IF(YEAR(A1335)=$F$9,C1335*$G$9,IF(YEAR(A1335)=$F$10,C1335*$G$10,IF(YEAR(A1335)=$F$11,C1335*$G$11,IF(YEAR(A1335)=$F$12,C1335*$G$12,))))))))))</f>
        <v>136.4</v>
      </c>
      <c r="R1335">
        <f>SUMIF($B$3:B1335,B1335,$C$3:C1335)</f>
        <v>2976</v>
      </c>
      <c r="S1335">
        <f t="shared" si="28"/>
        <v>6.2</v>
      </c>
    </row>
    <row r="1336" spans="1:19" x14ac:dyDescent="0.25">
      <c r="A1336" s="1">
        <v>40581</v>
      </c>
      <c r="B1336" t="s">
        <v>136</v>
      </c>
      <c r="C1336">
        <v>15</v>
      </c>
      <c r="J1336">
        <f>IF(YEAR(A1336)=$F$3,C1336*$G$3,IF(YEAR(A1336)=$F$4,C1336*$G$4,IF(YEAR(A1336)=$F$5,C1336*$G$5,IF(YEAR(A1336)=$F$6,C1336*$G$6,IF(YEAR(A1336)=$F$7,C1336*$G$7,IF(YEAR(A1336)=$F$8,C1336*$G$8,IF(YEAR(A1336)=$F$9,C1336*$G$9,IF(YEAR(A1336)=$F$10,C1336*$G$10,IF(YEAR(A1336)=$F$11,C1336*$G$11,IF(YEAR(A1336)=$F$12,C1336*$G$12,))))))))))</f>
        <v>33</v>
      </c>
      <c r="R1336">
        <f>SUMIF($B$3:B1336,B1336,$C$3:C1336)</f>
        <v>50</v>
      </c>
      <c r="S1336">
        <f t="shared" si="28"/>
        <v>0</v>
      </c>
    </row>
    <row r="1337" spans="1:19" x14ac:dyDescent="0.25">
      <c r="A1337" s="1">
        <v>40583</v>
      </c>
      <c r="B1337" t="s">
        <v>9</v>
      </c>
      <c r="C1337">
        <v>311</v>
      </c>
      <c r="J1337">
        <f>IF(YEAR(A1337)=$F$3,C1337*$G$3,IF(YEAR(A1337)=$F$4,C1337*$G$4,IF(YEAR(A1337)=$F$5,C1337*$G$5,IF(YEAR(A1337)=$F$6,C1337*$G$6,IF(YEAR(A1337)=$F$7,C1337*$G$7,IF(YEAR(A1337)=$F$8,C1337*$G$8,IF(YEAR(A1337)=$F$9,C1337*$G$9,IF(YEAR(A1337)=$F$10,C1337*$G$10,IF(YEAR(A1337)=$F$11,C1337*$G$11,IF(YEAR(A1337)=$F$12,C1337*$G$12,))))))))))</f>
        <v>684.2</v>
      </c>
      <c r="R1337">
        <f>SUMIF($B$3:B1337,B1337,$C$3:C1337)</f>
        <v>16500</v>
      </c>
      <c r="S1337">
        <f t="shared" si="28"/>
        <v>62.2</v>
      </c>
    </row>
    <row r="1338" spans="1:19" x14ac:dyDescent="0.25">
      <c r="A1338" s="1">
        <v>40584</v>
      </c>
      <c r="B1338" t="s">
        <v>19</v>
      </c>
      <c r="C1338">
        <v>127</v>
      </c>
      <c r="J1338">
        <f>IF(YEAR(A1338)=$F$3,C1338*$G$3,IF(YEAR(A1338)=$F$4,C1338*$G$4,IF(YEAR(A1338)=$F$5,C1338*$G$5,IF(YEAR(A1338)=$F$6,C1338*$G$6,IF(YEAR(A1338)=$F$7,C1338*$G$7,IF(YEAR(A1338)=$F$8,C1338*$G$8,IF(YEAR(A1338)=$F$9,C1338*$G$9,IF(YEAR(A1338)=$F$10,C1338*$G$10,IF(YEAR(A1338)=$F$11,C1338*$G$11,IF(YEAR(A1338)=$F$12,C1338*$G$12,))))))))))</f>
        <v>279.40000000000003</v>
      </c>
      <c r="R1338">
        <f>SUMIF($B$3:B1338,B1338,$C$3:C1338)</f>
        <v>2805</v>
      </c>
      <c r="S1338">
        <f t="shared" si="28"/>
        <v>12.700000000000001</v>
      </c>
    </row>
    <row r="1339" spans="1:19" x14ac:dyDescent="0.25">
      <c r="A1339" s="1">
        <v>40585</v>
      </c>
      <c r="B1339" t="s">
        <v>22</v>
      </c>
      <c r="C1339">
        <v>483</v>
      </c>
      <c r="J1339">
        <f>IF(YEAR(A1339)=$F$3,C1339*$G$3,IF(YEAR(A1339)=$F$4,C1339*$G$4,IF(YEAR(A1339)=$F$5,C1339*$G$5,IF(YEAR(A1339)=$F$6,C1339*$G$6,IF(YEAR(A1339)=$F$7,C1339*$G$7,IF(YEAR(A1339)=$F$8,C1339*$G$8,IF(YEAR(A1339)=$F$9,C1339*$G$9,IF(YEAR(A1339)=$F$10,C1339*$G$10,IF(YEAR(A1339)=$F$11,C1339*$G$11,IF(YEAR(A1339)=$F$12,C1339*$G$12,))))))))))</f>
        <v>1062.6000000000001</v>
      </c>
      <c r="R1339">
        <f>SUMIF($B$3:B1339,B1339,$C$3:C1339)</f>
        <v>15884</v>
      </c>
      <c r="S1339">
        <f t="shared" si="28"/>
        <v>96.600000000000009</v>
      </c>
    </row>
    <row r="1340" spans="1:19" x14ac:dyDescent="0.25">
      <c r="A1340" s="1">
        <v>40588</v>
      </c>
      <c r="B1340" t="s">
        <v>217</v>
      </c>
      <c r="C1340">
        <v>9</v>
      </c>
      <c r="J1340">
        <f>IF(YEAR(A1340)=$F$3,C1340*$G$3,IF(YEAR(A1340)=$F$4,C1340*$G$4,IF(YEAR(A1340)=$F$5,C1340*$G$5,IF(YEAR(A1340)=$F$6,C1340*$G$6,IF(YEAR(A1340)=$F$7,C1340*$G$7,IF(YEAR(A1340)=$F$8,C1340*$G$8,IF(YEAR(A1340)=$F$9,C1340*$G$9,IF(YEAR(A1340)=$F$10,C1340*$G$10,IF(YEAR(A1340)=$F$11,C1340*$G$11,IF(YEAR(A1340)=$F$12,C1340*$G$12,))))))))))</f>
        <v>19.8</v>
      </c>
      <c r="R1340">
        <f>SUMIF($B$3:B1340,B1340,$C$3:C1340)</f>
        <v>9</v>
      </c>
      <c r="S1340">
        <f t="shared" si="28"/>
        <v>0</v>
      </c>
    </row>
    <row r="1341" spans="1:19" x14ac:dyDescent="0.25">
      <c r="A1341" s="1">
        <v>40593</v>
      </c>
      <c r="B1341" t="s">
        <v>20</v>
      </c>
      <c r="C1341">
        <v>75</v>
      </c>
      <c r="J1341">
        <f>IF(YEAR(A1341)=$F$3,C1341*$G$3,IF(YEAR(A1341)=$F$4,C1341*$G$4,IF(YEAR(A1341)=$F$5,C1341*$G$5,IF(YEAR(A1341)=$F$6,C1341*$G$6,IF(YEAR(A1341)=$F$7,C1341*$G$7,IF(YEAR(A1341)=$F$8,C1341*$G$8,IF(YEAR(A1341)=$F$9,C1341*$G$9,IF(YEAR(A1341)=$F$10,C1341*$G$10,IF(YEAR(A1341)=$F$11,C1341*$G$11,IF(YEAR(A1341)=$F$12,C1341*$G$12,))))))))))</f>
        <v>165</v>
      </c>
      <c r="R1341">
        <f>SUMIF($B$3:B1341,B1341,$C$3:C1341)</f>
        <v>789</v>
      </c>
      <c r="S1341">
        <f t="shared" si="28"/>
        <v>3.75</v>
      </c>
    </row>
    <row r="1342" spans="1:19" x14ac:dyDescent="0.25">
      <c r="A1342" s="1">
        <v>40598</v>
      </c>
      <c r="B1342" t="s">
        <v>218</v>
      </c>
      <c r="C1342">
        <v>7</v>
      </c>
      <c r="J1342">
        <f>IF(YEAR(A1342)=$F$3,C1342*$G$3,IF(YEAR(A1342)=$F$4,C1342*$G$4,IF(YEAR(A1342)=$F$5,C1342*$G$5,IF(YEAR(A1342)=$F$6,C1342*$G$6,IF(YEAR(A1342)=$F$7,C1342*$G$7,IF(YEAR(A1342)=$F$8,C1342*$G$8,IF(YEAR(A1342)=$F$9,C1342*$G$9,IF(YEAR(A1342)=$F$10,C1342*$G$10,IF(YEAR(A1342)=$F$11,C1342*$G$11,IF(YEAR(A1342)=$F$12,C1342*$G$12,))))))))))</f>
        <v>15.400000000000002</v>
      </c>
      <c r="R1342">
        <f>SUMIF($B$3:B1342,B1342,$C$3:C1342)</f>
        <v>7</v>
      </c>
      <c r="S1342">
        <f t="shared" si="28"/>
        <v>0</v>
      </c>
    </row>
    <row r="1343" spans="1:19" x14ac:dyDescent="0.25">
      <c r="A1343" s="1">
        <v>40602</v>
      </c>
      <c r="B1343" t="s">
        <v>35</v>
      </c>
      <c r="C1343">
        <v>114</v>
      </c>
      <c r="J1343">
        <f>IF(YEAR(A1343)=$F$3,C1343*$G$3,IF(YEAR(A1343)=$F$4,C1343*$G$4,IF(YEAR(A1343)=$F$5,C1343*$G$5,IF(YEAR(A1343)=$F$6,C1343*$G$6,IF(YEAR(A1343)=$F$7,C1343*$G$7,IF(YEAR(A1343)=$F$8,C1343*$G$8,IF(YEAR(A1343)=$F$9,C1343*$G$9,IF(YEAR(A1343)=$F$10,C1343*$G$10,IF(YEAR(A1343)=$F$11,C1343*$G$11,IF(YEAR(A1343)=$F$12,C1343*$G$12,))))))))))</f>
        <v>250.8</v>
      </c>
      <c r="R1343">
        <f>SUMIF($B$3:B1343,B1343,$C$3:C1343)</f>
        <v>2459</v>
      </c>
      <c r="S1343">
        <f t="shared" si="28"/>
        <v>11.4</v>
      </c>
    </row>
    <row r="1344" spans="1:19" x14ac:dyDescent="0.25">
      <c r="A1344" s="1">
        <v>40605</v>
      </c>
      <c r="B1344" t="s">
        <v>123</v>
      </c>
      <c r="C1344">
        <v>151</v>
      </c>
      <c r="J1344">
        <f>IF(YEAR(A1344)=$F$3,C1344*$G$3,IF(YEAR(A1344)=$F$4,C1344*$G$4,IF(YEAR(A1344)=$F$5,C1344*$G$5,IF(YEAR(A1344)=$F$6,C1344*$G$6,IF(YEAR(A1344)=$F$7,C1344*$G$7,IF(YEAR(A1344)=$F$8,C1344*$G$8,IF(YEAR(A1344)=$F$9,C1344*$G$9,IF(YEAR(A1344)=$F$10,C1344*$G$10,IF(YEAR(A1344)=$F$11,C1344*$G$11,IF(YEAR(A1344)=$F$12,C1344*$G$12,))))))))))</f>
        <v>332.20000000000005</v>
      </c>
      <c r="R1344">
        <f>SUMIF($B$3:B1344,B1344,$C$3:C1344)</f>
        <v>503</v>
      </c>
      <c r="S1344">
        <f t="shared" si="28"/>
        <v>7.5500000000000007</v>
      </c>
    </row>
    <row r="1345" spans="1:19" x14ac:dyDescent="0.25">
      <c r="A1345" s="1">
        <v>40608</v>
      </c>
      <c r="B1345" t="s">
        <v>10</v>
      </c>
      <c r="C1345">
        <v>116</v>
      </c>
      <c r="J1345">
        <f>IF(YEAR(A1345)=$F$3,C1345*$G$3,IF(YEAR(A1345)=$F$4,C1345*$G$4,IF(YEAR(A1345)=$F$5,C1345*$G$5,IF(YEAR(A1345)=$F$6,C1345*$G$6,IF(YEAR(A1345)=$F$7,C1345*$G$7,IF(YEAR(A1345)=$F$8,C1345*$G$8,IF(YEAR(A1345)=$F$9,C1345*$G$9,IF(YEAR(A1345)=$F$10,C1345*$G$10,IF(YEAR(A1345)=$F$11,C1345*$G$11,IF(YEAR(A1345)=$F$12,C1345*$G$12,))))))))))</f>
        <v>255.20000000000002</v>
      </c>
      <c r="R1345">
        <f>SUMIF($B$3:B1345,B1345,$C$3:C1345)</f>
        <v>2725</v>
      </c>
      <c r="S1345">
        <f t="shared" si="28"/>
        <v>11.600000000000001</v>
      </c>
    </row>
    <row r="1346" spans="1:19" x14ac:dyDescent="0.25">
      <c r="A1346" s="1">
        <v>40609</v>
      </c>
      <c r="B1346" t="s">
        <v>12</v>
      </c>
      <c r="C1346">
        <v>76</v>
      </c>
      <c r="J1346">
        <f>IF(YEAR(A1346)=$F$3,C1346*$G$3,IF(YEAR(A1346)=$F$4,C1346*$G$4,IF(YEAR(A1346)=$F$5,C1346*$G$5,IF(YEAR(A1346)=$F$6,C1346*$G$6,IF(YEAR(A1346)=$F$7,C1346*$G$7,IF(YEAR(A1346)=$F$8,C1346*$G$8,IF(YEAR(A1346)=$F$9,C1346*$G$9,IF(YEAR(A1346)=$F$10,C1346*$G$10,IF(YEAR(A1346)=$F$11,C1346*$G$11,IF(YEAR(A1346)=$F$12,C1346*$G$12,))))))))))</f>
        <v>167.20000000000002</v>
      </c>
      <c r="R1346">
        <f>SUMIF($B$3:B1346,B1346,$C$3:C1346)</f>
        <v>3460</v>
      </c>
      <c r="S1346">
        <f t="shared" si="28"/>
        <v>7.6000000000000005</v>
      </c>
    </row>
    <row r="1347" spans="1:19" x14ac:dyDescent="0.25">
      <c r="A1347" s="1">
        <v>40610</v>
      </c>
      <c r="B1347" t="s">
        <v>6</v>
      </c>
      <c r="C1347">
        <v>25</v>
      </c>
      <c r="J1347">
        <f>IF(YEAR(A1347)=$F$3,C1347*$G$3,IF(YEAR(A1347)=$F$4,C1347*$G$4,IF(YEAR(A1347)=$F$5,C1347*$G$5,IF(YEAR(A1347)=$F$6,C1347*$G$6,IF(YEAR(A1347)=$F$7,C1347*$G$7,IF(YEAR(A1347)=$F$8,C1347*$G$8,IF(YEAR(A1347)=$F$9,C1347*$G$9,IF(YEAR(A1347)=$F$10,C1347*$G$10,IF(YEAR(A1347)=$F$11,C1347*$G$11,IF(YEAR(A1347)=$F$12,C1347*$G$12,))))))))))</f>
        <v>55.000000000000007</v>
      </c>
      <c r="R1347">
        <f>SUMIF($B$3:B1347,B1347,$C$3:C1347)</f>
        <v>1853</v>
      </c>
      <c r="S1347">
        <f t="shared" si="28"/>
        <v>2.5</v>
      </c>
    </row>
    <row r="1348" spans="1:19" x14ac:dyDescent="0.25">
      <c r="A1348" s="1">
        <v>40614</v>
      </c>
      <c r="B1348" t="s">
        <v>31</v>
      </c>
      <c r="C1348">
        <v>37</v>
      </c>
      <c r="J1348">
        <f>IF(YEAR(A1348)=$F$3,C1348*$G$3,IF(YEAR(A1348)=$F$4,C1348*$G$4,IF(YEAR(A1348)=$F$5,C1348*$G$5,IF(YEAR(A1348)=$F$6,C1348*$G$6,IF(YEAR(A1348)=$F$7,C1348*$G$7,IF(YEAR(A1348)=$F$8,C1348*$G$8,IF(YEAR(A1348)=$F$9,C1348*$G$9,IF(YEAR(A1348)=$F$10,C1348*$G$10,IF(YEAR(A1348)=$F$11,C1348*$G$11,IF(YEAR(A1348)=$F$12,C1348*$G$12,))))))))))</f>
        <v>81.400000000000006</v>
      </c>
      <c r="R1348">
        <f>SUMIF($B$3:B1348,B1348,$C$3:C1348)</f>
        <v>1499</v>
      </c>
      <c r="S1348">
        <f t="shared" ref="S1348:S1411" si="29">IF(R1348&gt;=10000,C1348*0.2,IF(R1348&gt;=1000,C1348*0.1,IF(R1348&gt;=100,C1348*0.05,0)))</f>
        <v>3.7</v>
      </c>
    </row>
    <row r="1349" spans="1:19" x14ac:dyDescent="0.25">
      <c r="A1349" s="1">
        <v>40616</v>
      </c>
      <c r="B1349" t="s">
        <v>80</v>
      </c>
      <c r="C1349">
        <v>108</v>
      </c>
      <c r="J1349">
        <f>IF(YEAR(A1349)=$F$3,C1349*$G$3,IF(YEAR(A1349)=$F$4,C1349*$G$4,IF(YEAR(A1349)=$F$5,C1349*$G$5,IF(YEAR(A1349)=$F$6,C1349*$G$6,IF(YEAR(A1349)=$F$7,C1349*$G$7,IF(YEAR(A1349)=$F$8,C1349*$G$8,IF(YEAR(A1349)=$F$9,C1349*$G$9,IF(YEAR(A1349)=$F$10,C1349*$G$10,IF(YEAR(A1349)=$F$11,C1349*$G$11,IF(YEAR(A1349)=$F$12,C1349*$G$12,))))))))))</f>
        <v>237.60000000000002</v>
      </c>
      <c r="R1349">
        <f>SUMIF($B$3:B1349,B1349,$C$3:C1349)</f>
        <v>745</v>
      </c>
      <c r="S1349">
        <f t="shared" si="29"/>
        <v>5.4</v>
      </c>
    </row>
    <row r="1350" spans="1:19" x14ac:dyDescent="0.25">
      <c r="A1350" s="1">
        <v>40617</v>
      </c>
      <c r="B1350" t="s">
        <v>7</v>
      </c>
      <c r="C1350">
        <v>199</v>
      </c>
      <c r="J1350">
        <f>IF(YEAR(A1350)=$F$3,C1350*$G$3,IF(YEAR(A1350)=$F$4,C1350*$G$4,IF(YEAR(A1350)=$F$5,C1350*$G$5,IF(YEAR(A1350)=$F$6,C1350*$G$6,IF(YEAR(A1350)=$F$7,C1350*$G$7,IF(YEAR(A1350)=$F$8,C1350*$G$8,IF(YEAR(A1350)=$F$9,C1350*$G$9,IF(YEAR(A1350)=$F$10,C1350*$G$10,IF(YEAR(A1350)=$F$11,C1350*$G$11,IF(YEAR(A1350)=$F$12,C1350*$G$12,))))))))))</f>
        <v>437.8</v>
      </c>
      <c r="R1350">
        <f>SUMIF($B$3:B1350,B1350,$C$3:C1350)</f>
        <v>18232</v>
      </c>
      <c r="S1350">
        <f t="shared" si="29"/>
        <v>39.800000000000004</v>
      </c>
    </row>
    <row r="1351" spans="1:19" x14ac:dyDescent="0.25">
      <c r="A1351" s="1">
        <v>40617</v>
      </c>
      <c r="B1351" t="s">
        <v>45</v>
      </c>
      <c r="C1351">
        <v>128</v>
      </c>
      <c r="J1351">
        <f>IF(YEAR(A1351)=$F$3,C1351*$G$3,IF(YEAR(A1351)=$F$4,C1351*$G$4,IF(YEAR(A1351)=$F$5,C1351*$G$5,IF(YEAR(A1351)=$F$6,C1351*$G$6,IF(YEAR(A1351)=$F$7,C1351*$G$7,IF(YEAR(A1351)=$F$8,C1351*$G$8,IF(YEAR(A1351)=$F$9,C1351*$G$9,IF(YEAR(A1351)=$F$10,C1351*$G$10,IF(YEAR(A1351)=$F$11,C1351*$G$11,IF(YEAR(A1351)=$F$12,C1351*$G$12,))))))))))</f>
        <v>281.60000000000002</v>
      </c>
      <c r="R1351">
        <f>SUMIF($B$3:B1351,B1351,$C$3:C1351)</f>
        <v>18429</v>
      </c>
      <c r="S1351">
        <f t="shared" si="29"/>
        <v>25.6</v>
      </c>
    </row>
    <row r="1352" spans="1:19" x14ac:dyDescent="0.25">
      <c r="A1352" s="1">
        <v>40618</v>
      </c>
      <c r="B1352" t="s">
        <v>58</v>
      </c>
      <c r="C1352">
        <v>32</v>
      </c>
      <c r="J1352">
        <f>IF(YEAR(A1352)=$F$3,C1352*$G$3,IF(YEAR(A1352)=$F$4,C1352*$G$4,IF(YEAR(A1352)=$F$5,C1352*$G$5,IF(YEAR(A1352)=$F$6,C1352*$G$6,IF(YEAR(A1352)=$F$7,C1352*$G$7,IF(YEAR(A1352)=$F$8,C1352*$G$8,IF(YEAR(A1352)=$F$9,C1352*$G$9,IF(YEAR(A1352)=$F$10,C1352*$G$10,IF(YEAR(A1352)=$F$11,C1352*$G$11,IF(YEAR(A1352)=$F$12,C1352*$G$12,))))))))))</f>
        <v>70.400000000000006</v>
      </c>
      <c r="R1352">
        <f>SUMIF($B$3:B1352,B1352,$C$3:C1352)</f>
        <v>557</v>
      </c>
      <c r="S1352">
        <f t="shared" si="29"/>
        <v>1.6</v>
      </c>
    </row>
    <row r="1353" spans="1:19" x14ac:dyDescent="0.25">
      <c r="A1353" s="1">
        <v>40625</v>
      </c>
      <c r="B1353" t="s">
        <v>30</v>
      </c>
      <c r="C1353">
        <v>151</v>
      </c>
      <c r="J1353">
        <f>IF(YEAR(A1353)=$F$3,C1353*$G$3,IF(YEAR(A1353)=$F$4,C1353*$G$4,IF(YEAR(A1353)=$F$5,C1353*$G$5,IF(YEAR(A1353)=$F$6,C1353*$G$6,IF(YEAR(A1353)=$F$7,C1353*$G$7,IF(YEAR(A1353)=$F$8,C1353*$G$8,IF(YEAR(A1353)=$F$9,C1353*$G$9,IF(YEAR(A1353)=$F$10,C1353*$G$10,IF(YEAR(A1353)=$F$11,C1353*$G$11,IF(YEAR(A1353)=$F$12,C1353*$G$12,))))))))))</f>
        <v>332.20000000000005</v>
      </c>
      <c r="R1353">
        <f>SUMIF($B$3:B1353,B1353,$C$3:C1353)</f>
        <v>3782</v>
      </c>
      <c r="S1353">
        <f t="shared" si="29"/>
        <v>15.100000000000001</v>
      </c>
    </row>
    <row r="1354" spans="1:19" x14ac:dyDescent="0.25">
      <c r="A1354" s="1">
        <v>40626</v>
      </c>
      <c r="B1354" t="s">
        <v>153</v>
      </c>
      <c r="C1354">
        <v>8</v>
      </c>
      <c r="J1354">
        <f>IF(YEAR(A1354)=$F$3,C1354*$G$3,IF(YEAR(A1354)=$F$4,C1354*$G$4,IF(YEAR(A1354)=$F$5,C1354*$G$5,IF(YEAR(A1354)=$F$6,C1354*$G$6,IF(YEAR(A1354)=$F$7,C1354*$G$7,IF(YEAR(A1354)=$F$8,C1354*$G$8,IF(YEAR(A1354)=$F$9,C1354*$G$9,IF(YEAR(A1354)=$F$10,C1354*$G$10,IF(YEAR(A1354)=$F$11,C1354*$G$11,IF(YEAR(A1354)=$F$12,C1354*$G$12,))))))))))</f>
        <v>17.600000000000001</v>
      </c>
      <c r="R1354">
        <f>SUMIF($B$3:B1354,B1354,$C$3:C1354)</f>
        <v>29</v>
      </c>
      <c r="S1354">
        <f t="shared" si="29"/>
        <v>0</v>
      </c>
    </row>
    <row r="1355" spans="1:19" x14ac:dyDescent="0.25">
      <c r="A1355" s="1">
        <v>40627</v>
      </c>
      <c r="B1355" t="s">
        <v>14</v>
      </c>
      <c r="C1355">
        <v>411</v>
      </c>
      <c r="J1355">
        <f>IF(YEAR(A1355)=$F$3,C1355*$G$3,IF(YEAR(A1355)=$F$4,C1355*$G$4,IF(YEAR(A1355)=$F$5,C1355*$G$5,IF(YEAR(A1355)=$F$6,C1355*$G$6,IF(YEAR(A1355)=$F$7,C1355*$G$7,IF(YEAR(A1355)=$F$8,C1355*$G$8,IF(YEAR(A1355)=$F$9,C1355*$G$9,IF(YEAR(A1355)=$F$10,C1355*$G$10,IF(YEAR(A1355)=$F$11,C1355*$G$11,IF(YEAR(A1355)=$F$12,C1355*$G$12,))))))))))</f>
        <v>904.2</v>
      </c>
      <c r="R1355">
        <f>SUMIF($B$3:B1355,B1355,$C$3:C1355)</f>
        <v>16001</v>
      </c>
      <c r="S1355">
        <f t="shared" si="29"/>
        <v>82.2</v>
      </c>
    </row>
    <row r="1356" spans="1:19" x14ac:dyDescent="0.25">
      <c r="A1356" s="1">
        <v>40628</v>
      </c>
      <c r="B1356" t="s">
        <v>52</v>
      </c>
      <c r="C1356">
        <v>119</v>
      </c>
      <c r="J1356">
        <f>IF(YEAR(A1356)=$F$3,C1356*$G$3,IF(YEAR(A1356)=$F$4,C1356*$G$4,IF(YEAR(A1356)=$F$5,C1356*$G$5,IF(YEAR(A1356)=$F$6,C1356*$G$6,IF(YEAR(A1356)=$F$7,C1356*$G$7,IF(YEAR(A1356)=$F$8,C1356*$G$8,IF(YEAR(A1356)=$F$9,C1356*$G$9,IF(YEAR(A1356)=$F$10,C1356*$G$10,IF(YEAR(A1356)=$F$11,C1356*$G$11,IF(YEAR(A1356)=$F$12,C1356*$G$12,))))))))))</f>
        <v>261.8</v>
      </c>
      <c r="R1356">
        <f>SUMIF($B$3:B1356,B1356,$C$3:C1356)</f>
        <v>3252</v>
      </c>
      <c r="S1356">
        <f t="shared" si="29"/>
        <v>11.9</v>
      </c>
    </row>
    <row r="1357" spans="1:19" x14ac:dyDescent="0.25">
      <c r="A1357" s="1">
        <v>40630</v>
      </c>
      <c r="B1357" t="s">
        <v>17</v>
      </c>
      <c r="C1357">
        <v>366</v>
      </c>
      <c r="J1357">
        <f>IF(YEAR(A1357)=$F$3,C1357*$G$3,IF(YEAR(A1357)=$F$4,C1357*$G$4,IF(YEAR(A1357)=$F$5,C1357*$G$5,IF(YEAR(A1357)=$F$6,C1357*$G$6,IF(YEAR(A1357)=$F$7,C1357*$G$7,IF(YEAR(A1357)=$F$8,C1357*$G$8,IF(YEAR(A1357)=$F$9,C1357*$G$9,IF(YEAR(A1357)=$F$10,C1357*$G$10,IF(YEAR(A1357)=$F$11,C1357*$G$11,IF(YEAR(A1357)=$F$12,C1357*$G$12,))))))))))</f>
        <v>805.2</v>
      </c>
      <c r="R1357">
        <f>SUMIF($B$3:B1357,B1357,$C$3:C1357)</f>
        <v>12184</v>
      </c>
      <c r="S1357">
        <f t="shared" si="29"/>
        <v>73.2</v>
      </c>
    </row>
    <row r="1358" spans="1:19" x14ac:dyDescent="0.25">
      <c r="A1358" s="1">
        <v>40633</v>
      </c>
      <c r="B1358" t="s">
        <v>69</v>
      </c>
      <c r="C1358">
        <v>20</v>
      </c>
      <c r="J1358">
        <f>IF(YEAR(A1358)=$F$3,C1358*$G$3,IF(YEAR(A1358)=$F$4,C1358*$G$4,IF(YEAR(A1358)=$F$5,C1358*$G$5,IF(YEAR(A1358)=$F$6,C1358*$G$6,IF(YEAR(A1358)=$F$7,C1358*$G$7,IF(YEAR(A1358)=$F$8,C1358*$G$8,IF(YEAR(A1358)=$F$9,C1358*$G$9,IF(YEAR(A1358)=$F$10,C1358*$G$10,IF(YEAR(A1358)=$F$11,C1358*$G$11,IF(YEAR(A1358)=$F$12,C1358*$G$12,))))))))))</f>
        <v>44</v>
      </c>
      <c r="R1358">
        <f>SUMIF($B$3:B1358,B1358,$C$3:C1358)</f>
        <v>2392</v>
      </c>
      <c r="S1358">
        <f t="shared" si="29"/>
        <v>2</v>
      </c>
    </row>
    <row r="1359" spans="1:19" x14ac:dyDescent="0.25">
      <c r="A1359" s="1">
        <v>40635</v>
      </c>
      <c r="B1359" t="s">
        <v>123</v>
      </c>
      <c r="C1359">
        <v>124</v>
      </c>
      <c r="J1359">
        <f>IF(YEAR(A1359)=$F$3,C1359*$G$3,IF(YEAR(A1359)=$F$4,C1359*$G$4,IF(YEAR(A1359)=$F$5,C1359*$G$5,IF(YEAR(A1359)=$F$6,C1359*$G$6,IF(YEAR(A1359)=$F$7,C1359*$G$7,IF(YEAR(A1359)=$F$8,C1359*$G$8,IF(YEAR(A1359)=$F$9,C1359*$G$9,IF(YEAR(A1359)=$F$10,C1359*$G$10,IF(YEAR(A1359)=$F$11,C1359*$G$11,IF(YEAR(A1359)=$F$12,C1359*$G$12,))))))))))</f>
        <v>272.8</v>
      </c>
      <c r="R1359">
        <f>SUMIF($B$3:B1359,B1359,$C$3:C1359)</f>
        <v>627</v>
      </c>
      <c r="S1359">
        <f t="shared" si="29"/>
        <v>6.2</v>
      </c>
    </row>
    <row r="1360" spans="1:19" x14ac:dyDescent="0.25">
      <c r="A1360" s="1">
        <v>40635</v>
      </c>
      <c r="B1360" t="s">
        <v>10</v>
      </c>
      <c r="C1360">
        <v>30</v>
      </c>
      <c r="J1360">
        <f>IF(YEAR(A1360)=$F$3,C1360*$G$3,IF(YEAR(A1360)=$F$4,C1360*$G$4,IF(YEAR(A1360)=$F$5,C1360*$G$5,IF(YEAR(A1360)=$F$6,C1360*$G$6,IF(YEAR(A1360)=$F$7,C1360*$G$7,IF(YEAR(A1360)=$F$8,C1360*$G$8,IF(YEAR(A1360)=$F$9,C1360*$G$9,IF(YEAR(A1360)=$F$10,C1360*$G$10,IF(YEAR(A1360)=$F$11,C1360*$G$11,IF(YEAR(A1360)=$F$12,C1360*$G$12,))))))))))</f>
        <v>66</v>
      </c>
      <c r="R1360">
        <f>SUMIF($B$3:B1360,B1360,$C$3:C1360)</f>
        <v>2755</v>
      </c>
      <c r="S1360">
        <f t="shared" si="29"/>
        <v>3</v>
      </c>
    </row>
    <row r="1361" spans="1:19" x14ac:dyDescent="0.25">
      <c r="A1361" s="1">
        <v>40636</v>
      </c>
      <c r="B1361" t="s">
        <v>14</v>
      </c>
      <c r="C1361">
        <v>237</v>
      </c>
      <c r="J1361">
        <f>IF(YEAR(A1361)=$F$3,C1361*$G$3,IF(YEAR(A1361)=$F$4,C1361*$G$4,IF(YEAR(A1361)=$F$5,C1361*$G$5,IF(YEAR(A1361)=$F$6,C1361*$G$6,IF(YEAR(A1361)=$F$7,C1361*$G$7,IF(YEAR(A1361)=$F$8,C1361*$G$8,IF(YEAR(A1361)=$F$9,C1361*$G$9,IF(YEAR(A1361)=$F$10,C1361*$G$10,IF(YEAR(A1361)=$F$11,C1361*$G$11,IF(YEAR(A1361)=$F$12,C1361*$G$12,))))))))))</f>
        <v>521.40000000000009</v>
      </c>
      <c r="R1361">
        <f>SUMIF($B$3:B1361,B1361,$C$3:C1361)</f>
        <v>16238</v>
      </c>
      <c r="S1361">
        <f t="shared" si="29"/>
        <v>47.400000000000006</v>
      </c>
    </row>
    <row r="1362" spans="1:19" x14ac:dyDescent="0.25">
      <c r="A1362" s="1">
        <v>40638</v>
      </c>
      <c r="B1362" t="s">
        <v>22</v>
      </c>
      <c r="C1362">
        <v>355</v>
      </c>
      <c r="J1362">
        <f>IF(YEAR(A1362)=$F$3,C1362*$G$3,IF(YEAR(A1362)=$F$4,C1362*$G$4,IF(YEAR(A1362)=$F$5,C1362*$G$5,IF(YEAR(A1362)=$F$6,C1362*$G$6,IF(YEAR(A1362)=$F$7,C1362*$G$7,IF(YEAR(A1362)=$F$8,C1362*$G$8,IF(YEAR(A1362)=$F$9,C1362*$G$9,IF(YEAR(A1362)=$F$10,C1362*$G$10,IF(YEAR(A1362)=$F$11,C1362*$G$11,IF(YEAR(A1362)=$F$12,C1362*$G$12,))))))))))</f>
        <v>781.00000000000011</v>
      </c>
      <c r="R1362">
        <f>SUMIF($B$3:B1362,B1362,$C$3:C1362)</f>
        <v>16239</v>
      </c>
      <c r="S1362">
        <f t="shared" si="29"/>
        <v>71</v>
      </c>
    </row>
    <row r="1363" spans="1:19" x14ac:dyDescent="0.25">
      <c r="A1363" s="1">
        <v>40642</v>
      </c>
      <c r="B1363" t="s">
        <v>45</v>
      </c>
      <c r="C1363">
        <v>162</v>
      </c>
      <c r="J1363">
        <f>IF(YEAR(A1363)=$F$3,C1363*$G$3,IF(YEAR(A1363)=$F$4,C1363*$G$4,IF(YEAR(A1363)=$F$5,C1363*$G$5,IF(YEAR(A1363)=$F$6,C1363*$G$6,IF(YEAR(A1363)=$F$7,C1363*$G$7,IF(YEAR(A1363)=$F$8,C1363*$G$8,IF(YEAR(A1363)=$F$9,C1363*$G$9,IF(YEAR(A1363)=$F$10,C1363*$G$10,IF(YEAR(A1363)=$F$11,C1363*$G$11,IF(YEAR(A1363)=$F$12,C1363*$G$12,))))))))))</f>
        <v>356.40000000000003</v>
      </c>
      <c r="R1363">
        <f>SUMIF($B$3:B1363,B1363,$C$3:C1363)</f>
        <v>18591</v>
      </c>
      <c r="S1363">
        <f t="shared" si="29"/>
        <v>32.4</v>
      </c>
    </row>
    <row r="1364" spans="1:19" x14ac:dyDescent="0.25">
      <c r="A1364" s="1">
        <v>40647</v>
      </c>
      <c r="B1364" t="s">
        <v>35</v>
      </c>
      <c r="C1364">
        <v>46</v>
      </c>
      <c r="J1364">
        <f>IF(YEAR(A1364)=$F$3,C1364*$G$3,IF(YEAR(A1364)=$F$4,C1364*$G$4,IF(YEAR(A1364)=$F$5,C1364*$G$5,IF(YEAR(A1364)=$F$6,C1364*$G$6,IF(YEAR(A1364)=$F$7,C1364*$G$7,IF(YEAR(A1364)=$F$8,C1364*$G$8,IF(YEAR(A1364)=$F$9,C1364*$G$9,IF(YEAR(A1364)=$F$10,C1364*$G$10,IF(YEAR(A1364)=$F$11,C1364*$G$11,IF(YEAR(A1364)=$F$12,C1364*$G$12,))))))))))</f>
        <v>101.2</v>
      </c>
      <c r="R1364">
        <f>SUMIF($B$3:B1364,B1364,$C$3:C1364)</f>
        <v>2505</v>
      </c>
      <c r="S1364">
        <f t="shared" si="29"/>
        <v>4.6000000000000005</v>
      </c>
    </row>
    <row r="1365" spans="1:19" x14ac:dyDescent="0.25">
      <c r="A1365" s="1">
        <v>40647</v>
      </c>
      <c r="B1365" t="s">
        <v>219</v>
      </c>
      <c r="C1365">
        <v>13</v>
      </c>
      <c r="J1365">
        <f>IF(YEAR(A1365)=$F$3,C1365*$G$3,IF(YEAR(A1365)=$F$4,C1365*$G$4,IF(YEAR(A1365)=$F$5,C1365*$G$5,IF(YEAR(A1365)=$F$6,C1365*$G$6,IF(YEAR(A1365)=$F$7,C1365*$G$7,IF(YEAR(A1365)=$F$8,C1365*$G$8,IF(YEAR(A1365)=$F$9,C1365*$G$9,IF(YEAR(A1365)=$F$10,C1365*$G$10,IF(YEAR(A1365)=$F$11,C1365*$G$11,IF(YEAR(A1365)=$F$12,C1365*$G$12,))))))))))</f>
        <v>28.6</v>
      </c>
      <c r="R1365">
        <f>SUMIF($B$3:B1365,B1365,$C$3:C1365)</f>
        <v>13</v>
      </c>
      <c r="S1365">
        <f t="shared" si="29"/>
        <v>0</v>
      </c>
    </row>
    <row r="1366" spans="1:19" x14ac:dyDescent="0.25">
      <c r="A1366" s="1">
        <v>40647</v>
      </c>
      <c r="B1366" t="s">
        <v>118</v>
      </c>
      <c r="C1366">
        <v>14</v>
      </c>
      <c r="J1366">
        <f>IF(YEAR(A1366)=$F$3,C1366*$G$3,IF(YEAR(A1366)=$F$4,C1366*$G$4,IF(YEAR(A1366)=$F$5,C1366*$G$5,IF(YEAR(A1366)=$F$6,C1366*$G$6,IF(YEAR(A1366)=$F$7,C1366*$G$7,IF(YEAR(A1366)=$F$8,C1366*$G$8,IF(YEAR(A1366)=$F$9,C1366*$G$9,IF(YEAR(A1366)=$F$10,C1366*$G$10,IF(YEAR(A1366)=$F$11,C1366*$G$11,IF(YEAR(A1366)=$F$12,C1366*$G$12,))))))))))</f>
        <v>30.800000000000004</v>
      </c>
      <c r="R1366">
        <f>SUMIF($B$3:B1366,B1366,$C$3:C1366)</f>
        <v>53</v>
      </c>
      <c r="S1366">
        <f t="shared" si="29"/>
        <v>0</v>
      </c>
    </row>
    <row r="1367" spans="1:19" x14ac:dyDescent="0.25">
      <c r="A1367" s="1">
        <v>40647</v>
      </c>
      <c r="B1367" t="s">
        <v>220</v>
      </c>
      <c r="C1367">
        <v>4</v>
      </c>
      <c r="J1367">
        <f>IF(YEAR(A1367)=$F$3,C1367*$G$3,IF(YEAR(A1367)=$F$4,C1367*$G$4,IF(YEAR(A1367)=$F$5,C1367*$G$5,IF(YEAR(A1367)=$F$6,C1367*$G$6,IF(YEAR(A1367)=$F$7,C1367*$G$7,IF(YEAR(A1367)=$F$8,C1367*$G$8,IF(YEAR(A1367)=$F$9,C1367*$G$9,IF(YEAR(A1367)=$F$10,C1367*$G$10,IF(YEAR(A1367)=$F$11,C1367*$G$11,IF(YEAR(A1367)=$F$12,C1367*$G$12,))))))))))</f>
        <v>8.8000000000000007</v>
      </c>
      <c r="R1367">
        <f>SUMIF($B$3:B1367,B1367,$C$3:C1367)</f>
        <v>4</v>
      </c>
      <c r="S1367">
        <f t="shared" si="29"/>
        <v>0</v>
      </c>
    </row>
    <row r="1368" spans="1:19" x14ac:dyDescent="0.25">
      <c r="A1368" s="1">
        <v>40651</v>
      </c>
      <c r="B1368" t="s">
        <v>9</v>
      </c>
      <c r="C1368">
        <v>470</v>
      </c>
      <c r="J1368">
        <f>IF(YEAR(A1368)=$F$3,C1368*$G$3,IF(YEAR(A1368)=$F$4,C1368*$G$4,IF(YEAR(A1368)=$F$5,C1368*$G$5,IF(YEAR(A1368)=$F$6,C1368*$G$6,IF(YEAR(A1368)=$F$7,C1368*$G$7,IF(YEAR(A1368)=$F$8,C1368*$G$8,IF(YEAR(A1368)=$F$9,C1368*$G$9,IF(YEAR(A1368)=$F$10,C1368*$G$10,IF(YEAR(A1368)=$F$11,C1368*$G$11,IF(YEAR(A1368)=$F$12,C1368*$G$12,))))))))))</f>
        <v>1034</v>
      </c>
      <c r="R1368">
        <f>SUMIF($B$3:B1368,B1368,$C$3:C1368)</f>
        <v>16970</v>
      </c>
      <c r="S1368">
        <f t="shared" si="29"/>
        <v>94</v>
      </c>
    </row>
    <row r="1369" spans="1:19" x14ac:dyDescent="0.25">
      <c r="A1369" s="1">
        <v>40651</v>
      </c>
      <c r="B1369" t="s">
        <v>221</v>
      </c>
      <c r="C1369">
        <v>9</v>
      </c>
      <c r="J1369">
        <f>IF(YEAR(A1369)=$F$3,C1369*$G$3,IF(YEAR(A1369)=$F$4,C1369*$G$4,IF(YEAR(A1369)=$F$5,C1369*$G$5,IF(YEAR(A1369)=$F$6,C1369*$G$6,IF(YEAR(A1369)=$F$7,C1369*$G$7,IF(YEAR(A1369)=$F$8,C1369*$G$8,IF(YEAR(A1369)=$F$9,C1369*$G$9,IF(YEAR(A1369)=$F$10,C1369*$G$10,IF(YEAR(A1369)=$F$11,C1369*$G$11,IF(YEAR(A1369)=$F$12,C1369*$G$12,))))))))))</f>
        <v>19.8</v>
      </c>
      <c r="R1369">
        <f>SUMIF($B$3:B1369,B1369,$C$3:C1369)</f>
        <v>9</v>
      </c>
      <c r="S1369">
        <f t="shared" si="29"/>
        <v>0</v>
      </c>
    </row>
    <row r="1370" spans="1:19" x14ac:dyDescent="0.25">
      <c r="A1370" s="1">
        <v>40651</v>
      </c>
      <c r="B1370" t="s">
        <v>58</v>
      </c>
      <c r="C1370">
        <v>37</v>
      </c>
      <c r="J1370">
        <f>IF(YEAR(A1370)=$F$3,C1370*$G$3,IF(YEAR(A1370)=$F$4,C1370*$G$4,IF(YEAR(A1370)=$F$5,C1370*$G$5,IF(YEAR(A1370)=$F$6,C1370*$G$6,IF(YEAR(A1370)=$F$7,C1370*$G$7,IF(YEAR(A1370)=$F$8,C1370*$G$8,IF(YEAR(A1370)=$F$9,C1370*$G$9,IF(YEAR(A1370)=$F$10,C1370*$G$10,IF(YEAR(A1370)=$F$11,C1370*$G$11,IF(YEAR(A1370)=$F$12,C1370*$G$12,))))))))))</f>
        <v>81.400000000000006</v>
      </c>
      <c r="R1370">
        <f>SUMIF($B$3:B1370,B1370,$C$3:C1370)</f>
        <v>594</v>
      </c>
      <c r="S1370">
        <f t="shared" si="29"/>
        <v>1.85</v>
      </c>
    </row>
    <row r="1371" spans="1:19" x14ac:dyDescent="0.25">
      <c r="A1371" s="1">
        <v>40652</v>
      </c>
      <c r="B1371" t="s">
        <v>28</v>
      </c>
      <c r="C1371">
        <v>55</v>
      </c>
      <c r="J1371">
        <f>IF(YEAR(A1371)=$F$3,C1371*$G$3,IF(YEAR(A1371)=$F$4,C1371*$G$4,IF(YEAR(A1371)=$F$5,C1371*$G$5,IF(YEAR(A1371)=$F$6,C1371*$G$6,IF(YEAR(A1371)=$F$7,C1371*$G$7,IF(YEAR(A1371)=$F$8,C1371*$G$8,IF(YEAR(A1371)=$F$9,C1371*$G$9,IF(YEAR(A1371)=$F$10,C1371*$G$10,IF(YEAR(A1371)=$F$11,C1371*$G$11,IF(YEAR(A1371)=$F$12,C1371*$G$12,))))))))))</f>
        <v>121.00000000000001</v>
      </c>
      <c r="R1371">
        <f>SUMIF($B$3:B1371,B1371,$C$3:C1371)</f>
        <v>3031</v>
      </c>
      <c r="S1371">
        <f t="shared" si="29"/>
        <v>5.5</v>
      </c>
    </row>
    <row r="1372" spans="1:19" x14ac:dyDescent="0.25">
      <c r="A1372" s="1">
        <v>40654</v>
      </c>
      <c r="B1372" t="s">
        <v>55</v>
      </c>
      <c r="C1372">
        <v>140</v>
      </c>
      <c r="J1372">
        <f>IF(YEAR(A1372)=$F$3,C1372*$G$3,IF(YEAR(A1372)=$F$4,C1372*$G$4,IF(YEAR(A1372)=$F$5,C1372*$G$5,IF(YEAR(A1372)=$F$6,C1372*$G$6,IF(YEAR(A1372)=$F$7,C1372*$G$7,IF(YEAR(A1372)=$F$8,C1372*$G$8,IF(YEAR(A1372)=$F$9,C1372*$G$9,IF(YEAR(A1372)=$F$10,C1372*$G$10,IF(YEAR(A1372)=$F$11,C1372*$G$11,IF(YEAR(A1372)=$F$12,C1372*$G$12,))))))))))</f>
        <v>308</v>
      </c>
      <c r="R1372">
        <f>SUMIF($B$3:B1372,B1372,$C$3:C1372)</f>
        <v>3178</v>
      </c>
      <c r="S1372">
        <f t="shared" si="29"/>
        <v>14</v>
      </c>
    </row>
    <row r="1373" spans="1:19" x14ac:dyDescent="0.25">
      <c r="A1373" s="1">
        <v>40656</v>
      </c>
      <c r="B1373" t="s">
        <v>222</v>
      </c>
      <c r="C1373">
        <v>12</v>
      </c>
      <c r="J1373">
        <f>IF(YEAR(A1373)=$F$3,C1373*$G$3,IF(YEAR(A1373)=$F$4,C1373*$G$4,IF(YEAR(A1373)=$F$5,C1373*$G$5,IF(YEAR(A1373)=$F$6,C1373*$G$6,IF(YEAR(A1373)=$F$7,C1373*$G$7,IF(YEAR(A1373)=$F$8,C1373*$G$8,IF(YEAR(A1373)=$F$9,C1373*$G$9,IF(YEAR(A1373)=$F$10,C1373*$G$10,IF(YEAR(A1373)=$F$11,C1373*$G$11,IF(YEAR(A1373)=$F$12,C1373*$G$12,))))))))))</f>
        <v>26.400000000000002</v>
      </c>
      <c r="R1373">
        <f>SUMIF($B$3:B1373,B1373,$C$3:C1373)</f>
        <v>12</v>
      </c>
      <c r="S1373">
        <f t="shared" si="29"/>
        <v>0</v>
      </c>
    </row>
    <row r="1374" spans="1:19" x14ac:dyDescent="0.25">
      <c r="A1374" s="1">
        <v>40658</v>
      </c>
      <c r="B1374" t="s">
        <v>12</v>
      </c>
      <c r="C1374">
        <v>20</v>
      </c>
      <c r="J1374">
        <f>IF(YEAR(A1374)=$F$3,C1374*$G$3,IF(YEAR(A1374)=$F$4,C1374*$G$4,IF(YEAR(A1374)=$F$5,C1374*$G$5,IF(YEAR(A1374)=$F$6,C1374*$G$6,IF(YEAR(A1374)=$F$7,C1374*$G$7,IF(YEAR(A1374)=$F$8,C1374*$G$8,IF(YEAR(A1374)=$F$9,C1374*$G$9,IF(YEAR(A1374)=$F$10,C1374*$G$10,IF(YEAR(A1374)=$F$11,C1374*$G$11,IF(YEAR(A1374)=$F$12,C1374*$G$12,))))))))))</f>
        <v>44</v>
      </c>
      <c r="R1374">
        <f>SUMIF($B$3:B1374,B1374,$C$3:C1374)</f>
        <v>3480</v>
      </c>
      <c r="S1374">
        <f t="shared" si="29"/>
        <v>2</v>
      </c>
    </row>
    <row r="1375" spans="1:19" x14ac:dyDescent="0.25">
      <c r="A1375" s="1">
        <v>40662</v>
      </c>
      <c r="B1375" t="s">
        <v>50</v>
      </c>
      <c r="C1375">
        <v>478</v>
      </c>
      <c r="J1375">
        <f>IF(YEAR(A1375)=$F$3,C1375*$G$3,IF(YEAR(A1375)=$F$4,C1375*$G$4,IF(YEAR(A1375)=$F$5,C1375*$G$5,IF(YEAR(A1375)=$F$6,C1375*$G$6,IF(YEAR(A1375)=$F$7,C1375*$G$7,IF(YEAR(A1375)=$F$8,C1375*$G$8,IF(YEAR(A1375)=$F$9,C1375*$G$9,IF(YEAR(A1375)=$F$10,C1375*$G$10,IF(YEAR(A1375)=$F$11,C1375*$G$11,IF(YEAR(A1375)=$F$12,C1375*$G$12,))))))))))</f>
        <v>1051.6000000000001</v>
      </c>
      <c r="R1375">
        <f>SUMIF($B$3:B1375,B1375,$C$3:C1375)</f>
        <v>16720</v>
      </c>
      <c r="S1375">
        <f t="shared" si="29"/>
        <v>95.600000000000009</v>
      </c>
    </row>
    <row r="1376" spans="1:19" x14ac:dyDescent="0.25">
      <c r="A1376" s="1">
        <v>40664</v>
      </c>
      <c r="B1376" t="s">
        <v>22</v>
      </c>
      <c r="C1376">
        <v>289</v>
      </c>
      <c r="J1376">
        <f>IF(YEAR(A1376)=$F$3,C1376*$G$3,IF(YEAR(A1376)=$F$4,C1376*$G$4,IF(YEAR(A1376)=$F$5,C1376*$G$5,IF(YEAR(A1376)=$F$6,C1376*$G$6,IF(YEAR(A1376)=$F$7,C1376*$G$7,IF(YEAR(A1376)=$F$8,C1376*$G$8,IF(YEAR(A1376)=$F$9,C1376*$G$9,IF(YEAR(A1376)=$F$10,C1376*$G$10,IF(YEAR(A1376)=$F$11,C1376*$G$11,IF(YEAR(A1376)=$F$12,C1376*$G$12,))))))))))</f>
        <v>635.80000000000007</v>
      </c>
      <c r="R1376">
        <f>SUMIF($B$3:B1376,B1376,$C$3:C1376)</f>
        <v>16528</v>
      </c>
      <c r="S1376">
        <f t="shared" si="29"/>
        <v>57.800000000000004</v>
      </c>
    </row>
    <row r="1377" spans="1:19" x14ac:dyDescent="0.25">
      <c r="A1377" s="1">
        <v>40665</v>
      </c>
      <c r="B1377" t="s">
        <v>57</v>
      </c>
      <c r="C1377">
        <v>1</v>
      </c>
      <c r="J1377">
        <f>IF(YEAR(A1377)=$F$3,C1377*$G$3,IF(YEAR(A1377)=$F$4,C1377*$G$4,IF(YEAR(A1377)=$F$5,C1377*$G$5,IF(YEAR(A1377)=$F$6,C1377*$G$6,IF(YEAR(A1377)=$F$7,C1377*$G$7,IF(YEAR(A1377)=$F$8,C1377*$G$8,IF(YEAR(A1377)=$F$9,C1377*$G$9,IF(YEAR(A1377)=$F$10,C1377*$G$10,IF(YEAR(A1377)=$F$11,C1377*$G$11,IF(YEAR(A1377)=$F$12,C1377*$G$12,))))))))))</f>
        <v>2.2000000000000002</v>
      </c>
      <c r="R1377">
        <f>SUMIF($B$3:B1377,B1377,$C$3:C1377)</f>
        <v>30</v>
      </c>
      <c r="S1377">
        <f t="shared" si="29"/>
        <v>0</v>
      </c>
    </row>
    <row r="1378" spans="1:19" x14ac:dyDescent="0.25">
      <c r="A1378" s="1">
        <v>40665</v>
      </c>
      <c r="B1378" t="s">
        <v>149</v>
      </c>
      <c r="C1378">
        <v>15</v>
      </c>
      <c r="J1378">
        <f>IF(YEAR(A1378)=$F$3,C1378*$G$3,IF(YEAR(A1378)=$F$4,C1378*$G$4,IF(YEAR(A1378)=$F$5,C1378*$G$5,IF(YEAR(A1378)=$F$6,C1378*$G$6,IF(YEAR(A1378)=$F$7,C1378*$G$7,IF(YEAR(A1378)=$F$8,C1378*$G$8,IF(YEAR(A1378)=$F$9,C1378*$G$9,IF(YEAR(A1378)=$F$10,C1378*$G$10,IF(YEAR(A1378)=$F$11,C1378*$G$11,IF(YEAR(A1378)=$F$12,C1378*$G$12,))))))))))</f>
        <v>33</v>
      </c>
      <c r="R1378">
        <f>SUMIF($B$3:B1378,B1378,$C$3:C1378)</f>
        <v>19</v>
      </c>
      <c r="S1378">
        <f t="shared" si="29"/>
        <v>0</v>
      </c>
    </row>
    <row r="1379" spans="1:19" x14ac:dyDescent="0.25">
      <c r="A1379" s="1">
        <v>40668</v>
      </c>
      <c r="B1379" t="s">
        <v>7</v>
      </c>
      <c r="C1379">
        <v>400</v>
      </c>
      <c r="J1379">
        <f>IF(YEAR(A1379)=$F$3,C1379*$G$3,IF(YEAR(A1379)=$F$4,C1379*$G$4,IF(YEAR(A1379)=$F$5,C1379*$G$5,IF(YEAR(A1379)=$F$6,C1379*$G$6,IF(YEAR(A1379)=$F$7,C1379*$G$7,IF(YEAR(A1379)=$F$8,C1379*$G$8,IF(YEAR(A1379)=$F$9,C1379*$G$9,IF(YEAR(A1379)=$F$10,C1379*$G$10,IF(YEAR(A1379)=$F$11,C1379*$G$11,IF(YEAR(A1379)=$F$12,C1379*$G$12,))))))))))</f>
        <v>880.00000000000011</v>
      </c>
      <c r="R1379">
        <f>SUMIF($B$3:B1379,B1379,$C$3:C1379)</f>
        <v>18632</v>
      </c>
      <c r="S1379">
        <f t="shared" si="29"/>
        <v>80</v>
      </c>
    </row>
    <row r="1380" spans="1:19" x14ac:dyDescent="0.25">
      <c r="A1380" s="1">
        <v>40669</v>
      </c>
      <c r="B1380" t="s">
        <v>108</v>
      </c>
      <c r="C1380">
        <v>1</v>
      </c>
      <c r="J1380">
        <f>IF(YEAR(A1380)=$F$3,C1380*$G$3,IF(YEAR(A1380)=$F$4,C1380*$G$4,IF(YEAR(A1380)=$F$5,C1380*$G$5,IF(YEAR(A1380)=$F$6,C1380*$G$6,IF(YEAR(A1380)=$F$7,C1380*$G$7,IF(YEAR(A1380)=$F$8,C1380*$G$8,IF(YEAR(A1380)=$F$9,C1380*$G$9,IF(YEAR(A1380)=$F$10,C1380*$G$10,IF(YEAR(A1380)=$F$11,C1380*$G$11,IF(YEAR(A1380)=$F$12,C1380*$G$12,))))))))))</f>
        <v>2.2000000000000002</v>
      </c>
      <c r="R1380">
        <f>SUMIF($B$3:B1380,B1380,$C$3:C1380)</f>
        <v>30</v>
      </c>
      <c r="S1380">
        <f t="shared" si="29"/>
        <v>0</v>
      </c>
    </row>
    <row r="1381" spans="1:19" x14ac:dyDescent="0.25">
      <c r="A1381" s="1">
        <v>40670</v>
      </c>
      <c r="B1381" t="s">
        <v>8</v>
      </c>
      <c r="C1381">
        <v>184</v>
      </c>
      <c r="J1381">
        <f>IF(YEAR(A1381)=$F$3,C1381*$G$3,IF(YEAR(A1381)=$F$4,C1381*$G$4,IF(YEAR(A1381)=$F$5,C1381*$G$5,IF(YEAR(A1381)=$F$6,C1381*$G$6,IF(YEAR(A1381)=$F$7,C1381*$G$7,IF(YEAR(A1381)=$F$8,C1381*$G$8,IF(YEAR(A1381)=$F$9,C1381*$G$9,IF(YEAR(A1381)=$F$10,C1381*$G$10,IF(YEAR(A1381)=$F$11,C1381*$G$11,IF(YEAR(A1381)=$F$12,C1381*$G$12,))))))))))</f>
        <v>404.8</v>
      </c>
      <c r="R1381">
        <f>SUMIF($B$3:B1381,B1381,$C$3:C1381)</f>
        <v>2276</v>
      </c>
      <c r="S1381">
        <f t="shared" si="29"/>
        <v>18.400000000000002</v>
      </c>
    </row>
    <row r="1382" spans="1:19" x14ac:dyDescent="0.25">
      <c r="A1382" s="1">
        <v>40670</v>
      </c>
      <c r="B1382" t="s">
        <v>6</v>
      </c>
      <c r="C1382">
        <v>99</v>
      </c>
      <c r="J1382">
        <f>IF(YEAR(A1382)=$F$3,C1382*$G$3,IF(YEAR(A1382)=$F$4,C1382*$G$4,IF(YEAR(A1382)=$F$5,C1382*$G$5,IF(YEAR(A1382)=$F$6,C1382*$G$6,IF(YEAR(A1382)=$F$7,C1382*$G$7,IF(YEAR(A1382)=$F$8,C1382*$G$8,IF(YEAR(A1382)=$F$9,C1382*$G$9,IF(YEAR(A1382)=$F$10,C1382*$G$10,IF(YEAR(A1382)=$F$11,C1382*$G$11,IF(YEAR(A1382)=$F$12,C1382*$G$12,))))))))))</f>
        <v>217.8</v>
      </c>
      <c r="R1382">
        <f>SUMIF($B$3:B1382,B1382,$C$3:C1382)</f>
        <v>1952</v>
      </c>
      <c r="S1382">
        <f t="shared" si="29"/>
        <v>9.9</v>
      </c>
    </row>
    <row r="1383" spans="1:19" x14ac:dyDescent="0.25">
      <c r="A1383" s="1">
        <v>40671</v>
      </c>
      <c r="B1383" t="s">
        <v>10</v>
      </c>
      <c r="C1383">
        <v>143</v>
      </c>
      <c r="J1383">
        <f>IF(YEAR(A1383)=$F$3,C1383*$G$3,IF(YEAR(A1383)=$F$4,C1383*$G$4,IF(YEAR(A1383)=$F$5,C1383*$G$5,IF(YEAR(A1383)=$F$6,C1383*$G$6,IF(YEAR(A1383)=$F$7,C1383*$G$7,IF(YEAR(A1383)=$F$8,C1383*$G$8,IF(YEAR(A1383)=$F$9,C1383*$G$9,IF(YEAR(A1383)=$F$10,C1383*$G$10,IF(YEAR(A1383)=$F$11,C1383*$G$11,IF(YEAR(A1383)=$F$12,C1383*$G$12,))))))))))</f>
        <v>314.60000000000002</v>
      </c>
      <c r="R1383">
        <f>SUMIF($B$3:B1383,B1383,$C$3:C1383)</f>
        <v>2898</v>
      </c>
      <c r="S1383">
        <f t="shared" si="29"/>
        <v>14.3</v>
      </c>
    </row>
    <row r="1384" spans="1:19" x14ac:dyDescent="0.25">
      <c r="A1384" s="1">
        <v>40672</v>
      </c>
      <c r="B1384" t="s">
        <v>30</v>
      </c>
      <c r="C1384">
        <v>184</v>
      </c>
      <c r="J1384">
        <f>IF(YEAR(A1384)=$F$3,C1384*$G$3,IF(YEAR(A1384)=$F$4,C1384*$G$4,IF(YEAR(A1384)=$F$5,C1384*$G$5,IF(YEAR(A1384)=$F$6,C1384*$G$6,IF(YEAR(A1384)=$F$7,C1384*$G$7,IF(YEAR(A1384)=$F$8,C1384*$G$8,IF(YEAR(A1384)=$F$9,C1384*$G$9,IF(YEAR(A1384)=$F$10,C1384*$G$10,IF(YEAR(A1384)=$F$11,C1384*$G$11,IF(YEAR(A1384)=$F$12,C1384*$G$12,))))))))))</f>
        <v>404.8</v>
      </c>
      <c r="R1384">
        <f>SUMIF($B$3:B1384,B1384,$C$3:C1384)</f>
        <v>3966</v>
      </c>
      <c r="S1384">
        <f t="shared" si="29"/>
        <v>18.400000000000002</v>
      </c>
    </row>
    <row r="1385" spans="1:19" x14ac:dyDescent="0.25">
      <c r="A1385" s="1">
        <v>40676</v>
      </c>
      <c r="B1385" t="s">
        <v>163</v>
      </c>
      <c r="C1385">
        <v>3</v>
      </c>
      <c r="J1385">
        <f>IF(YEAR(A1385)=$F$3,C1385*$G$3,IF(YEAR(A1385)=$F$4,C1385*$G$4,IF(YEAR(A1385)=$F$5,C1385*$G$5,IF(YEAR(A1385)=$F$6,C1385*$G$6,IF(YEAR(A1385)=$F$7,C1385*$G$7,IF(YEAR(A1385)=$F$8,C1385*$G$8,IF(YEAR(A1385)=$F$9,C1385*$G$9,IF(YEAR(A1385)=$F$10,C1385*$G$10,IF(YEAR(A1385)=$F$11,C1385*$G$11,IF(YEAR(A1385)=$F$12,C1385*$G$12,))))))))))</f>
        <v>6.6000000000000005</v>
      </c>
      <c r="R1385">
        <f>SUMIF($B$3:B1385,B1385,$C$3:C1385)</f>
        <v>13</v>
      </c>
      <c r="S1385">
        <f t="shared" si="29"/>
        <v>0</v>
      </c>
    </row>
    <row r="1386" spans="1:19" x14ac:dyDescent="0.25">
      <c r="A1386" s="1">
        <v>40676</v>
      </c>
      <c r="B1386" t="s">
        <v>18</v>
      </c>
      <c r="C1386">
        <v>197</v>
      </c>
      <c r="J1386">
        <f>IF(YEAR(A1386)=$F$3,C1386*$G$3,IF(YEAR(A1386)=$F$4,C1386*$G$4,IF(YEAR(A1386)=$F$5,C1386*$G$5,IF(YEAR(A1386)=$F$6,C1386*$G$6,IF(YEAR(A1386)=$F$7,C1386*$G$7,IF(YEAR(A1386)=$F$8,C1386*$G$8,IF(YEAR(A1386)=$F$9,C1386*$G$9,IF(YEAR(A1386)=$F$10,C1386*$G$10,IF(YEAR(A1386)=$F$11,C1386*$G$11,IF(YEAR(A1386)=$F$12,C1386*$G$12,))))))))))</f>
        <v>433.40000000000003</v>
      </c>
      <c r="R1386">
        <f>SUMIF($B$3:B1386,B1386,$C$3:C1386)</f>
        <v>3888</v>
      </c>
      <c r="S1386">
        <f t="shared" si="29"/>
        <v>19.700000000000003</v>
      </c>
    </row>
    <row r="1387" spans="1:19" x14ac:dyDescent="0.25">
      <c r="A1387" s="1">
        <v>40680</v>
      </c>
      <c r="B1387" t="s">
        <v>4</v>
      </c>
      <c r="C1387">
        <v>18</v>
      </c>
      <c r="J1387">
        <f>IF(YEAR(A1387)=$F$3,C1387*$G$3,IF(YEAR(A1387)=$F$4,C1387*$G$4,IF(YEAR(A1387)=$F$5,C1387*$G$5,IF(YEAR(A1387)=$F$6,C1387*$G$6,IF(YEAR(A1387)=$F$7,C1387*$G$7,IF(YEAR(A1387)=$F$8,C1387*$G$8,IF(YEAR(A1387)=$F$9,C1387*$G$9,IF(YEAR(A1387)=$F$10,C1387*$G$10,IF(YEAR(A1387)=$F$11,C1387*$G$11,IF(YEAR(A1387)=$F$12,C1387*$G$12,))))))))))</f>
        <v>39.6</v>
      </c>
      <c r="R1387">
        <f>SUMIF($B$3:B1387,B1387,$C$3:C1387)</f>
        <v>37</v>
      </c>
      <c r="S1387">
        <f t="shared" si="29"/>
        <v>0</v>
      </c>
    </row>
    <row r="1388" spans="1:19" x14ac:dyDescent="0.25">
      <c r="A1388" s="1">
        <v>40685</v>
      </c>
      <c r="B1388" t="s">
        <v>0</v>
      </c>
      <c r="C1388">
        <v>7</v>
      </c>
      <c r="J1388">
        <f>IF(YEAR(A1388)=$F$3,C1388*$G$3,IF(YEAR(A1388)=$F$4,C1388*$G$4,IF(YEAR(A1388)=$F$5,C1388*$G$5,IF(YEAR(A1388)=$F$6,C1388*$G$6,IF(YEAR(A1388)=$F$7,C1388*$G$7,IF(YEAR(A1388)=$F$8,C1388*$G$8,IF(YEAR(A1388)=$F$9,C1388*$G$9,IF(YEAR(A1388)=$F$10,C1388*$G$10,IF(YEAR(A1388)=$F$11,C1388*$G$11,IF(YEAR(A1388)=$F$12,C1388*$G$12,))))))))))</f>
        <v>15.400000000000002</v>
      </c>
      <c r="R1388">
        <f>SUMIF($B$3:B1388,B1388,$C$3:C1388)</f>
        <v>60</v>
      </c>
      <c r="S1388">
        <f t="shared" si="29"/>
        <v>0</v>
      </c>
    </row>
    <row r="1389" spans="1:19" x14ac:dyDescent="0.25">
      <c r="A1389" s="1">
        <v>40686</v>
      </c>
      <c r="B1389" t="s">
        <v>9</v>
      </c>
      <c r="C1389">
        <v>381</v>
      </c>
      <c r="J1389">
        <f>IF(YEAR(A1389)=$F$3,C1389*$G$3,IF(YEAR(A1389)=$F$4,C1389*$G$4,IF(YEAR(A1389)=$F$5,C1389*$G$5,IF(YEAR(A1389)=$F$6,C1389*$G$6,IF(YEAR(A1389)=$F$7,C1389*$G$7,IF(YEAR(A1389)=$F$8,C1389*$G$8,IF(YEAR(A1389)=$F$9,C1389*$G$9,IF(YEAR(A1389)=$F$10,C1389*$G$10,IF(YEAR(A1389)=$F$11,C1389*$G$11,IF(YEAR(A1389)=$F$12,C1389*$G$12,))))))))))</f>
        <v>838.2</v>
      </c>
      <c r="R1389">
        <f>SUMIF($B$3:B1389,B1389,$C$3:C1389)</f>
        <v>17351</v>
      </c>
      <c r="S1389">
        <f t="shared" si="29"/>
        <v>76.2</v>
      </c>
    </row>
    <row r="1390" spans="1:19" x14ac:dyDescent="0.25">
      <c r="A1390" s="1">
        <v>40689</v>
      </c>
      <c r="B1390" t="s">
        <v>61</v>
      </c>
      <c r="C1390">
        <v>45</v>
      </c>
      <c r="J1390">
        <f>IF(YEAR(A1390)=$F$3,C1390*$G$3,IF(YEAR(A1390)=$F$4,C1390*$G$4,IF(YEAR(A1390)=$F$5,C1390*$G$5,IF(YEAR(A1390)=$F$6,C1390*$G$6,IF(YEAR(A1390)=$F$7,C1390*$G$7,IF(YEAR(A1390)=$F$8,C1390*$G$8,IF(YEAR(A1390)=$F$9,C1390*$G$9,IF(YEAR(A1390)=$F$10,C1390*$G$10,IF(YEAR(A1390)=$F$11,C1390*$G$11,IF(YEAR(A1390)=$F$12,C1390*$G$12,))))))))))</f>
        <v>99.000000000000014</v>
      </c>
      <c r="R1390">
        <f>SUMIF($B$3:B1390,B1390,$C$3:C1390)</f>
        <v>2107</v>
      </c>
      <c r="S1390">
        <f t="shared" si="29"/>
        <v>4.5</v>
      </c>
    </row>
    <row r="1391" spans="1:19" x14ac:dyDescent="0.25">
      <c r="A1391" s="1">
        <v>40691</v>
      </c>
      <c r="B1391" t="s">
        <v>17</v>
      </c>
      <c r="C1391">
        <v>499</v>
      </c>
      <c r="J1391">
        <f>IF(YEAR(A1391)=$F$3,C1391*$G$3,IF(YEAR(A1391)=$F$4,C1391*$G$4,IF(YEAR(A1391)=$F$5,C1391*$G$5,IF(YEAR(A1391)=$F$6,C1391*$G$6,IF(YEAR(A1391)=$F$7,C1391*$G$7,IF(YEAR(A1391)=$F$8,C1391*$G$8,IF(YEAR(A1391)=$F$9,C1391*$G$9,IF(YEAR(A1391)=$F$10,C1391*$G$10,IF(YEAR(A1391)=$F$11,C1391*$G$11,IF(YEAR(A1391)=$F$12,C1391*$G$12,))))))))))</f>
        <v>1097.8000000000002</v>
      </c>
      <c r="R1391">
        <f>SUMIF($B$3:B1391,B1391,$C$3:C1391)</f>
        <v>12683</v>
      </c>
      <c r="S1391">
        <f t="shared" si="29"/>
        <v>99.800000000000011</v>
      </c>
    </row>
    <row r="1392" spans="1:19" x14ac:dyDescent="0.25">
      <c r="A1392" s="1">
        <v>40695</v>
      </c>
      <c r="B1392" t="s">
        <v>17</v>
      </c>
      <c r="C1392">
        <v>134</v>
      </c>
      <c r="J1392">
        <f>IF(YEAR(A1392)=$F$3,C1392*$G$3,IF(YEAR(A1392)=$F$4,C1392*$G$4,IF(YEAR(A1392)=$F$5,C1392*$G$5,IF(YEAR(A1392)=$F$6,C1392*$G$6,IF(YEAR(A1392)=$F$7,C1392*$G$7,IF(YEAR(A1392)=$F$8,C1392*$G$8,IF(YEAR(A1392)=$F$9,C1392*$G$9,IF(YEAR(A1392)=$F$10,C1392*$G$10,IF(YEAR(A1392)=$F$11,C1392*$G$11,IF(YEAR(A1392)=$F$12,C1392*$G$12,))))))))))</f>
        <v>294.8</v>
      </c>
      <c r="R1392">
        <f>SUMIF($B$3:B1392,B1392,$C$3:C1392)</f>
        <v>12817</v>
      </c>
      <c r="S1392">
        <f t="shared" si="29"/>
        <v>26.8</v>
      </c>
    </row>
    <row r="1393" spans="1:19" x14ac:dyDescent="0.25">
      <c r="A1393" s="1">
        <v>40695</v>
      </c>
      <c r="B1393" t="s">
        <v>52</v>
      </c>
      <c r="C1393">
        <v>132</v>
      </c>
      <c r="J1393">
        <f>IF(YEAR(A1393)=$F$3,C1393*$G$3,IF(YEAR(A1393)=$F$4,C1393*$G$4,IF(YEAR(A1393)=$F$5,C1393*$G$5,IF(YEAR(A1393)=$F$6,C1393*$G$6,IF(YEAR(A1393)=$F$7,C1393*$G$7,IF(YEAR(A1393)=$F$8,C1393*$G$8,IF(YEAR(A1393)=$F$9,C1393*$G$9,IF(YEAR(A1393)=$F$10,C1393*$G$10,IF(YEAR(A1393)=$F$11,C1393*$G$11,IF(YEAR(A1393)=$F$12,C1393*$G$12,))))))))))</f>
        <v>290.40000000000003</v>
      </c>
      <c r="R1393">
        <f>SUMIF($B$3:B1393,B1393,$C$3:C1393)</f>
        <v>3384</v>
      </c>
      <c r="S1393">
        <f t="shared" si="29"/>
        <v>13.200000000000001</v>
      </c>
    </row>
    <row r="1394" spans="1:19" x14ac:dyDescent="0.25">
      <c r="A1394" s="1">
        <v>40696</v>
      </c>
      <c r="B1394" t="s">
        <v>19</v>
      </c>
      <c r="C1394">
        <v>180</v>
      </c>
      <c r="J1394">
        <f>IF(YEAR(A1394)=$F$3,C1394*$G$3,IF(YEAR(A1394)=$F$4,C1394*$G$4,IF(YEAR(A1394)=$F$5,C1394*$G$5,IF(YEAR(A1394)=$F$6,C1394*$G$6,IF(YEAR(A1394)=$F$7,C1394*$G$7,IF(YEAR(A1394)=$F$8,C1394*$G$8,IF(YEAR(A1394)=$F$9,C1394*$G$9,IF(YEAR(A1394)=$F$10,C1394*$G$10,IF(YEAR(A1394)=$F$11,C1394*$G$11,IF(YEAR(A1394)=$F$12,C1394*$G$12,))))))))))</f>
        <v>396.00000000000006</v>
      </c>
      <c r="R1394">
        <f>SUMIF($B$3:B1394,B1394,$C$3:C1394)</f>
        <v>2985</v>
      </c>
      <c r="S1394">
        <f t="shared" si="29"/>
        <v>18</v>
      </c>
    </row>
    <row r="1395" spans="1:19" x14ac:dyDescent="0.25">
      <c r="A1395" s="1">
        <v>40699</v>
      </c>
      <c r="B1395" t="s">
        <v>221</v>
      </c>
      <c r="C1395">
        <v>5</v>
      </c>
      <c r="J1395">
        <f>IF(YEAR(A1395)=$F$3,C1395*$G$3,IF(YEAR(A1395)=$F$4,C1395*$G$4,IF(YEAR(A1395)=$F$5,C1395*$G$5,IF(YEAR(A1395)=$F$6,C1395*$G$6,IF(YEAR(A1395)=$F$7,C1395*$G$7,IF(YEAR(A1395)=$F$8,C1395*$G$8,IF(YEAR(A1395)=$F$9,C1395*$G$9,IF(YEAR(A1395)=$F$10,C1395*$G$10,IF(YEAR(A1395)=$F$11,C1395*$G$11,IF(YEAR(A1395)=$F$12,C1395*$G$12,))))))))))</f>
        <v>11</v>
      </c>
      <c r="R1395">
        <f>SUMIF($B$3:B1395,B1395,$C$3:C1395)</f>
        <v>14</v>
      </c>
      <c r="S1395">
        <f t="shared" si="29"/>
        <v>0</v>
      </c>
    </row>
    <row r="1396" spans="1:19" x14ac:dyDescent="0.25">
      <c r="A1396" s="1">
        <v>40701</v>
      </c>
      <c r="B1396" t="s">
        <v>24</v>
      </c>
      <c r="C1396">
        <v>110</v>
      </c>
      <c r="J1396">
        <f>IF(YEAR(A1396)=$F$3,C1396*$G$3,IF(YEAR(A1396)=$F$4,C1396*$G$4,IF(YEAR(A1396)=$F$5,C1396*$G$5,IF(YEAR(A1396)=$F$6,C1396*$G$6,IF(YEAR(A1396)=$F$7,C1396*$G$7,IF(YEAR(A1396)=$F$8,C1396*$G$8,IF(YEAR(A1396)=$F$9,C1396*$G$9,IF(YEAR(A1396)=$F$10,C1396*$G$10,IF(YEAR(A1396)=$F$11,C1396*$G$11,IF(YEAR(A1396)=$F$12,C1396*$G$12,))))))))))</f>
        <v>242.00000000000003</v>
      </c>
      <c r="R1396">
        <f>SUMIF($B$3:B1396,B1396,$C$3:C1396)</f>
        <v>4113</v>
      </c>
      <c r="S1396">
        <f t="shared" si="29"/>
        <v>11</v>
      </c>
    </row>
    <row r="1397" spans="1:19" x14ac:dyDescent="0.25">
      <c r="A1397" s="1">
        <v>40702</v>
      </c>
      <c r="B1397" t="s">
        <v>52</v>
      </c>
      <c r="C1397">
        <v>54</v>
      </c>
      <c r="J1397">
        <f>IF(YEAR(A1397)=$F$3,C1397*$G$3,IF(YEAR(A1397)=$F$4,C1397*$G$4,IF(YEAR(A1397)=$F$5,C1397*$G$5,IF(YEAR(A1397)=$F$6,C1397*$G$6,IF(YEAR(A1397)=$F$7,C1397*$G$7,IF(YEAR(A1397)=$F$8,C1397*$G$8,IF(YEAR(A1397)=$F$9,C1397*$G$9,IF(YEAR(A1397)=$F$10,C1397*$G$10,IF(YEAR(A1397)=$F$11,C1397*$G$11,IF(YEAR(A1397)=$F$12,C1397*$G$12,))))))))))</f>
        <v>118.80000000000001</v>
      </c>
      <c r="R1397">
        <f>SUMIF($B$3:B1397,B1397,$C$3:C1397)</f>
        <v>3438</v>
      </c>
      <c r="S1397">
        <f t="shared" si="29"/>
        <v>5.4</v>
      </c>
    </row>
    <row r="1398" spans="1:19" x14ac:dyDescent="0.25">
      <c r="A1398" s="1">
        <v>40703</v>
      </c>
      <c r="B1398" t="s">
        <v>209</v>
      </c>
      <c r="C1398">
        <v>6</v>
      </c>
      <c r="J1398">
        <f>IF(YEAR(A1398)=$F$3,C1398*$G$3,IF(YEAR(A1398)=$F$4,C1398*$G$4,IF(YEAR(A1398)=$F$5,C1398*$G$5,IF(YEAR(A1398)=$F$6,C1398*$G$6,IF(YEAR(A1398)=$F$7,C1398*$G$7,IF(YEAR(A1398)=$F$8,C1398*$G$8,IF(YEAR(A1398)=$F$9,C1398*$G$9,IF(YEAR(A1398)=$F$10,C1398*$G$10,IF(YEAR(A1398)=$F$11,C1398*$G$11,IF(YEAR(A1398)=$F$12,C1398*$G$12,))))))))))</f>
        <v>13.200000000000001</v>
      </c>
      <c r="R1398">
        <f>SUMIF($B$3:B1398,B1398,$C$3:C1398)</f>
        <v>12</v>
      </c>
      <c r="S1398">
        <f t="shared" si="29"/>
        <v>0</v>
      </c>
    </row>
    <row r="1399" spans="1:19" x14ac:dyDescent="0.25">
      <c r="A1399" s="1">
        <v>40704</v>
      </c>
      <c r="B1399" t="s">
        <v>50</v>
      </c>
      <c r="C1399">
        <v>476</v>
      </c>
      <c r="J1399">
        <f>IF(YEAR(A1399)=$F$3,C1399*$G$3,IF(YEAR(A1399)=$F$4,C1399*$G$4,IF(YEAR(A1399)=$F$5,C1399*$G$5,IF(YEAR(A1399)=$F$6,C1399*$G$6,IF(YEAR(A1399)=$F$7,C1399*$G$7,IF(YEAR(A1399)=$F$8,C1399*$G$8,IF(YEAR(A1399)=$F$9,C1399*$G$9,IF(YEAR(A1399)=$F$10,C1399*$G$10,IF(YEAR(A1399)=$F$11,C1399*$G$11,IF(YEAR(A1399)=$F$12,C1399*$G$12,))))))))))</f>
        <v>1047.2</v>
      </c>
      <c r="R1399">
        <f>SUMIF($B$3:B1399,B1399,$C$3:C1399)</f>
        <v>17196</v>
      </c>
      <c r="S1399">
        <f t="shared" si="29"/>
        <v>95.2</v>
      </c>
    </row>
    <row r="1400" spans="1:19" x14ac:dyDescent="0.25">
      <c r="A1400" s="1">
        <v>40704</v>
      </c>
      <c r="B1400" t="s">
        <v>19</v>
      </c>
      <c r="C1400">
        <v>104</v>
      </c>
      <c r="J1400">
        <f>IF(YEAR(A1400)=$F$3,C1400*$G$3,IF(YEAR(A1400)=$F$4,C1400*$G$4,IF(YEAR(A1400)=$F$5,C1400*$G$5,IF(YEAR(A1400)=$F$6,C1400*$G$6,IF(YEAR(A1400)=$F$7,C1400*$G$7,IF(YEAR(A1400)=$F$8,C1400*$G$8,IF(YEAR(A1400)=$F$9,C1400*$G$9,IF(YEAR(A1400)=$F$10,C1400*$G$10,IF(YEAR(A1400)=$F$11,C1400*$G$11,IF(YEAR(A1400)=$F$12,C1400*$G$12,))))))))))</f>
        <v>228.8</v>
      </c>
      <c r="R1400">
        <f>SUMIF($B$3:B1400,B1400,$C$3:C1400)</f>
        <v>3089</v>
      </c>
      <c r="S1400">
        <f t="shared" si="29"/>
        <v>10.4</v>
      </c>
    </row>
    <row r="1401" spans="1:19" x14ac:dyDescent="0.25">
      <c r="A1401" s="1">
        <v>40704</v>
      </c>
      <c r="B1401" t="s">
        <v>31</v>
      </c>
      <c r="C1401">
        <v>104</v>
      </c>
      <c r="J1401">
        <f>IF(YEAR(A1401)=$F$3,C1401*$G$3,IF(YEAR(A1401)=$F$4,C1401*$G$4,IF(YEAR(A1401)=$F$5,C1401*$G$5,IF(YEAR(A1401)=$F$6,C1401*$G$6,IF(YEAR(A1401)=$F$7,C1401*$G$7,IF(YEAR(A1401)=$F$8,C1401*$G$8,IF(YEAR(A1401)=$F$9,C1401*$G$9,IF(YEAR(A1401)=$F$10,C1401*$G$10,IF(YEAR(A1401)=$F$11,C1401*$G$11,IF(YEAR(A1401)=$F$12,C1401*$G$12,))))))))))</f>
        <v>228.8</v>
      </c>
      <c r="R1401">
        <f>SUMIF($B$3:B1401,B1401,$C$3:C1401)</f>
        <v>1603</v>
      </c>
      <c r="S1401">
        <f t="shared" si="29"/>
        <v>10.4</v>
      </c>
    </row>
    <row r="1402" spans="1:19" x14ac:dyDescent="0.25">
      <c r="A1402" s="1">
        <v>40706</v>
      </c>
      <c r="B1402" t="s">
        <v>18</v>
      </c>
      <c r="C1402">
        <v>47</v>
      </c>
      <c r="J1402">
        <f>IF(YEAR(A1402)=$F$3,C1402*$G$3,IF(YEAR(A1402)=$F$4,C1402*$G$4,IF(YEAR(A1402)=$F$5,C1402*$G$5,IF(YEAR(A1402)=$F$6,C1402*$G$6,IF(YEAR(A1402)=$F$7,C1402*$G$7,IF(YEAR(A1402)=$F$8,C1402*$G$8,IF(YEAR(A1402)=$F$9,C1402*$G$9,IF(YEAR(A1402)=$F$10,C1402*$G$10,IF(YEAR(A1402)=$F$11,C1402*$G$11,IF(YEAR(A1402)=$F$12,C1402*$G$12,))))))))))</f>
        <v>103.4</v>
      </c>
      <c r="R1402">
        <f>SUMIF($B$3:B1402,B1402,$C$3:C1402)</f>
        <v>3935</v>
      </c>
      <c r="S1402">
        <f t="shared" si="29"/>
        <v>4.7</v>
      </c>
    </row>
    <row r="1403" spans="1:19" x14ac:dyDescent="0.25">
      <c r="A1403" s="1">
        <v>40706</v>
      </c>
      <c r="B1403" t="s">
        <v>35</v>
      </c>
      <c r="C1403">
        <v>127</v>
      </c>
      <c r="J1403">
        <f>IF(YEAR(A1403)=$F$3,C1403*$G$3,IF(YEAR(A1403)=$F$4,C1403*$G$4,IF(YEAR(A1403)=$F$5,C1403*$G$5,IF(YEAR(A1403)=$F$6,C1403*$G$6,IF(YEAR(A1403)=$F$7,C1403*$G$7,IF(YEAR(A1403)=$F$8,C1403*$G$8,IF(YEAR(A1403)=$F$9,C1403*$G$9,IF(YEAR(A1403)=$F$10,C1403*$G$10,IF(YEAR(A1403)=$F$11,C1403*$G$11,IF(YEAR(A1403)=$F$12,C1403*$G$12,))))))))))</f>
        <v>279.40000000000003</v>
      </c>
      <c r="R1403">
        <f>SUMIF($B$3:B1403,B1403,$C$3:C1403)</f>
        <v>2632</v>
      </c>
      <c r="S1403">
        <f t="shared" si="29"/>
        <v>12.700000000000001</v>
      </c>
    </row>
    <row r="1404" spans="1:19" x14ac:dyDescent="0.25">
      <c r="A1404" s="1">
        <v>40708</v>
      </c>
      <c r="B1404" t="s">
        <v>25</v>
      </c>
      <c r="C1404">
        <v>143</v>
      </c>
      <c r="J1404">
        <f>IF(YEAR(A1404)=$F$3,C1404*$G$3,IF(YEAR(A1404)=$F$4,C1404*$G$4,IF(YEAR(A1404)=$F$5,C1404*$G$5,IF(YEAR(A1404)=$F$6,C1404*$G$6,IF(YEAR(A1404)=$F$7,C1404*$G$7,IF(YEAR(A1404)=$F$8,C1404*$G$8,IF(YEAR(A1404)=$F$9,C1404*$G$9,IF(YEAR(A1404)=$F$10,C1404*$G$10,IF(YEAR(A1404)=$F$11,C1404*$G$11,IF(YEAR(A1404)=$F$12,C1404*$G$12,))))))))))</f>
        <v>314.60000000000002</v>
      </c>
      <c r="R1404">
        <f>SUMIF($B$3:B1404,B1404,$C$3:C1404)</f>
        <v>1546</v>
      </c>
      <c r="S1404">
        <f t="shared" si="29"/>
        <v>14.3</v>
      </c>
    </row>
    <row r="1405" spans="1:19" x14ac:dyDescent="0.25">
      <c r="A1405" s="1">
        <v>40711</v>
      </c>
      <c r="B1405" t="s">
        <v>58</v>
      </c>
      <c r="C1405">
        <v>181</v>
      </c>
      <c r="J1405">
        <f>IF(YEAR(A1405)=$F$3,C1405*$G$3,IF(YEAR(A1405)=$F$4,C1405*$G$4,IF(YEAR(A1405)=$F$5,C1405*$G$5,IF(YEAR(A1405)=$F$6,C1405*$G$6,IF(YEAR(A1405)=$F$7,C1405*$G$7,IF(YEAR(A1405)=$F$8,C1405*$G$8,IF(YEAR(A1405)=$F$9,C1405*$G$9,IF(YEAR(A1405)=$F$10,C1405*$G$10,IF(YEAR(A1405)=$F$11,C1405*$G$11,IF(YEAR(A1405)=$F$12,C1405*$G$12,))))))))))</f>
        <v>398.20000000000005</v>
      </c>
      <c r="R1405">
        <f>SUMIF($B$3:B1405,B1405,$C$3:C1405)</f>
        <v>775</v>
      </c>
      <c r="S1405">
        <f t="shared" si="29"/>
        <v>9.0500000000000007</v>
      </c>
    </row>
    <row r="1406" spans="1:19" x14ac:dyDescent="0.25">
      <c r="A1406" s="1">
        <v>40714</v>
      </c>
      <c r="B1406" t="s">
        <v>19</v>
      </c>
      <c r="C1406">
        <v>139</v>
      </c>
      <c r="J1406">
        <f>IF(YEAR(A1406)=$F$3,C1406*$G$3,IF(YEAR(A1406)=$F$4,C1406*$G$4,IF(YEAR(A1406)=$F$5,C1406*$G$5,IF(YEAR(A1406)=$F$6,C1406*$G$6,IF(YEAR(A1406)=$F$7,C1406*$G$7,IF(YEAR(A1406)=$F$8,C1406*$G$8,IF(YEAR(A1406)=$F$9,C1406*$G$9,IF(YEAR(A1406)=$F$10,C1406*$G$10,IF(YEAR(A1406)=$F$11,C1406*$G$11,IF(YEAR(A1406)=$F$12,C1406*$G$12,))))))))))</f>
        <v>305.8</v>
      </c>
      <c r="R1406">
        <f>SUMIF($B$3:B1406,B1406,$C$3:C1406)</f>
        <v>3228</v>
      </c>
      <c r="S1406">
        <f t="shared" si="29"/>
        <v>13.9</v>
      </c>
    </row>
    <row r="1407" spans="1:19" x14ac:dyDescent="0.25">
      <c r="A1407" s="1">
        <v>40717</v>
      </c>
      <c r="B1407" t="s">
        <v>52</v>
      </c>
      <c r="C1407">
        <v>187</v>
      </c>
      <c r="J1407">
        <f>IF(YEAR(A1407)=$F$3,C1407*$G$3,IF(YEAR(A1407)=$F$4,C1407*$G$4,IF(YEAR(A1407)=$F$5,C1407*$G$5,IF(YEAR(A1407)=$F$6,C1407*$G$6,IF(YEAR(A1407)=$F$7,C1407*$G$7,IF(YEAR(A1407)=$F$8,C1407*$G$8,IF(YEAR(A1407)=$F$9,C1407*$G$9,IF(YEAR(A1407)=$F$10,C1407*$G$10,IF(YEAR(A1407)=$F$11,C1407*$G$11,IF(YEAR(A1407)=$F$12,C1407*$G$12,))))))))))</f>
        <v>411.40000000000003</v>
      </c>
      <c r="R1407">
        <f>SUMIF($B$3:B1407,B1407,$C$3:C1407)</f>
        <v>3625</v>
      </c>
      <c r="S1407">
        <f t="shared" si="29"/>
        <v>18.7</v>
      </c>
    </row>
    <row r="1408" spans="1:19" x14ac:dyDescent="0.25">
      <c r="A1408" s="1">
        <v>40717</v>
      </c>
      <c r="B1408" t="s">
        <v>201</v>
      </c>
      <c r="C1408">
        <v>11</v>
      </c>
      <c r="J1408">
        <f>IF(YEAR(A1408)=$F$3,C1408*$G$3,IF(YEAR(A1408)=$F$4,C1408*$G$4,IF(YEAR(A1408)=$F$5,C1408*$G$5,IF(YEAR(A1408)=$F$6,C1408*$G$6,IF(YEAR(A1408)=$F$7,C1408*$G$7,IF(YEAR(A1408)=$F$8,C1408*$G$8,IF(YEAR(A1408)=$F$9,C1408*$G$9,IF(YEAR(A1408)=$F$10,C1408*$G$10,IF(YEAR(A1408)=$F$11,C1408*$G$11,IF(YEAR(A1408)=$F$12,C1408*$G$12,))))))))))</f>
        <v>24.200000000000003</v>
      </c>
      <c r="R1408">
        <f>SUMIF($B$3:B1408,B1408,$C$3:C1408)</f>
        <v>13</v>
      </c>
      <c r="S1408">
        <f t="shared" si="29"/>
        <v>0</v>
      </c>
    </row>
    <row r="1409" spans="1:19" x14ac:dyDescent="0.25">
      <c r="A1409" s="1">
        <v>40718</v>
      </c>
      <c r="B1409" t="s">
        <v>55</v>
      </c>
      <c r="C1409">
        <v>170</v>
      </c>
      <c r="J1409">
        <f>IF(YEAR(A1409)=$F$3,C1409*$G$3,IF(YEAR(A1409)=$F$4,C1409*$G$4,IF(YEAR(A1409)=$F$5,C1409*$G$5,IF(YEAR(A1409)=$F$6,C1409*$G$6,IF(YEAR(A1409)=$F$7,C1409*$G$7,IF(YEAR(A1409)=$F$8,C1409*$G$8,IF(YEAR(A1409)=$F$9,C1409*$G$9,IF(YEAR(A1409)=$F$10,C1409*$G$10,IF(YEAR(A1409)=$F$11,C1409*$G$11,IF(YEAR(A1409)=$F$12,C1409*$G$12,))))))))))</f>
        <v>374.00000000000006</v>
      </c>
      <c r="R1409">
        <f>SUMIF($B$3:B1409,B1409,$C$3:C1409)</f>
        <v>3348</v>
      </c>
      <c r="S1409">
        <f t="shared" si="29"/>
        <v>17</v>
      </c>
    </row>
    <row r="1410" spans="1:19" x14ac:dyDescent="0.25">
      <c r="A1410" s="1">
        <v>40723</v>
      </c>
      <c r="B1410" t="s">
        <v>116</v>
      </c>
      <c r="C1410">
        <v>7</v>
      </c>
      <c r="J1410">
        <f>IF(YEAR(A1410)=$F$3,C1410*$G$3,IF(YEAR(A1410)=$F$4,C1410*$G$4,IF(YEAR(A1410)=$F$5,C1410*$G$5,IF(YEAR(A1410)=$F$6,C1410*$G$6,IF(YEAR(A1410)=$F$7,C1410*$G$7,IF(YEAR(A1410)=$F$8,C1410*$G$8,IF(YEAR(A1410)=$F$9,C1410*$G$9,IF(YEAR(A1410)=$F$10,C1410*$G$10,IF(YEAR(A1410)=$F$11,C1410*$G$11,IF(YEAR(A1410)=$F$12,C1410*$G$12,))))))))))</f>
        <v>15.400000000000002</v>
      </c>
      <c r="R1410">
        <f>SUMIF($B$3:B1410,B1410,$C$3:C1410)</f>
        <v>27</v>
      </c>
      <c r="S1410">
        <f t="shared" si="29"/>
        <v>0</v>
      </c>
    </row>
    <row r="1411" spans="1:19" x14ac:dyDescent="0.25">
      <c r="A1411" s="1">
        <v>40727</v>
      </c>
      <c r="B1411" t="s">
        <v>12</v>
      </c>
      <c r="C1411">
        <v>168</v>
      </c>
      <c r="J1411">
        <f>IF(YEAR(A1411)=$F$3,C1411*$G$3,IF(YEAR(A1411)=$F$4,C1411*$G$4,IF(YEAR(A1411)=$F$5,C1411*$G$5,IF(YEAR(A1411)=$F$6,C1411*$G$6,IF(YEAR(A1411)=$F$7,C1411*$G$7,IF(YEAR(A1411)=$F$8,C1411*$G$8,IF(YEAR(A1411)=$F$9,C1411*$G$9,IF(YEAR(A1411)=$F$10,C1411*$G$10,IF(YEAR(A1411)=$F$11,C1411*$G$11,IF(YEAR(A1411)=$F$12,C1411*$G$12,))))))))))</f>
        <v>369.6</v>
      </c>
      <c r="R1411">
        <f>SUMIF($B$3:B1411,B1411,$C$3:C1411)</f>
        <v>3648</v>
      </c>
      <c r="S1411">
        <f t="shared" si="29"/>
        <v>16.8</v>
      </c>
    </row>
    <row r="1412" spans="1:19" x14ac:dyDescent="0.25">
      <c r="A1412" s="1">
        <v>40727</v>
      </c>
      <c r="B1412" t="s">
        <v>205</v>
      </c>
      <c r="C1412">
        <v>4</v>
      </c>
      <c r="J1412">
        <f>IF(YEAR(A1412)=$F$3,C1412*$G$3,IF(YEAR(A1412)=$F$4,C1412*$G$4,IF(YEAR(A1412)=$F$5,C1412*$G$5,IF(YEAR(A1412)=$F$6,C1412*$G$6,IF(YEAR(A1412)=$F$7,C1412*$G$7,IF(YEAR(A1412)=$F$8,C1412*$G$8,IF(YEAR(A1412)=$F$9,C1412*$G$9,IF(YEAR(A1412)=$F$10,C1412*$G$10,IF(YEAR(A1412)=$F$11,C1412*$G$11,IF(YEAR(A1412)=$F$12,C1412*$G$12,))))))))))</f>
        <v>8.8000000000000007</v>
      </c>
      <c r="R1412">
        <f>SUMIF($B$3:B1412,B1412,$C$3:C1412)</f>
        <v>5</v>
      </c>
      <c r="S1412">
        <f t="shared" ref="S1412:S1475" si="30">IF(R1412&gt;=10000,C1412*0.2,IF(R1412&gt;=1000,C1412*0.1,IF(R1412&gt;=100,C1412*0.05,0)))</f>
        <v>0</v>
      </c>
    </row>
    <row r="1413" spans="1:19" x14ac:dyDescent="0.25">
      <c r="A1413" s="1">
        <v>40727</v>
      </c>
      <c r="B1413" t="s">
        <v>9</v>
      </c>
      <c r="C1413">
        <v>145</v>
      </c>
      <c r="J1413">
        <f>IF(YEAR(A1413)=$F$3,C1413*$G$3,IF(YEAR(A1413)=$F$4,C1413*$G$4,IF(YEAR(A1413)=$F$5,C1413*$G$5,IF(YEAR(A1413)=$F$6,C1413*$G$6,IF(YEAR(A1413)=$F$7,C1413*$G$7,IF(YEAR(A1413)=$F$8,C1413*$G$8,IF(YEAR(A1413)=$F$9,C1413*$G$9,IF(YEAR(A1413)=$F$10,C1413*$G$10,IF(YEAR(A1413)=$F$11,C1413*$G$11,IF(YEAR(A1413)=$F$12,C1413*$G$12,))))))))))</f>
        <v>319</v>
      </c>
      <c r="R1413">
        <f>SUMIF($B$3:B1413,B1413,$C$3:C1413)</f>
        <v>17496</v>
      </c>
      <c r="S1413">
        <f t="shared" si="30"/>
        <v>29</v>
      </c>
    </row>
    <row r="1414" spans="1:19" x14ac:dyDescent="0.25">
      <c r="A1414" s="1">
        <v>40730</v>
      </c>
      <c r="B1414" t="s">
        <v>19</v>
      </c>
      <c r="C1414">
        <v>103</v>
      </c>
      <c r="J1414">
        <f>IF(YEAR(A1414)=$F$3,C1414*$G$3,IF(YEAR(A1414)=$F$4,C1414*$G$4,IF(YEAR(A1414)=$F$5,C1414*$G$5,IF(YEAR(A1414)=$F$6,C1414*$G$6,IF(YEAR(A1414)=$F$7,C1414*$G$7,IF(YEAR(A1414)=$F$8,C1414*$G$8,IF(YEAR(A1414)=$F$9,C1414*$G$9,IF(YEAR(A1414)=$F$10,C1414*$G$10,IF(YEAR(A1414)=$F$11,C1414*$G$11,IF(YEAR(A1414)=$F$12,C1414*$G$12,))))))))))</f>
        <v>226.60000000000002</v>
      </c>
      <c r="R1414">
        <f>SUMIF($B$3:B1414,B1414,$C$3:C1414)</f>
        <v>3331</v>
      </c>
      <c r="S1414">
        <f t="shared" si="30"/>
        <v>10.3</v>
      </c>
    </row>
    <row r="1415" spans="1:19" x14ac:dyDescent="0.25">
      <c r="A1415" s="1">
        <v>40732</v>
      </c>
      <c r="B1415" t="s">
        <v>17</v>
      </c>
      <c r="C1415">
        <v>101</v>
      </c>
      <c r="J1415">
        <f>IF(YEAR(A1415)=$F$3,C1415*$G$3,IF(YEAR(A1415)=$F$4,C1415*$G$4,IF(YEAR(A1415)=$F$5,C1415*$G$5,IF(YEAR(A1415)=$F$6,C1415*$G$6,IF(YEAR(A1415)=$F$7,C1415*$G$7,IF(YEAR(A1415)=$F$8,C1415*$G$8,IF(YEAR(A1415)=$F$9,C1415*$G$9,IF(YEAR(A1415)=$F$10,C1415*$G$10,IF(YEAR(A1415)=$F$11,C1415*$G$11,IF(YEAR(A1415)=$F$12,C1415*$G$12,))))))))))</f>
        <v>222.20000000000002</v>
      </c>
      <c r="R1415">
        <f>SUMIF($B$3:B1415,B1415,$C$3:C1415)</f>
        <v>12918</v>
      </c>
      <c r="S1415">
        <f t="shared" si="30"/>
        <v>20.200000000000003</v>
      </c>
    </row>
    <row r="1416" spans="1:19" x14ac:dyDescent="0.25">
      <c r="A1416" s="1">
        <v>40733</v>
      </c>
      <c r="B1416" t="s">
        <v>35</v>
      </c>
      <c r="C1416">
        <v>141</v>
      </c>
      <c r="J1416">
        <f>IF(YEAR(A1416)=$F$3,C1416*$G$3,IF(YEAR(A1416)=$F$4,C1416*$G$4,IF(YEAR(A1416)=$F$5,C1416*$G$5,IF(YEAR(A1416)=$F$6,C1416*$G$6,IF(YEAR(A1416)=$F$7,C1416*$G$7,IF(YEAR(A1416)=$F$8,C1416*$G$8,IF(YEAR(A1416)=$F$9,C1416*$G$9,IF(YEAR(A1416)=$F$10,C1416*$G$10,IF(YEAR(A1416)=$F$11,C1416*$G$11,IF(YEAR(A1416)=$F$12,C1416*$G$12,))))))))))</f>
        <v>310.20000000000005</v>
      </c>
      <c r="R1416">
        <f>SUMIF($B$3:B1416,B1416,$C$3:C1416)</f>
        <v>2773</v>
      </c>
      <c r="S1416">
        <f t="shared" si="30"/>
        <v>14.100000000000001</v>
      </c>
    </row>
    <row r="1417" spans="1:19" x14ac:dyDescent="0.25">
      <c r="A1417" s="1">
        <v>40733</v>
      </c>
      <c r="B1417" t="s">
        <v>194</v>
      </c>
      <c r="C1417">
        <v>6</v>
      </c>
      <c r="J1417">
        <f>IF(YEAR(A1417)=$F$3,C1417*$G$3,IF(YEAR(A1417)=$F$4,C1417*$G$4,IF(YEAR(A1417)=$F$5,C1417*$G$5,IF(YEAR(A1417)=$F$6,C1417*$G$6,IF(YEAR(A1417)=$F$7,C1417*$G$7,IF(YEAR(A1417)=$F$8,C1417*$G$8,IF(YEAR(A1417)=$F$9,C1417*$G$9,IF(YEAR(A1417)=$F$10,C1417*$G$10,IF(YEAR(A1417)=$F$11,C1417*$G$11,IF(YEAR(A1417)=$F$12,C1417*$G$12,))))))))))</f>
        <v>13.200000000000001</v>
      </c>
      <c r="R1417">
        <f>SUMIF($B$3:B1417,B1417,$C$3:C1417)</f>
        <v>19</v>
      </c>
      <c r="S1417">
        <f t="shared" si="30"/>
        <v>0</v>
      </c>
    </row>
    <row r="1418" spans="1:19" x14ac:dyDescent="0.25">
      <c r="A1418" s="1">
        <v>40733</v>
      </c>
      <c r="B1418" t="s">
        <v>178</v>
      </c>
      <c r="C1418">
        <v>16</v>
      </c>
      <c r="J1418">
        <f>IF(YEAR(A1418)=$F$3,C1418*$G$3,IF(YEAR(A1418)=$F$4,C1418*$G$4,IF(YEAR(A1418)=$F$5,C1418*$G$5,IF(YEAR(A1418)=$F$6,C1418*$G$6,IF(YEAR(A1418)=$F$7,C1418*$G$7,IF(YEAR(A1418)=$F$8,C1418*$G$8,IF(YEAR(A1418)=$F$9,C1418*$G$9,IF(YEAR(A1418)=$F$10,C1418*$G$10,IF(YEAR(A1418)=$F$11,C1418*$G$11,IF(YEAR(A1418)=$F$12,C1418*$G$12,))))))))))</f>
        <v>35.200000000000003</v>
      </c>
      <c r="R1418">
        <f>SUMIF($B$3:B1418,B1418,$C$3:C1418)</f>
        <v>18</v>
      </c>
      <c r="S1418">
        <f t="shared" si="30"/>
        <v>0</v>
      </c>
    </row>
    <row r="1419" spans="1:19" x14ac:dyDescent="0.25">
      <c r="A1419" s="1">
        <v>40735</v>
      </c>
      <c r="B1419" t="s">
        <v>17</v>
      </c>
      <c r="C1419">
        <v>276</v>
      </c>
      <c r="J1419">
        <f>IF(YEAR(A1419)=$F$3,C1419*$G$3,IF(YEAR(A1419)=$F$4,C1419*$G$4,IF(YEAR(A1419)=$F$5,C1419*$G$5,IF(YEAR(A1419)=$F$6,C1419*$G$6,IF(YEAR(A1419)=$F$7,C1419*$G$7,IF(YEAR(A1419)=$F$8,C1419*$G$8,IF(YEAR(A1419)=$F$9,C1419*$G$9,IF(YEAR(A1419)=$F$10,C1419*$G$10,IF(YEAR(A1419)=$F$11,C1419*$G$11,IF(YEAR(A1419)=$F$12,C1419*$G$12,))))))))))</f>
        <v>607.20000000000005</v>
      </c>
      <c r="R1419">
        <f>SUMIF($B$3:B1419,B1419,$C$3:C1419)</f>
        <v>13194</v>
      </c>
      <c r="S1419">
        <f t="shared" si="30"/>
        <v>55.2</v>
      </c>
    </row>
    <row r="1420" spans="1:19" x14ac:dyDescent="0.25">
      <c r="A1420" s="1">
        <v>40736</v>
      </c>
      <c r="B1420" t="s">
        <v>102</v>
      </c>
      <c r="C1420">
        <v>329</v>
      </c>
      <c r="J1420">
        <f>IF(YEAR(A1420)=$F$3,C1420*$G$3,IF(YEAR(A1420)=$F$4,C1420*$G$4,IF(YEAR(A1420)=$F$5,C1420*$G$5,IF(YEAR(A1420)=$F$6,C1420*$G$6,IF(YEAR(A1420)=$F$7,C1420*$G$7,IF(YEAR(A1420)=$F$8,C1420*$G$8,IF(YEAR(A1420)=$F$9,C1420*$G$9,IF(YEAR(A1420)=$F$10,C1420*$G$10,IF(YEAR(A1420)=$F$11,C1420*$G$11,IF(YEAR(A1420)=$F$12,C1420*$G$12,))))))))))</f>
        <v>723.80000000000007</v>
      </c>
      <c r="R1420">
        <f>SUMIF($B$3:B1420,B1420,$C$3:C1420)</f>
        <v>3875</v>
      </c>
      <c r="S1420">
        <f t="shared" si="30"/>
        <v>32.9</v>
      </c>
    </row>
    <row r="1421" spans="1:19" x14ac:dyDescent="0.25">
      <c r="A1421" s="1">
        <v>40737</v>
      </c>
      <c r="B1421" t="s">
        <v>52</v>
      </c>
      <c r="C1421">
        <v>200</v>
      </c>
      <c r="J1421">
        <f>IF(YEAR(A1421)=$F$3,C1421*$G$3,IF(YEAR(A1421)=$F$4,C1421*$G$4,IF(YEAR(A1421)=$F$5,C1421*$G$5,IF(YEAR(A1421)=$F$6,C1421*$G$6,IF(YEAR(A1421)=$F$7,C1421*$G$7,IF(YEAR(A1421)=$F$8,C1421*$G$8,IF(YEAR(A1421)=$F$9,C1421*$G$9,IF(YEAR(A1421)=$F$10,C1421*$G$10,IF(YEAR(A1421)=$F$11,C1421*$G$11,IF(YEAR(A1421)=$F$12,C1421*$G$12,))))))))))</f>
        <v>440.00000000000006</v>
      </c>
      <c r="R1421">
        <f>SUMIF($B$3:B1421,B1421,$C$3:C1421)</f>
        <v>3825</v>
      </c>
      <c r="S1421">
        <f t="shared" si="30"/>
        <v>20</v>
      </c>
    </row>
    <row r="1422" spans="1:19" x14ac:dyDescent="0.25">
      <c r="A1422" s="1">
        <v>40740</v>
      </c>
      <c r="B1422" t="s">
        <v>10</v>
      </c>
      <c r="C1422">
        <v>82</v>
      </c>
      <c r="J1422">
        <f>IF(YEAR(A1422)=$F$3,C1422*$G$3,IF(YEAR(A1422)=$F$4,C1422*$G$4,IF(YEAR(A1422)=$F$5,C1422*$G$5,IF(YEAR(A1422)=$F$6,C1422*$G$6,IF(YEAR(A1422)=$F$7,C1422*$G$7,IF(YEAR(A1422)=$F$8,C1422*$G$8,IF(YEAR(A1422)=$F$9,C1422*$G$9,IF(YEAR(A1422)=$F$10,C1422*$G$10,IF(YEAR(A1422)=$F$11,C1422*$G$11,IF(YEAR(A1422)=$F$12,C1422*$G$12,))))))))))</f>
        <v>180.4</v>
      </c>
      <c r="R1422">
        <f>SUMIF($B$3:B1422,B1422,$C$3:C1422)</f>
        <v>2980</v>
      </c>
      <c r="S1422">
        <f t="shared" si="30"/>
        <v>8.2000000000000011</v>
      </c>
    </row>
    <row r="1423" spans="1:19" x14ac:dyDescent="0.25">
      <c r="A1423" s="1">
        <v>40740</v>
      </c>
      <c r="B1423" t="s">
        <v>37</v>
      </c>
      <c r="C1423">
        <v>66</v>
      </c>
      <c r="J1423">
        <f>IF(YEAR(A1423)=$F$3,C1423*$G$3,IF(YEAR(A1423)=$F$4,C1423*$G$4,IF(YEAR(A1423)=$F$5,C1423*$G$5,IF(YEAR(A1423)=$F$6,C1423*$G$6,IF(YEAR(A1423)=$F$7,C1423*$G$7,IF(YEAR(A1423)=$F$8,C1423*$G$8,IF(YEAR(A1423)=$F$9,C1423*$G$9,IF(YEAR(A1423)=$F$10,C1423*$G$10,IF(YEAR(A1423)=$F$11,C1423*$G$11,IF(YEAR(A1423)=$F$12,C1423*$G$12,))))))))))</f>
        <v>145.20000000000002</v>
      </c>
      <c r="R1423">
        <f>SUMIF($B$3:B1423,B1423,$C$3:C1423)</f>
        <v>3237</v>
      </c>
      <c r="S1423">
        <f t="shared" si="30"/>
        <v>6.6000000000000005</v>
      </c>
    </row>
    <row r="1424" spans="1:19" x14ac:dyDescent="0.25">
      <c r="A1424" s="1">
        <v>40745</v>
      </c>
      <c r="B1424" t="s">
        <v>22</v>
      </c>
      <c r="C1424">
        <v>150</v>
      </c>
      <c r="J1424">
        <f>IF(YEAR(A1424)=$F$3,C1424*$G$3,IF(YEAR(A1424)=$F$4,C1424*$G$4,IF(YEAR(A1424)=$F$5,C1424*$G$5,IF(YEAR(A1424)=$F$6,C1424*$G$6,IF(YEAR(A1424)=$F$7,C1424*$G$7,IF(YEAR(A1424)=$F$8,C1424*$G$8,IF(YEAR(A1424)=$F$9,C1424*$G$9,IF(YEAR(A1424)=$F$10,C1424*$G$10,IF(YEAR(A1424)=$F$11,C1424*$G$11,IF(YEAR(A1424)=$F$12,C1424*$G$12,))))))))))</f>
        <v>330</v>
      </c>
      <c r="R1424">
        <f>SUMIF($B$3:B1424,B1424,$C$3:C1424)</f>
        <v>16678</v>
      </c>
      <c r="S1424">
        <f t="shared" si="30"/>
        <v>30</v>
      </c>
    </row>
    <row r="1425" spans="1:19" x14ac:dyDescent="0.25">
      <c r="A1425" s="1">
        <v>40745</v>
      </c>
      <c r="B1425" t="s">
        <v>69</v>
      </c>
      <c r="C1425">
        <v>63</v>
      </c>
      <c r="J1425">
        <f>IF(YEAR(A1425)=$F$3,C1425*$G$3,IF(YEAR(A1425)=$F$4,C1425*$G$4,IF(YEAR(A1425)=$F$5,C1425*$G$5,IF(YEAR(A1425)=$F$6,C1425*$G$6,IF(YEAR(A1425)=$F$7,C1425*$G$7,IF(YEAR(A1425)=$F$8,C1425*$G$8,IF(YEAR(A1425)=$F$9,C1425*$G$9,IF(YEAR(A1425)=$F$10,C1425*$G$10,IF(YEAR(A1425)=$F$11,C1425*$G$11,IF(YEAR(A1425)=$F$12,C1425*$G$12,))))))))))</f>
        <v>138.60000000000002</v>
      </c>
      <c r="R1425">
        <f>SUMIF($B$3:B1425,B1425,$C$3:C1425)</f>
        <v>2455</v>
      </c>
      <c r="S1425">
        <f t="shared" si="30"/>
        <v>6.3000000000000007</v>
      </c>
    </row>
    <row r="1426" spans="1:19" x14ac:dyDescent="0.25">
      <c r="A1426" s="1">
        <v>40746</v>
      </c>
      <c r="B1426" t="s">
        <v>66</v>
      </c>
      <c r="C1426">
        <v>120</v>
      </c>
      <c r="J1426">
        <f>IF(YEAR(A1426)=$F$3,C1426*$G$3,IF(YEAR(A1426)=$F$4,C1426*$G$4,IF(YEAR(A1426)=$F$5,C1426*$G$5,IF(YEAR(A1426)=$F$6,C1426*$G$6,IF(YEAR(A1426)=$F$7,C1426*$G$7,IF(YEAR(A1426)=$F$8,C1426*$G$8,IF(YEAR(A1426)=$F$9,C1426*$G$9,IF(YEAR(A1426)=$F$10,C1426*$G$10,IF(YEAR(A1426)=$F$11,C1426*$G$11,IF(YEAR(A1426)=$F$12,C1426*$G$12,))))))))))</f>
        <v>264</v>
      </c>
      <c r="R1426">
        <f>SUMIF($B$3:B1426,B1426,$C$3:C1426)</f>
        <v>2492</v>
      </c>
      <c r="S1426">
        <f t="shared" si="30"/>
        <v>12</v>
      </c>
    </row>
    <row r="1427" spans="1:19" x14ac:dyDescent="0.25">
      <c r="A1427" s="1">
        <v>40747</v>
      </c>
      <c r="B1427" t="s">
        <v>7</v>
      </c>
      <c r="C1427">
        <v>155</v>
      </c>
      <c r="J1427">
        <f>IF(YEAR(A1427)=$F$3,C1427*$G$3,IF(YEAR(A1427)=$F$4,C1427*$G$4,IF(YEAR(A1427)=$F$5,C1427*$G$5,IF(YEAR(A1427)=$F$6,C1427*$G$6,IF(YEAR(A1427)=$F$7,C1427*$G$7,IF(YEAR(A1427)=$F$8,C1427*$G$8,IF(YEAR(A1427)=$F$9,C1427*$G$9,IF(YEAR(A1427)=$F$10,C1427*$G$10,IF(YEAR(A1427)=$F$11,C1427*$G$11,IF(YEAR(A1427)=$F$12,C1427*$G$12,))))))))))</f>
        <v>341</v>
      </c>
      <c r="R1427">
        <f>SUMIF($B$3:B1427,B1427,$C$3:C1427)</f>
        <v>18787</v>
      </c>
      <c r="S1427">
        <f t="shared" si="30"/>
        <v>31</v>
      </c>
    </row>
    <row r="1428" spans="1:19" x14ac:dyDescent="0.25">
      <c r="A1428" s="1">
        <v>40748</v>
      </c>
      <c r="B1428" t="s">
        <v>19</v>
      </c>
      <c r="C1428">
        <v>30</v>
      </c>
      <c r="J1428">
        <f>IF(YEAR(A1428)=$F$3,C1428*$G$3,IF(YEAR(A1428)=$F$4,C1428*$G$4,IF(YEAR(A1428)=$F$5,C1428*$G$5,IF(YEAR(A1428)=$F$6,C1428*$G$6,IF(YEAR(A1428)=$F$7,C1428*$G$7,IF(YEAR(A1428)=$F$8,C1428*$G$8,IF(YEAR(A1428)=$F$9,C1428*$G$9,IF(YEAR(A1428)=$F$10,C1428*$G$10,IF(YEAR(A1428)=$F$11,C1428*$G$11,IF(YEAR(A1428)=$F$12,C1428*$G$12,))))))))))</f>
        <v>66</v>
      </c>
      <c r="R1428">
        <f>SUMIF($B$3:B1428,B1428,$C$3:C1428)</f>
        <v>3361</v>
      </c>
      <c r="S1428">
        <f t="shared" si="30"/>
        <v>3</v>
      </c>
    </row>
    <row r="1429" spans="1:19" x14ac:dyDescent="0.25">
      <c r="A1429" s="1">
        <v>40748</v>
      </c>
      <c r="B1429" t="s">
        <v>71</v>
      </c>
      <c r="C1429">
        <v>34</v>
      </c>
      <c r="J1429">
        <f>IF(YEAR(A1429)=$F$3,C1429*$G$3,IF(YEAR(A1429)=$F$4,C1429*$G$4,IF(YEAR(A1429)=$F$5,C1429*$G$5,IF(YEAR(A1429)=$F$6,C1429*$G$6,IF(YEAR(A1429)=$F$7,C1429*$G$7,IF(YEAR(A1429)=$F$8,C1429*$G$8,IF(YEAR(A1429)=$F$9,C1429*$G$9,IF(YEAR(A1429)=$F$10,C1429*$G$10,IF(YEAR(A1429)=$F$11,C1429*$G$11,IF(YEAR(A1429)=$F$12,C1429*$G$12,))))))))))</f>
        <v>74.800000000000011</v>
      </c>
      <c r="R1429">
        <f>SUMIF($B$3:B1429,B1429,$C$3:C1429)</f>
        <v>1810</v>
      </c>
      <c r="S1429">
        <f t="shared" si="30"/>
        <v>3.4000000000000004</v>
      </c>
    </row>
    <row r="1430" spans="1:19" x14ac:dyDescent="0.25">
      <c r="A1430" s="1">
        <v>40753</v>
      </c>
      <c r="B1430" t="s">
        <v>12</v>
      </c>
      <c r="C1430">
        <v>30</v>
      </c>
      <c r="J1430">
        <f>IF(YEAR(A1430)=$F$3,C1430*$G$3,IF(YEAR(A1430)=$F$4,C1430*$G$4,IF(YEAR(A1430)=$F$5,C1430*$G$5,IF(YEAR(A1430)=$F$6,C1430*$G$6,IF(YEAR(A1430)=$F$7,C1430*$G$7,IF(YEAR(A1430)=$F$8,C1430*$G$8,IF(YEAR(A1430)=$F$9,C1430*$G$9,IF(YEAR(A1430)=$F$10,C1430*$G$10,IF(YEAR(A1430)=$F$11,C1430*$G$11,IF(YEAR(A1430)=$F$12,C1430*$G$12,))))))))))</f>
        <v>66</v>
      </c>
      <c r="R1430">
        <f>SUMIF($B$3:B1430,B1430,$C$3:C1430)</f>
        <v>3678</v>
      </c>
      <c r="S1430">
        <f t="shared" si="30"/>
        <v>3</v>
      </c>
    </row>
    <row r="1431" spans="1:19" x14ac:dyDescent="0.25">
      <c r="A1431" s="1">
        <v>40753</v>
      </c>
      <c r="B1431" t="s">
        <v>6</v>
      </c>
      <c r="C1431">
        <v>162</v>
      </c>
      <c r="J1431">
        <f>IF(YEAR(A1431)=$F$3,C1431*$G$3,IF(YEAR(A1431)=$F$4,C1431*$G$4,IF(YEAR(A1431)=$F$5,C1431*$G$5,IF(YEAR(A1431)=$F$6,C1431*$G$6,IF(YEAR(A1431)=$F$7,C1431*$G$7,IF(YEAR(A1431)=$F$8,C1431*$G$8,IF(YEAR(A1431)=$F$9,C1431*$G$9,IF(YEAR(A1431)=$F$10,C1431*$G$10,IF(YEAR(A1431)=$F$11,C1431*$G$11,IF(YEAR(A1431)=$F$12,C1431*$G$12,))))))))))</f>
        <v>356.40000000000003</v>
      </c>
      <c r="R1431">
        <f>SUMIF($B$3:B1431,B1431,$C$3:C1431)</f>
        <v>2114</v>
      </c>
      <c r="S1431">
        <f t="shared" si="30"/>
        <v>16.2</v>
      </c>
    </row>
    <row r="1432" spans="1:19" x14ac:dyDescent="0.25">
      <c r="A1432" s="1">
        <v>40754</v>
      </c>
      <c r="B1432" t="s">
        <v>63</v>
      </c>
      <c r="C1432">
        <v>71</v>
      </c>
      <c r="J1432">
        <f>IF(YEAR(A1432)=$F$3,C1432*$G$3,IF(YEAR(A1432)=$F$4,C1432*$G$4,IF(YEAR(A1432)=$F$5,C1432*$G$5,IF(YEAR(A1432)=$F$6,C1432*$G$6,IF(YEAR(A1432)=$F$7,C1432*$G$7,IF(YEAR(A1432)=$F$8,C1432*$G$8,IF(YEAR(A1432)=$F$9,C1432*$G$9,IF(YEAR(A1432)=$F$10,C1432*$G$10,IF(YEAR(A1432)=$F$11,C1432*$G$11,IF(YEAR(A1432)=$F$12,C1432*$G$12,))))))))))</f>
        <v>156.20000000000002</v>
      </c>
      <c r="R1432">
        <f>SUMIF($B$3:B1432,B1432,$C$3:C1432)</f>
        <v>671</v>
      </c>
      <c r="S1432">
        <f t="shared" si="30"/>
        <v>3.5500000000000003</v>
      </c>
    </row>
    <row r="1433" spans="1:19" x14ac:dyDescent="0.25">
      <c r="A1433" s="1">
        <v>40755</v>
      </c>
      <c r="B1433" t="s">
        <v>155</v>
      </c>
      <c r="C1433">
        <v>16</v>
      </c>
      <c r="J1433">
        <f>IF(YEAR(A1433)=$F$3,C1433*$G$3,IF(YEAR(A1433)=$F$4,C1433*$G$4,IF(YEAR(A1433)=$F$5,C1433*$G$5,IF(YEAR(A1433)=$F$6,C1433*$G$6,IF(YEAR(A1433)=$F$7,C1433*$G$7,IF(YEAR(A1433)=$F$8,C1433*$G$8,IF(YEAR(A1433)=$F$9,C1433*$G$9,IF(YEAR(A1433)=$F$10,C1433*$G$10,IF(YEAR(A1433)=$F$11,C1433*$G$11,IF(YEAR(A1433)=$F$12,C1433*$G$12,))))))))))</f>
        <v>35.200000000000003</v>
      </c>
      <c r="R1433">
        <f>SUMIF($B$3:B1433,B1433,$C$3:C1433)</f>
        <v>50</v>
      </c>
      <c r="S1433">
        <f t="shared" si="30"/>
        <v>0</v>
      </c>
    </row>
    <row r="1434" spans="1:19" x14ac:dyDescent="0.25">
      <c r="A1434" s="1">
        <v>40759</v>
      </c>
      <c r="B1434" t="s">
        <v>35</v>
      </c>
      <c r="C1434">
        <v>165</v>
      </c>
      <c r="J1434">
        <f>IF(YEAR(A1434)=$F$3,C1434*$G$3,IF(YEAR(A1434)=$F$4,C1434*$G$4,IF(YEAR(A1434)=$F$5,C1434*$G$5,IF(YEAR(A1434)=$F$6,C1434*$G$6,IF(YEAR(A1434)=$F$7,C1434*$G$7,IF(YEAR(A1434)=$F$8,C1434*$G$8,IF(YEAR(A1434)=$F$9,C1434*$G$9,IF(YEAR(A1434)=$F$10,C1434*$G$10,IF(YEAR(A1434)=$F$11,C1434*$G$11,IF(YEAR(A1434)=$F$12,C1434*$G$12,))))))))))</f>
        <v>363.00000000000006</v>
      </c>
      <c r="R1434">
        <f>SUMIF($B$3:B1434,B1434,$C$3:C1434)</f>
        <v>2938</v>
      </c>
      <c r="S1434">
        <f t="shared" si="30"/>
        <v>16.5</v>
      </c>
    </row>
    <row r="1435" spans="1:19" x14ac:dyDescent="0.25">
      <c r="A1435" s="1">
        <v>40760</v>
      </c>
      <c r="B1435" t="s">
        <v>35</v>
      </c>
      <c r="C1435">
        <v>180</v>
      </c>
      <c r="J1435">
        <f>IF(YEAR(A1435)=$F$3,C1435*$G$3,IF(YEAR(A1435)=$F$4,C1435*$G$4,IF(YEAR(A1435)=$F$5,C1435*$G$5,IF(YEAR(A1435)=$F$6,C1435*$G$6,IF(YEAR(A1435)=$F$7,C1435*$G$7,IF(YEAR(A1435)=$F$8,C1435*$G$8,IF(YEAR(A1435)=$F$9,C1435*$G$9,IF(YEAR(A1435)=$F$10,C1435*$G$10,IF(YEAR(A1435)=$F$11,C1435*$G$11,IF(YEAR(A1435)=$F$12,C1435*$G$12,))))))))))</f>
        <v>396.00000000000006</v>
      </c>
      <c r="R1435">
        <f>SUMIF($B$3:B1435,B1435,$C$3:C1435)</f>
        <v>3118</v>
      </c>
      <c r="S1435">
        <f t="shared" si="30"/>
        <v>18</v>
      </c>
    </row>
    <row r="1436" spans="1:19" x14ac:dyDescent="0.25">
      <c r="A1436" s="1">
        <v>40761</v>
      </c>
      <c r="B1436" t="s">
        <v>84</v>
      </c>
      <c r="C1436">
        <v>2</v>
      </c>
      <c r="J1436">
        <f>IF(YEAR(A1436)=$F$3,C1436*$G$3,IF(YEAR(A1436)=$F$4,C1436*$G$4,IF(YEAR(A1436)=$F$5,C1436*$G$5,IF(YEAR(A1436)=$F$6,C1436*$G$6,IF(YEAR(A1436)=$F$7,C1436*$G$7,IF(YEAR(A1436)=$F$8,C1436*$G$8,IF(YEAR(A1436)=$F$9,C1436*$G$9,IF(YEAR(A1436)=$F$10,C1436*$G$10,IF(YEAR(A1436)=$F$11,C1436*$G$11,IF(YEAR(A1436)=$F$12,C1436*$G$12,))))))))))</f>
        <v>4.4000000000000004</v>
      </c>
      <c r="R1436">
        <f>SUMIF($B$3:B1436,B1436,$C$3:C1436)</f>
        <v>13</v>
      </c>
      <c r="S1436">
        <f t="shared" si="30"/>
        <v>0</v>
      </c>
    </row>
    <row r="1437" spans="1:19" x14ac:dyDescent="0.25">
      <c r="A1437" s="1">
        <v>40766</v>
      </c>
      <c r="B1437" t="s">
        <v>37</v>
      </c>
      <c r="C1437">
        <v>111</v>
      </c>
      <c r="J1437">
        <f>IF(YEAR(A1437)=$F$3,C1437*$G$3,IF(YEAR(A1437)=$F$4,C1437*$G$4,IF(YEAR(A1437)=$F$5,C1437*$G$5,IF(YEAR(A1437)=$F$6,C1437*$G$6,IF(YEAR(A1437)=$F$7,C1437*$G$7,IF(YEAR(A1437)=$F$8,C1437*$G$8,IF(YEAR(A1437)=$F$9,C1437*$G$9,IF(YEAR(A1437)=$F$10,C1437*$G$10,IF(YEAR(A1437)=$F$11,C1437*$G$11,IF(YEAR(A1437)=$F$12,C1437*$G$12,))))))))))</f>
        <v>244.20000000000002</v>
      </c>
      <c r="R1437">
        <f>SUMIF($B$3:B1437,B1437,$C$3:C1437)</f>
        <v>3348</v>
      </c>
      <c r="S1437">
        <f t="shared" si="30"/>
        <v>11.100000000000001</v>
      </c>
    </row>
    <row r="1438" spans="1:19" x14ac:dyDescent="0.25">
      <c r="A1438" s="1">
        <v>40767</v>
      </c>
      <c r="B1438" t="s">
        <v>35</v>
      </c>
      <c r="C1438">
        <v>128</v>
      </c>
      <c r="J1438">
        <f>IF(YEAR(A1438)=$F$3,C1438*$G$3,IF(YEAR(A1438)=$F$4,C1438*$G$4,IF(YEAR(A1438)=$F$5,C1438*$G$5,IF(YEAR(A1438)=$F$6,C1438*$G$6,IF(YEAR(A1438)=$F$7,C1438*$G$7,IF(YEAR(A1438)=$F$8,C1438*$G$8,IF(YEAR(A1438)=$F$9,C1438*$G$9,IF(YEAR(A1438)=$F$10,C1438*$G$10,IF(YEAR(A1438)=$F$11,C1438*$G$11,IF(YEAR(A1438)=$F$12,C1438*$G$12,))))))))))</f>
        <v>281.60000000000002</v>
      </c>
      <c r="R1438">
        <f>SUMIF($B$3:B1438,B1438,$C$3:C1438)</f>
        <v>3246</v>
      </c>
      <c r="S1438">
        <f t="shared" si="30"/>
        <v>12.8</v>
      </c>
    </row>
    <row r="1439" spans="1:19" x14ac:dyDescent="0.25">
      <c r="A1439" s="1">
        <v>40768</v>
      </c>
      <c r="B1439" t="s">
        <v>110</v>
      </c>
      <c r="C1439">
        <v>7</v>
      </c>
      <c r="J1439">
        <f>IF(YEAR(A1439)=$F$3,C1439*$G$3,IF(YEAR(A1439)=$F$4,C1439*$G$4,IF(YEAR(A1439)=$F$5,C1439*$G$5,IF(YEAR(A1439)=$F$6,C1439*$G$6,IF(YEAR(A1439)=$F$7,C1439*$G$7,IF(YEAR(A1439)=$F$8,C1439*$G$8,IF(YEAR(A1439)=$F$9,C1439*$G$9,IF(YEAR(A1439)=$F$10,C1439*$G$10,IF(YEAR(A1439)=$F$11,C1439*$G$11,IF(YEAR(A1439)=$F$12,C1439*$G$12,))))))))))</f>
        <v>15.400000000000002</v>
      </c>
      <c r="R1439">
        <f>SUMIF($B$3:B1439,B1439,$C$3:C1439)</f>
        <v>9</v>
      </c>
      <c r="S1439">
        <f t="shared" si="30"/>
        <v>0</v>
      </c>
    </row>
    <row r="1440" spans="1:19" x14ac:dyDescent="0.25">
      <c r="A1440" s="1">
        <v>40768</v>
      </c>
      <c r="B1440" t="s">
        <v>9</v>
      </c>
      <c r="C1440">
        <v>211</v>
      </c>
      <c r="J1440">
        <f>IF(YEAR(A1440)=$F$3,C1440*$G$3,IF(YEAR(A1440)=$F$4,C1440*$G$4,IF(YEAR(A1440)=$F$5,C1440*$G$5,IF(YEAR(A1440)=$F$6,C1440*$G$6,IF(YEAR(A1440)=$F$7,C1440*$G$7,IF(YEAR(A1440)=$F$8,C1440*$G$8,IF(YEAR(A1440)=$F$9,C1440*$G$9,IF(YEAR(A1440)=$F$10,C1440*$G$10,IF(YEAR(A1440)=$F$11,C1440*$G$11,IF(YEAR(A1440)=$F$12,C1440*$G$12,))))))))))</f>
        <v>464.20000000000005</v>
      </c>
      <c r="R1440">
        <f>SUMIF($B$3:B1440,B1440,$C$3:C1440)</f>
        <v>17707</v>
      </c>
      <c r="S1440">
        <f t="shared" si="30"/>
        <v>42.2</v>
      </c>
    </row>
    <row r="1441" spans="1:19" x14ac:dyDescent="0.25">
      <c r="A1441" s="1">
        <v>40768</v>
      </c>
      <c r="B1441" t="s">
        <v>6</v>
      </c>
      <c r="C1441">
        <v>184</v>
      </c>
      <c r="J1441">
        <f>IF(YEAR(A1441)=$F$3,C1441*$G$3,IF(YEAR(A1441)=$F$4,C1441*$G$4,IF(YEAR(A1441)=$F$5,C1441*$G$5,IF(YEAR(A1441)=$F$6,C1441*$G$6,IF(YEAR(A1441)=$F$7,C1441*$G$7,IF(YEAR(A1441)=$F$8,C1441*$G$8,IF(YEAR(A1441)=$F$9,C1441*$G$9,IF(YEAR(A1441)=$F$10,C1441*$G$10,IF(YEAR(A1441)=$F$11,C1441*$G$11,IF(YEAR(A1441)=$F$12,C1441*$G$12,))))))))))</f>
        <v>404.8</v>
      </c>
      <c r="R1441">
        <f>SUMIF($B$3:B1441,B1441,$C$3:C1441)</f>
        <v>2298</v>
      </c>
      <c r="S1441">
        <f t="shared" si="30"/>
        <v>18.400000000000002</v>
      </c>
    </row>
    <row r="1442" spans="1:19" x14ac:dyDescent="0.25">
      <c r="A1442" s="1">
        <v>40771</v>
      </c>
      <c r="B1442" t="s">
        <v>14</v>
      </c>
      <c r="C1442">
        <v>450</v>
      </c>
      <c r="J1442">
        <f>IF(YEAR(A1442)=$F$3,C1442*$G$3,IF(YEAR(A1442)=$F$4,C1442*$G$4,IF(YEAR(A1442)=$F$5,C1442*$G$5,IF(YEAR(A1442)=$F$6,C1442*$G$6,IF(YEAR(A1442)=$F$7,C1442*$G$7,IF(YEAR(A1442)=$F$8,C1442*$G$8,IF(YEAR(A1442)=$F$9,C1442*$G$9,IF(YEAR(A1442)=$F$10,C1442*$G$10,IF(YEAR(A1442)=$F$11,C1442*$G$11,IF(YEAR(A1442)=$F$12,C1442*$G$12,))))))))))</f>
        <v>990.00000000000011</v>
      </c>
      <c r="R1442">
        <f>SUMIF($B$3:B1442,B1442,$C$3:C1442)</f>
        <v>16688</v>
      </c>
      <c r="S1442">
        <f t="shared" si="30"/>
        <v>90</v>
      </c>
    </row>
    <row r="1443" spans="1:19" x14ac:dyDescent="0.25">
      <c r="A1443" s="1">
        <v>40771</v>
      </c>
      <c r="B1443" t="s">
        <v>120</v>
      </c>
      <c r="C1443">
        <v>140</v>
      </c>
      <c r="J1443">
        <f>IF(YEAR(A1443)=$F$3,C1443*$G$3,IF(YEAR(A1443)=$F$4,C1443*$G$4,IF(YEAR(A1443)=$F$5,C1443*$G$5,IF(YEAR(A1443)=$F$6,C1443*$G$6,IF(YEAR(A1443)=$F$7,C1443*$G$7,IF(YEAR(A1443)=$F$8,C1443*$G$8,IF(YEAR(A1443)=$F$9,C1443*$G$9,IF(YEAR(A1443)=$F$10,C1443*$G$10,IF(YEAR(A1443)=$F$11,C1443*$G$11,IF(YEAR(A1443)=$F$12,C1443*$G$12,))))))))))</f>
        <v>308</v>
      </c>
      <c r="R1443">
        <f>SUMIF($B$3:B1443,B1443,$C$3:C1443)</f>
        <v>589</v>
      </c>
      <c r="S1443">
        <f t="shared" si="30"/>
        <v>7</v>
      </c>
    </row>
    <row r="1444" spans="1:19" x14ac:dyDescent="0.25">
      <c r="A1444" s="1">
        <v>40775</v>
      </c>
      <c r="B1444" t="s">
        <v>8</v>
      </c>
      <c r="C1444">
        <v>52</v>
      </c>
      <c r="J1444">
        <f>IF(YEAR(A1444)=$F$3,C1444*$G$3,IF(YEAR(A1444)=$F$4,C1444*$G$4,IF(YEAR(A1444)=$F$5,C1444*$G$5,IF(YEAR(A1444)=$F$6,C1444*$G$6,IF(YEAR(A1444)=$F$7,C1444*$G$7,IF(YEAR(A1444)=$F$8,C1444*$G$8,IF(YEAR(A1444)=$F$9,C1444*$G$9,IF(YEAR(A1444)=$F$10,C1444*$G$10,IF(YEAR(A1444)=$F$11,C1444*$G$11,IF(YEAR(A1444)=$F$12,C1444*$G$12,))))))))))</f>
        <v>114.4</v>
      </c>
      <c r="R1444">
        <f>SUMIF($B$3:B1444,B1444,$C$3:C1444)</f>
        <v>2328</v>
      </c>
      <c r="S1444">
        <f t="shared" si="30"/>
        <v>5.2</v>
      </c>
    </row>
    <row r="1445" spans="1:19" x14ac:dyDescent="0.25">
      <c r="A1445" s="1">
        <v>40777</v>
      </c>
      <c r="B1445" t="s">
        <v>181</v>
      </c>
      <c r="C1445">
        <v>2</v>
      </c>
      <c r="J1445">
        <f>IF(YEAR(A1445)=$F$3,C1445*$G$3,IF(YEAR(A1445)=$F$4,C1445*$G$4,IF(YEAR(A1445)=$F$5,C1445*$G$5,IF(YEAR(A1445)=$F$6,C1445*$G$6,IF(YEAR(A1445)=$F$7,C1445*$G$7,IF(YEAR(A1445)=$F$8,C1445*$G$8,IF(YEAR(A1445)=$F$9,C1445*$G$9,IF(YEAR(A1445)=$F$10,C1445*$G$10,IF(YEAR(A1445)=$F$11,C1445*$G$11,IF(YEAR(A1445)=$F$12,C1445*$G$12,))))))))))</f>
        <v>4.4000000000000004</v>
      </c>
      <c r="R1445">
        <f>SUMIF($B$3:B1445,B1445,$C$3:C1445)</f>
        <v>13</v>
      </c>
      <c r="S1445">
        <f t="shared" si="30"/>
        <v>0</v>
      </c>
    </row>
    <row r="1446" spans="1:19" x14ac:dyDescent="0.25">
      <c r="A1446" s="1">
        <v>40777</v>
      </c>
      <c r="B1446" t="s">
        <v>96</v>
      </c>
      <c r="C1446">
        <v>13</v>
      </c>
      <c r="J1446">
        <f>IF(YEAR(A1446)=$F$3,C1446*$G$3,IF(YEAR(A1446)=$F$4,C1446*$G$4,IF(YEAR(A1446)=$F$5,C1446*$G$5,IF(YEAR(A1446)=$F$6,C1446*$G$6,IF(YEAR(A1446)=$F$7,C1446*$G$7,IF(YEAR(A1446)=$F$8,C1446*$G$8,IF(YEAR(A1446)=$F$9,C1446*$G$9,IF(YEAR(A1446)=$F$10,C1446*$G$10,IF(YEAR(A1446)=$F$11,C1446*$G$11,IF(YEAR(A1446)=$F$12,C1446*$G$12,))))))))))</f>
        <v>28.6</v>
      </c>
      <c r="R1446">
        <f>SUMIF($B$3:B1446,B1446,$C$3:C1446)</f>
        <v>34</v>
      </c>
      <c r="S1446">
        <f t="shared" si="30"/>
        <v>0</v>
      </c>
    </row>
    <row r="1447" spans="1:19" x14ac:dyDescent="0.25">
      <c r="A1447" s="1">
        <v>40777</v>
      </c>
      <c r="B1447" t="s">
        <v>37</v>
      </c>
      <c r="C1447">
        <v>73</v>
      </c>
      <c r="J1447">
        <f>IF(YEAR(A1447)=$F$3,C1447*$G$3,IF(YEAR(A1447)=$F$4,C1447*$G$4,IF(YEAR(A1447)=$F$5,C1447*$G$5,IF(YEAR(A1447)=$F$6,C1447*$G$6,IF(YEAR(A1447)=$F$7,C1447*$G$7,IF(YEAR(A1447)=$F$8,C1447*$G$8,IF(YEAR(A1447)=$F$9,C1447*$G$9,IF(YEAR(A1447)=$F$10,C1447*$G$10,IF(YEAR(A1447)=$F$11,C1447*$G$11,IF(YEAR(A1447)=$F$12,C1447*$G$12,))))))))))</f>
        <v>160.60000000000002</v>
      </c>
      <c r="R1447">
        <f>SUMIF($B$3:B1447,B1447,$C$3:C1447)</f>
        <v>3421</v>
      </c>
      <c r="S1447">
        <f t="shared" si="30"/>
        <v>7.3000000000000007</v>
      </c>
    </row>
    <row r="1448" spans="1:19" x14ac:dyDescent="0.25">
      <c r="A1448" s="1">
        <v>40781</v>
      </c>
      <c r="B1448" t="s">
        <v>18</v>
      </c>
      <c r="C1448">
        <v>123</v>
      </c>
      <c r="J1448">
        <f>IF(YEAR(A1448)=$F$3,C1448*$G$3,IF(YEAR(A1448)=$F$4,C1448*$G$4,IF(YEAR(A1448)=$F$5,C1448*$G$5,IF(YEAR(A1448)=$F$6,C1448*$G$6,IF(YEAR(A1448)=$F$7,C1448*$G$7,IF(YEAR(A1448)=$F$8,C1448*$G$8,IF(YEAR(A1448)=$F$9,C1448*$G$9,IF(YEAR(A1448)=$F$10,C1448*$G$10,IF(YEAR(A1448)=$F$11,C1448*$G$11,IF(YEAR(A1448)=$F$12,C1448*$G$12,))))))))))</f>
        <v>270.60000000000002</v>
      </c>
      <c r="R1448">
        <f>SUMIF($B$3:B1448,B1448,$C$3:C1448)</f>
        <v>4058</v>
      </c>
      <c r="S1448">
        <f t="shared" si="30"/>
        <v>12.3</v>
      </c>
    </row>
    <row r="1449" spans="1:19" x14ac:dyDescent="0.25">
      <c r="A1449" s="1">
        <v>40783</v>
      </c>
      <c r="B1449" t="s">
        <v>68</v>
      </c>
      <c r="C1449">
        <v>3</v>
      </c>
      <c r="J1449">
        <f>IF(YEAR(A1449)=$F$3,C1449*$G$3,IF(YEAR(A1449)=$F$4,C1449*$G$4,IF(YEAR(A1449)=$F$5,C1449*$G$5,IF(YEAR(A1449)=$F$6,C1449*$G$6,IF(YEAR(A1449)=$F$7,C1449*$G$7,IF(YEAR(A1449)=$F$8,C1449*$G$8,IF(YEAR(A1449)=$F$9,C1449*$G$9,IF(YEAR(A1449)=$F$10,C1449*$G$10,IF(YEAR(A1449)=$F$11,C1449*$G$11,IF(YEAR(A1449)=$F$12,C1449*$G$12,))))))))))</f>
        <v>6.6000000000000005</v>
      </c>
      <c r="R1449">
        <f>SUMIF($B$3:B1449,B1449,$C$3:C1449)</f>
        <v>32</v>
      </c>
      <c r="S1449">
        <f t="shared" si="30"/>
        <v>0</v>
      </c>
    </row>
    <row r="1450" spans="1:19" x14ac:dyDescent="0.25">
      <c r="A1450" s="1">
        <v>40784</v>
      </c>
      <c r="B1450" t="s">
        <v>12</v>
      </c>
      <c r="C1450">
        <v>93</v>
      </c>
      <c r="J1450">
        <f>IF(YEAR(A1450)=$F$3,C1450*$G$3,IF(YEAR(A1450)=$F$4,C1450*$G$4,IF(YEAR(A1450)=$F$5,C1450*$G$5,IF(YEAR(A1450)=$F$6,C1450*$G$6,IF(YEAR(A1450)=$F$7,C1450*$G$7,IF(YEAR(A1450)=$F$8,C1450*$G$8,IF(YEAR(A1450)=$F$9,C1450*$G$9,IF(YEAR(A1450)=$F$10,C1450*$G$10,IF(YEAR(A1450)=$F$11,C1450*$G$11,IF(YEAR(A1450)=$F$12,C1450*$G$12,))))))))))</f>
        <v>204.60000000000002</v>
      </c>
      <c r="R1450">
        <f>SUMIF($B$3:B1450,B1450,$C$3:C1450)</f>
        <v>3771</v>
      </c>
      <c r="S1450">
        <f t="shared" si="30"/>
        <v>9.3000000000000007</v>
      </c>
    </row>
    <row r="1451" spans="1:19" x14ac:dyDescent="0.25">
      <c r="A1451" s="1">
        <v>40789</v>
      </c>
      <c r="B1451" t="s">
        <v>24</v>
      </c>
      <c r="C1451">
        <v>310</v>
      </c>
      <c r="J1451">
        <f>IF(YEAR(A1451)=$F$3,C1451*$G$3,IF(YEAR(A1451)=$F$4,C1451*$G$4,IF(YEAR(A1451)=$F$5,C1451*$G$5,IF(YEAR(A1451)=$F$6,C1451*$G$6,IF(YEAR(A1451)=$F$7,C1451*$G$7,IF(YEAR(A1451)=$F$8,C1451*$G$8,IF(YEAR(A1451)=$F$9,C1451*$G$9,IF(YEAR(A1451)=$F$10,C1451*$G$10,IF(YEAR(A1451)=$F$11,C1451*$G$11,IF(YEAR(A1451)=$F$12,C1451*$G$12,))))))))))</f>
        <v>682</v>
      </c>
      <c r="R1451">
        <f>SUMIF($B$3:B1451,B1451,$C$3:C1451)</f>
        <v>4423</v>
      </c>
      <c r="S1451">
        <f t="shared" si="30"/>
        <v>31</v>
      </c>
    </row>
    <row r="1452" spans="1:19" x14ac:dyDescent="0.25">
      <c r="A1452" s="1">
        <v>40789</v>
      </c>
      <c r="B1452" t="s">
        <v>6</v>
      </c>
      <c r="C1452">
        <v>77</v>
      </c>
      <c r="J1452">
        <f>IF(YEAR(A1452)=$F$3,C1452*$G$3,IF(YEAR(A1452)=$F$4,C1452*$G$4,IF(YEAR(A1452)=$F$5,C1452*$G$5,IF(YEAR(A1452)=$F$6,C1452*$G$6,IF(YEAR(A1452)=$F$7,C1452*$G$7,IF(YEAR(A1452)=$F$8,C1452*$G$8,IF(YEAR(A1452)=$F$9,C1452*$G$9,IF(YEAR(A1452)=$F$10,C1452*$G$10,IF(YEAR(A1452)=$F$11,C1452*$G$11,IF(YEAR(A1452)=$F$12,C1452*$G$12,))))))))))</f>
        <v>169.4</v>
      </c>
      <c r="R1452">
        <f>SUMIF($B$3:B1452,B1452,$C$3:C1452)</f>
        <v>2375</v>
      </c>
      <c r="S1452">
        <f t="shared" si="30"/>
        <v>7.7</v>
      </c>
    </row>
    <row r="1453" spans="1:19" x14ac:dyDescent="0.25">
      <c r="A1453" s="1">
        <v>40793</v>
      </c>
      <c r="B1453" t="s">
        <v>10</v>
      </c>
      <c r="C1453">
        <v>21</v>
      </c>
      <c r="J1453">
        <f>IF(YEAR(A1453)=$F$3,C1453*$G$3,IF(YEAR(A1453)=$F$4,C1453*$G$4,IF(YEAR(A1453)=$F$5,C1453*$G$5,IF(YEAR(A1453)=$F$6,C1453*$G$6,IF(YEAR(A1453)=$F$7,C1453*$G$7,IF(YEAR(A1453)=$F$8,C1453*$G$8,IF(YEAR(A1453)=$F$9,C1453*$G$9,IF(YEAR(A1453)=$F$10,C1453*$G$10,IF(YEAR(A1453)=$F$11,C1453*$G$11,IF(YEAR(A1453)=$F$12,C1453*$G$12,))))))))))</f>
        <v>46.2</v>
      </c>
      <c r="R1453">
        <f>SUMIF($B$3:B1453,B1453,$C$3:C1453)</f>
        <v>3001</v>
      </c>
      <c r="S1453">
        <f t="shared" si="30"/>
        <v>2.1</v>
      </c>
    </row>
    <row r="1454" spans="1:19" x14ac:dyDescent="0.25">
      <c r="A1454" s="1">
        <v>40797</v>
      </c>
      <c r="B1454" t="s">
        <v>21</v>
      </c>
      <c r="C1454">
        <v>3</v>
      </c>
      <c r="J1454">
        <f>IF(YEAR(A1454)=$F$3,C1454*$G$3,IF(YEAR(A1454)=$F$4,C1454*$G$4,IF(YEAR(A1454)=$F$5,C1454*$G$5,IF(YEAR(A1454)=$F$6,C1454*$G$6,IF(YEAR(A1454)=$F$7,C1454*$G$7,IF(YEAR(A1454)=$F$8,C1454*$G$8,IF(YEAR(A1454)=$F$9,C1454*$G$9,IF(YEAR(A1454)=$F$10,C1454*$G$10,IF(YEAR(A1454)=$F$11,C1454*$G$11,IF(YEAR(A1454)=$F$12,C1454*$G$12,))))))))))</f>
        <v>6.6000000000000005</v>
      </c>
      <c r="R1454">
        <f>SUMIF($B$3:B1454,B1454,$C$3:C1454)</f>
        <v>22</v>
      </c>
      <c r="S1454">
        <f t="shared" si="30"/>
        <v>0</v>
      </c>
    </row>
    <row r="1455" spans="1:19" x14ac:dyDescent="0.25">
      <c r="A1455" s="1">
        <v>40799</v>
      </c>
      <c r="B1455" t="s">
        <v>28</v>
      </c>
      <c r="C1455">
        <v>176</v>
      </c>
      <c r="J1455">
        <f>IF(YEAR(A1455)=$F$3,C1455*$G$3,IF(YEAR(A1455)=$F$4,C1455*$G$4,IF(YEAR(A1455)=$F$5,C1455*$G$5,IF(YEAR(A1455)=$F$6,C1455*$G$6,IF(YEAR(A1455)=$F$7,C1455*$G$7,IF(YEAR(A1455)=$F$8,C1455*$G$8,IF(YEAR(A1455)=$F$9,C1455*$G$9,IF(YEAR(A1455)=$F$10,C1455*$G$10,IF(YEAR(A1455)=$F$11,C1455*$G$11,IF(YEAR(A1455)=$F$12,C1455*$G$12,))))))))))</f>
        <v>387.20000000000005</v>
      </c>
      <c r="R1455">
        <f>SUMIF($B$3:B1455,B1455,$C$3:C1455)</f>
        <v>3207</v>
      </c>
      <c r="S1455">
        <f t="shared" si="30"/>
        <v>17.600000000000001</v>
      </c>
    </row>
    <row r="1456" spans="1:19" x14ac:dyDescent="0.25">
      <c r="A1456" s="1">
        <v>40799</v>
      </c>
      <c r="B1456" t="s">
        <v>13</v>
      </c>
      <c r="C1456">
        <v>20</v>
      </c>
      <c r="J1456">
        <f>IF(YEAR(A1456)=$F$3,C1456*$G$3,IF(YEAR(A1456)=$F$4,C1456*$G$4,IF(YEAR(A1456)=$F$5,C1456*$G$5,IF(YEAR(A1456)=$F$6,C1456*$G$6,IF(YEAR(A1456)=$F$7,C1456*$G$7,IF(YEAR(A1456)=$F$8,C1456*$G$8,IF(YEAR(A1456)=$F$9,C1456*$G$9,IF(YEAR(A1456)=$F$10,C1456*$G$10,IF(YEAR(A1456)=$F$11,C1456*$G$11,IF(YEAR(A1456)=$F$12,C1456*$G$12,))))))))))</f>
        <v>44</v>
      </c>
      <c r="R1456">
        <f>SUMIF($B$3:B1456,B1456,$C$3:C1456)</f>
        <v>44</v>
      </c>
      <c r="S1456">
        <f t="shared" si="30"/>
        <v>0</v>
      </c>
    </row>
    <row r="1457" spans="1:19" x14ac:dyDescent="0.25">
      <c r="A1457" s="1">
        <v>40800</v>
      </c>
      <c r="B1457" t="s">
        <v>24</v>
      </c>
      <c r="C1457">
        <v>230</v>
      </c>
      <c r="J1457">
        <f>IF(YEAR(A1457)=$F$3,C1457*$G$3,IF(YEAR(A1457)=$F$4,C1457*$G$4,IF(YEAR(A1457)=$F$5,C1457*$G$5,IF(YEAR(A1457)=$F$6,C1457*$G$6,IF(YEAR(A1457)=$F$7,C1457*$G$7,IF(YEAR(A1457)=$F$8,C1457*$G$8,IF(YEAR(A1457)=$F$9,C1457*$G$9,IF(YEAR(A1457)=$F$10,C1457*$G$10,IF(YEAR(A1457)=$F$11,C1457*$G$11,IF(YEAR(A1457)=$F$12,C1457*$G$12,))))))))))</f>
        <v>506.00000000000006</v>
      </c>
      <c r="R1457">
        <f>SUMIF($B$3:B1457,B1457,$C$3:C1457)</f>
        <v>4653</v>
      </c>
      <c r="S1457">
        <f t="shared" si="30"/>
        <v>23</v>
      </c>
    </row>
    <row r="1458" spans="1:19" x14ac:dyDescent="0.25">
      <c r="A1458" s="1">
        <v>40800</v>
      </c>
      <c r="B1458" t="s">
        <v>155</v>
      </c>
      <c r="C1458">
        <v>10</v>
      </c>
      <c r="J1458">
        <f>IF(YEAR(A1458)=$F$3,C1458*$G$3,IF(YEAR(A1458)=$F$4,C1458*$G$4,IF(YEAR(A1458)=$F$5,C1458*$G$5,IF(YEAR(A1458)=$F$6,C1458*$G$6,IF(YEAR(A1458)=$F$7,C1458*$G$7,IF(YEAR(A1458)=$F$8,C1458*$G$8,IF(YEAR(A1458)=$F$9,C1458*$G$9,IF(YEAR(A1458)=$F$10,C1458*$G$10,IF(YEAR(A1458)=$F$11,C1458*$G$11,IF(YEAR(A1458)=$F$12,C1458*$G$12,))))))))))</f>
        <v>22</v>
      </c>
      <c r="R1458">
        <f>SUMIF($B$3:B1458,B1458,$C$3:C1458)</f>
        <v>60</v>
      </c>
      <c r="S1458">
        <f t="shared" si="30"/>
        <v>0</v>
      </c>
    </row>
    <row r="1459" spans="1:19" x14ac:dyDescent="0.25">
      <c r="A1459" s="1">
        <v>40802</v>
      </c>
      <c r="B1459" t="s">
        <v>163</v>
      </c>
      <c r="C1459">
        <v>12</v>
      </c>
      <c r="J1459">
        <f>IF(YEAR(A1459)=$F$3,C1459*$G$3,IF(YEAR(A1459)=$F$4,C1459*$G$4,IF(YEAR(A1459)=$F$5,C1459*$G$5,IF(YEAR(A1459)=$F$6,C1459*$G$6,IF(YEAR(A1459)=$F$7,C1459*$G$7,IF(YEAR(A1459)=$F$8,C1459*$G$8,IF(YEAR(A1459)=$F$9,C1459*$G$9,IF(YEAR(A1459)=$F$10,C1459*$G$10,IF(YEAR(A1459)=$F$11,C1459*$G$11,IF(YEAR(A1459)=$F$12,C1459*$G$12,))))))))))</f>
        <v>26.400000000000002</v>
      </c>
      <c r="R1459">
        <f>SUMIF($B$3:B1459,B1459,$C$3:C1459)</f>
        <v>25</v>
      </c>
      <c r="S1459">
        <f t="shared" si="30"/>
        <v>0</v>
      </c>
    </row>
    <row r="1460" spans="1:19" x14ac:dyDescent="0.25">
      <c r="A1460" s="1">
        <v>40802</v>
      </c>
      <c r="B1460" t="s">
        <v>152</v>
      </c>
      <c r="C1460">
        <v>11</v>
      </c>
      <c r="J1460">
        <f>IF(YEAR(A1460)=$F$3,C1460*$G$3,IF(YEAR(A1460)=$F$4,C1460*$G$4,IF(YEAR(A1460)=$F$5,C1460*$G$5,IF(YEAR(A1460)=$F$6,C1460*$G$6,IF(YEAR(A1460)=$F$7,C1460*$G$7,IF(YEAR(A1460)=$F$8,C1460*$G$8,IF(YEAR(A1460)=$F$9,C1460*$G$9,IF(YEAR(A1460)=$F$10,C1460*$G$10,IF(YEAR(A1460)=$F$11,C1460*$G$11,IF(YEAR(A1460)=$F$12,C1460*$G$12,))))))))))</f>
        <v>24.200000000000003</v>
      </c>
      <c r="R1460">
        <f>SUMIF($B$3:B1460,B1460,$C$3:C1460)</f>
        <v>32</v>
      </c>
      <c r="S1460">
        <f t="shared" si="30"/>
        <v>0</v>
      </c>
    </row>
    <row r="1461" spans="1:19" x14ac:dyDescent="0.25">
      <c r="A1461" s="1">
        <v>40803</v>
      </c>
      <c r="B1461" t="s">
        <v>9</v>
      </c>
      <c r="C1461">
        <v>383</v>
      </c>
      <c r="J1461">
        <f>IF(YEAR(A1461)=$F$3,C1461*$G$3,IF(YEAR(A1461)=$F$4,C1461*$G$4,IF(YEAR(A1461)=$F$5,C1461*$G$5,IF(YEAR(A1461)=$F$6,C1461*$G$6,IF(YEAR(A1461)=$F$7,C1461*$G$7,IF(YEAR(A1461)=$F$8,C1461*$G$8,IF(YEAR(A1461)=$F$9,C1461*$G$9,IF(YEAR(A1461)=$F$10,C1461*$G$10,IF(YEAR(A1461)=$F$11,C1461*$G$11,IF(YEAR(A1461)=$F$12,C1461*$G$12,))))))))))</f>
        <v>842.6</v>
      </c>
      <c r="R1461">
        <f>SUMIF($B$3:B1461,B1461,$C$3:C1461)</f>
        <v>18090</v>
      </c>
      <c r="S1461">
        <f t="shared" si="30"/>
        <v>76.600000000000009</v>
      </c>
    </row>
    <row r="1462" spans="1:19" x14ac:dyDescent="0.25">
      <c r="A1462" s="1">
        <v>40807</v>
      </c>
      <c r="B1462" t="s">
        <v>102</v>
      </c>
      <c r="C1462">
        <v>249</v>
      </c>
      <c r="J1462">
        <f>IF(YEAR(A1462)=$F$3,C1462*$G$3,IF(YEAR(A1462)=$F$4,C1462*$G$4,IF(YEAR(A1462)=$F$5,C1462*$G$5,IF(YEAR(A1462)=$F$6,C1462*$G$6,IF(YEAR(A1462)=$F$7,C1462*$G$7,IF(YEAR(A1462)=$F$8,C1462*$G$8,IF(YEAR(A1462)=$F$9,C1462*$G$9,IF(YEAR(A1462)=$F$10,C1462*$G$10,IF(YEAR(A1462)=$F$11,C1462*$G$11,IF(YEAR(A1462)=$F$12,C1462*$G$12,))))))))))</f>
        <v>547.80000000000007</v>
      </c>
      <c r="R1462">
        <f>SUMIF($B$3:B1462,B1462,$C$3:C1462)</f>
        <v>4124</v>
      </c>
      <c r="S1462">
        <f t="shared" si="30"/>
        <v>24.900000000000002</v>
      </c>
    </row>
    <row r="1463" spans="1:19" x14ac:dyDescent="0.25">
      <c r="A1463" s="1">
        <v>40810</v>
      </c>
      <c r="B1463" t="s">
        <v>164</v>
      </c>
      <c r="C1463">
        <v>8</v>
      </c>
      <c r="J1463">
        <f>IF(YEAR(A1463)=$F$3,C1463*$G$3,IF(YEAR(A1463)=$F$4,C1463*$G$4,IF(YEAR(A1463)=$F$5,C1463*$G$5,IF(YEAR(A1463)=$F$6,C1463*$G$6,IF(YEAR(A1463)=$F$7,C1463*$G$7,IF(YEAR(A1463)=$F$8,C1463*$G$8,IF(YEAR(A1463)=$F$9,C1463*$G$9,IF(YEAR(A1463)=$F$10,C1463*$G$10,IF(YEAR(A1463)=$F$11,C1463*$G$11,IF(YEAR(A1463)=$F$12,C1463*$G$12,))))))))))</f>
        <v>17.600000000000001</v>
      </c>
      <c r="R1463">
        <f>SUMIF($B$3:B1463,B1463,$C$3:C1463)</f>
        <v>27</v>
      </c>
      <c r="S1463">
        <f t="shared" si="30"/>
        <v>0</v>
      </c>
    </row>
    <row r="1464" spans="1:19" x14ac:dyDescent="0.25">
      <c r="A1464" s="1">
        <v>40812</v>
      </c>
      <c r="B1464" t="s">
        <v>30</v>
      </c>
      <c r="C1464">
        <v>42</v>
      </c>
      <c r="J1464">
        <f>IF(YEAR(A1464)=$F$3,C1464*$G$3,IF(YEAR(A1464)=$F$4,C1464*$G$4,IF(YEAR(A1464)=$F$5,C1464*$G$5,IF(YEAR(A1464)=$F$6,C1464*$G$6,IF(YEAR(A1464)=$F$7,C1464*$G$7,IF(YEAR(A1464)=$F$8,C1464*$G$8,IF(YEAR(A1464)=$F$9,C1464*$G$9,IF(YEAR(A1464)=$F$10,C1464*$G$10,IF(YEAR(A1464)=$F$11,C1464*$G$11,IF(YEAR(A1464)=$F$12,C1464*$G$12,))))))))))</f>
        <v>92.4</v>
      </c>
      <c r="R1464">
        <f>SUMIF($B$3:B1464,B1464,$C$3:C1464)</f>
        <v>4008</v>
      </c>
      <c r="S1464">
        <f t="shared" si="30"/>
        <v>4.2</v>
      </c>
    </row>
    <row r="1465" spans="1:19" x14ac:dyDescent="0.25">
      <c r="A1465" s="1">
        <v>40815</v>
      </c>
      <c r="B1465" t="s">
        <v>223</v>
      </c>
      <c r="C1465">
        <v>1</v>
      </c>
      <c r="J1465">
        <f>IF(YEAR(A1465)=$F$3,C1465*$G$3,IF(YEAR(A1465)=$F$4,C1465*$G$4,IF(YEAR(A1465)=$F$5,C1465*$G$5,IF(YEAR(A1465)=$F$6,C1465*$G$6,IF(YEAR(A1465)=$F$7,C1465*$G$7,IF(YEAR(A1465)=$F$8,C1465*$G$8,IF(YEAR(A1465)=$F$9,C1465*$G$9,IF(YEAR(A1465)=$F$10,C1465*$G$10,IF(YEAR(A1465)=$F$11,C1465*$G$11,IF(YEAR(A1465)=$F$12,C1465*$G$12,))))))))))</f>
        <v>2.2000000000000002</v>
      </c>
      <c r="R1465">
        <f>SUMIF($B$3:B1465,B1465,$C$3:C1465)</f>
        <v>1</v>
      </c>
      <c r="S1465">
        <f t="shared" si="30"/>
        <v>0</v>
      </c>
    </row>
    <row r="1466" spans="1:19" x14ac:dyDescent="0.25">
      <c r="A1466" s="1">
        <v>40815</v>
      </c>
      <c r="B1466" t="s">
        <v>22</v>
      </c>
      <c r="C1466">
        <v>340</v>
      </c>
      <c r="J1466">
        <f>IF(YEAR(A1466)=$F$3,C1466*$G$3,IF(YEAR(A1466)=$F$4,C1466*$G$4,IF(YEAR(A1466)=$F$5,C1466*$G$5,IF(YEAR(A1466)=$F$6,C1466*$G$6,IF(YEAR(A1466)=$F$7,C1466*$G$7,IF(YEAR(A1466)=$F$8,C1466*$G$8,IF(YEAR(A1466)=$F$9,C1466*$G$9,IF(YEAR(A1466)=$F$10,C1466*$G$10,IF(YEAR(A1466)=$F$11,C1466*$G$11,IF(YEAR(A1466)=$F$12,C1466*$G$12,))))))))))</f>
        <v>748.00000000000011</v>
      </c>
      <c r="R1466">
        <f>SUMIF($B$3:B1466,B1466,$C$3:C1466)</f>
        <v>17018</v>
      </c>
      <c r="S1466">
        <f t="shared" si="30"/>
        <v>68</v>
      </c>
    </row>
    <row r="1467" spans="1:19" x14ac:dyDescent="0.25">
      <c r="A1467" s="1">
        <v>40817</v>
      </c>
      <c r="B1467" t="s">
        <v>17</v>
      </c>
      <c r="C1467">
        <v>394</v>
      </c>
      <c r="J1467">
        <f>IF(YEAR(A1467)=$F$3,C1467*$G$3,IF(YEAR(A1467)=$F$4,C1467*$G$4,IF(YEAR(A1467)=$F$5,C1467*$G$5,IF(YEAR(A1467)=$F$6,C1467*$G$6,IF(YEAR(A1467)=$F$7,C1467*$G$7,IF(YEAR(A1467)=$F$8,C1467*$G$8,IF(YEAR(A1467)=$F$9,C1467*$G$9,IF(YEAR(A1467)=$F$10,C1467*$G$10,IF(YEAR(A1467)=$F$11,C1467*$G$11,IF(YEAR(A1467)=$F$12,C1467*$G$12,))))))))))</f>
        <v>866.80000000000007</v>
      </c>
      <c r="R1467">
        <f>SUMIF($B$3:B1467,B1467,$C$3:C1467)</f>
        <v>13588</v>
      </c>
      <c r="S1467">
        <f t="shared" si="30"/>
        <v>78.800000000000011</v>
      </c>
    </row>
    <row r="1468" spans="1:19" x14ac:dyDescent="0.25">
      <c r="A1468" s="1">
        <v>40817</v>
      </c>
      <c r="B1468" t="s">
        <v>5</v>
      </c>
      <c r="C1468">
        <v>176</v>
      </c>
      <c r="J1468">
        <f>IF(YEAR(A1468)=$F$3,C1468*$G$3,IF(YEAR(A1468)=$F$4,C1468*$G$4,IF(YEAR(A1468)=$F$5,C1468*$G$5,IF(YEAR(A1468)=$F$6,C1468*$G$6,IF(YEAR(A1468)=$F$7,C1468*$G$7,IF(YEAR(A1468)=$F$8,C1468*$G$8,IF(YEAR(A1468)=$F$9,C1468*$G$9,IF(YEAR(A1468)=$F$10,C1468*$G$10,IF(YEAR(A1468)=$F$11,C1468*$G$11,IF(YEAR(A1468)=$F$12,C1468*$G$12,))))))))))</f>
        <v>387.20000000000005</v>
      </c>
      <c r="R1468">
        <f>SUMIF($B$3:B1468,B1468,$C$3:C1468)</f>
        <v>8253</v>
      </c>
      <c r="S1468">
        <f t="shared" si="30"/>
        <v>17.600000000000001</v>
      </c>
    </row>
    <row r="1469" spans="1:19" x14ac:dyDescent="0.25">
      <c r="A1469" s="1">
        <v>40818</v>
      </c>
      <c r="B1469" t="s">
        <v>28</v>
      </c>
      <c r="C1469">
        <v>181</v>
      </c>
      <c r="J1469">
        <f>IF(YEAR(A1469)=$F$3,C1469*$G$3,IF(YEAR(A1469)=$F$4,C1469*$G$4,IF(YEAR(A1469)=$F$5,C1469*$G$5,IF(YEAR(A1469)=$F$6,C1469*$G$6,IF(YEAR(A1469)=$F$7,C1469*$G$7,IF(YEAR(A1469)=$F$8,C1469*$G$8,IF(YEAR(A1469)=$F$9,C1469*$G$9,IF(YEAR(A1469)=$F$10,C1469*$G$10,IF(YEAR(A1469)=$F$11,C1469*$G$11,IF(YEAR(A1469)=$F$12,C1469*$G$12,))))))))))</f>
        <v>398.20000000000005</v>
      </c>
      <c r="R1469">
        <f>SUMIF($B$3:B1469,B1469,$C$3:C1469)</f>
        <v>3388</v>
      </c>
      <c r="S1469">
        <f t="shared" si="30"/>
        <v>18.100000000000001</v>
      </c>
    </row>
    <row r="1470" spans="1:19" x14ac:dyDescent="0.25">
      <c r="A1470" s="1">
        <v>40822</v>
      </c>
      <c r="B1470" t="s">
        <v>55</v>
      </c>
      <c r="C1470">
        <v>26</v>
      </c>
      <c r="J1470">
        <f>IF(YEAR(A1470)=$F$3,C1470*$G$3,IF(YEAR(A1470)=$F$4,C1470*$G$4,IF(YEAR(A1470)=$F$5,C1470*$G$5,IF(YEAR(A1470)=$F$6,C1470*$G$6,IF(YEAR(A1470)=$F$7,C1470*$G$7,IF(YEAR(A1470)=$F$8,C1470*$G$8,IF(YEAR(A1470)=$F$9,C1470*$G$9,IF(YEAR(A1470)=$F$10,C1470*$G$10,IF(YEAR(A1470)=$F$11,C1470*$G$11,IF(YEAR(A1470)=$F$12,C1470*$G$12,))))))))))</f>
        <v>57.2</v>
      </c>
      <c r="R1470">
        <f>SUMIF($B$3:B1470,B1470,$C$3:C1470)</f>
        <v>3374</v>
      </c>
      <c r="S1470">
        <f t="shared" si="30"/>
        <v>2.6</v>
      </c>
    </row>
    <row r="1471" spans="1:19" x14ac:dyDescent="0.25">
      <c r="A1471" s="1">
        <v>40826</v>
      </c>
      <c r="B1471" t="s">
        <v>25</v>
      </c>
      <c r="C1471">
        <v>73</v>
      </c>
      <c r="J1471">
        <f>IF(YEAR(A1471)=$F$3,C1471*$G$3,IF(YEAR(A1471)=$F$4,C1471*$G$4,IF(YEAR(A1471)=$F$5,C1471*$G$5,IF(YEAR(A1471)=$F$6,C1471*$G$6,IF(YEAR(A1471)=$F$7,C1471*$G$7,IF(YEAR(A1471)=$F$8,C1471*$G$8,IF(YEAR(A1471)=$F$9,C1471*$G$9,IF(YEAR(A1471)=$F$10,C1471*$G$10,IF(YEAR(A1471)=$F$11,C1471*$G$11,IF(YEAR(A1471)=$F$12,C1471*$G$12,))))))))))</f>
        <v>160.60000000000002</v>
      </c>
      <c r="R1471">
        <f>SUMIF($B$3:B1471,B1471,$C$3:C1471)</f>
        <v>1619</v>
      </c>
      <c r="S1471">
        <f t="shared" si="30"/>
        <v>7.3000000000000007</v>
      </c>
    </row>
    <row r="1472" spans="1:19" x14ac:dyDescent="0.25">
      <c r="A1472" s="1">
        <v>40830</v>
      </c>
      <c r="B1472" t="s">
        <v>50</v>
      </c>
      <c r="C1472">
        <v>274</v>
      </c>
      <c r="J1472">
        <f>IF(YEAR(A1472)=$F$3,C1472*$G$3,IF(YEAR(A1472)=$F$4,C1472*$G$4,IF(YEAR(A1472)=$F$5,C1472*$G$5,IF(YEAR(A1472)=$F$6,C1472*$G$6,IF(YEAR(A1472)=$F$7,C1472*$G$7,IF(YEAR(A1472)=$F$8,C1472*$G$8,IF(YEAR(A1472)=$F$9,C1472*$G$9,IF(YEAR(A1472)=$F$10,C1472*$G$10,IF(YEAR(A1472)=$F$11,C1472*$G$11,IF(YEAR(A1472)=$F$12,C1472*$G$12,))))))))))</f>
        <v>602.80000000000007</v>
      </c>
      <c r="R1472">
        <f>SUMIF($B$3:B1472,B1472,$C$3:C1472)</f>
        <v>17470</v>
      </c>
      <c r="S1472">
        <f t="shared" si="30"/>
        <v>54.800000000000004</v>
      </c>
    </row>
    <row r="1473" spans="1:19" x14ac:dyDescent="0.25">
      <c r="A1473" s="1">
        <v>40833</v>
      </c>
      <c r="B1473" t="s">
        <v>212</v>
      </c>
      <c r="C1473">
        <v>8</v>
      </c>
      <c r="J1473">
        <f>IF(YEAR(A1473)=$F$3,C1473*$G$3,IF(YEAR(A1473)=$F$4,C1473*$G$4,IF(YEAR(A1473)=$F$5,C1473*$G$5,IF(YEAR(A1473)=$F$6,C1473*$G$6,IF(YEAR(A1473)=$F$7,C1473*$G$7,IF(YEAR(A1473)=$F$8,C1473*$G$8,IF(YEAR(A1473)=$F$9,C1473*$G$9,IF(YEAR(A1473)=$F$10,C1473*$G$10,IF(YEAR(A1473)=$F$11,C1473*$G$11,IF(YEAR(A1473)=$F$12,C1473*$G$12,))))))))))</f>
        <v>17.600000000000001</v>
      </c>
      <c r="R1473">
        <f>SUMIF($B$3:B1473,B1473,$C$3:C1473)</f>
        <v>26</v>
      </c>
      <c r="S1473">
        <f t="shared" si="30"/>
        <v>0</v>
      </c>
    </row>
    <row r="1474" spans="1:19" x14ac:dyDescent="0.25">
      <c r="A1474" s="1">
        <v>40833</v>
      </c>
      <c r="B1474" t="s">
        <v>21</v>
      </c>
      <c r="C1474">
        <v>12</v>
      </c>
      <c r="J1474">
        <f>IF(YEAR(A1474)=$F$3,C1474*$G$3,IF(YEAR(A1474)=$F$4,C1474*$G$4,IF(YEAR(A1474)=$F$5,C1474*$G$5,IF(YEAR(A1474)=$F$6,C1474*$G$6,IF(YEAR(A1474)=$F$7,C1474*$G$7,IF(YEAR(A1474)=$F$8,C1474*$G$8,IF(YEAR(A1474)=$F$9,C1474*$G$9,IF(YEAR(A1474)=$F$10,C1474*$G$10,IF(YEAR(A1474)=$F$11,C1474*$G$11,IF(YEAR(A1474)=$F$12,C1474*$G$12,))))))))))</f>
        <v>26.400000000000002</v>
      </c>
      <c r="R1474">
        <f>SUMIF($B$3:B1474,B1474,$C$3:C1474)</f>
        <v>34</v>
      </c>
      <c r="S1474">
        <f t="shared" si="30"/>
        <v>0</v>
      </c>
    </row>
    <row r="1475" spans="1:19" x14ac:dyDescent="0.25">
      <c r="A1475" s="1">
        <v>40837</v>
      </c>
      <c r="B1475" t="s">
        <v>50</v>
      </c>
      <c r="C1475">
        <v>496</v>
      </c>
      <c r="J1475">
        <f>IF(YEAR(A1475)=$F$3,C1475*$G$3,IF(YEAR(A1475)=$F$4,C1475*$G$4,IF(YEAR(A1475)=$F$5,C1475*$G$5,IF(YEAR(A1475)=$F$6,C1475*$G$6,IF(YEAR(A1475)=$F$7,C1475*$G$7,IF(YEAR(A1475)=$F$8,C1475*$G$8,IF(YEAR(A1475)=$F$9,C1475*$G$9,IF(YEAR(A1475)=$F$10,C1475*$G$10,IF(YEAR(A1475)=$F$11,C1475*$G$11,IF(YEAR(A1475)=$F$12,C1475*$G$12,))))))))))</f>
        <v>1091.2</v>
      </c>
      <c r="R1475">
        <f>SUMIF($B$3:B1475,B1475,$C$3:C1475)</f>
        <v>17966</v>
      </c>
      <c r="S1475">
        <f t="shared" si="30"/>
        <v>99.2</v>
      </c>
    </row>
    <row r="1476" spans="1:19" x14ac:dyDescent="0.25">
      <c r="A1476" s="1">
        <v>40838</v>
      </c>
      <c r="B1476" t="s">
        <v>184</v>
      </c>
      <c r="C1476">
        <v>5</v>
      </c>
      <c r="J1476">
        <f>IF(YEAR(A1476)=$F$3,C1476*$G$3,IF(YEAR(A1476)=$F$4,C1476*$G$4,IF(YEAR(A1476)=$F$5,C1476*$G$5,IF(YEAR(A1476)=$F$6,C1476*$G$6,IF(YEAR(A1476)=$F$7,C1476*$G$7,IF(YEAR(A1476)=$F$8,C1476*$G$8,IF(YEAR(A1476)=$F$9,C1476*$G$9,IF(YEAR(A1476)=$F$10,C1476*$G$10,IF(YEAR(A1476)=$F$11,C1476*$G$11,IF(YEAR(A1476)=$F$12,C1476*$G$12,))))))))))</f>
        <v>11</v>
      </c>
      <c r="R1476">
        <f>SUMIF($B$3:B1476,B1476,$C$3:C1476)</f>
        <v>38</v>
      </c>
      <c r="S1476">
        <f t="shared" ref="S1476:S1539" si="31">IF(R1476&gt;=10000,C1476*0.2,IF(R1476&gt;=1000,C1476*0.1,IF(R1476&gt;=100,C1476*0.05,0)))</f>
        <v>0</v>
      </c>
    </row>
    <row r="1477" spans="1:19" x14ac:dyDescent="0.25">
      <c r="A1477" s="1">
        <v>40839</v>
      </c>
      <c r="B1477" t="s">
        <v>75</v>
      </c>
      <c r="C1477">
        <v>2</v>
      </c>
      <c r="J1477">
        <f>IF(YEAR(A1477)=$F$3,C1477*$G$3,IF(YEAR(A1477)=$F$4,C1477*$G$4,IF(YEAR(A1477)=$F$5,C1477*$G$5,IF(YEAR(A1477)=$F$6,C1477*$G$6,IF(YEAR(A1477)=$F$7,C1477*$G$7,IF(YEAR(A1477)=$F$8,C1477*$G$8,IF(YEAR(A1477)=$F$9,C1477*$G$9,IF(YEAR(A1477)=$F$10,C1477*$G$10,IF(YEAR(A1477)=$F$11,C1477*$G$11,IF(YEAR(A1477)=$F$12,C1477*$G$12,))))))))))</f>
        <v>4.4000000000000004</v>
      </c>
      <c r="R1477">
        <f>SUMIF($B$3:B1477,B1477,$C$3:C1477)</f>
        <v>22</v>
      </c>
      <c r="S1477">
        <f t="shared" si="31"/>
        <v>0</v>
      </c>
    </row>
    <row r="1478" spans="1:19" x14ac:dyDescent="0.25">
      <c r="A1478" s="1">
        <v>40839</v>
      </c>
      <c r="B1478" t="s">
        <v>66</v>
      </c>
      <c r="C1478">
        <v>77</v>
      </c>
      <c r="J1478">
        <f>IF(YEAR(A1478)=$F$3,C1478*$G$3,IF(YEAR(A1478)=$F$4,C1478*$G$4,IF(YEAR(A1478)=$F$5,C1478*$G$5,IF(YEAR(A1478)=$F$6,C1478*$G$6,IF(YEAR(A1478)=$F$7,C1478*$G$7,IF(YEAR(A1478)=$F$8,C1478*$G$8,IF(YEAR(A1478)=$F$9,C1478*$G$9,IF(YEAR(A1478)=$F$10,C1478*$G$10,IF(YEAR(A1478)=$F$11,C1478*$G$11,IF(YEAR(A1478)=$F$12,C1478*$G$12,))))))))))</f>
        <v>169.4</v>
      </c>
      <c r="R1478">
        <f>SUMIF($B$3:B1478,B1478,$C$3:C1478)</f>
        <v>2569</v>
      </c>
      <c r="S1478">
        <f t="shared" si="31"/>
        <v>7.7</v>
      </c>
    </row>
    <row r="1479" spans="1:19" x14ac:dyDescent="0.25">
      <c r="A1479" s="1">
        <v>40847</v>
      </c>
      <c r="B1479" t="s">
        <v>25</v>
      </c>
      <c r="C1479">
        <v>134</v>
      </c>
      <c r="J1479">
        <f>IF(YEAR(A1479)=$F$3,C1479*$G$3,IF(YEAR(A1479)=$F$4,C1479*$G$4,IF(YEAR(A1479)=$F$5,C1479*$G$5,IF(YEAR(A1479)=$F$6,C1479*$G$6,IF(YEAR(A1479)=$F$7,C1479*$G$7,IF(YEAR(A1479)=$F$8,C1479*$G$8,IF(YEAR(A1479)=$F$9,C1479*$G$9,IF(YEAR(A1479)=$F$10,C1479*$G$10,IF(YEAR(A1479)=$F$11,C1479*$G$11,IF(YEAR(A1479)=$F$12,C1479*$G$12,))))))))))</f>
        <v>294.8</v>
      </c>
      <c r="R1479">
        <f>SUMIF($B$3:B1479,B1479,$C$3:C1479)</f>
        <v>1753</v>
      </c>
      <c r="S1479">
        <f t="shared" si="31"/>
        <v>13.4</v>
      </c>
    </row>
    <row r="1480" spans="1:19" x14ac:dyDescent="0.25">
      <c r="A1480" s="1">
        <v>40848</v>
      </c>
      <c r="B1480" t="s">
        <v>197</v>
      </c>
      <c r="C1480">
        <v>4</v>
      </c>
      <c r="J1480">
        <f>IF(YEAR(A1480)=$F$3,C1480*$G$3,IF(YEAR(A1480)=$F$4,C1480*$G$4,IF(YEAR(A1480)=$F$5,C1480*$G$5,IF(YEAR(A1480)=$F$6,C1480*$G$6,IF(YEAR(A1480)=$F$7,C1480*$G$7,IF(YEAR(A1480)=$F$8,C1480*$G$8,IF(YEAR(A1480)=$F$9,C1480*$G$9,IF(YEAR(A1480)=$F$10,C1480*$G$10,IF(YEAR(A1480)=$F$11,C1480*$G$11,IF(YEAR(A1480)=$F$12,C1480*$G$12,))))))))))</f>
        <v>8.8000000000000007</v>
      </c>
      <c r="R1480">
        <f>SUMIF($B$3:B1480,B1480,$C$3:C1480)</f>
        <v>24</v>
      </c>
      <c r="S1480">
        <f t="shared" si="31"/>
        <v>0</v>
      </c>
    </row>
    <row r="1481" spans="1:19" x14ac:dyDescent="0.25">
      <c r="A1481" s="1">
        <v>40850</v>
      </c>
      <c r="B1481" t="s">
        <v>55</v>
      </c>
      <c r="C1481">
        <v>46</v>
      </c>
      <c r="J1481">
        <f>IF(YEAR(A1481)=$F$3,C1481*$G$3,IF(YEAR(A1481)=$F$4,C1481*$G$4,IF(YEAR(A1481)=$F$5,C1481*$G$5,IF(YEAR(A1481)=$F$6,C1481*$G$6,IF(YEAR(A1481)=$F$7,C1481*$G$7,IF(YEAR(A1481)=$F$8,C1481*$G$8,IF(YEAR(A1481)=$F$9,C1481*$G$9,IF(YEAR(A1481)=$F$10,C1481*$G$10,IF(YEAR(A1481)=$F$11,C1481*$G$11,IF(YEAR(A1481)=$F$12,C1481*$G$12,))))))))))</f>
        <v>101.2</v>
      </c>
      <c r="R1481">
        <f>SUMIF($B$3:B1481,B1481,$C$3:C1481)</f>
        <v>3420</v>
      </c>
      <c r="S1481">
        <f t="shared" si="31"/>
        <v>4.6000000000000005</v>
      </c>
    </row>
    <row r="1482" spans="1:19" x14ac:dyDescent="0.25">
      <c r="A1482" s="1">
        <v>40852</v>
      </c>
      <c r="B1482" t="s">
        <v>123</v>
      </c>
      <c r="C1482">
        <v>43</v>
      </c>
      <c r="J1482">
        <f>IF(YEAR(A1482)=$F$3,C1482*$G$3,IF(YEAR(A1482)=$F$4,C1482*$G$4,IF(YEAR(A1482)=$F$5,C1482*$G$5,IF(YEAR(A1482)=$F$6,C1482*$G$6,IF(YEAR(A1482)=$F$7,C1482*$G$7,IF(YEAR(A1482)=$F$8,C1482*$G$8,IF(YEAR(A1482)=$F$9,C1482*$G$9,IF(YEAR(A1482)=$F$10,C1482*$G$10,IF(YEAR(A1482)=$F$11,C1482*$G$11,IF(YEAR(A1482)=$F$12,C1482*$G$12,))))))))))</f>
        <v>94.600000000000009</v>
      </c>
      <c r="R1482">
        <f>SUMIF($B$3:B1482,B1482,$C$3:C1482)</f>
        <v>670</v>
      </c>
      <c r="S1482">
        <f t="shared" si="31"/>
        <v>2.15</v>
      </c>
    </row>
    <row r="1483" spans="1:19" x14ac:dyDescent="0.25">
      <c r="A1483" s="1">
        <v>40855</v>
      </c>
      <c r="B1483" t="s">
        <v>21</v>
      </c>
      <c r="C1483">
        <v>2</v>
      </c>
      <c r="J1483">
        <f>IF(YEAR(A1483)=$F$3,C1483*$G$3,IF(YEAR(A1483)=$F$4,C1483*$G$4,IF(YEAR(A1483)=$F$5,C1483*$G$5,IF(YEAR(A1483)=$F$6,C1483*$G$6,IF(YEAR(A1483)=$F$7,C1483*$G$7,IF(YEAR(A1483)=$F$8,C1483*$G$8,IF(YEAR(A1483)=$F$9,C1483*$G$9,IF(YEAR(A1483)=$F$10,C1483*$G$10,IF(YEAR(A1483)=$F$11,C1483*$G$11,IF(YEAR(A1483)=$F$12,C1483*$G$12,))))))))))</f>
        <v>4.4000000000000004</v>
      </c>
      <c r="R1483">
        <f>SUMIF($B$3:B1483,B1483,$C$3:C1483)</f>
        <v>36</v>
      </c>
      <c r="S1483">
        <f t="shared" si="31"/>
        <v>0</v>
      </c>
    </row>
    <row r="1484" spans="1:19" x14ac:dyDescent="0.25">
      <c r="A1484" s="1">
        <v>40857</v>
      </c>
      <c r="B1484" t="s">
        <v>19</v>
      </c>
      <c r="C1484">
        <v>100</v>
      </c>
      <c r="J1484">
        <f>IF(YEAR(A1484)=$F$3,C1484*$G$3,IF(YEAR(A1484)=$F$4,C1484*$G$4,IF(YEAR(A1484)=$F$5,C1484*$G$5,IF(YEAR(A1484)=$F$6,C1484*$G$6,IF(YEAR(A1484)=$F$7,C1484*$G$7,IF(YEAR(A1484)=$F$8,C1484*$G$8,IF(YEAR(A1484)=$F$9,C1484*$G$9,IF(YEAR(A1484)=$F$10,C1484*$G$10,IF(YEAR(A1484)=$F$11,C1484*$G$11,IF(YEAR(A1484)=$F$12,C1484*$G$12,))))))))))</f>
        <v>220.00000000000003</v>
      </c>
      <c r="R1484">
        <f>SUMIF($B$3:B1484,B1484,$C$3:C1484)</f>
        <v>3461</v>
      </c>
      <c r="S1484">
        <f t="shared" si="31"/>
        <v>10</v>
      </c>
    </row>
    <row r="1485" spans="1:19" x14ac:dyDescent="0.25">
      <c r="A1485" s="1">
        <v>40857</v>
      </c>
      <c r="B1485" t="s">
        <v>22</v>
      </c>
      <c r="C1485">
        <v>438</v>
      </c>
      <c r="J1485">
        <f>IF(YEAR(A1485)=$F$3,C1485*$G$3,IF(YEAR(A1485)=$F$4,C1485*$G$4,IF(YEAR(A1485)=$F$5,C1485*$G$5,IF(YEAR(A1485)=$F$6,C1485*$G$6,IF(YEAR(A1485)=$F$7,C1485*$G$7,IF(YEAR(A1485)=$F$8,C1485*$G$8,IF(YEAR(A1485)=$F$9,C1485*$G$9,IF(YEAR(A1485)=$F$10,C1485*$G$10,IF(YEAR(A1485)=$F$11,C1485*$G$11,IF(YEAR(A1485)=$F$12,C1485*$G$12,))))))))))</f>
        <v>963.6</v>
      </c>
      <c r="R1485">
        <f>SUMIF($B$3:B1485,B1485,$C$3:C1485)</f>
        <v>17456</v>
      </c>
      <c r="S1485">
        <f t="shared" si="31"/>
        <v>87.600000000000009</v>
      </c>
    </row>
    <row r="1486" spans="1:19" x14ac:dyDescent="0.25">
      <c r="A1486" s="1">
        <v>40859</v>
      </c>
      <c r="B1486" t="s">
        <v>26</v>
      </c>
      <c r="C1486">
        <v>69</v>
      </c>
      <c r="J1486">
        <f>IF(YEAR(A1486)=$F$3,C1486*$G$3,IF(YEAR(A1486)=$F$4,C1486*$G$4,IF(YEAR(A1486)=$F$5,C1486*$G$5,IF(YEAR(A1486)=$F$6,C1486*$G$6,IF(YEAR(A1486)=$F$7,C1486*$G$7,IF(YEAR(A1486)=$F$8,C1486*$G$8,IF(YEAR(A1486)=$F$9,C1486*$G$9,IF(YEAR(A1486)=$F$10,C1486*$G$10,IF(YEAR(A1486)=$F$11,C1486*$G$11,IF(YEAR(A1486)=$F$12,C1486*$G$12,))))))))))</f>
        <v>151.80000000000001</v>
      </c>
      <c r="R1486">
        <f>SUMIF($B$3:B1486,B1486,$C$3:C1486)</f>
        <v>930</v>
      </c>
      <c r="S1486">
        <f t="shared" si="31"/>
        <v>3.45</v>
      </c>
    </row>
    <row r="1487" spans="1:19" x14ac:dyDescent="0.25">
      <c r="A1487" s="1">
        <v>40864</v>
      </c>
      <c r="B1487" t="s">
        <v>8</v>
      </c>
      <c r="C1487">
        <v>22</v>
      </c>
      <c r="J1487">
        <f>IF(YEAR(A1487)=$F$3,C1487*$G$3,IF(YEAR(A1487)=$F$4,C1487*$G$4,IF(YEAR(A1487)=$F$5,C1487*$G$5,IF(YEAR(A1487)=$F$6,C1487*$G$6,IF(YEAR(A1487)=$F$7,C1487*$G$7,IF(YEAR(A1487)=$F$8,C1487*$G$8,IF(YEAR(A1487)=$F$9,C1487*$G$9,IF(YEAR(A1487)=$F$10,C1487*$G$10,IF(YEAR(A1487)=$F$11,C1487*$G$11,IF(YEAR(A1487)=$F$12,C1487*$G$12,))))))))))</f>
        <v>48.400000000000006</v>
      </c>
      <c r="R1487">
        <f>SUMIF($B$3:B1487,B1487,$C$3:C1487)</f>
        <v>2350</v>
      </c>
      <c r="S1487">
        <f t="shared" si="31"/>
        <v>2.2000000000000002</v>
      </c>
    </row>
    <row r="1488" spans="1:19" x14ac:dyDescent="0.25">
      <c r="A1488" s="1">
        <v>40865</v>
      </c>
      <c r="B1488" t="s">
        <v>55</v>
      </c>
      <c r="C1488">
        <v>130</v>
      </c>
      <c r="J1488">
        <f>IF(YEAR(A1488)=$F$3,C1488*$G$3,IF(YEAR(A1488)=$F$4,C1488*$G$4,IF(YEAR(A1488)=$F$5,C1488*$G$5,IF(YEAR(A1488)=$F$6,C1488*$G$6,IF(YEAR(A1488)=$F$7,C1488*$G$7,IF(YEAR(A1488)=$F$8,C1488*$G$8,IF(YEAR(A1488)=$F$9,C1488*$G$9,IF(YEAR(A1488)=$F$10,C1488*$G$10,IF(YEAR(A1488)=$F$11,C1488*$G$11,IF(YEAR(A1488)=$F$12,C1488*$G$12,))))))))))</f>
        <v>286</v>
      </c>
      <c r="R1488">
        <f>SUMIF($B$3:B1488,B1488,$C$3:C1488)</f>
        <v>3550</v>
      </c>
      <c r="S1488">
        <f t="shared" si="31"/>
        <v>13</v>
      </c>
    </row>
    <row r="1489" spans="1:19" x14ac:dyDescent="0.25">
      <c r="A1489" s="1">
        <v>40869</v>
      </c>
      <c r="B1489" t="s">
        <v>177</v>
      </c>
      <c r="C1489">
        <v>5</v>
      </c>
      <c r="J1489">
        <f>IF(YEAR(A1489)=$F$3,C1489*$G$3,IF(YEAR(A1489)=$F$4,C1489*$G$4,IF(YEAR(A1489)=$F$5,C1489*$G$5,IF(YEAR(A1489)=$F$6,C1489*$G$6,IF(YEAR(A1489)=$F$7,C1489*$G$7,IF(YEAR(A1489)=$F$8,C1489*$G$8,IF(YEAR(A1489)=$F$9,C1489*$G$9,IF(YEAR(A1489)=$F$10,C1489*$G$10,IF(YEAR(A1489)=$F$11,C1489*$G$11,IF(YEAR(A1489)=$F$12,C1489*$G$12,))))))))))</f>
        <v>11</v>
      </c>
      <c r="R1489">
        <f>SUMIF($B$3:B1489,B1489,$C$3:C1489)</f>
        <v>6</v>
      </c>
      <c r="S1489">
        <f t="shared" si="31"/>
        <v>0</v>
      </c>
    </row>
    <row r="1490" spans="1:19" x14ac:dyDescent="0.25">
      <c r="A1490" s="1">
        <v>40872</v>
      </c>
      <c r="B1490" t="s">
        <v>58</v>
      </c>
      <c r="C1490">
        <v>62</v>
      </c>
      <c r="J1490">
        <f>IF(YEAR(A1490)=$F$3,C1490*$G$3,IF(YEAR(A1490)=$F$4,C1490*$G$4,IF(YEAR(A1490)=$F$5,C1490*$G$5,IF(YEAR(A1490)=$F$6,C1490*$G$6,IF(YEAR(A1490)=$F$7,C1490*$G$7,IF(YEAR(A1490)=$F$8,C1490*$G$8,IF(YEAR(A1490)=$F$9,C1490*$G$9,IF(YEAR(A1490)=$F$10,C1490*$G$10,IF(YEAR(A1490)=$F$11,C1490*$G$11,IF(YEAR(A1490)=$F$12,C1490*$G$12,))))))))))</f>
        <v>136.4</v>
      </c>
      <c r="R1490">
        <f>SUMIF($B$3:B1490,B1490,$C$3:C1490)</f>
        <v>837</v>
      </c>
      <c r="S1490">
        <f t="shared" si="31"/>
        <v>3.1</v>
      </c>
    </row>
    <row r="1491" spans="1:19" x14ac:dyDescent="0.25">
      <c r="A1491" s="1">
        <v>40874</v>
      </c>
      <c r="B1491" t="s">
        <v>220</v>
      </c>
      <c r="C1491">
        <v>8</v>
      </c>
      <c r="J1491">
        <f>IF(YEAR(A1491)=$F$3,C1491*$G$3,IF(YEAR(A1491)=$F$4,C1491*$G$4,IF(YEAR(A1491)=$F$5,C1491*$G$5,IF(YEAR(A1491)=$F$6,C1491*$G$6,IF(YEAR(A1491)=$F$7,C1491*$G$7,IF(YEAR(A1491)=$F$8,C1491*$G$8,IF(YEAR(A1491)=$F$9,C1491*$G$9,IF(YEAR(A1491)=$F$10,C1491*$G$10,IF(YEAR(A1491)=$F$11,C1491*$G$11,IF(YEAR(A1491)=$F$12,C1491*$G$12,))))))))))</f>
        <v>17.600000000000001</v>
      </c>
      <c r="R1491">
        <f>SUMIF($B$3:B1491,B1491,$C$3:C1491)</f>
        <v>12</v>
      </c>
      <c r="S1491">
        <f t="shared" si="31"/>
        <v>0</v>
      </c>
    </row>
    <row r="1492" spans="1:19" x14ac:dyDescent="0.25">
      <c r="A1492" s="1">
        <v>40876</v>
      </c>
      <c r="B1492" t="s">
        <v>56</v>
      </c>
      <c r="C1492">
        <v>18</v>
      </c>
      <c r="J1492">
        <f>IF(YEAR(A1492)=$F$3,C1492*$G$3,IF(YEAR(A1492)=$F$4,C1492*$G$4,IF(YEAR(A1492)=$F$5,C1492*$G$5,IF(YEAR(A1492)=$F$6,C1492*$G$6,IF(YEAR(A1492)=$F$7,C1492*$G$7,IF(YEAR(A1492)=$F$8,C1492*$G$8,IF(YEAR(A1492)=$F$9,C1492*$G$9,IF(YEAR(A1492)=$F$10,C1492*$G$10,IF(YEAR(A1492)=$F$11,C1492*$G$11,IF(YEAR(A1492)=$F$12,C1492*$G$12,))))))))))</f>
        <v>39.6</v>
      </c>
      <c r="R1492">
        <f>SUMIF($B$3:B1492,B1492,$C$3:C1492)</f>
        <v>48</v>
      </c>
      <c r="S1492">
        <f t="shared" si="31"/>
        <v>0</v>
      </c>
    </row>
    <row r="1493" spans="1:19" x14ac:dyDescent="0.25">
      <c r="A1493" s="1">
        <v>40881</v>
      </c>
      <c r="B1493" t="s">
        <v>25</v>
      </c>
      <c r="C1493">
        <v>146</v>
      </c>
      <c r="J1493">
        <f>IF(YEAR(A1493)=$F$3,C1493*$G$3,IF(YEAR(A1493)=$F$4,C1493*$G$4,IF(YEAR(A1493)=$F$5,C1493*$G$5,IF(YEAR(A1493)=$F$6,C1493*$G$6,IF(YEAR(A1493)=$F$7,C1493*$G$7,IF(YEAR(A1493)=$F$8,C1493*$G$8,IF(YEAR(A1493)=$F$9,C1493*$G$9,IF(YEAR(A1493)=$F$10,C1493*$G$10,IF(YEAR(A1493)=$F$11,C1493*$G$11,IF(YEAR(A1493)=$F$12,C1493*$G$12,))))))))))</f>
        <v>321.20000000000005</v>
      </c>
      <c r="R1493">
        <f>SUMIF($B$3:B1493,B1493,$C$3:C1493)</f>
        <v>1899</v>
      </c>
      <c r="S1493">
        <f t="shared" si="31"/>
        <v>14.600000000000001</v>
      </c>
    </row>
    <row r="1494" spans="1:19" x14ac:dyDescent="0.25">
      <c r="A1494" s="1">
        <v>40881</v>
      </c>
      <c r="B1494" t="s">
        <v>118</v>
      </c>
      <c r="C1494">
        <v>5</v>
      </c>
      <c r="J1494">
        <f>IF(YEAR(A1494)=$F$3,C1494*$G$3,IF(YEAR(A1494)=$F$4,C1494*$G$4,IF(YEAR(A1494)=$F$5,C1494*$G$5,IF(YEAR(A1494)=$F$6,C1494*$G$6,IF(YEAR(A1494)=$F$7,C1494*$G$7,IF(YEAR(A1494)=$F$8,C1494*$G$8,IF(YEAR(A1494)=$F$9,C1494*$G$9,IF(YEAR(A1494)=$F$10,C1494*$G$10,IF(YEAR(A1494)=$F$11,C1494*$G$11,IF(YEAR(A1494)=$F$12,C1494*$G$12,))))))))))</f>
        <v>11</v>
      </c>
      <c r="R1494">
        <f>SUMIF($B$3:B1494,B1494,$C$3:C1494)</f>
        <v>58</v>
      </c>
      <c r="S1494">
        <f t="shared" si="31"/>
        <v>0</v>
      </c>
    </row>
    <row r="1495" spans="1:19" x14ac:dyDescent="0.25">
      <c r="A1495" s="1">
        <v>40889</v>
      </c>
      <c r="B1495" t="s">
        <v>19</v>
      </c>
      <c r="C1495">
        <v>20</v>
      </c>
      <c r="J1495">
        <f>IF(YEAR(A1495)=$F$3,C1495*$G$3,IF(YEAR(A1495)=$F$4,C1495*$G$4,IF(YEAR(A1495)=$F$5,C1495*$G$5,IF(YEAR(A1495)=$F$6,C1495*$G$6,IF(YEAR(A1495)=$F$7,C1495*$G$7,IF(YEAR(A1495)=$F$8,C1495*$G$8,IF(YEAR(A1495)=$F$9,C1495*$G$9,IF(YEAR(A1495)=$F$10,C1495*$G$10,IF(YEAR(A1495)=$F$11,C1495*$G$11,IF(YEAR(A1495)=$F$12,C1495*$G$12,))))))))))</f>
        <v>44</v>
      </c>
      <c r="R1495">
        <f>SUMIF($B$3:B1495,B1495,$C$3:C1495)</f>
        <v>3481</v>
      </c>
      <c r="S1495">
        <f t="shared" si="31"/>
        <v>2</v>
      </c>
    </row>
    <row r="1496" spans="1:19" x14ac:dyDescent="0.25">
      <c r="A1496" s="1">
        <v>40889</v>
      </c>
      <c r="B1496" t="s">
        <v>22</v>
      </c>
      <c r="C1496">
        <v>153</v>
      </c>
      <c r="J1496">
        <f>IF(YEAR(A1496)=$F$3,C1496*$G$3,IF(YEAR(A1496)=$F$4,C1496*$G$4,IF(YEAR(A1496)=$F$5,C1496*$G$5,IF(YEAR(A1496)=$F$6,C1496*$G$6,IF(YEAR(A1496)=$F$7,C1496*$G$7,IF(YEAR(A1496)=$F$8,C1496*$G$8,IF(YEAR(A1496)=$F$9,C1496*$G$9,IF(YEAR(A1496)=$F$10,C1496*$G$10,IF(YEAR(A1496)=$F$11,C1496*$G$11,IF(YEAR(A1496)=$F$12,C1496*$G$12,))))))))))</f>
        <v>336.6</v>
      </c>
      <c r="R1496">
        <f>SUMIF($B$3:B1496,B1496,$C$3:C1496)</f>
        <v>17609</v>
      </c>
      <c r="S1496">
        <f t="shared" si="31"/>
        <v>30.6</v>
      </c>
    </row>
    <row r="1497" spans="1:19" x14ac:dyDescent="0.25">
      <c r="A1497" s="1">
        <v>40890</v>
      </c>
      <c r="B1497" t="s">
        <v>45</v>
      </c>
      <c r="C1497">
        <v>227</v>
      </c>
      <c r="J1497">
        <f>IF(YEAR(A1497)=$F$3,C1497*$G$3,IF(YEAR(A1497)=$F$4,C1497*$G$4,IF(YEAR(A1497)=$F$5,C1497*$G$5,IF(YEAR(A1497)=$F$6,C1497*$G$6,IF(YEAR(A1497)=$F$7,C1497*$G$7,IF(YEAR(A1497)=$F$8,C1497*$G$8,IF(YEAR(A1497)=$F$9,C1497*$G$9,IF(YEAR(A1497)=$F$10,C1497*$G$10,IF(YEAR(A1497)=$F$11,C1497*$G$11,IF(YEAR(A1497)=$F$12,C1497*$G$12,))))))))))</f>
        <v>499.40000000000003</v>
      </c>
      <c r="R1497">
        <f>SUMIF($B$3:B1497,B1497,$C$3:C1497)</f>
        <v>18818</v>
      </c>
      <c r="S1497">
        <f t="shared" si="31"/>
        <v>45.400000000000006</v>
      </c>
    </row>
    <row r="1498" spans="1:19" x14ac:dyDescent="0.25">
      <c r="A1498" s="1">
        <v>40891</v>
      </c>
      <c r="B1498" t="s">
        <v>12</v>
      </c>
      <c r="C1498">
        <v>52</v>
      </c>
      <c r="J1498">
        <f>IF(YEAR(A1498)=$F$3,C1498*$G$3,IF(YEAR(A1498)=$F$4,C1498*$G$4,IF(YEAR(A1498)=$F$5,C1498*$G$5,IF(YEAR(A1498)=$F$6,C1498*$G$6,IF(YEAR(A1498)=$F$7,C1498*$G$7,IF(YEAR(A1498)=$F$8,C1498*$G$8,IF(YEAR(A1498)=$F$9,C1498*$G$9,IF(YEAR(A1498)=$F$10,C1498*$G$10,IF(YEAR(A1498)=$F$11,C1498*$G$11,IF(YEAR(A1498)=$F$12,C1498*$G$12,))))))))))</f>
        <v>114.4</v>
      </c>
      <c r="R1498">
        <f>SUMIF($B$3:B1498,B1498,$C$3:C1498)</f>
        <v>3823</v>
      </c>
      <c r="S1498">
        <f t="shared" si="31"/>
        <v>5.2</v>
      </c>
    </row>
    <row r="1499" spans="1:19" x14ac:dyDescent="0.25">
      <c r="A1499" s="1">
        <v>40892</v>
      </c>
      <c r="B1499" t="s">
        <v>6</v>
      </c>
      <c r="C1499">
        <v>108</v>
      </c>
      <c r="J1499">
        <f>IF(YEAR(A1499)=$F$3,C1499*$G$3,IF(YEAR(A1499)=$F$4,C1499*$G$4,IF(YEAR(A1499)=$F$5,C1499*$G$5,IF(YEAR(A1499)=$F$6,C1499*$G$6,IF(YEAR(A1499)=$F$7,C1499*$G$7,IF(YEAR(A1499)=$F$8,C1499*$G$8,IF(YEAR(A1499)=$F$9,C1499*$G$9,IF(YEAR(A1499)=$F$10,C1499*$G$10,IF(YEAR(A1499)=$F$11,C1499*$G$11,IF(YEAR(A1499)=$F$12,C1499*$G$12,))))))))))</f>
        <v>237.60000000000002</v>
      </c>
      <c r="R1499">
        <f>SUMIF($B$3:B1499,B1499,$C$3:C1499)</f>
        <v>2483</v>
      </c>
      <c r="S1499">
        <f t="shared" si="31"/>
        <v>10.8</v>
      </c>
    </row>
    <row r="1500" spans="1:19" x14ac:dyDescent="0.25">
      <c r="A1500" s="1">
        <v>40895</v>
      </c>
      <c r="B1500" t="s">
        <v>24</v>
      </c>
      <c r="C1500">
        <v>236</v>
      </c>
      <c r="J1500">
        <f>IF(YEAR(A1500)=$F$3,C1500*$G$3,IF(YEAR(A1500)=$F$4,C1500*$G$4,IF(YEAR(A1500)=$F$5,C1500*$G$5,IF(YEAR(A1500)=$F$6,C1500*$G$6,IF(YEAR(A1500)=$F$7,C1500*$G$7,IF(YEAR(A1500)=$F$8,C1500*$G$8,IF(YEAR(A1500)=$F$9,C1500*$G$9,IF(YEAR(A1500)=$F$10,C1500*$G$10,IF(YEAR(A1500)=$F$11,C1500*$G$11,IF(YEAR(A1500)=$F$12,C1500*$G$12,))))))))))</f>
        <v>519.20000000000005</v>
      </c>
      <c r="R1500">
        <f>SUMIF($B$3:B1500,B1500,$C$3:C1500)</f>
        <v>4889</v>
      </c>
      <c r="S1500">
        <f t="shared" si="31"/>
        <v>23.6</v>
      </c>
    </row>
    <row r="1501" spans="1:19" x14ac:dyDescent="0.25">
      <c r="A1501" s="1">
        <v>40897</v>
      </c>
      <c r="B1501" t="s">
        <v>30</v>
      </c>
      <c r="C1501">
        <v>125</v>
      </c>
      <c r="J1501">
        <f>IF(YEAR(A1501)=$F$3,C1501*$G$3,IF(YEAR(A1501)=$F$4,C1501*$G$4,IF(YEAR(A1501)=$F$5,C1501*$G$5,IF(YEAR(A1501)=$F$6,C1501*$G$6,IF(YEAR(A1501)=$F$7,C1501*$G$7,IF(YEAR(A1501)=$F$8,C1501*$G$8,IF(YEAR(A1501)=$F$9,C1501*$G$9,IF(YEAR(A1501)=$F$10,C1501*$G$10,IF(YEAR(A1501)=$F$11,C1501*$G$11,IF(YEAR(A1501)=$F$12,C1501*$G$12,))))))))))</f>
        <v>275</v>
      </c>
      <c r="R1501">
        <f>SUMIF($B$3:B1501,B1501,$C$3:C1501)</f>
        <v>4133</v>
      </c>
      <c r="S1501">
        <f t="shared" si="31"/>
        <v>12.5</v>
      </c>
    </row>
    <row r="1502" spans="1:19" x14ac:dyDescent="0.25">
      <c r="A1502" s="1">
        <v>40898</v>
      </c>
      <c r="B1502" t="s">
        <v>10</v>
      </c>
      <c r="C1502">
        <v>183</v>
      </c>
      <c r="J1502">
        <f>IF(YEAR(A1502)=$F$3,C1502*$G$3,IF(YEAR(A1502)=$F$4,C1502*$G$4,IF(YEAR(A1502)=$F$5,C1502*$G$5,IF(YEAR(A1502)=$F$6,C1502*$G$6,IF(YEAR(A1502)=$F$7,C1502*$G$7,IF(YEAR(A1502)=$F$8,C1502*$G$8,IF(YEAR(A1502)=$F$9,C1502*$G$9,IF(YEAR(A1502)=$F$10,C1502*$G$10,IF(YEAR(A1502)=$F$11,C1502*$G$11,IF(YEAR(A1502)=$F$12,C1502*$G$12,))))))))))</f>
        <v>402.6</v>
      </c>
      <c r="R1502">
        <f>SUMIF($B$3:B1502,B1502,$C$3:C1502)</f>
        <v>3184</v>
      </c>
      <c r="S1502">
        <f t="shared" si="31"/>
        <v>18.3</v>
      </c>
    </row>
    <row r="1503" spans="1:19" x14ac:dyDescent="0.25">
      <c r="A1503" s="1">
        <v>40899</v>
      </c>
      <c r="B1503" t="s">
        <v>8</v>
      </c>
      <c r="C1503">
        <v>130</v>
      </c>
      <c r="J1503">
        <f>IF(YEAR(A1503)=$F$3,C1503*$G$3,IF(YEAR(A1503)=$F$4,C1503*$G$4,IF(YEAR(A1503)=$F$5,C1503*$G$5,IF(YEAR(A1503)=$F$6,C1503*$G$6,IF(YEAR(A1503)=$F$7,C1503*$G$7,IF(YEAR(A1503)=$F$8,C1503*$G$8,IF(YEAR(A1503)=$F$9,C1503*$G$9,IF(YEAR(A1503)=$F$10,C1503*$G$10,IF(YEAR(A1503)=$F$11,C1503*$G$11,IF(YEAR(A1503)=$F$12,C1503*$G$12,))))))))))</f>
        <v>286</v>
      </c>
      <c r="R1503">
        <f>SUMIF($B$3:B1503,B1503,$C$3:C1503)</f>
        <v>2480</v>
      </c>
      <c r="S1503">
        <f t="shared" si="31"/>
        <v>13</v>
      </c>
    </row>
    <row r="1504" spans="1:19" x14ac:dyDescent="0.25">
      <c r="A1504" s="1">
        <v>40899</v>
      </c>
      <c r="B1504" t="s">
        <v>224</v>
      </c>
      <c r="C1504">
        <v>4</v>
      </c>
      <c r="J1504">
        <f>IF(YEAR(A1504)=$F$3,C1504*$G$3,IF(YEAR(A1504)=$F$4,C1504*$G$4,IF(YEAR(A1504)=$F$5,C1504*$G$5,IF(YEAR(A1504)=$F$6,C1504*$G$6,IF(YEAR(A1504)=$F$7,C1504*$G$7,IF(YEAR(A1504)=$F$8,C1504*$G$8,IF(YEAR(A1504)=$F$9,C1504*$G$9,IF(YEAR(A1504)=$F$10,C1504*$G$10,IF(YEAR(A1504)=$F$11,C1504*$G$11,IF(YEAR(A1504)=$F$12,C1504*$G$12,))))))))))</f>
        <v>8.8000000000000007</v>
      </c>
      <c r="R1504">
        <f>SUMIF($B$3:B1504,B1504,$C$3:C1504)</f>
        <v>4</v>
      </c>
      <c r="S1504">
        <f t="shared" si="31"/>
        <v>0</v>
      </c>
    </row>
    <row r="1505" spans="1:19" x14ac:dyDescent="0.25">
      <c r="A1505" s="1">
        <v>40900</v>
      </c>
      <c r="B1505" t="s">
        <v>225</v>
      </c>
      <c r="C1505">
        <v>3</v>
      </c>
      <c r="J1505">
        <f>IF(YEAR(A1505)=$F$3,C1505*$G$3,IF(YEAR(A1505)=$F$4,C1505*$G$4,IF(YEAR(A1505)=$F$5,C1505*$G$5,IF(YEAR(A1505)=$F$6,C1505*$G$6,IF(YEAR(A1505)=$F$7,C1505*$G$7,IF(YEAR(A1505)=$F$8,C1505*$G$8,IF(YEAR(A1505)=$F$9,C1505*$G$9,IF(YEAR(A1505)=$F$10,C1505*$G$10,IF(YEAR(A1505)=$F$11,C1505*$G$11,IF(YEAR(A1505)=$F$12,C1505*$G$12,))))))))))</f>
        <v>6.6000000000000005</v>
      </c>
      <c r="R1505">
        <f>SUMIF($B$3:B1505,B1505,$C$3:C1505)</f>
        <v>3</v>
      </c>
      <c r="S1505">
        <f t="shared" si="31"/>
        <v>0</v>
      </c>
    </row>
    <row r="1506" spans="1:19" x14ac:dyDescent="0.25">
      <c r="A1506" s="1">
        <v>40901</v>
      </c>
      <c r="B1506" t="s">
        <v>226</v>
      </c>
      <c r="C1506">
        <v>16</v>
      </c>
      <c r="J1506">
        <f>IF(YEAR(A1506)=$F$3,C1506*$G$3,IF(YEAR(A1506)=$F$4,C1506*$G$4,IF(YEAR(A1506)=$F$5,C1506*$G$5,IF(YEAR(A1506)=$F$6,C1506*$G$6,IF(YEAR(A1506)=$F$7,C1506*$G$7,IF(YEAR(A1506)=$F$8,C1506*$G$8,IF(YEAR(A1506)=$F$9,C1506*$G$9,IF(YEAR(A1506)=$F$10,C1506*$G$10,IF(YEAR(A1506)=$F$11,C1506*$G$11,IF(YEAR(A1506)=$F$12,C1506*$G$12,))))))))))</f>
        <v>35.200000000000003</v>
      </c>
      <c r="R1506">
        <f>SUMIF($B$3:B1506,B1506,$C$3:C1506)</f>
        <v>16</v>
      </c>
      <c r="S1506">
        <f t="shared" si="31"/>
        <v>0</v>
      </c>
    </row>
    <row r="1507" spans="1:19" x14ac:dyDescent="0.25">
      <c r="A1507" s="1">
        <v>40903</v>
      </c>
      <c r="B1507" t="s">
        <v>6</v>
      </c>
      <c r="C1507">
        <v>197</v>
      </c>
      <c r="J1507">
        <f>IF(YEAR(A1507)=$F$3,C1507*$G$3,IF(YEAR(A1507)=$F$4,C1507*$G$4,IF(YEAR(A1507)=$F$5,C1507*$G$5,IF(YEAR(A1507)=$F$6,C1507*$G$6,IF(YEAR(A1507)=$F$7,C1507*$G$7,IF(YEAR(A1507)=$F$8,C1507*$G$8,IF(YEAR(A1507)=$F$9,C1507*$G$9,IF(YEAR(A1507)=$F$10,C1507*$G$10,IF(YEAR(A1507)=$F$11,C1507*$G$11,IF(YEAR(A1507)=$F$12,C1507*$G$12,))))))))))</f>
        <v>433.40000000000003</v>
      </c>
      <c r="R1507">
        <f>SUMIF($B$3:B1507,B1507,$C$3:C1507)</f>
        <v>2680</v>
      </c>
      <c r="S1507">
        <f t="shared" si="31"/>
        <v>19.700000000000003</v>
      </c>
    </row>
    <row r="1508" spans="1:19" x14ac:dyDescent="0.25">
      <c r="A1508" s="1">
        <v>40903</v>
      </c>
      <c r="B1508" t="s">
        <v>152</v>
      </c>
      <c r="C1508">
        <v>4</v>
      </c>
      <c r="J1508">
        <f>IF(YEAR(A1508)=$F$3,C1508*$G$3,IF(YEAR(A1508)=$F$4,C1508*$G$4,IF(YEAR(A1508)=$F$5,C1508*$G$5,IF(YEAR(A1508)=$F$6,C1508*$G$6,IF(YEAR(A1508)=$F$7,C1508*$G$7,IF(YEAR(A1508)=$F$8,C1508*$G$8,IF(YEAR(A1508)=$F$9,C1508*$G$9,IF(YEAR(A1508)=$F$10,C1508*$G$10,IF(YEAR(A1508)=$F$11,C1508*$G$11,IF(YEAR(A1508)=$F$12,C1508*$G$12,))))))))))</f>
        <v>8.8000000000000007</v>
      </c>
      <c r="R1508">
        <f>SUMIF($B$3:B1508,B1508,$C$3:C1508)</f>
        <v>36</v>
      </c>
      <c r="S1508">
        <f t="shared" si="31"/>
        <v>0</v>
      </c>
    </row>
    <row r="1509" spans="1:19" x14ac:dyDescent="0.25">
      <c r="A1509" s="1">
        <v>40904</v>
      </c>
      <c r="B1509" t="s">
        <v>52</v>
      </c>
      <c r="C1509">
        <v>57</v>
      </c>
      <c r="J1509">
        <f>IF(YEAR(A1509)=$F$3,C1509*$G$3,IF(YEAR(A1509)=$F$4,C1509*$G$4,IF(YEAR(A1509)=$F$5,C1509*$G$5,IF(YEAR(A1509)=$F$6,C1509*$G$6,IF(YEAR(A1509)=$F$7,C1509*$G$7,IF(YEAR(A1509)=$F$8,C1509*$G$8,IF(YEAR(A1509)=$F$9,C1509*$G$9,IF(YEAR(A1509)=$F$10,C1509*$G$10,IF(YEAR(A1509)=$F$11,C1509*$G$11,IF(YEAR(A1509)=$F$12,C1509*$G$12,))))))))))</f>
        <v>125.4</v>
      </c>
      <c r="R1509">
        <f>SUMIF($B$3:B1509,B1509,$C$3:C1509)</f>
        <v>3882</v>
      </c>
      <c r="S1509">
        <f t="shared" si="31"/>
        <v>5.7</v>
      </c>
    </row>
    <row r="1510" spans="1:19" x14ac:dyDescent="0.25">
      <c r="A1510" s="1">
        <v>40906</v>
      </c>
      <c r="B1510" t="s">
        <v>92</v>
      </c>
      <c r="C1510">
        <v>16</v>
      </c>
      <c r="J1510">
        <f>IF(YEAR(A1510)=$F$3,C1510*$G$3,IF(YEAR(A1510)=$F$4,C1510*$G$4,IF(YEAR(A1510)=$F$5,C1510*$G$5,IF(YEAR(A1510)=$F$6,C1510*$G$6,IF(YEAR(A1510)=$F$7,C1510*$G$7,IF(YEAR(A1510)=$F$8,C1510*$G$8,IF(YEAR(A1510)=$F$9,C1510*$G$9,IF(YEAR(A1510)=$F$10,C1510*$G$10,IF(YEAR(A1510)=$F$11,C1510*$G$11,IF(YEAR(A1510)=$F$12,C1510*$G$12,))))))))))</f>
        <v>35.200000000000003</v>
      </c>
      <c r="R1510">
        <f>SUMIF($B$3:B1510,B1510,$C$3:C1510)</f>
        <v>37</v>
      </c>
      <c r="S1510">
        <f t="shared" si="31"/>
        <v>0</v>
      </c>
    </row>
    <row r="1511" spans="1:19" x14ac:dyDescent="0.25">
      <c r="A1511" s="1">
        <v>40907</v>
      </c>
      <c r="B1511" t="s">
        <v>63</v>
      </c>
      <c r="C1511">
        <v>89</v>
      </c>
      <c r="J1511">
        <f>IF(YEAR(A1511)=$F$3,C1511*$G$3,IF(YEAR(A1511)=$F$4,C1511*$G$4,IF(YEAR(A1511)=$F$5,C1511*$G$5,IF(YEAR(A1511)=$F$6,C1511*$G$6,IF(YEAR(A1511)=$F$7,C1511*$G$7,IF(YEAR(A1511)=$F$8,C1511*$G$8,IF(YEAR(A1511)=$F$9,C1511*$G$9,IF(YEAR(A1511)=$F$10,C1511*$G$10,IF(YEAR(A1511)=$F$11,C1511*$G$11,IF(YEAR(A1511)=$F$12,C1511*$G$12,))))))))))</f>
        <v>195.8</v>
      </c>
      <c r="R1511">
        <f>SUMIF($B$3:B1511,B1511,$C$3:C1511)</f>
        <v>760</v>
      </c>
      <c r="S1511">
        <f t="shared" si="31"/>
        <v>4.45</v>
      </c>
    </row>
    <row r="1512" spans="1:19" x14ac:dyDescent="0.25">
      <c r="A1512" s="1">
        <v>40912</v>
      </c>
      <c r="B1512" t="s">
        <v>66</v>
      </c>
      <c r="C1512">
        <v>74</v>
      </c>
      <c r="J1512">
        <f>IF(YEAR(A1512)=$F$3,C1512*$G$3,IF(YEAR(A1512)=$F$4,C1512*$G$4,IF(YEAR(A1512)=$F$5,C1512*$G$5,IF(YEAR(A1512)=$F$6,C1512*$G$6,IF(YEAR(A1512)=$F$7,C1512*$G$7,IF(YEAR(A1512)=$F$8,C1512*$G$8,IF(YEAR(A1512)=$F$9,C1512*$G$9,IF(YEAR(A1512)=$F$10,C1512*$G$10,IF(YEAR(A1512)=$F$11,C1512*$G$11,IF(YEAR(A1512)=$F$12,C1512*$G$12,))))))))))</f>
        <v>166.5</v>
      </c>
      <c r="R1512">
        <f>SUMIF($B$3:B1512,B1512,$C$3:C1512)</f>
        <v>2643</v>
      </c>
      <c r="S1512">
        <f t="shared" si="31"/>
        <v>7.4</v>
      </c>
    </row>
    <row r="1513" spans="1:19" x14ac:dyDescent="0.25">
      <c r="A1513" s="1">
        <v>40913</v>
      </c>
      <c r="B1513" t="s">
        <v>9</v>
      </c>
      <c r="C1513">
        <v>243</v>
      </c>
      <c r="J1513">
        <f>IF(YEAR(A1513)=$F$3,C1513*$G$3,IF(YEAR(A1513)=$F$4,C1513*$G$4,IF(YEAR(A1513)=$F$5,C1513*$G$5,IF(YEAR(A1513)=$F$6,C1513*$G$6,IF(YEAR(A1513)=$F$7,C1513*$G$7,IF(YEAR(A1513)=$F$8,C1513*$G$8,IF(YEAR(A1513)=$F$9,C1513*$G$9,IF(YEAR(A1513)=$F$10,C1513*$G$10,IF(YEAR(A1513)=$F$11,C1513*$G$11,IF(YEAR(A1513)=$F$12,C1513*$G$12,))))))))))</f>
        <v>546.75</v>
      </c>
      <c r="R1513">
        <f>SUMIF($B$3:B1513,B1513,$C$3:C1513)</f>
        <v>18333</v>
      </c>
      <c r="S1513">
        <f t="shared" si="31"/>
        <v>48.6</v>
      </c>
    </row>
    <row r="1514" spans="1:19" x14ac:dyDescent="0.25">
      <c r="A1514" s="1">
        <v>40915</v>
      </c>
      <c r="B1514" t="s">
        <v>22</v>
      </c>
      <c r="C1514">
        <v>460</v>
      </c>
      <c r="J1514">
        <f>IF(YEAR(A1514)=$F$3,C1514*$G$3,IF(YEAR(A1514)=$F$4,C1514*$G$4,IF(YEAR(A1514)=$F$5,C1514*$G$5,IF(YEAR(A1514)=$F$6,C1514*$G$6,IF(YEAR(A1514)=$F$7,C1514*$G$7,IF(YEAR(A1514)=$F$8,C1514*$G$8,IF(YEAR(A1514)=$F$9,C1514*$G$9,IF(YEAR(A1514)=$F$10,C1514*$G$10,IF(YEAR(A1514)=$F$11,C1514*$G$11,IF(YEAR(A1514)=$F$12,C1514*$G$12,))))))))))</f>
        <v>1035</v>
      </c>
      <c r="R1514">
        <f>SUMIF($B$3:B1514,B1514,$C$3:C1514)</f>
        <v>18069</v>
      </c>
      <c r="S1514">
        <f t="shared" si="31"/>
        <v>92</v>
      </c>
    </row>
    <row r="1515" spans="1:19" x14ac:dyDescent="0.25">
      <c r="A1515" s="1">
        <v>40915</v>
      </c>
      <c r="B1515" t="s">
        <v>227</v>
      </c>
      <c r="C1515">
        <v>20</v>
      </c>
      <c r="J1515">
        <f>IF(YEAR(A1515)=$F$3,C1515*$G$3,IF(YEAR(A1515)=$F$4,C1515*$G$4,IF(YEAR(A1515)=$F$5,C1515*$G$5,IF(YEAR(A1515)=$F$6,C1515*$G$6,IF(YEAR(A1515)=$F$7,C1515*$G$7,IF(YEAR(A1515)=$F$8,C1515*$G$8,IF(YEAR(A1515)=$F$9,C1515*$G$9,IF(YEAR(A1515)=$F$10,C1515*$G$10,IF(YEAR(A1515)=$F$11,C1515*$G$11,IF(YEAR(A1515)=$F$12,C1515*$G$12,))))))))))</f>
        <v>45</v>
      </c>
      <c r="R1515">
        <f>SUMIF($B$3:B1515,B1515,$C$3:C1515)</f>
        <v>20</v>
      </c>
      <c r="S1515">
        <f t="shared" si="31"/>
        <v>0</v>
      </c>
    </row>
    <row r="1516" spans="1:19" x14ac:dyDescent="0.25">
      <c r="A1516" s="1">
        <v>40917</v>
      </c>
      <c r="B1516" t="s">
        <v>22</v>
      </c>
      <c r="C1516">
        <v>250</v>
      </c>
      <c r="J1516">
        <f>IF(YEAR(A1516)=$F$3,C1516*$G$3,IF(YEAR(A1516)=$F$4,C1516*$G$4,IF(YEAR(A1516)=$F$5,C1516*$G$5,IF(YEAR(A1516)=$F$6,C1516*$G$6,IF(YEAR(A1516)=$F$7,C1516*$G$7,IF(YEAR(A1516)=$F$8,C1516*$G$8,IF(YEAR(A1516)=$F$9,C1516*$G$9,IF(YEAR(A1516)=$F$10,C1516*$G$10,IF(YEAR(A1516)=$F$11,C1516*$G$11,IF(YEAR(A1516)=$F$12,C1516*$G$12,))))))))))</f>
        <v>562.5</v>
      </c>
      <c r="R1516">
        <f>SUMIF($B$3:B1516,B1516,$C$3:C1516)</f>
        <v>18319</v>
      </c>
      <c r="S1516">
        <f t="shared" si="31"/>
        <v>50</v>
      </c>
    </row>
    <row r="1517" spans="1:19" x14ac:dyDescent="0.25">
      <c r="A1517" s="1">
        <v>40923</v>
      </c>
      <c r="B1517" t="s">
        <v>10</v>
      </c>
      <c r="C1517">
        <v>78</v>
      </c>
      <c r="J1517">
        <f>IF(YEAR(A1517)=$F$3,C1517*$G$3,IF(YEAR(A1517)=$F$4,C1517*$G$4,IF(YEAR(A1517)=$F$5,C1517*$G$5,IF(YEAR(A1517)=$F$6,C1517*$G$6,IF(YEAR(A1517)=$F$7,C1517*$G$7,IF(YEAR(A1517)=$F$8,C1517*$G$8,IF(YEAR(A1517)=$F$9,C1517*$G$9,IF(YEAR(A1517)=$F$10,C1517*$G$10,IF(YEAR(A1517)=$F$11,C1517*$G$11,IF(YEAR(A1517)=$F$12,C1517*$G$12,))))))))))</f>
        <v>175.5</v>
      </c>
      <c r="R1517">
        <f>SUMIF($B$3:B1517,B1517,$C$3:C1517)</f>
        <v>3262</v>
      </c>
      <c r="S1517">
        <f t="shared" si="31"/>
        <v>7.8000000000000007</v>
      </c>
    </row>
    <row r="1518" spans="1:19" x14ac:dyDescent="0.25">
      <c r="A1518" s="1">
        <v>40925</v>
      </c>
      <c r="B1518" t="s">
        <v>8</v>
      </c>
      <c r="C1518">
        <v>170</v>
      </c>
      <c r="J1518">
        <f>IF(YEAR(A1518)=$F$3,C1518*$G$3,IF(YEAR(A1518)=$F$4,C1518*$G$4,IF(YEAR(A1518)=$F$5,C1518*$G$5,IF(YEAR(A1518)=$F$6,C1518*$G$6,IF(YEAR(A1518)=$F$7,C1518*$G$7,IF(YEAR(A1518)=$F$8,C1518*$G$8,IF(YEAR(A1518)=$F$9,C1518*$G$9,IF(YEAR(A1518)=$F$10,C1518*$G$10,IF(YEAR(A1518)=$F$11,C1518*$G$11,IF(YEAR(A1518)=$F$12,C1518*$G$12,))))))))))</f>
        <v>382.5</v>
      </c>
      <c r="R1518">
        <f>SUMIF($B$3:B1518,B1518,$C$3:C1518)</f>
        <v>2650</v>
      </c>
      <c r="S1518">
        <f t="shared" si="31"/>
        <v>17</v>
      </c>
    </row>
    <row r="1519" spans="1:19" x14ac:dyDescent="0.25">
      <c r="A1519" s="1">
        <v>40927</v>
      </c>
      <c r="B1519" t="s">
        <v>52</v>
      </c>
      <c r="C1519">
        <v>128</v>
      </c>
      <c r="J1519">
        <f>IF(YEAR(A1519)=$F$3,C1519*$G$3,IF(YEAR(A1519)=$F$4,C1519*$G$4,IF(YEAR(A1519)=$F$5,C1519*$G$5,IF(YEAR(A1519)=$F$6,C1519*$G$6,IF(YEAR(A1519)=$F$7,C1519*$G$7,IF(YEAR(A1519)=$F$8,C1519*$G$8,IF(YEAR(A1519)=$F$9,C1519*$G$9,IF(YEAR(A1519)=$F$10,C1519*$G$10,IF(YEAR(A1519)=$F$11,C1519*$G$11,IF(YEAR(A1519)=$F$12,C1519*$G$12,))))))))))</f>
        <v>288</v>
      </c>
      <c r="R1519">
        <f>SUMIF($B$3:B1519,B1519,$C$3:C1519)</f>
        <v>4010</v>
      </c>
      <c r="S1519">
        <f t="shared" si="31"/>
        <v>12.8</v>
      </c>
    </row>
    <row r="1520" spans="1:19" x14ac:dyDescent="0.25">
      <c r="A1520" s="1">
        <v>40927</v>
      </c>
      <c r="B1520" t="s">
        <v>61</v>
      </c>
      <c r="C1520">
        <v>53</v>
      </c>
      <c r="J1520">
        <f>IF(YEAR(A1520)=$F$3,C1520*$G$3,IF(YEAR(A1520)=$F$4,C1520*$G$4,IF(YEAR(A1520)=$F$5,C1520*$G$5,IF(YEAR(A1520)=$F$6,C1520*$G$6,IF(YEAR(A1520)=$F$7,C1520*$G$7,IF(YEAR(A1520)=$F$8,C1520*$G$8,IF(YEAR(A1520)=$F$9,C1520*$G$9,IF(YEAR(A1520)=$F$10,C1520*$G$10,IF(YEAR(A1520)=$F$11,C1520*$G$11,IF(YEAR(A1520)=$F$12,C1520*$G$12,))))))))))</f>
        <v>119.25</v>
      </c>
      <c r="R1520">
        <f>SUMIF($B$3:B1520,B1520,$C$3:C1520)</f>
        <v>2160</v>
      </c>
      <c r="S1520">
        <f t="shared" si="31"/>
        <v>5.3000000000000007</v>
      </c>
    </row>
    <row r="1521" spans="1:19" x14ac:dyDescent="0.25">
      <c r="A1521" s="1">
        <v>40928</v>
      </c>
      <c r="B1521" t="s">
        <v>14</v>
      </c>
      <c r="C1521">
        <v>223</v>
      </c>
      <c r="J1521">
        <f>IF(YEAR(A1521)=$F$3,C1521*$G$3,IF(YEAR(A1521)=$F$4,C1521*$G$4,IF(YEAR(A1521)=$F$5,C1521*$G$5,IF(YEAR(A1521)=$F$6,C1521*$G$6,IF(YEAR(A1521)=$F$7,C1521*$G$7,IF(YEAR(A1521)=$F$8,C1521*$G$8,IF(YEAR(A1521)=$F$9,C1521*$G$9,IF(YEAR(A1521)=$F$10,C1521*$G$10,IF(YEAR(A1521)=$F$11,C1521*$G$11,IF(YEAR(A1521)=$F$12,C1521*$G$12,))))))))))</f>
        <v>501.75</v>
      </c>
      <c r="R1521">
        <f>SUMIF($B$3:B1521,B1521,$C$3:C1521)</f>
        <v>16911</v>
      </c>
      <c r="S1521">
        <f t="shared" si="31"/>
        <v>44.6</v>
      </c>
    </row>
    <row r="1522" spans="1:19" x14ac:dyDescent="0.25">
      <c r="A1522" s="1">
        <v>40933</v>
      </c>
      <c r="B1522" t="s">
        <v>52</v>
      </c>
      <c r="C1522">
        <v>47</v>
      </c>
      <c r="J1522">
        <f>IF(YEAR(A1522)=$F$3,C1522*$G$3,IF(YEAR(A1522)=$F$4,C1522*$G$4,IF(YEAR(A1522)=$F$5,C1522*$G$5,IF(YEAR(A1522)=$F$6,C1522*$G$6,IF(YEAR(A1522)=$F$7,C1522*$G$7,IF(YEAR(A1522)=$F$8,C1522*$G$8,IF(YEAR(A1522)=$F$9,C1522*$G$9,IF(YEAR(A1522)=$F$10,C1522*$G$10,IF(YEAR(A1522)=$F$11,C1522*$G$11,IF(YEAR(A1522)=$F$12,C1522*$G$12,))))))))))</f>
        <v>105.75</v>
      </c>
      <c r="R1522">
        <f>SUMIF($B$3:B1522,B1522,$C$3:C1522)</f>
        <v>4057</v>
      </c>
      <c r="S1522">
        <f t="shared" si="31"/>
        <v>4.7</v>
      </c>
    </row>
    <row r="1523" spans="1:19" x14ac:dyDescent="0.25">
      <c r="A1523" s="1">
        <v>40933</v>
      </c>
      <c r="B1523" t="s">
        <v>37</v>
      </c>
      <c r="C1523">
        <v>112</v>
      </c>
      <c r="J1523">
        <f>IF(YEAR(A1523)=$F$3,C1523*$G$3,IF(YEAR(A1523)=$F$4,C1523*$G$4,IF(YEAR(A1523)=$F$5,C1523*$G$5,IF(YEAR(A1523)=$F$6,C1523*$G$6,IF(YEAR(A1523)=$F$7,C1523*$G$7,IF(YEAR(A1523)=$F$8,C1523*$G$8,IF(YEAR(A1523)=$F$9,C1523*$G$9,IF(YEAR(A1523)=$F$10,C1523*$G$10,IF(YEAR(A1523)=$F$11,C1523*$G$11,IF(YEAR(A1523)=$F$12,C1523*$G$12,))))))))))</f>
        <v>252</v>
      </c>
      <c r="R1523">
        <f>SUMIF($B$3:B1523,B1523,$C$3:C1523)</f>
        <v>3533</v>
      </c>
      <c r="S1523">
        <f t="shared" si="31"/>
        <v>11.200000000000001</v>
      </c>
    </row>
    <row r="1524" spans="1:19" x14ac:dyDescent="0.25">
      <c r="A1524" s="1">
        <v>40935</v>
      </c>
      <c r="B1524" t="s">
        <v>50</v>
      </c>
      <c r="C1524">
        <v>201</v>
      </c>
      <c r="J1524">
        <f>IF(YEAR(A1524)=$F$3,C1524*$G$3,IF(YEAR(A1524)=$F$4,C1524*$G$4,IF(YEAR(A1524)=$F$5,C1524*$G$5,IF(YEAR(A1524)=$F$6,C1524*$G$6,IF(YEAR(A1524)=$F$7,C1524*$G$7,IF(YEAR(A1524)=$F$8,C1524*$G$8,IF(YEAR(A1524)=$F$9,C1524*$G$9,IF(YEAR(A1524)=$F$10,C1524*$G$10,IF(YEAR(A1524)=$F$11,C1524*$G$11,IF(YEAR(A1524)=$F$12,C1524*$G$12,))))))))))</f>
        <v>452.25</v>
      </c>
      <c r="R1524">
        <f>SUMIF($B$3:B1524,B1524,$C$3:C1524)</f>
        <v>18167</v>
      </c>
      <c r="S1524">
        <f t="shared" si="31"/>
        <v>40.200000000000003</v>
      </c>
    </row>
    <row r="1525" spans="1:19" x14ac:dyDescent="0.25">
      <c r="A1525" s="1">
        <v>40936</v>
      </c>
      <c r="B1525" t="s">
        <v>25</v>
      </c>
      <c r="C1525">
        <v>121</v>
      </c>
      <c r="J1525">
        <f>IF(YEAR(A1525)=$F$3,C1525*$G$3,IF(YEAR(A1525)=$F$4,C1525*$G$4,IF(YEAR(A1525)=$F$5,C1525*$G$5,IF(YEAR(A1525)=$F$6,C1525*$G$6,IF(YEAR(A1525)=$F$7,C1525*$G$7,IF(YEAR(A1525)=$F$8,C1525*$G$8,IF(YEAR(A1525)=$F$9,C1525*$G$9,IF(YEAR(A1525)=$F$10,C1525*$G$10,IF(YEAR(A1525)=$F$11,C1525*$G$11,IF(YEAR(A1525)=$F$12,C1525*$G$12,))))))))))</f>
        <v>272.25</v>
      </c>
      <c r="R1525">
        <f>SUMIF($B$3:B1525,B1525,$C$3:C1525)</f>
        <v>2020</v>
      </c>
      <c r="S1525">
        <f t="shared" si="31"/>
        <v>12.100000000000001</v>
      </c>
    </row>
    <row r="1526" spans="1:19" x14ac:dyDescent="0.25">
      <c r="A1526" s="1">
        <v>40939</v>
      </c>
      <c r="B1526" t="s">
        <v>7</v>
      </c>
      <c r="C1526">
        <v>462</v>
      </c>
      <c r="J1526">
        <f>IF(YEAR(A1526)=$F$3,C1526*$G$3,IF(YEAR(A1526)=$F$4,C1526*$G$4,IF(YEAR(A1526)=$F$5,C1526*$G$5,IF(YEAR(A1526)=$F$6,C1526*$G$6,IF(YEAR(A1526)=$F$7,C1526*$G$7,IF(YEAR(A1526)=$F$8,C1526*$G$8,IF(YEAR(A1526)=$F$9,C1526*$G$9,IF(YEAR(A1526)=$F$10,C1526*$G$10,IF(YEAR(A1526)=$F$11,C1526*$G$11,IF(YEAR(A1526)=$F$12,C1526*$G$12,))))))))))</f>
        <v>1039.5</v>
      </c>
      <c r="R1526">
        <f>SUMIF($B$3:B1526,B1526,$C$3:C1526)</f>
        <v>19249</v>
      </c>
      <c r="S1526">
        <f t="shared" si="31"/>
        <v>92.4</v>
      </c>
    </row>
    <row r="1527" spans="1:19" x14ac:dyDescent="0.25">
      <c r="A1527" s="1">
        <v>40941</v>
      </c>
      <c r="B1527" t="s">
        <v>22</v>
      </c>
      <c r="C1527">
        <v>333</v>
      </c>
      <c r="J1527">
        <f>IF(YEAR(A1527)=$F$3,C1527*$G$3,IF(YEAR(A1527)=$F$4,C1527*$G$4,IF(YEAR(A1527)=$F$5,C1527*$G$5,IF(YEAR(A1527)=$F$6,C1527*$G$6,IF(YEAR(A1527)=$F$7,C1527*$G$7,IF(YEAR(A1527)=$F$8,C1527*$G$8,IF(YEAR(A1527)=$F$9,C1527*$G$9,IF(YEAR(A1527)=$F$10,C1527*$G$10,IF(YEAR(A1527)=$F$11,C1527*$G$11,IF(YEAR(A1527)=$F$12,C1527*$G$12,))))))))))</f>
        <v>749.25</v>
      </c>
      <c r="R1527">
        <f>SUMIF($B$3:B1527,B1527,$C$3:C1527)</f>
        <v>18652</v>
      </c>
      <c r="S1527">
        <f t="shared" si="31"/>
        <v>66.600000000000009</v>
      </c>
    </row>
    <row r="1528" spans="1:19" x14ac:dyDescent="0.25">
      <c r="A1528" s="1">
        <v>40943</v>
      </c>
      <c r="B1528" t="s">
        <v>108</v>
      </c>
      <c r="C1528">
        <v>9</v>
      </c>
      <c r="J1528">
        <f>IF(YEAR(A1528)=$F$3,C1528*$G$3,IF(YEAR(A1528)=$F$4,C1528*$G$4,IF(YEAR(A1528)=$F$5,C1528*$G$5,IF(YEAR(A1528)=$F$6,C1528*$G$6,IF(YEAR(A1528)=$F$7,C1528*$G$7,IF(YEAR(A1528)=$F$8,C1528*$G$8,IF(YEAR(A1528)=$F$9,C1528*$G$9,IF(YEAR(A1528)=$F$10,C1528*$G$10,IF(YEAR(A1528)=$F$11,C1528*$G$11,IF(YEAR(A1528)=$F$12,C1528*$G$12,))))))))))</f>
        <v>20.25</v>
      </c>
      <c r="R1528">
        <f>SUMIF($B$3:B1528,B1528,$C$3:C1528)</f>
        <v>39</v>
      </c>
      <c r="S1528">
        <f t="shared" si="31"/>
        <v>0</v>
      </c>
    </row>
    <row r="1529" spans="1:19" x14ac:dyDescent="0.25">
      <c r="A1529" s="1">
        <v>40945</v>
      </c>
      <c r="B1529" t="s">
        <v>25</v>
      </c>
      <c r="C1529">
        <v>104</v>
      </c>
      <c r="J1529">
        <f>IF(YEAR(A1529)=$F$3,C1529*$G$3,IF(YEAR(A1529)=$F$4,C1529*$G$4,IF(YEAR(A1529)=$F$5,C1529*$G$5,IF(YEAR(A1529)=$F$6,C1529*$G$6,IF(YEAR(A1529)=$F$7,C1529*$G$7,IF(YEAR(A1529)=$F$8,C1529*$G$8,IF(YEAR(A1529)=$F$9,C1529*$G$9,IF(YEAR(A1529)=$F$10,C1529*$G$10,IF(YEAR(A1529)=$F$11,C1529*$G$11,IF(YEAR(A1529)=$F$12,C1529*$G$12,))))))))))</f>
        <v>234</v>
      </c>
      <c r="R1529">
        <f>SUMIF($B$3:B1529,B1529,$C$3:C1529)</f>
        <v>2124</v>
      </c>
      <c r="S1529">
        <f t="shared" si="31"/>
        <v>10.4</v>
      </c>
    </row>
    <row r="1530" spans="1:19" x14ac:dyDescent="0.25">
      <c r="A1530" s="1">
        <v>40945</v>
      </c>
      <c r="B1530" t="s">
        <v>173</v>
      </c>
      <c r="C1530">
        <v>104</v>
      </c>
      <c r="J1530">
        <f>IF(YEAR(A1530)=$F$3,C1530*$G$3,IF(YEAR(A1530)=$F$4,C1530*$G$4,IF(YEAR(A1530)=$F$5,C1530*$G$5,IF(YEAR(A1530)=$F$6,C1530*$G$6,IF(YEAR(A1530)=$F$7,C1530*$G$7,IF(YEAR(A1530)=$F$8,C1530*$G$8,IF(YEAR(A1530)=$F$9,C1530*$G$9,IF(YEAR(A1530)=$F$10,C1530*$G$10,IF(YEAR(A1530)=$F$11,C1530*$G$11,IF(YEAR(A1530)=$F$12,C1530*$G$12,))))))))))</f>
        <v>234</v>
      </c>
      <c r="R1530">
        <f>SUMIF($B$3:B1530,B1530,$C$3:C1530)</f>
        <v>405</v>
      </c>
      <c r="S1530">
        <f t="shared" si="31"/>
        <v>5.2</v>
      </c>
    </row>
    <row r="1531" spans="1:19" x14ac:dyDescent="0.25">
      <c r="A1531" s="1">
        <v>40947</v>
      </c>
      <c r="B1531" t="s">
        <v>18</v>
      </c>
      <c r="C1531">
        <v>78</v>
      </c>
      <c r="J1531">
        <f>IF(YEAR(A1531)=$F$3,C1531*$G$3,IF(YEAR(A1531)=$F$4,C1531*$G$4,IF(YEAR(A1531)=$F$5,C1531*$G$5,IF(YEAR(A1531)=$F$6,C1531*$G$6,IF(YEAR(A1531)=$F$7,C1531*$G$7,IF(YEAR(A1531)=$F$8,C1531*$G$8,IF(YEAR(A1531)=$F$9,C1531*$G$9,IF(YEAR(A1531)=$F$10,C1531*$G$10,IF(YEAR(A1531)=$F$11,C1531*$G$11,IF(YEAR(A1531)=$F$12,C1531*$G$12,))))))))))</f>
        <v>175.5</v>
      </c>
      <c r="R1531">
        <f>SUMIF($B$3:B1531,B1531,$C$3:C1531)</f>
        <v>4136</v>
      </c>
      <c r="S1531">
        <f t="shared" si="31"/>
        <v>7.8000000000000007</v>
      </c>
    </row>
    <row r="1532" spans="1:19" x14ac:dyDescent="0.25">
      <c r="A1532" s="1">
        <v>40950</v>
      </c>
      <c r="B1532" t="s">
        <v>30</v>
      </c>
      <c r="C1532">
        <v>53</v>
      </c>
      <c r="J1532">
        <f>IF(YEAR(A1532)=$F$3,C1532*$G$3,IF(YEAR(A1532)=$F$4,C1532*$G$4,IF(YEAR(A1532)=$F$5,C1532*$G$5,IF(YEAR(A1532)=$F$6,C1532*$G$6,IF(YEAR(A1532)=$F$7,C1532*$G$7,IF(YEAR(A1532)=$F$8,C1532*$G$8,IF(YEAR(A1532)=$F$9,C1532*$G$9,IF(YEAR(A1532)=$F$10,C1532*$G$10,IF(YEAR(A1532)=$F$11,C1532*$G$11,IF(YEAR(A1532)=$F$12,C1532*$G$12,))))))))))</f>
        <v>119.25</v>
      </c>
      <c r="R1532">
        <f>SUMIF($B$3:B1532,B1532,$C$3:C1532)</f>
        <v>4186</v>
      </c>
      <c r="S1532">
        <f t="shared" si="31"/>
        <v>5.3000000000000007</v>
      </c>
    </row>
    <row r="1533" spans="1:19" x14ac:dyDescent="0.25">
      <c r="A1533" s="1">
        <v>40951</v>
      </c>
      <c r="B1533" t="s">
        <v>45</v>
      </c>
      <c r="C1533">
        <v>305</v>
      </c>
      <c r="J1533">
        <f>IF(YEAR(A1533)=$F$3,C1533*$G$3,IF(YEAR(A1533)=$F$4,C1533*$G$4,IF(YEAR(A1533)=$F$5,C1533*$G$5,IF(YEAR(A1533)=$F$6,C1533*$G$6,IF(YEAR(A1533)=$F$7,C1533*$G$7,IF(YEAR(A1533)=$F$8,C1533*$G$8,IF(YEAR(A1533)=$F$9,C1533*$G$9,IF(YEAR(A1533)=$F$10,C1533*$G$10,IF(YEAR(A1533)=$F$11,C1533*$G$11,IF(YEAR(A1533)=$F$12,C1533*$G$12,))))))))))</f>
        <v>686.25</v>
      </c>
      <c r="R1533">
        <f>SUMIF($B$3:B1533,B1533,$C$3:C1533)</f>
        <v>19123</v>
      </c>
      <c r="S1533">
        <f t="shared" si="31"/>
        <v>61</v>
      </c>
    </row>
    <row r="1534" spans="1:19" x14ac:dyDescent="0.25">
      <c r="A1534" s="1">
        <v>40953</v>
      </c>
      <c r="B1534" t="s">
        <v>9</v>
      </c>
      <c r="C1534">
        <v>363</v>
      </c>
      <c r="J1534">
        <f>IF(YEAR(A1534)=$F$3,C1534*$G$3,IF(YEAR(A1534)=$F$4,C1534*$G$4,IF(YEAR(A1534)=$F$5,C1534*$G$5,IF(YEAR(A1534)=$F$6,C1534*$G$6,IF(YEAR(A1534)=$F$7,C1534*$G$7,IF(YEAR(A1534)=$F$8,C1534*$G$8,IF(YEAR(A1534)=$F$9,C1534*$G$9,IF(YEAR(A1534)=$F$10,C1534*$G$10,IF(YEAR(A1534)=$F$11,C1534*$G$11,IF(YEAR(A1534)=$F$12,C1534*$G$12,))))))))))</f>
        <v>816.75</v>
      </c>
      <c r="R1534">
        <f>SUMIF($B$3:B1534,B1534,$C$3:C1534)</f>
        <v>18696</v>
      </c>
      <c r="S1534">
        <f t="shared" si="31"/>
        <v>72.600000000000009</v>
      </c>
    </row>
    <row r="1535" spans="1:19" x14ac:dyDescent="0.25">
      <c r="A1535" s="1">
        <v>40955</v>
      </c>
      <c r="B1535" t="s">
        <v>228</v>
      </c>
      <c r="C1535">
        <v>19</v>
      </c>
      <c r="J1535">
        <f>IF(YEAR(A1535)=$F$3,C1535*$G$3,IF(YEAR(A1535)=$F$4,C1535*$G$4,IF(YEAR(A1535)=$F$5,C1535*$G$5,IF(YEAR(A1535)=$F$6,C1535*$G$6,IF(YEAR(A1535)=$F$7,C1535*$G$7,IF(YEAR(A1535)=$F$8,C1535*$G$8,IF(YEAR(A1535)=$F$9,C1535*$G$9,IF(YEAR(A1535)=$F$10,C1535*$G$10,IF(YEAR(A1535)=$F$11,C1535*$G$11,IF(YEAR(A1535)=$F$12,C1535*$G$12,))))))))))</f>
        <v>42.75</v>
      </c>
      <c r="R1535">
        <f>SUMIF($B$3:B1535,B1535,$C$3:C1535)</f>
        <v>19</v>
      </c>
      <c r="S1535">
        <f t="shared" si="31"/>
        <v>0</v>
      </c>
    </row>
    <row r="1536" spans="1:19" x14ac:dyDescent="0.25">
      <c r="A1536" s="1">
        <v>40955</v>
      </c>
      <c r="B1536" t="s">
        <v>102</v>
      </c>
      <c r="C1536">
        <v>248</v>
      </c>
      <c r="J1536">
        <f>IF(YEAR(A1536)=$F$3,C1536*$G$3,IF(YEAR(A1536)=$F$4,C1536*$G$4,IF(YEAR(A1536)=$F$5,C1536*$G$5,IF(YEAR(A1536)=$F$6,C1536*$G$6,IF(YEAR(A1536)=$F$7,C1536*$G$7,IF(YEAR(A1536)=$F$8,C1536*$G$8,IF(YEAR(A1536)=$F$9,C1536*$G$9,IF(YEAR(A1536)=$F$10,C1536*$G$10,IF(YEAR(A1536)=$F$11,C1536*$G$11,IF(YEAR(A1536)=$F$12,C1536*$G$12,))))))))))</f>
        <v>558</v>
      </c>
      <c r="R1536">
        <f>SUMIF($B$3:B1536,B1536,$C$3:C1536)</f>
        <v>4372</v>
      </c>
      <c r="S1536">
        <f t="shared" si="31"/>
        <v>24.8</v>
      </c>
    </row>
    <row r="1537" spans="1:19" x14ac:dyDescent="0.25">
      <c r="A1537" s="1">
        <v>40955</v>
      </c>
      <c r="B1537" t="s">
        <v>19</v>
      </c>
      <c r="C1537">
        <v>64</v>
      </c>
      <c r="J1537">
        <f>IF(YEAR(A1537)=$F$3,C1537*$G$3,IF(YEAR(A1537)=$F$4,C1537*$G$4,IF(YEAR(A1537)=$F$5,C1537*$G$5,IF(YEAR(A1537)=$F$6,C1537*$G$6,IF(YEAR(A1537)=$F$7,C1537*$G$7,IF(YEAR(A1537)=$F$8,C1537*$G$8,IF(YEAR(A1537)=$F$9,C1537*$G$9,IF(YEAR(A1537)=$F$10,C1537*$G$10,IF(YEAR(A1537)=$F$11,C1537*$G$11,IF(YEAR(A1537)=$F$12,C1537*$G$12,))))))))))</f>
        <v>144</v>
      </c>
      <c r="R1537">
        <f>SUMIF($B$3:B1537,B1537,$C$3:C1537)</f>
        <v>3545</v>
      </c>
      <c r="S1537">
        <f t="shared" si="31"/>
        <v>6.4</v>
      </c>
    </row>
    <row r="1538" spans="1:19" x14ac:dyDescent="0.25">
      <c r="A1538" s="1">
        <v>40956</v>
      </c>
      <c r="B1538" t="s">
        <v>50</v>
      </c>
      <c r="C1538">
        <v>288</v>
      </c>
      <c r="J1538">
        <f>IF(YEAR(A1538)=$F$3,C1538*$G$3,IF(YEAR(A1538)=$F$4,C1538*$G$4,IF(YEAR(A1538)=$F$5,C1538*$G$5,IF(YEAR(A1538)=$F$6,C1538*$G$6,IF(YEAR(A1538)=$F$7,C1538*$G$7,IF(YEAR(A1538)=$F$8,C1538*$G$8,IF(YEAR(A1538)=$F$9,C1538*$G$9,IF(YEAR(A1538)=$F$10,C1538*$G$10,IF(YEAR(A1538)=$F$11,C1538*$G$11,IF(YEAR(A1538)=$F$12,C1538*$G$12,))))))))))</f>
        <v>648</v>
      </c>
      <c r="R1538">
        <f>SUMIF($B$3:B1538,B1538,$C$3:C1538)</f>
        <v>18455</v>
      </c>
      <c r="S1538">
        <f t="shared" si="31"/>
        <v>57.6</v>
      </c>
    </row>
    <row r="1539" spans="1:19" x14ac:dyDescent="0.25">
      <c r="A1539" s="1">
        <v>40957</v>
      </c>
      <c r="B1539" t="s">
        <v>144</v>
      </c>
      <c r="C1539">
        <v>18</v>
      </c>
      <c r="J1539">
        <f>IF(YEAR(A1539)=$F$3,C1539*$G$3,IF(YEAR(A1539)=$F$4,C1539*$G$4,IF(YEAR(A1539)=$F$5,C1539*$G$5,IF(YEAR(A1539)=$F$6,C1539*$G$6,IF(YEAR(A1539)=$F$7,C1539*$G$7,IF(YEAR(A1539)=$F$8,C1539*$G$8,IF(YEAR(A1539)=$F$9,C1539*$G$9,IF(YEAR(A1539)=$F$10,C1539*$G$10,IF(YEAR(A1539)=$F$11,C1539*$G$11,IF(YEAR(A1539)=$F$12,C1539*$G$12,))))))))))</f>
        <v>40.5</v>
      </c>
      <c r="R1539">
        <f>SUMIF($B$3:B1539,B1539,$C$3:C1539)</f>
        <v>36</v>
      </c>
      <c r="S1539">
        <f t="shared" si="31"/>
        <v>0</v>
      </c>
    </row>
    <row r="1540" spans="1:19" x14ac:dyDescent="0.25">
      <c r="A1540" s="1">
        <v>40959</v>
      </c>
      <c r="B1540" t="s">
        <v>31</v>
      </c>
      <c r="C1540">
        <v>54</v>
      </c>
      <c r="J1540">
        <f>IF(YEAR(A1540)=$F$3,C1540*$G$3,IF(YEAR(A1540)=$F$4,C1540*$G$4,IF(YEAR(A1540)=$F$5,C1540*$G$5,IF(YEAR(A1540)=$F$6,C1540*$G$6,IF(YEAR(A1540)=$F$7,C1540*$G$7,IF(YEAR(A1540)=$F$8,C1540*$G$8,IF(YEAR(A1540)=$F$9,C1540*$G$9,IF(YEAR(A1540)=$F$10,C1540*$G$10,IF(YEAR(A1540)=$F$11,C1540*$G$11,IF(YEAR(A1540)=$F$12,C1540*$G$12,))))))))))</f>
        <v>121.5</v>
      </c>
      <c r="R1540">
        <f>SUMIF($B$3:B1540,B1540,$C$3:C1540)</f>
        <v>1657</v>
      </c>
      <c r="S1540">
        <f t="shared" ref="S1540:S1603" si="32">IF(R1540&gt;=10000,C1540*0.2,IF(R1540&gt;=1000,C1540*0.1,IF(R1540&gt;=100,C1540*0.05,0)))</f>
        <v>5.4</v>
      </c>
    </row>
    <row r="1541" spans="1:19" x14ac:dyDescent="0.25">
      <c r="A1541" s="1">
        <v>40959</v>
      </c>
      <c r="B1541" t="s">
        <v>201</v>
      </c>
      <c r="C1541">
        <v>3</v>
      </c>
      <c r="J1541">
        <f>IF(YEAR(A1541)=$F$3,C1541*$G$3,IF(YEAR(A1541)=$F$4,C1541*$G$4,IF(YEAR(A1541)=$F$5,C1541*$G$5,IF(YEAR(A1541)=$F$6,C1541*$G$6,IF(YEAR(A1541)=$F$7,C1541*$G$7,IF(YEAR(A1541)=$F$8,C1541*$G$8,IF(YEAR(A1541)=$F$9,C1541*$G$9,IF(YEAR(A1541)=$F$10,C1541*$G$10,IF(YEAR(A1541)=$F$11,C1541*$G$11,IF(YEAR(A1541)=$F$12,C1541*$G$12,))))))))))</f>
        <v>6.75</v>
      </c>
      <c r="R1541">
        <f>SUMIF($B$3:B1541,B1541,$C$3:C1541)</f>
        <v>16</v>
      </c>
      <c r="S1541">
        <f t="shared" si="32"/>
        <v>0</v>
      </c>
    </row>
    <row r="1542" spans="1:19" x14ac:dyDescent="0.25">
      <c r="A1542" s="1">
        <v>40960</v>
      </c>
      <c r="B1542" t="s">
        <v>65</v>
      </c>
      <c r="C1542">
        <v>9</v>
      </c>
      <c r="J1542">
        <f>IF(YEAR(A1542)=$F$3,C1542*$G$3,IF(YEAR(A1542)=$F$4,C1542*$G$4,IF(YEAR(A1542)=$F$5,C1542*$G$5,IF(YEAR(A1542)=$F$6,C1542*$G$6,IF(YEAR(A1542)=$F$7,C1542*$G$7,IF(YEAR(A1542)=$F$8,C1542*$G$8,IF(YEAR(A1542)=$F$9,C1542*$G$9,IF(YEAR(A1542)=$F$10,C1542*$G$10,IF(YEAR(A1542)=$F$11,C1542*$G$11,IF(YEAR(A1542)=$F$12,C1542*$G$12,))))))))))</f>
        <v>20.25</v>
      </c>
      <c r="R1542">
        <f>SUMIF($B$3:B1542,B1542,$C$3:C1542)</f>
        <v>20</v>
      </c>
      <c r="S1542">
        <f t="shared" si="32"/>
        <v>0</v>
      </c>
    </row>
    <row r="1543" spans="1:19" x14ac:dyDescent="0.25">
      <c r="A1543" s="1">
        <v>40961</v>
      </c>
      <c r="B1543" t="s">
        <v>149</v>
      </c>
      <c r="C1543">
        <v>19</v>
      </c>
      <c r="J1543">
        <f>IF(YEAR(A1543)=$F$3,C1543*$G$3,IF(YEAR(A1543)=$F$4,C1543*$G$4,IF(YEAR(A1543)=$F$5,C1543*$G$5,IF(YEAR(A1543)=$F$6,C1543*$G$6,IF(YEAR(A1543)=$F$7,C1543*$G$7,IF(YEAR(A1543)=$F$8,C1543*$G$8,IF(YEAR(A1543)=$F$9,C1543*$G$9,IF(YEAR(A1543)=$F$10,C1543*$G$10,IF(YEAR(A1543)=$F$11,C1543*$G$11,IF(YEAR(A1543)=$F$12,C1543*$G$12,))))))))))</f>
        <v>42.75</v>
      </c>
      <c r="R1543">
        <f>SUMIF($B$3:B1543,B1543,$C$3:C1543)</f>
        <v>38</v>
      </c>
      <c r="S1543">
        <f t="shared" si="32"/>
        <v>0</v>
      </c>
    </row>
    <row r="1544" spans="1:19" x14ac:dyDescent="0.25">
      <c r="A1544" s="1">
        <v>40961</v>
      </c>
      <c r="B1544" t="s">
        <v>26</v>
      </c>
      <c r="C1544">
        <v>198</v>
      </c>
      <c r="J1544">
        <f>IF(YEAR(A1544)=$F$3,C1544*$G$3,IF(YEAR(A1544)=$F$4,C1544*$G$4,IF(YEAR(A1544)=$F$5,C1544*$G$5,IF(YEAR(A1544)=$F$6,C1544*$G$6,IF(YEAR(A1544)=$F$7,C1544*$G$7,IF(YEAR(A1544)=$F$8,C1544*$G$8,IF(YEAR(A1544)=$F$9,C1544*$G$9,IF(YEAR(A1544)=$F$10,C1544*$G$10,IF(YEAR(A1544)=$F$11,C1544*$G$11,IF(YEAR(A1544)=$F$12,C1544*$G$12,))))))))))</f>
        <v>445.5</v>
      </c>
      <c r="R1544">
        <f>SUMIF($B$3:B1544,B1544,$C$3:C1544)</f>
        <v>1128</v>
      </c>
      <c r="S1544">
        <f t="shared" si="32"/>
        <v>19.8</v>
      </c>
    </row>
    <row r="1545" spans="1:19" x14ac:dyDescent="0.25">
      <c r="A1545" s="1">
        <v>40966</v>
      </c>
      <c r="B1545" t="s">
        <v>5</v>
      </c>
      <c r="C1545">
        <v>417</v>
      </c>
      <c r="J1545">
        <f>IF(YEAR(A1545)=$F$3,C1545*$G$3,IF(YEAR(A1545)=$F$4,C1545*$G$4,IF(YEAR(A1545)=$F$5,C1545*$G$5,IF(YEAR(A1545)=$F$6,C1545*$G$6,IF(YEAR(A1545)=$F$7,C1545*$G$7,IF(YEAR(A1545)=$F$8,C1545*$G$8,IF(YEAR(A1545)=$F$9,C1545*$G$9,IF(YEAR(A1545)=$F$10,C1545*$G$10,IF(YEAR(A1545)=$F$11,C1545*$G$11,IF(YEAR(A1545)=$F$12,C1545*$G$12,))))))))))</f>
        <v>938.25</v>
      </c>
      <c r="R1545">
        <f>SUMIF($B$3:B1545,B1545,$C$3:C1545)</f>
        <v>8670</v>
      </c>
      <c r="S1545">
        <f t="shared" si="32"/>
        <v>41.7</v>
      </c>
    </row>
    <row r="1546" spans="1:19" x14ac:dyDescent="0.25">
      <c r="A1546" s="1">
        <v>40971</v>
      </c>
      <c r="B1546" t="s">
        <v>102</v>
      </c>
      <c r="C1546">
        <v>221</v>
      </c>
      <c r="J1546">
        <f>IF(YEAR(A1546)=$F$3,C1546*$G$3,IF(YEAR(A1546)=$F$4,C1546*$G$4,IF(YEAR(A1546)=$F$5,C1546*$G$5,IF(YEAR(A1546)=$F$6,C1546*$G$6,IF(YEAR(A1546)=$F$7,C1546*$G$7,IF(YEAR(A1546)=$F$8,C1546*$G$8,IF(YEAR(A1546)=$F$9,C1546*$G$9,IF(YEAR(A1546)=$F$10,C1546*$G$10,IF(YEAR(A1546)=$F$11,C1546*$G$11,IF(YEAR(A1546)=$F$12,C1546*$G$12,))))))))))</f>
        <v>497.25</v>
      </c>
      <c r="R1546">
        <f>SUMIF($B$3:B1546,B1546,$C$3:C1546)</f>
        <v>4593</v>
      </c>
      <c r="S1546">
        <f t="shared" si="32"/>
        <v>22.1</v>
      </c>
    </row>
    <row r="1547" spans="1:19" x14ac:dyDescent="0.25">
      <c r="A1547" s="1">
        <v>40971</v>
      </c>
      <c r="B1547" t="s">
        <v>18</v>
      </c>
      <c r="C1547">
        <v>53</v>
      </c>
      <c r="J1547">
        <f>IF(YEAR(A1547)=$F$3,C1547*$G$3,IF(YEAR(A1547)=$F$4,C1547*$G$4,IF(YEAR(A1547)=$F$5,C1547*$G$5,IF(YEAR(A1547)=$F$6,C1547*$G$6,IF(YEAR(A1547)=$F$7,C1547*$G$7,IF(YEAR(A1547)=$F$8,C1547*$G$8,IF(YEAR(A1547)=$F$9,C1547*$G$9,IF(YEAR(A1547)=$F$10,C1547*$G$10,IF(YEAR(A1547)=$F$11,C1547*$G$11,IF(YEAR(A1547)=$F$12,C1547*$G$12,))))))))))</f>
        <v>119.25</v>
      </c>
      <c r="R1547">
        <f>SUMIF($B$3:B1547,B1547,$C$3:C1547)</f>
        <v>4189</v>
      </c>
      <c r="S1547">
        <f t="shared" si="32"/>
        <v>5.3000000000000007</v>
      </c>
    </row>
    <row r="1548" spans="1:19" x14ac:dyDescent="0.25">
      <c r="A1548" s="1">
        <v>40973</v>
      </c>
      <c r="B1548" t="s">
        <v>69</v>
      </c>
      <c r="C1548">
        <v>127</v>
      </c>
      <c r="J1548">
        <f>IF(YEAR(A1548)=$F$3,C1548*$G$3,IF(YEAR(A1548)=$F$4,C1548*$G$4,IF(YEAR(A1548)=$F$5,C1548*$G$5,IF(YEAR(A1548)=$F$6,C1548*$G$6,IF(YEAR(A1548)=$F$7,C1548*$G$7,IF(YEAR(A1548)=$F$8,C1548*$G$8,IF(YEAR(A1548)=$F$9,C1548*$G$9,IF(YEAR(A1548)=$F$10,C1548*$G$10,IF(YEAR(A1548)=$F$11,C1548*$G$11,IF(YEAR(A1548)=$F$12,C1548*$G$12,))))))))))</f>
        <v>285.75</v>
      </c>
      <c r="R1548">
        <f>SUMIF($B$3:B1548,B1548,$C$3:C1548)</f>
        <v>2582</v>
      </c>
      <c r="S1548">
        <f t="shared" si="32"/>
        <v>12.700000000000001</v>
      </c>
    </row>
    <row r="1549" spans="1:19" x14ac:dyDescent="0.25">
      <c r="A1549" s="1">
        <v>40974</v>
      </c>
      <c r="B1549" t="s">
        <v>14</v>
      </c>
      <c r="C1549">
        <v>340</v>
      </c>
      <c r="J1549">
        <f>IF(YEAR(A1549)=$F$3,C1549*$G$3,IF(YEAR(A1549)=$F$4,C1549*$G$4,IF(YEAR(A1549)=$F$5,C1549*$G$5,IF(YEAR(A1549)=$F$6,C1549*$G$6,IF(YEAR(A1549)=$F$7,C1549*$G$7,IF(YEAR(A1549)=$F$8,C1549*$G$8,IF(YEAR(A1549)=$F$9,C1549*$G$9,IF(YEAR(A1549)=$F$10,C1549*$G$10,IF(YEAR(A1549)=$F$11,C1549*$G$11,IF(YEAR(A1549)=$F$12,C1549*$G$12,))))))))))</f>
        <v>765</v>
      </c>
      <c r="R1549">
        <f>SUMIF($B$3:B1549,B1549,$C$3:C1549)</f>
        <v>17251</v>
      </c>
      <c r="S1549">
        <f t="shared" si="32"/>
        <v>68</v>
      </c>
    </row>
    <row r="1550" spans="1:19" x14ac:dyDescent="0.25">
      <c r="A1550" s="1">
        <v>40977</v>
      </c>
      <c r="B1550" t="s">
        <v>7</v>
      </c>
      <c r="C1550">
        <v>310</v>
      </c>
      <c r="J1550">
        <f>IF(YEAR(A1550)=$F$3,C1550*$G$3,IF(YEAR(A1550)=$F$4,C1550*$G$4,IF(YEAR(A1550)=$F$5,C1550*$G$5,IF(YEAR(A1550)=$F$6,C1550*$G$6,IF(YEAR(A1550)=$F$7,C1550*$G$7,IF(YEAR(A1550)=$F$8,C1550*$G$8,IF(YEAR(A1550)=$F$9,C1550*$G$9,IF(YEAR(A1550)=$F$10,C1550*$G$10,IF(YEAR(A1550)=$F$11,C1550*$G$11,IF(YEAR(A1550)=$F$12,C1550*$G$12,))))))))))</f>
        <v>697.5</v>
      </c>
      <c r="R1550">
        <f>SUMIF($B$3:B1550,B1550,$C$3:C1550)</f>
        <v>19559</v>
      </c>
      <c r="S1550">
        <f t="shared" si="32"/>
        <v>62</v>
      </c>
    </row>
    <row r="1551" spans="1:19" x14ac:dyDescent="0.25">
      <c r="A1551" s="1">
        <v>40979</v>
      </c>
      <c r="B1551" t="s">
        <v>222</v>
      </c>
      <c r="C1551">
        <v>8</v>
      </c>
      <c r="J1551">
        <f>IF(YEAR(A1551)=$F$3,C1551*$G$3,IF(YEAR(A1551)=$F$4,C1551*$G$4,IF(YEAR(A1551)=$F$5,C1551*$G$5,IF(YEAR(A1551)=$F$6,C1551*$G$6,IF(YEAR(A1551)=$F$7,C1551*$G$7,IF(YEAR(A1551)=$F$8,C1551*$G$8,IF(YEAR(A1551)=$F$9,C1551*$G$9,IF(YEAR(A1551)=$F$10,C1551*$G$10,IF(YEAR(A1551)=$F$11,C1551*$G$11,IF(YEAR(A1551)=$F$12,C1551*$G$12,))))))))))</f>
        <v>18</v>
      </c>
      <c r="R1551">
        <f>SUMIF($B$3:B1551,B1551,$C$3:C1551)</f>
        <v>20</v>
      </c>
      <c r="S1551">
        <f t="shared" si="32"/>
        <v>0</v>
      </c>
    </row>
    <row r="1552" spans="1:19" x14ac:dyDescent="0.25">
      <c r="A1552" s="1">
        <v>40980</v>
      </c>
      <c r="B1552" t="s">
        <v>61</v>
      </c>
      <c r="C1552">
        <v>132</v>
      </c>
      <c r="J1552">
        <f>IF(YEAR(A1552)=$F$3,C1552*$G$3,IF(YEAR(A1552)=$F$4,C1552*$G$4,IF(YEAR(A1552)=$F$5,C1552*$G$5,IF(YEAR(A1552)=$F$6,C1552*$G$6,IF(YEAR(A1552)=$F$7,C1552*$G$7,IF(YEAR(A1552)=$F$8,C1552*$G$8,IF(YEAR(A1552)=$F$9,C1552*$G$9,IF(YEAR(A1552)=$F$10,C1552*$G$10,IF(YEAR(A1552)=$F$11,C1552*$G$11,IF(YEAR(A1552)=$F$12,C1552*$G$12,))))))))))</f>
        <v>297</v>
      </c>
      <c r="R1552">
        <f>SUMIF($B$3:B1552,B1552,$C$3:C1552)</f>
        <v>2292</v>
      </c>
      <c r="S1552">
        <f t="shared" si="32"/>
        <v>13.200000000000001</v>
      </c>
    </row>
    <row r="1553" spans="1:19" x14ac:dyDescent="0.25">
      <c r="A1553" s="1">
        <v>40980</v>
      </c>
      <c r="B1553" t="s">
        <v>26</v>
      </c>
      <c r="C1553">
        <v>168</v>
      </c>
      <c r="J1553">
        <f>IF(YEAR(A1553)=$F$3,C1553*$G$3,IF(YEAR(A1553)=$F$4,C1553*$G$4,IF(YEAR(A1553)=$F$5,C1553*$G$5,IF(YEAR(A1553)=$F$6,C1553*$G$6,IF(YEAR(A1553)=$F$7,C1553*$G$7,IF(YEAR(A1553)=$F$8,C1553*$G$8,IF(YEAR(A1553)=$F$9,C1553*$G$9,IF(YEAR(A1553)=$F$10,C1553*$G$10,IF(YEAR(A1553)=$F$11,C1553*$G$11,IF(YEAR(A1553)=$F$12,C1553*$G$12,))))))))))</f>
        <v>378</v>
      </c>
      <c r="R1553">
        <f>SUMIF($B$3:B1553,B1553,$C$3:C1553)</f>
        <v>1296</v>
      </c>
      <c r="S1553">
        <f t="shared" si="32"/>
        <v>16.8</v>
      </c>
    </row>
    <row r="1554" spans="1:19" x14ac:dyDescent="0.25">
      <c r="A1554" s="1">
        <v>40982</v>
      </c>
      <c r="B1554" t="s">
        <v>26</v>
      </c>
      <c r="C1554">
        <v>49</v>
      </c>
      <c r="J1554">
        <f>IF(YEAR(A1554)=$F$3,C1554*$G$3,IF(YEAR(A1554)=$F$4,C1554*$G$4,IF(YEAR(A1554)=$F$5,C1554*$G$5,IF(YEAR(A1554)=$F$6,C1554*$G$6,IF(YEAR(A1554)=$F$7,C1554*$G$7,IF(YEAR(A1554)=$F$8,C1554*$G$8,IF(YEAR(A1554)=$F$9,C1554*$G$9,IF(YEAR(A1554)=$F$10,C1554*$G$10,IF(YEAR(A1554)=$F$11,C1554*$G$11,IF(YEAR(A1554)=$F$12,C1554*$G$12,))))))))))</f>
        <v>110.25</v>
      </c>
      <c r="R1554">
        <f>SUMIF($B$3:B1554,B1554,$C$3:C1554)</f>
        <v>1345</v>
      </c>
      <c r="S1554">
        <f t="shared" si="32"/>
        <v>4.9000000000000004</v>
      </c>
    </row>
    <row r="1555" spans="1:19" x14ac:dyDescent="0.25">
      <c r="A1555" s="1">
        <v>40984</v>
      </c>
      <c r="B1555" t="s">
        <v>37</v>
      </c>
      <c r="C1555">
        <v>140</v>
      </c>
      <c r="J1555">
        <f>IF(YEAR(A1555)=$F$3,C1555*$G$3,IF(YEAR(A1555)=$F$4,C1555*$G$4,IF(YEAR(A1555)=$F$5,C1555*$G$5,IF(YEAR(A1555)=$F$6,C1555*$G$6,IF(YEAR(A1555)=$F$7,C1555*$G$7,IF(YEAR(A1555)=$F$8,C1555*$G$8,IF(YEAR(A1555)=$F$9,C1555*$G$9,IF(YEAR(A1555)=$F$10,C1555*$G$10,IF(YEAR(A1555)=$F$11,C1555*$G$11,IF(YEAR(A1555)=$F$12,C1555*$G$12,))))))))))</f>
        <v>315</v>
      </c>
      <c r="R1555">
        <f>SUMIF($B$3:B1555,B1555,$C$3:C1555)</f>
        <v>3673</v>
      </c>
      <c r="S1555">
        <f t="shared" si="32"/>
        <v>14</v>
      </c>
    </row>
    <row r="1556" spans="1:19" x14ac:dyDescent="0.25">
      <c r="A1556" s="1">
        <v>40986</v>
      </c>
      <c r="B1556" t="s">
        <v>35</v>
      </c>
      <c r="C1556">
        <v>140</v>
      </c>
      <c r="J1556">
        <f>IF(YEAR(A1556)=$F$3,C1556*$G$3,IF(YEAR(A1556)=$F$4,C1556*$G$4,IF(YEAR(A1556)=$F$5,C1556*$G$5,IF(YEAR(A1556)=$F$6,C1556*$G$6,IF(YEAR(A1556)=$F$7,C1556*$G$7,IF(YEAR(A1556)=$F$8,C1556*$G$8,IF(YEAR(A1556)=$F$9,C1556*$G$9,IF(YEAR(A1556)=$F$10,C1556*$G$10,IF(YEAR(A1556)=$F$11,C1556*$G$11,IF(YEAR(A1556)=$F$12,C1556*$G$12,))))))))))</f>
        <v>315</v>
      </c>
      <c r="R1556">
        <f>SUMIF($B$3:B1556,B1556,$C$3:C1556)</f>
        <v>3386</v>
      </c>
      <c r="S1556">
        <f t="shared" si="32"/>
        <v>14</v>
      </c>
    </row>
    <row r="1557" spans="1:19" x14ac:dyDescent="0.25">
      <c r="A1557" s="1">
        <v>40986</v>
      </c>
      <c r="B1557" t="s">
        <v>23</v>
      </c>
      <c r="C1557">
        <v>194</v>
      </c>
      <c r="J1557">
        <f>IF(YEAR(A1557)=$F$3,C1557*$G$3,IF(YEAR(A1557)=$F$4,C1557*$G$4,IF(YEAR(A1557)=$F$5,C1557*$G$5,IF(YEAR(A1557)=$F$6,C1557*$G$6,IF(YEAR(A1557)=$F$7,C1557*$G$7,IF(YEAR(A1557)=$F$8,C1557*$G$8,IF(YEAR(A1557)=$F$9,C1557*$G$9,IF(YEAR(A1557)=$F$10,C1557*$G$10,IF(YEAR(A1557)=$F$11,C1557*$G$11,IF(YEAR(A1557)=$F$12,C1557*$G$12,))))))))))</f>
        <v>436.5</v>
      </c>
      <c r="R1557">
        <f>SUMIF($B$3:B1557,B1557,$C$3:C1557)</f>
        <v>3104</v>
      </c>
      <c r="S1557">
        <f t="shared" si="32"/>
        <v>19.400000000000002</v>
      </c>
    </row>
    <row r="1558" spans="1:19" x14ac:dyDescent="0.25">
      <c r="A1558" s="1">
        <v>40992</v>
      </c>
      <c r="B1558" t="s">
        <v>23</v>
      </c>
      <c r="C1558">
        <v>123</v>
      </c>
      <c r="J1558">
        <f>IF(YEAR(A1558)=$F$3,C1558*$G$3,IF(YEAR(A1558)=$F$4,C1558*$G$4,IF(YEAR(A1558)=$F$5,C1558*$G$5,IF(YEAR(A1558)=$F$6,C1558*$G$6,IF(YEAR(A1558)=$F$7,C1558*$G$7,IF(YEAR(A1558)=$F$8,C1558*$G$8,IF(YEAR(A1558)=$F$9,C1558*$G$9,IF(YEAR(A1558)=$F$10,C1558*$G$10,IF(YEAR(A1558)=$F$11,C1558*$G$11,IF(YEAR(A1558)=$F$12,C1558*$G$12,))))))))))</f>
        <v>276.75</v>
      </c>
      <c r="R1558">
        <f>SUMIF($B$3:B1558,B1558,$C$3:C1558)</f>
        <v>3227</v>
      </c>
      <c r="S1558">
        <f t="shared" si="32"/>
        <v>12.3</v>
      </c>
    </row>
    <row r="1559" spans="1:19" x14ac:dyDescent="0.25">
      <c r="A1559" s="1">
        <v>40992</v>
      </c>
      <c r="B1559" t="s">
        <v>74</v>
      </c>
      <c r="C1559">
        <v>11</v>
      </c>
      <c r="J1559">
        <f>IF(YEAR(A1559)=$F$3,C1559*$G$3,IF(YEAR(A1559)=$F$4,C1559*$G$4,IF(YEAR(A1559)=$F$5,C1559*$G$5,IF(YEAR(A1559)=$F$6,C1559*$G$6,IF(YEAR(A1559)=$F$7,C1559*$G$7,IF(YEAR(A1559)=$F$8,C1559*$G$8,IF(YEAR(A1559)=$F$9,C1559*$G$9,IF(YEAR(A1559)=$F$10,C1559*$G$10,IF(YEAR(A1559)=$F$11,C1559*$G$11,IF(YEAR(A1559)=$F$12,C1559*$G$12,))))))))))</f>
        <v>24.75</v>
      </c>
      <c r="R1559">
        <f>SUMIF($B$3:B1559,B1559,$C$3:C1559)</f>
        <v>28</v>
      </c>
      <c r="S1559">
        <f t="shared" si="32"/>
        <v>0</v>
      </c>
    </row>
    <row r="1560" spans="1:19" x14ac:dyDescent="0.25">
      <c r="A1560" s="1">
        <v>40994</v>
      </c>
      <c r="B1560" t="s">
        <v>150</v>
      </c>
      <c r="C1560">
        <v>1</v>
      </c>
      <c r="J1560">
        <f>IF(YEAR(A1560)=$F$3,C1560*$G$3,IF(YEAR(A1560)=$F$4,C1560*$G$4,IF(YEAR(A1560)=$F$5,C1560*$G$5,IF(YEAR(A1560)=$F$6,C1560*$G$6,IF(YEAR(A1560)=$F$7,C1560*$G$7,IF(YEAR(A1560)=$F$8,C1560*$G$8,IF(YEAR(A1560)=$F$9,C1560*$G$9,IF(YEAR(A1560)=$F$10,C1560*$G$10,IF(YEAR(A1560)=$F$11,C1560*$G$11,IF(YEAR(A1560)=$F$12,C1560*$G$12,))))))))))</f>
        <v>2.25</v>
      </c>
      <c r="R1560">
        <f>SUMIF($B$3:B1560,B1560,$C$3:C1560)</f>
        <v>4</v>
      </c>
      <c r="S1560">
        <f t="shared" si="32"/>
        <v>0</v>
      </c>
    </row>
    <row r="1561" spans="1:19" x14ac:dyDescent="0.25">
      <c r="A1561" s="1">
        <v>40995</v>
      </c>
      <c r="B1561" t="s">
        <v>9</v>
      </c>
      <c r="C1561">
        <v>267</v>
      </c>
      <c r="J1561">
        <f>IF(YEAR(A1561)=$F$3,C1561*$G$3,IF(YEAR(A1561)=$F$4,C1561*$G$4,IF(YEAR(A1561)=$F$5,C1561*$G$5,IF(YEAR(A1561)=$F$6,C1561*$G$6,IF(YEAR(A1561)=$F$7,C1561*$G$7,IF(YEAR(A1561)=$F$8,C1561*$G$8,IF(YEAR(A1561)=$F$9,C1561*$G$9,IF(YEAR(A1561)=$F$10,C1561*$G$10,IF(YEAR(A1561)=$F$11,C1561*$G$11,IF(YEAR(A1561)=$F$12,C1561*$G$12,))))))))))</f>
        <v>600.75</v>
      </c>
      <c r="R1561">
        <f>SUMIF($B$3:B1561,B1561,$C$3:C1561)</f>
        <v>18963</v>
      </c>
      <c r="S1561">
        <f t="shared" si="32"/>
        <v>53.400000000000006</v>
      </c>
    </row>
    <row r="1562" spans="1:19" x14ac:dyDescent="0.25">
      <c r="A1562" s="1">
        <v>40998</v>
      </c>
      <c r="B1562" t="s">
        <v>149</v>
      </c>
      <c r="C1562">
        <v>14</v>
      </c>
      <c r="J1562">
        <f>IF(YEAR(A1562)=$F$3,C1562*$G$3,IF(YEAR(A1562)=$F$4,C1562*$G$4,IF(YEAR(A1562)=$F$5,C1562*$G$5,IF(YEAR(A1562)=$F$6,C1562*$G$6,IF(YEAR(A1562)=$F$7,C1562*$G$7,IF(YEAR(A1562)=$F$8,C1562*$G$8,IF(YEAR(A1562)=$F$9,C1562*$G$9,IF(YEAR(A1562)=$F$10,C1562*$G$10,IF(YEAR(A1562)=$F$11,C1562*$G$11,IF(YEAR(A1562)=$F$12,C1562*$G$12,))))))))))</f>
        <v>31.5</v>
      </c>
      <c r="R1562">
        <f>SUMIF($B$3:B1562,B1562,$C$3:C1562)</f>
        <v>52</v>
      </c>
      <c r="S1562">
        <f t="shared" si="32"/>
        <v>0</v>
      </c>
    </row>
    <row r="1563" spans="1:19" x14ac:dyDescent="0.25">
      <c r="A1563" s="1">
        <v>40999</v>
      </c>
      <c r="B1563" t="s">
        <v>20</v>
      </c>
      <c r="C1563">
        <v>160</v>
      </c>
      <c r="J1563">
        <f>IF(YEAR(A1563)=$F$3,C1563*$G$3,IF(YEAR(A1563)=$F$4,C1563*$G$4,IF(YEAR(A1563)=$F$5,C1563*$G$5,IF(YEAR(A1563)=$F$6,C1563*$G$6,IF(YEAR(A1563)=$F$7,C1563*$G$7,IF(YEAR(A1563)=$F$8,C1563*$G$8,IF(YEAR(A1563)=$F$9,C1563*$G$9,IF(YEAR(A1563)=$F$10,C1563*$G$10,IF(YEAR(A1563)=$F$11,C1563*$G$11,IF(YEAR(A1563)=$F$12,C1563*$G$12,))))))))))</f>
        <v>360</v>
      </c>
      <c r="R1563">
        <f>SUMIF($B$3:B1563,B1563,$C$3:C1563)</f>
        <v>949</v>
      </c>
      <c r="S1563">
        <f t="shared" si="32"/>
        <v>8</v>
      </c>
    </row>
    <row r="1564" spans="1:19" x14ac:dyDescent="0.25">
      <c r="A1564" s="1">
        <v>40999</v>
      </c>
      <c r="B1564" t="s">
        <v>9</v>
      </c>
      <c r="C1564">
        <v>437</v>
      </c>
      <c r="J1564">
        <f>IF(YEAR(A1564)=$F$3,C1564*$G$3,IF(YEAR(A1564)=$F$4,C1564*$G$4,IF(YEAR(A1564)=$F$5,C1564*$G$5,IF(YEAR(A1564)=$F$6,C1564*$G$6,IF(YEAR(A1564)=$F$7,C1564*$G$7,IF(YEAR(A1564)=$F$8,C1564*$G$8,IF(YEAR(A1564)=$F$9,C1564*$G$9,IF(YEAR(A1564)=$F$10,C1564*$G$10,IF(YEAR(A1564)=$F$11,C1564*$G$11,IF(YEAR(A1564)=$F$12,C1564*$G$12,))))))))))</f>
        <v>983.25</v>
      </c>
      <c r="R1564">
        <f>SUMIF($B$3:B1564,B1564,$C$3:C1564)</f>
        <v>19400</v>
      </c>
      <c r="S1564">
        <f t="shared" si="32"/>
        <v>87.4</v>
      </c>
    </row>
    <row r="1565" spans="1:19" x14ac:dyDescent="0.25">
      <c r="A1565" s="1">
        <v>41003</v>
      </c>
      <c r="B1565" t="s">
        <v>123</v>
      </c>
      <c r="C1565">
        <v>71</v>
      </c>
      <c r="J1565">
        <f>IF(YEAR(A1565)=$F$3,C1565*$G$3,IF(YEAR(A1565)=$F$4,C1565*$G$4,IF(YEAR(A1565)=$F$5,C1565*$G$5,IF(YEAR(A1565)=$F$6,C1565*$G$6,IF(YEAR(A1565)=$F$7,C1565*$G$7,IF(YEAR(A1565)=$F$8,C1565*$G$8,IF(YEAR(A1565)=$F$9,C1565*$G$9,IF(YEAR(A1565)=$F$10,C1565*$G$10,IF(YEAR(A1565)=$F$11,C1565*$G$11,IF(YEAR(A1565)=$F$12,C1565*$G$12,))))))))))</f>
        <v>159.75</v>
      </c>
      <c r="R1565">
        <f>SUMIF($B$3:B1565,B1565,$C$3:C1565)</f>
        <v>741</v>
      </c>
      <c r="S1565">
        <f t="shared" si="32"/>
        <v>3.5500000000000003</v>
      </c>
    </row>
    <row r="1566" spans="1:19" x14ac:dyDescent="0.25">
      <c r="A1566" s="1">
        <v>41004</v>
      </c>
      <c r="B1566" t="s">
        <v>66</v>
      </c>
      <c r="C1566">
        <v>35</v>
      </c>
      <c r="J1566">
        <f>IF(YEAR(A1566)=$F$3,C1566*$G$3,IF(YEAR(A1566)=$F$4,C1566*$G$4,IF(YEAR(A1566)=$F$5,C1566*$G$5,IF(YEAR(A1566)=$F$6,C1566*$G$6,IF(YEAR(A1566)=$F$7,C1566*$G$7,IF(YEAR(A1566)=$F$8,C1566*$G$8,IF(YEAR(A1566)=$F$9,C1566*$G$9,IF(YEAR(A1566)=$F$10,C1566*$G$10,IF(YEAR(A1566)=$F$11,C1566*$G$11,IF(YEAR(A1566)=$F$12,C1566*$G$12,))))))))))</f>
        <v>78.75</v>
      </c>
      <c r="R1566">
        <f>SUMIF($B$3:B1566,B1566,$C$3:C1566)</f>
        <v>2678</v>
      </c>
      <c r="S1566">
        <f t="shared" si="32"/>
        <v>3.5</v>
      </c>
    </row>
    <row r="1567" spans="1:19" x14ac:dyDescent="0.25">
      <c r="A1567" s="1">
        <v>41005</v>
      </c>
      <c r="B1567" t="s">
        <v>22</v>
      </c>
      <c r="C1567">
        <v>116</v>
      </c>
      <c r="J1567">
        <f>IF(YEAR(A1567)=$F$3,C1567*$G$3,IF(YEAR(A1567)=$F$4,C1567*$G$4,IF(YEAR(A1567)=$F$5,C1567*$G$5,IF(YEAR(A1567)=$F$6,C1567*$G$6,IF(YEAR(A1567)=$F$7,C1567*$G$7,IF(YEAR(A1567)=$F$8,C1567*$G$8,IF(YEAR(A1567)=$F$9,C1567*$G$9,IF(YEAR(A1567)=$F$10,C1567*$G$10,IF(YEAR(A1567)=$F$11,C1567*$G$11,IF(YEAR(A1567)=$F$12,C1567*$G$12,))))))))))</f>
        <v>261</v>
      </c>
      <c r="R1567">
        <f>SUMIF($B$3:B1567,B1567,$C$3:C1567)</f>
        <v>18768</v>
      </c>
      <c r="S1567">
        <f t="shared" si="32"/>
        <v>23.200000000000003</v>
      </c>
    </row>
    <row r="1568" spans="1:19" x14ac:dyDescent="0.25">
      <c r="A1568" s="1">
        <v>41006</v>
      </c>
      <c r="B1568" t="s">
        <v>6</v>
      </c>
      <c r="C1568">
        <v>152</v>
      </c>
      <c r="J1568">
        <f>IF(YEAR(A1568)=$F$3,C1568*$G$3,IF(YEAR(A1568)=$F$4,C1568*$G$4,IF(YEAR(A1568)=$F$5,C1568*$G$5,IF(YEAR(A1568)=$F$6,C1568*$G$6,IF(YEAR(A1568)=$F$7,C1568*$G$7,IF(YEAR(A1568)=$F$8,C1568*$G$8,IF(YEAR(A1568)=$F$9,C1568*$G$9,IF(YEAR(A1568)=$F$10,C1568*$G$10,IF(YEAR(A1568)=$F$11,C1568*$G$11,IF(YEAR(A1568)=$F$12,C1568*$G$12,))))))))))</f>
        <v>342</v>
      </c>
      <c r="R1568">
        <f>SUMIF($B$3:B1568,B1568,$C$3:C1568)</f>
        <v>2832</v>
      </c>
      <c r="S1568">
        <f t="shared" si="32"/>
        <v>15.200000000000001</v>
      </c>
    </row>
    <row r="1569" spans="1:19" x14ac:dyDescent="0.25">
      <c r="A1569" s="1">
        <v>41011</v>
      </c>
      <c r="B1569" t="s">
        <v>7</v>
      </c>
      <c r="C1569">
        <v>309</v>
      </c>
      <c r="J1569">
        <f>IF(YEAR(A1569)=$F$3,C1569*$G$3,IF(YEAR(A1569)=$F$4,C1569*$G$4,IF(YEAR(A1569)=$F$5,C1569*$G$5,IF(YEAR(A1569)=$F$6,C1569*$G$6,IF(YEAR(A1569)=$F$7,C1569*$G$7,IF(YEAR(A1569)=$F$8,C1569*$G$8,IF(YEAR(A1569)=$F$9,C1569*$G$9,IF(YEAR(A1569)=$F$10,C1569*$G$10,IF(YEAR(A1569)=$F$11,C1569*$G$11,IF(YEAR(A1569)=$F$12,C1569*$G$12,))))))))))</f>
        <v>695.25</v>
      </c>
      <c r="R1569">
        <f>SUMIF($B$3:B1569,B1569,$C$3:C1569)</f>
        <v>19868</v>
      </c>
      <c r="S1569">
        <f t="shared" si="32"/>
        <v>61.800000000000004</v>
      </c>
    </row>
    <row r="1570" spans="1:19" x14ac:dyDescent="0.25">
      <c r="A1570" s="1">
        <v>41011</v>
      </c>
      <c r="B1570" t="s">
        <v>81</v>
      </c>
      <c r="C1570">
        <v>7</v>
      </c>
      <c r="J1570">
        <f>IF(YEAR(A1570)=$F$3,C1570*$G$3,IF(YEAR(A1570)=$F$4,C1570*$G$4,IF(YEAR(A1570)=$F$5,C1570*$G$5,IF(YEAR(A1570)=$F$6,C1570*$G$6,IF(YEAR(A1570)=$F$7,C1570*$G$7,IF(YEAR(A1570)=$F$8,C1570*$G$8,IF(YEAR(A1570)=$F$9,C1570*$G$9,IF(YEAR(A1570)=$F$10,C1570*$G$10,IF(YEAR(A1570)=$F$11,C1570*$G$11,IF(YEAR(A1570)=$F$12,C1570*$G$12,))))))))))</f>
        <v>15.75</v>
      </c>
      <c r="R1570">
        <f>SUMIF($B$3:B1570,B1570,$C$3:C1570)</f>
        <v>45</v>
      </c>
      <c r="S1570">
        <f t="shared" si="32"/>
        <v>0</v>
      </c>
    </row>
    <row r="1571" spans="1:19" x14ac:dyDescent="0.25">
      <c r="A1571" s="1">
        <v>41011</v>
      </c>
      <c r="B1571" t="s">
        <v>102</v>
      </c>
      <c r="C1571">
        <v>353</v>
      </c>
      <c r="J1571">
        <f>IF(YEAR(A1571)=$F$3,C1571*$G$3,IF(YEAR(A1571)=$F$4,C1571*$G$4,IF(YEAR(A1571)=$F$5,C1571*$G$5,IF(YEAR(A1571)=$F$6,C1571*$G$6,IF(YEAR(A1571)=$F$7,C1571*$G$7,IF(YEAR(A1571)=$F$8,C1571*$G$8,IF(YEAR(A1571)=$F$9,C1571*$G$9,IF(YEAR(A1571)=$F$10,C1571*$G$10,IF(YEAR(A1571)=$F$11,C1571*$G$11,IF(YEAR(A1571)=$F$12,C1571*$G$12,))))))))))</f>
        <v>794.25</v>
      </c>
      <c r="R1571">
        <f>SUMIF($B$3:B1571,B1571,$C$3:C1571)</f>
        <v>4946</v>
      </c>
      <c r="S1571">
        <f t="shared" si="32"/>
        <v>35.300000000000004</v>
      </c>
    </row>
    <row r="1572" spans="1:19" x14ac:dyDescent="0.25">
      <c r="A1572" s="1">
        <v>41012</v>
      </c>
      <c r="B1572" t="s">
        <v>187</v>
      </c>
      <c r="C1572">
        <v>3</v>
      </c>
      <c r="J1572">
        <f>IF(YEAR(A1572)=$F$3,C1572*$G$3,IF(YEAR(A1572)=$F$4,C1572*$G$4,IF(YEAR(A1572)=$F$5,C1572*$G$5,IF(YEAR(A1572)=$F$6,C1572*$G$6,IF(YEAR(A1572)=$F$7,C1572*$G$7,IF(YEAR(A1572)=$F$8,C1572*$G$8,IF(YEAR(A1572)=$F$9,C1572*$G$9,IF(YEAR(A1572)=$F$10,C1572*$G$10,IF(YEAR(A1572)=$F$11,C1572*$G$11,IF(YEAR(A1572)=$F$12,C1572*$G$12,))))))))))</f>
        <v>6.75</v>
      </c>
      <c r="R1572">
        <f>SUMIF($B$3:B1572,B1572,$C$3:C1572)</f>
        <v>16</v>
      </c>
      <c r="S1572">
        <f t="shared" si="32"/>
        <v>0</v>
      </c>
    </row>
    <row r="1573" spans="1:19" x14ac:dyDescent="0.25">
      <c r="A1573" s="1">
        <v>41013</v>
      </c>
      <c r="B1573" t="s">
        <v>14</v>
      </c>
      <c r="C1573">
        <v>166</v>
      </c>
      <c r="J1573">
        <f>IF(YEAR(A1573)=$F$3,C1573*$G$3,IF(YEAR(A1573)=$F$4,C1573*$G$4,IF(YEAR(A1573)=$F$5,C1573*$G$5,IF(YEAR(A1573)=$F$6,C1573*$G$6,IF(YEAR(A1573)=$F$7,C1573*$G$7,IF(YEAR(A1573)=$F$8,C1573*$G$8,IF(YEAR(A1573)=$F$9,C1573*$G$9,IF(YEAR(A1573)=$F$10,C1573*$G$10,IF(YEAR(A1573)=$F$11,C1573*$G$11,IF(YEAR(A1573)=$F$12,C1573*$G$12,))))))))))</f>
        <v>373.5</v>
      </c>
      <c r="R1573">
        <f>SUMIF($B$3:B1573,B1573,$C$3:C1573)</f>
        <v>17417</v>
      </c>
      <c r="S1573">
        <f t="shared" si="32"/>
        <v>33.200000000000003</v>
      </c>
    </row>
    <row r="1574" spans="1:19" x14ac:dyDescent="0.25">
      <c r="A1574" s="1">
        <v>41014</v>
      </c>
      <c r="B1574" t="s">
        <v>224</v>
      </c>
      <c r="C1574">
        <v>14</v>
      </c>
      <c r="J1574">
        <f>IF(YEAR(A1574)=$F$3,C1574*$G$3,IF(YEAR(A1574)=$F$4,C1574*$G$4,IF(YEAR(A1574)=$F$5,C1574*$G$5,IF(YEAR(A1574)=$F$6,C1574*$G$6,IF(YEAR(A1574)=$F$7,C1574*$G$7,IF(YEAR(A1574)=$F$8,C1574*$G$8,IF(YEAR(A1574)=$F$9,C1574*$G$9,IF(YEAR(A1574)=$F$10,C1574*$G$10,IF(YEAR(A1574)=$F$11,C1574*$G$11,IF(YEAR(A1574)=$F$12,C1574*$G$12,))))))))))</f>
        <v>31.5</v>
      </c>
      <c r="R1574">
        <f>SUMIF($B$3:B1574,B1574,$C$3:C1574)</f>
        <v>18</v>
      </c>
      <c r="S1574">
        <f t="shared" si="32"/>
        <v>0</v>
      </c>
    </row>
    <row r="1575" spans="1:19" x14ac:dyDescent="0.25">
      <c r="A1575" s="1">
        <v>41014</v>
      </c>
      <c r="B1575" t="s">
        <v>6</v>
      </c>
      <c r="C1575">
        <v>141</v>
      </c>
      <c r="J1575">
        <f>IF(YEAR(A1575)=$F$3,C1575*$G$3,IF(YEAR(A1575)=$F$4,C1575*$G$4,IF(YEAR(A1575)=$F$5,C1575*$G$5,IF(YEAR(A1575)=$F$6,C1575*$G$6,IF(YEAR(A1575)=$F$7,C1575*$G$7,IF(YEAR(A1575)=$F$8,C1575*$G$8,IF(YEAR(A1575)=$F$9,C1575*$G$9,IF(YEAR(A1575)=$F$10,C1575*$G$10,IF(YEAR(A1575)=$F$11,C1575*$G$11,IF(YEAR(A1575)=$F$12,C1575*$G$12,))))))))))</f>
        <v>317.25</v>
      </c>
      <c r="R1575">
        <f>SUMIF($B$3:B1575,B1575,$C$3:C1575)</f>
        <v>2973</v>
      </c>
      <c r="S1575">
        <f t="shared" si="32"/>
        <v>14.100000000000001</v>
      </c>
    </row>
    <row r="1576" spans="1:19" x14ac:dyDescent="0.25">
      <c r="A1576" s="1">
        <v>41014</v>
      </c>
      <c r="B1576" t="s">
        <v>229</v>
      </c>
      <c r="C1576">
        <v>15</v>
      </c>
      <c r="J1576">
        <f>IF(YEAR(A1576)=$F$3,C1576*$G$3,IF(YEAR(A1576)=$F$4,C1576*$G$4,IF(YEAR(A1576)=$F$5,C1576*$G$5,IF(YEAR(A1576)=$F$6,C1576*$G$6,IF(YEAR(A1576)=$F$7,C1576*$G$7,IF(YEAR(A1576)=$F$8,C1576*$G$8,IF(YEAR(A1576)=$F$9,C1576*$G$9,IF(YEAR(A1576)=$F$10,C1576*$G$10,IF(YEAR(A1576)=$F$11,C1576*$G$11,IF(YEAR(A1576)=$F$12,C1576*$G$12,))))))))))</f>
        <v>33.75</v>
      </c>
      <c r="R1576">
        <f>SUMIF($B$3:B1576,B1576,$C$3:C1576)</f>
        <v>15</v>
      </c>
      <c r="S1576">
        <f t="shared" si="32"/>
        <v>0</v>
      </c>
    </row>
    <row r="1577" spans="1:19" x14ac:dyDescent="0.25">
      <c r="A1577" s="1">
        <v>41020</v>
      </c>
      <c r="B1577" t="s">
        <v>22</v>
      </c>
      <c r="C1577">
        <v>157</v>
      </c>
      <c r="J1577">
        <f>IF(YEAR(A1577)=$F$3,C1577*$G$3,IF(YEAR(A1577)=$F$4,C1577*$G$4,IF(YEAR(A1577)=$F$5,C1577*$G$5,IF(YEAR(A1577)=$F$6,C1577*$G$6,IF(YEAR(A1577)=$F$7,C1577*$G$7,IF(YEAR(A1577)=$F$8,C1577*$G$8,IF(YEAR(A1577)=$F$9,C1577*$G$9,IF(YEAR(A1577)=$F$10,C1577*$G$10,IF(YEAR(A1577)=$F$11,C1577*$G$11,IF(YEAR(A1577)=$F$12,C1577*$G$12,))))))))))</f>
        <v>353.25</v>
      </c>
      <c r="R1577">
        <f>SUMIF($B$3:B1577,B1577,$C$3:C1577)</f>
        <v>18925</v>
      </c>
      <c r="S1577">
        <f t="shared" si="32"/>
        <v>31.400000000000002</v>
      </c>
    </row>
    <row r="1578" spans="1:19" x14ac:dyDescent="0.25">
      <c r="A1578" s="1">
        <v>41025</v>
      </c>
      <c r="B1578" t="s">
        <v>9</v>
      </c>
      <c r="C1578">
        <v>191</v>
      </c>
      <c r="J1578">
        <f>IF(YEAR(A1578)=$F$3,C1578*$G$3,IF(YEAR(A1578)=$F$4,C1578*$G$4,IF(YEAR(A1578)=$F$5,C1578*$G$5,IF(YEAR(A1578)=$F$6,C1578*$G$6,IF(YEAR(A1578)=$F$7,C1578*$G$7,IF(YEAR(A1578)=$F$8,C1578*$G$8,IF(YEAR(A1578)=$F$9,C1578*$G$9,IF(YEAR(A1578)=$F$10,C1578*$G$10,IF(YEAR(A1578)=$F$11,C1578*$G$11,IF(YEAR(A1578)=$F$12,C1578*$G$12,))))))))))</f>
        <v>429.75</v>
      </c>
      <c r="R1578">
        <f>SUMIF($B$3:B1578,B1578,$C$3:C1578)</f>
        <v>19591</v>
      </c>
      <c r="S1578">
        <f t="shared" si="32"/>
        <v>38.200000000000003</v>
      </c>
    </row>
    <row r="1579" spans="1:19" x14ac:dyDescent="0.25">
      <c r="A1579" s="1">
        <v>41026</v>
      </c>
      <c r="B1579" t="s">
        <v>36</v>
      </c>
      <c r="C1579">
        <v>7</v>
      </c>
      <c r="J1579">
        <f>IF(YEAR(A1579)=$F$3,C1579*$G$3,IF(YEAR(A1579)=$F$4,C1579*$G$4,IF(YEAR(A1579)=$F$5,C1579*$G$5,IF(YEAR(A1579)=$F$6,C1579*$G$6,IF(YEAR(A1579)=$F$7,C1579*$G$7,IF(YEAR(A1579)=$F$8,C1579*$G$8,IF(YEAR(A1579)=$F$9,C1579*$G$9,IF(YEAR(A1579)=$F$10,C1579*$G$10,IF(YEAR(A1579)=$F$11,C1579*$G$11,IF(YEAR(A1579)=$F$12,C1579*$G$12,))))))))))</f>
        <v>15.75</v>
      </c>
      <c r="R1579">
        <f>SUMIF($B$3:B1579,B1579,$C$3:C1579)</f>
        <v>48</v>
      </c>
      <c r="S1579">
        <f t="shared" si="32"/>
        <v>0</v>
      </c>
    </row>
    <row r="1580" spans="1:19" x14ac:dyDescent="0.25">
      <c r="A1580" s="1">
        <v>41027</v>
      </c>
      <c r="B1580" t="s">
        <v>26</v>
      </c>
      <c r="C1580">
        <v>200</v>
      </c>
      <c r="J1580">
        <f>IF(YEAR(A1580)=$F$3,C1580*$G$3,IF(YEAR(A1580)=$F$4,C1580*$G$4,IF(YEAR(A1580)=$F$5,C1580*$G$5,IF(YEAR(A1580)=$F$6,C1580*$G$6,IF(YEAR(A1580)=$F$7,C1580*$G$7,IF(YEAR(A1580)=$F$8,C1580*$G$8,IF(YEAR(A1580)=$F$9,C1580*$G$9,IF(YEAR(A1580)=$F$10,C1580*$G$10,IF(YEAR(A1580)=$F$11,C1580*$G$11,IF(YEAR(A1580)=$F$12,C1580*$G$12,))))))))))</f>
        <v>450</v>
      </c>
      <c r="R1580">
        <f>SUMIF($B$3:B1580,B1580,$C$3:C1580)</f>
        <v>1545</v>
      </c>
      <c r="S1580">
        <f t="shared" si="32"/>
        <v>20</v>
      </c>
    </row>
    <row r="1581" spans="1:19" x14ac:dyDescent="0.25">
      <c r="A1581" s="1">
        <v>41033</v>
      </c>
      <c r="B1581" t="s">
        <v>149</v>
      </c>
      <c r="C1581">
        <v>15</v>
      </c>
      <c r="J1581">
        <f>IF(YEAR(A1581)=$F$3,C1581*$G$3,IF(YEAR(A1581)=$F$4,C1581*$G$4,IF(YEAR(A1581)=$F$5,C1581*$G$5,IF(YEAR(A1581)=$F$6,C1581*$G$6,IF(YEAR(A1581)=$F$7,C1581*$G$7,IF(YEAR(A1581)=$F$8,C1581*$G$8,IF(YEAR(A1581)=$F$9,C1581*$G$9,IF(YEAR(A1581)=$F$10,C1581*$G$10,IF(YEAR(A1581)=$F$11,C1581*$G$11,IF(YEAR(A1581)=$F$12,C1581*$G$12,))))))))))</f>
        <v>33.75</v>
      </c>
      <c r="R1581">
        <f>SUMIF($B$3:B1581,B1581,$C$3:C1581)</f>
        <v>67</v>
      </c>
      <c r="S1581">
        <f t="shared" si="32"/>
        <v>0</v>
      </c>
    </row>
    <row r="1582" spans="1:19" x14ac:dyDescent="0.25">
      <c r="A1582" s="1">
        <v>41033</v>
      </c>
      <c r="B1582" t="s">
        <v>171</v>
      </c>
      <c r="C1582">
        <v>7</v>
      </c>
      <c r="J1582">
        <f>IF(YEAR(A1582)=$F$3,C1582*$G$3,IF(YEAR(A1582)=$F$4,C1582*$G$4,IF(YEAR(A1582)=$F$5,C1582*$G$5,IF(YEAR(A1582)=$F$6,C1582*$G$6,IF(YEAR(A1582)=$F$7,C1582*$G$7,IF(YEAR(A1582)=$F$8,C1582*$G$8,IF(YEAR(A1582)=$F$9,C1582*$G$9,IF(YEAR(A1582)=$F$10,C1582*$G$10,IF(YEAR(A1582)=$F$11,C1582*$G$11,IF(YEAR(A1582)=$F$12,C1582*$G$12,))))))))))</f>
        <v>15.75</v>
      </c>
      <c r="R1582">
        <f>SUMIF($B$3:B1582,B1582,$C$3:C1582)</f>
        <v>9</v>
      </c>
      <c r="S1582">
        <f t="shared" si="32"/>
        <v>0</v>
      </c>
    </row>
    <row r="1583" spans="1:19" x14ac:dyDescent="0.25">
      <c r="A1583" s="1">
        <v>41033</v>
      </c>
      <c r="B1583" t="s">
        <v>14</v>
      </c>
      <c r="C1583">
        <v>235</v>
      </c>
      <c r="J1583">
        <f>IF(YEAR(A1583)=$F$3,C1583*$G$3,IF(YEAR(A1583)=$F$4,C1583*$G$4,IF(YEAR(A1583)=$F$5,C1583*$G$5,IF(YEAR(A1583)=$F$6,C1583*$G$6,IF(YEAR(A1583)=$F$7,C1583*$G$7,IF(YEAR(A1583)=$F$8,C1583*$G$8,IF(YEAR(A1583)=$F$9,C1583*$G$9,IF(YEAR(A1583)=$F$10,C1583*$G$10,IF(YEAR(A1583)=$F$11,C1583*$G$11,IF(YEAR(A1583)=$F$12,C1583*$G$12,))))))))))</f>
        <v>528.75</v>
      </c>
      <c r="R1583">
        <f>SUMIF($B$3:B1583,B1583,$C$3:C1583)</f>
        <v>17652</v>
      </c>
      <c r="S1583">
        <f t="shared" si="32"/>
        <v>47</v>
      </c>
    </row>
    <row r="1584" spans="1:19" x14ac:dyDescent="0.25">
      <c r="A1584" s="1">
        <v>41034</v>
      </c>
      <c r="B1584" t="s">
        <v>50</v>
      </c>
      <c r="C1584">
        <v>301</v>
      </c>
      <c r="J1584">
        <f>IF(YEAR(A1584)=$F$3,C1584*$G$3,IF(YEAR(A1584)=$F$4,C1584*$G$4,IF(YEAR(A1584)=$F$5,C1584*$G$5,IF(YEAR(A1584)=$F$6,C1584*$G$6,IF(YEAR(A1584)=$F$7,C1584*$G$7,IF(YEAR(A1584)=$F$8,C1584*$G$8,IF(YEAR(A1584)=$F$9,C1584*$G$9,IF(YEAR(A1584)=$F$10,C1584*$G$10,IF(YEAR(A1584)=$F$11,C1584*$G$11,IF(YEAR(A1584)=$F$12,C1584*$G$12,))))))))))</f>
        <v>677.25</v>
      </c>
      <c r="R1584">
        <f>SUMIF($B$3:B1584,B1584,$C$3:C1584)</f>
        <v>18756</v>
      </c>
      <c r="S1584">
        <f t="shared" si="32"/>
        <v>60.2</v>
      </c>
    </row>
    <row r="1585" spans="1:19" x14ac:dyDescent="0.25">
      <c r="A1585" s="1">
        <v>41036</v>
      </c>
      <c r="B1585" t="s">
        <v>5</v>
      </c>
      <c r="C1585">
        <v>136</v>
      </c>
      <c r="J1585">
        <f>IF(YEAR(A1585)=$F$3,C1585*$G$3,IF(YEAR(A1585)=$F$4,C1585*$G$4,IF(YEAR(A1585)=$F$5,C1585*$G$5,IF(YEAR(A1585)=$F$6,C1585*$G$6,IF(YEAR(A1585)=$F$7,C1585*$G$7,IF(YEAR(A1585)=$F$8,C1585*$G$8,IF(YEAR(A1585)=$F$9,C1585*$G$9,IF(YEAR(A1585)=$F$10,C1585*$G$10,IF(YEAR(A1585)=$F$11,C1585*$G$11,IF(YEAR(A1585)=$F$12,C1585*$G$12,))))))))))</f>
        <v>306</v>
      </c>
      <c r="R1585">
        <f>SUMIF($B$3:B1585,B1585,$C$3:C1585)</f>
        <v>8806</v>
      </c>
      <c r="S1585">
        <f t="shared" si="32"/>
        <v>13.600000000000001</v>
      </c>
    </row>
    <row r="1586" spans="1:19" x14ac:dyDescent="0.25">
      <c r="A1586" s="1">
        <v>41036</v>
      </c>
      <c r="B1586" t="s">
        <v>126</v>
      </c>
      <c r="C1586">
        <v>5</v>
      </c>
      <c r="J1586">
        <f>IF(YEAR(A1586)=$F$3,C1586*$G$3,IF(YEAR(A1586)=$F$4,C1586*$G$4,IF(YEAR(A1586)=$F$5,C1586*$G$5,IF(YEAR(A1586)=$F$6,C1586*$G$6,IF(YEAR(A1586)=$F$7,C1586*$G$7,IF(YEAR(A1586)=$F$8,C1586*$G$8,IF(YEAR(A1586)=$F$9,C1586*$G$9,IF(YEAR(A1586)=$F$10,C1586*$G$10,IF(YEAR(A1586)=$F$11,C1586*$G$11,IF(YEAR(A1586)=$F$12,C1586*$G$12,))))))))))</f>
        <v>11.25</v>
      </c>
      <c r="R1586">
        <f>SUMIF($B$3:B1586,B1586,$C$3:C1586)</f>
        <v>50</v>
      </c>
      <c r="S1586">
        <f t="shared" si="32"/>
        <v>0</v>
      </c>
    </row>
    <row r="1587" spans="1:19" x14ac:dyDescent="0.25">
      <c r="A1587" s="1">
        <v>41037</v>
      </c>
      <c r="B1587" t="s">
        <v>7</v>
      </c>
      <c r="C1587">
        <v>280</v>
      </c>
      <c r="J1587">
        <f>IF(YEAR(A1587)=$F$3,C1587*$G$3,IF(YEAR(A1587)=$F$4,C1587*$G$4,IF(YEAR(A1587)=$F$5,C1587*$G$5,IF(YEAR(A1587)=$F$6,C1587*$G$6,IF(YEAR(A1587)=$F$7,C1587*$G$7,IF(YEAR(A1587)=$F$8,C1587*$G$8,IF(YEAR(A1587)=$F$9,C1587*$G$9,IF(YEAR(A1587)=$F$10,C1587*$G$10,IF(YEAR(A1587)=$F$11,C1587*$G$11,IF(YEAR(A1587)=$F$12,C1587*$G$12,))))))))))</f>
        <v>630</v>
      </c>
      <c r="R1587">
        <f>SUMIF($B$3:B1587,B1587,$C$3:C1587)</f>
        <v>20148</v>
      </c>
      <c r="S1587">
        <f t="shared" si="32"/>
        <v>56</v>
      </c>
    </row>
    <row r="1588" spans="1:19" x14ac:dyDescent="0.25">
      <c r="A1588" s="1">
        <v>41037</v>
      </c>
      <c r="B1588" t="s">
        <v>65</v>
      </c>
      <c r="C1588">
        <v>3</v>
      </c>
      <c r="J1588">
        <f>IF(YEAR(A1588)=$F$3,C1588*$G$3,IF(YEAR(A1588)=$F$4,C1588*$G$4,IF(YEAR(A1588)=$F$5,C1588*$G$5,IF(YEAR(A1588)=$F$6,C1588*$G$6,IF(YEAR(A1588)=$F$7,C1588*$G$7,IF(YEAR(A1588)=$F$8,C1588*$G$8,IF(YEAR(A1588)=$F$9,C1588*$G$9,IF(YEAR(A1588)=$F$10,C1588*$G$10,IF(YEAR(A1588)=$F$11,C1588*$G$11,IF(YEAR(A1588)=$F$12,C1588*$G$12,))))))))))</f>
        <v>6.75</v>
      </c>
      <c r="R1588">
        <f>SUMIF($B$3:B1588,B1588,$C$3:C1588)</f>
        <v>23</v>
      </c>
      <c r="S1588">
        <f t="shared" si="32"/>
        <v>0</v>
      </c>
    </row>
    <row r="1589" spans="1:19" x14ac:dyDescent="0.25">
      <c r="A1589" s="1">
        <v>41040</v>
      </c>
      <c r="B1589" t="s">
        <v>206</v>
      </c>
      <c r="C1589">
        <v>14</v>
      </c>
      <c r="J1589">
        <f>IF(YEAR(A1589)=$F$3,C1589*$G$3,IF(YEAR(A1589)=$F$4,C1589*$G$4,IF(YEAR(A1589)=$F$5,C1589*$G$5,IF(YEAR(A1589)=$F$6,C1589*$G$6,IF(YEAR(A1589)=$F$7,C1589*$G$7,IF(YEAR(A1589)=$F$8,C1589*$G$8,IF(YEAR(A1589)=$F$9,C1589*$G$9,IF(YEAR(A1589)=$F$10,C1589*$G$10,IF(YEAR(A1589)=$F$11,C1589*$G$11,IF(YEAR(A1589)=$F$12,C1589*$G$12,))))))))))</f>
        <v>31.5</v>
      </c>
      <c r="R1589">
        <f>SUMIF($B$3:B1589,B1589,$C$3:C1589)</f>
        <v>15</v>
      </c>
      <c r="S1589">
        <f t="shared" si="32"/>
        <v>0</v>
      </c>
    </row>
    <row r="1590" spans="1:19" x14ac:dyDescent="0.25">
      <c r="A1590" s="1">
        <v>41041</v>
      </c>
      <c r="B1590" t="s">
        <v>10</v>
      </c>
      <c r="C1590">
        <v>79</v>
      </c>
      <c r="J1590">
        <f>IF(YEAR(A1590)=$F$3,C1590*$G$3,IF(YEAR(A1590)=$F$4,C1590*$G$4,IF(YEAR(A1590)=$F$5,C1590*$G$5,IF(YEAR(A1590)=$F$6,C1590*$G$6,IF(YEAR(A1590)=$F$7,C1590*$G$7,IF(YEAR(A1590)=$F$8,C1590*$G$8,IF(YEAR(A1590)=$F$9,C1590*$G$9,IF(YEAR(A1590)=$F$10,C1590*$G$10,IF(YEAR(A1590)=$F$11,C1590*$G$11,IF(YEAR(A1590)=$F$12,C1590*$G$12,))))))))))</f>
        <v>177.75</v>
      </c>
      <c r="R1590">
        <f>SUMIF($B$3:B1590,B1590,$C$3:C1590)</f>
        <v>3341</v>
      </c>
      <c r="S1590">
        <f t="shared" si="32"/>
        <v>7.9</v>
      </c>
    </row>
    <row r="1591" spans="1:19" x14ac:dyDescent="0.25">
      <c r="A1591" s="1">
        <v>41042</v>
      </c>
      <c r="B1591" t="s">
        <v>173</v>
      </c>
      <c r="C1591">
        <v>86</v>
      </c>
      <c r="J1591">
        <f>IF(YEAR(A1591)=$F$3,C1591*$G$3,IF(YEAR(A1591)=$F$4,C1591*$G$4,IF(YEAR(A1591)=$F$5,C1591*$G$5,IF(YEAR(A1591)=$F$6,C1591*$G$6,IF(YEAR(A1591)=$F$7,C1591*$G$7,IF(YEAR(A1591)=$F$8,C1591*$G$8,IF(YEAR(A1591)=$F$9,C1591*$G$9,IF(YEAR(A1591)=$F$10,C1591*$G$10,IF(YEAR(A1591)=$F$11,C1591*$G$11,IF(YEAR(A1591)=$F$12,C1591*$G$12,))))))))))</f>
        <v>193.5</v>
      </c>
      <c r="R1591">
        <f>SUMIF($B$3:B1591,B1591,$C$3:C1591)</f>
        <v>491</v>
      </c>
      <c r="S1591">
        <f t="shared" si="32"/>
        <v>4.3</v>
      </c>
    </row>
    <row r="1592" spans="1:19" x14ac:dyDescent="0.25">
      <c r="A1592" s="1">
        <v>41042</v>
      </c>
      <c r="B1592" t="s">
        <v>23</v>
      </c>
      <c r="C1592">
        <v>70</v>
      </c>
      <c r="J1592">
        <f>IF(YEAR(A1592)=$F$3,C1592*$G$3,IF(YEAR(A1592)=$F$4,C1592*$G$4,IF(YEAR(A1592)=$F$5,C1592*$G$5,IF(YEAR(A1592)=$F$6,C1592*$G$6,IF(YEAR(A1592)=$F$7,C1592*$G$7,IF(YEAR(A1592)=$F$8,C1592*$G$8,IF(YEAR(A1592)=$F$9,C1592*$G$9,IF(YEAR(A1592)=$F$10,C1592*$G$10,IF(YEAR(A1592)=$F$11,C1592*$G$11,IF(YEAR(A1592)=$F$12,C1592*$G$12,))))))))))</f>
        <v>157.5</v>
      </c>
      <c r="R1592">
        <f>SUMIF($B$3:B1592,B1592,$C$3:C1592)</f>
        <v>3297</v>
      </c>
      <c r="S1592">
        <f t="shared" si="32"/>
        <v>7</v>
      </c>
    </row>
    <row r="1593" spans="1:19" x14ac:dyDescent="0.25">
      <c r="A1593" s="1">
        <v>41043</v>
      </c>
      <c r="B1593" t="s">
        <v>20</v>
      </c>
      <c r="C1593">
        <v>189</v>
      </c>
      <c r="J1593">
        <f>IF(YEAR(A1593)=$F$3,C1593*$G$3,IF(YEAR(A1593)=$F$4,C1593*$G$4,IF(YEAR(A1593)=$F$5,C1593*$G$5,IF(YEAR(A1593)=$F$6,C1593*$G$6,IF(YEAR(A1593)=$F$7,C1593*$G$7,IF(YEAR(A1593)=$F$8,C1593*$G$8,IF(YEAR(A1593)=$F$9,C1593*$G$9,IF(YEAR(A1593)=$F$10,C1593*$G$10,IF(YEAR(A1593)=$F$11,C1593*$G$11,IF(YEAR(A1593)=$F$12,C1593*$G$12,))))))))))</f>
        <v>425.25</v>
      </c>
      <c r="R1593">
        <f>SUMIF($B$3:B1593,B1593,$C$3:C1593)</f>
        <v>1138</v>
      </c>
      <c r="S1593">
        <f t="shared" si="32"/>
        <v>18.900000000000002</v>
      </c>
    </row>
    <row r="1594" spans="1:19" x14ac:dyDescent="0.25">
      <c r="A1594" s="1">
        <v>41043</v>
      </c>
      <c r="B1594" t="s">
        <v>55</v>
      </c>
      <c r="C1594">
        <v>111</v>
      </c>
      <c r="J1594">
        <f>IF(YEAR(A1594)=$F$3,C1594*$G$3,IF(YEAR(A1594)=$F$4,C1594*$G$4,IF(YEAR(A1594)=$F$5,C1594*$G$5,IF(YEAR(A1594)=$F$6,C1594*$G$6,IF(YEAR(A1594)=$F$7,C1594*$G$7,IF(YEAR(A1594)=$F$8,C1594*$G$8,IF(YEAR(A1594)=$F$9,C1594*$G$9,IF(YEAR(A1594)=$F$10,C1594*$G$10,IF(YEAR(A1594)=$F$11,C1594*$G$11,IF(YEAR(A1594)=$F$12,C1594*$G$12,))))))))))</f>
        <v>249.75</v>
      </c>
      <c r="R1594">
        <f>SUMIF($B$3:B1594,B1594,$C$3:C1594)</f>
        <v>3661</v>
      </c>
      <c r="S1594">
        <f t="shared" si="32"/>
        <v>11.100000000000001</v>
      </c>
    </row>
    <row r="1595" spans="1:19" x14ac:dyDescent="0.25">
      <c r="A1595" s="1">
        <v>41046</v>
      </c>
      <c r="B1595" t="s">
        <v>19</v>
      </c>
      <c r="C1595">
        <v>158</v>
      </c>
      <c r="J1595">
        <f>IF(YEAR(A1595)=$F$3,C1595*$G$3,IF(YEAR(A1595)=$F$4,C1595*$G$4,IF(YEAR(A1595)=$F$5,C1595*$G$5,IF(YEAR(A1595)=$F$6,C1595*$G$6,IF(YEAR(A1595)=$F$7,C1595*$G$7,IF(YEAR(A1595)=$F$8,C1595*$G$8,IF(YEAR(A1595)=$F$9,C1595*$G$9,IF(YEAR(A1595)=$F$10,C1595*$G$10,IF(YEAR(A1595)=$F$11,C1595*$G$11,IF(YEAR(A1595)=$F$12,C1595*$G$12,))))))))))</f>
        <v>355.5</v>
      </c>
      <c r="R1595">
        <f>SUMIF($B$3:B1595,B1595,$C$3:C1595)</f>
        <v>3703</v>
      </c>
      <c r="S1595">
        <f t="shared" si="32"/>
        <v>15.8</v>
      </c>
    </row>
    <row r="1596" spans="1:19" x14ac:dyDescent="0.25">
      <c r="A1596" s="1">
        <v>41051</v>
      </c>
      <c r="B1596" t="s">
        <v>66</v>
      </c>
      <c r="C1596">
        <v>172</v>
      </c>
      <c r="J1596">
        <f>IF(YEAR(A1596)=$F$3,C1596*$G$3,IF(YEAR(A1596)=$F$4,C1596*$G$4,IF(YEAR(A1596)=$F$5,C1596*$G$5,IF(YEAR(A1596)=$F$6,C1596*$G$6,IF(YEAR(A1596)=$F$7,C1596*$G$7,IF(YEAR(A1596)=$F$8,C1596*$G$8,IF(YEAR(A1596)=$F$9,C1596*$G$9,IF(YEAR(A1596)=$F$10,C1596*$G$10,IF(YEAR(A1596)=$F$11,C1596*$G$11,IF(YEAR(A1596)=$F$12,C1596*$G$12,))))))))))</f>
        <v>387</v>
      </c>
      <c r="R1596">
        <f>SUMIF($B$3:B1596,B1596,$C$3:C1596)</f>
        <v>2850</v>
      </c>
      <c r="S1596">
        <f t="shared" si="32"/>
        <v>17.2</v>
      </c>
    </row>
    <row r="1597" spans="1:19" x14ac:dyDescent="0.25">
      <c r="A1597" s="1">
        <v>41052</v>
      </c>
      <c r="B1597" t="s">
        <v>50</v>
      </c>
      <c r="C1597">
        <v>179</v>
      </c>
      <c r="J1597">
        <f>IF(YEAR(A1597)=$F$3,C1597*$G$3,IF(YEAR(A1597)=$F$4,C1597*$G$4,IF(YEAR(A1597)=$F$5,C1597*$G$5,IF(YEAR(A1597)=$F$6,C1597*$G$6,IF(YEAR(A1597)=$F$7,C1597*$G$7,IF(YEAR(A1597)=$F$8,C1597*$G$8,IF(YEAR(A1597)=$F$9,C1597*$G$9,IF(YEAR(A1597)=$F$10,C1597*$G$10,IF(YEAR(A1597)=$F$11,C1597*$G$11,IF(YEAR(A1597)=$F$12,C1597*$G$12,))))))))))</f>
        <v>402.75</v>
      </c>
      <c r="R1597">
        <f>SUMIF($B$3:B1597,B1597,$C$3:C1597)</f>
        <v>18935</v>
      </c>
      <c r="S1597">
        <f t="shared" si="32"/>
        <v>35.800000000000004</v>
      </c>
    </row>
    <row r="1598" spans="1:19" x14ac:dyDescent="0.25">
      <c r="A1598" s="1">
        <v>41053</v>
      </c>
      <c r="B1598" t="s">
        <v>104</v>
      </c>
      <c r="C1598">
        <v>19</v>
      </c>
      <c r="J1598">
        <f>IF(YEAR(A1598)=$F$3,C1598*$G$3,IF(YEAR(A1598)=$F$4,C1598*$G$4,IF(YEAR(A1598)=$F$5,C1598*$G$5,IF(YEAR(A1598)=$F$6,C1598*$G$6,IF(YEAR(A1598)=$F$7,C1598*$G$7,IF(YEAR(A1598)=$F$8,C1598*$G$8,IF(YEAR(A1598)=$F$9,C1598*$G$9,IF(YEAR(A1598)=$F$10,C1598*$G$10,IF(YEAR(A1598)=$F$11,C1598*$G$11,IF(YEAR(A1598)=$F$12,C1598*$G$12,))))))))))</f>
        <v>42.75</v>
      </c>
      <c r="R1598">
        <f>SUMIF($B$3:B1598,B1598,$C$3:C1598)</f>
        <v>23</v>
      </c>
      <c r="S1598">
        <f t="shared" si="32"/>
        <v>0</v>
      </c>
    </row>
    <row r="1599" spans="1:19" x14ac:dyDescent="0.25">
      <c r="A1599" s="1">
        <v>41053</v>
      </c>
      <c r="B1599" t="s">
        <v>28</v>
      </c>
      <c r="C1599">
        <v>57</v>
      </c>
      <c r="J1599">
        <f>IF(YEAR(A1599)=$F$3,C1599*$G$3,IF(YEAR(A1599)=$F$4,C1599*$G$4,IF(YEAR(A1599)=$F$5,C1599*$G$5,IF(YEAR(A1599)=$F$6,C1599*$G$6,IF(YEAR(A1599)=$F$7,C1599*$G$7,IF(YEAR(A1599)=$F$8,C1599*$G$8,IF(YEAR(A1599)=$F$9,C1599*$G$9,IF(YEAR(A1599)=$F$10,C1599*$G$10,IF(YEAR(A1599)=$F$11,C1599*$G$11,IF(YEAR(A1599)=$F$12,C1599*$G$12,))))))))))</f>
        <v>128.25</v>
      </c>
      <c r="R1599">
        <f>SUMIF($B$3:B1599,B1599,$C$3:C1599)</f>
        <v>3445</v>
      </c>
      <c r="S1599">
        <f t="shared" si="32"/>
        <v>5.7</v>
      </c>
    </row>
    <row r="1600" spans="1:19" x14ac:dyDescent="0.25">
      <c r="A1600" s="1">
        <v>41054</v>
      </c>
      <c r="B1600" t="s">
        <v>50</v>
      </c>
      <c r="C1600">
        <v>335</v>
      </c>
      <c r="J1600">
        <f>IF(YEAR(A1600)=$F$3,C1600*$G$3,IF(YEAR(A1600)=$F$4,C1600*$G$4,IF(YEAR(A1600)=$F$5,C1600*$G$5,IF(YEAR(A1600)=$F$6,C1600*$G$6,IF(YEAR(A1600)=$F$7,C1600*$G$7,IF(YEAR(A1600)=$F$8,C1600*$G$8,IF(YEAR(A1600)=$F$9,C1600*$G$9,IF(YEAR(A1600)=$F$10,C1600*$G$10,IF(YEAR(A1600)=$F$11,C1600*$G$11,IF(YEAR(A1600)=$F$12,C1600*$G$12,))))))))))</f>
        <v>753.75</v>
      </c>
      <c r="R1600">
        <f>SUMIF($B$3:B1600,B1600,$C$3:C1600)</f>
        <v>19270</v>
      </c>
      <c r="S1600">
        <f t="shared" si="32"/>
        <v>67</v>
      </c>
    </row>
    <row r="1601" spans="1:19" x14ac:dyDescent="0.25">
      <c r="A1601" s="1">
        <v>41060</v>
      </c>
      <c r="B1601" t="s">
        <v>164</v>
      </c>
      <c r="C1601">
        <v>12</v>
      </c>
      <c r="J1601">
        <f>IF(YEAR(A1601)=$F$3,C1601*$G$3,IF(YEAR(A1601)=$F$4,C1601*$G$4,IF(YEAR(A1601)=$F$5,C1601*$G$5,IF(YEAR(A1601)=$F$6,C1601*$G$6,IF(YEAR(A1601)=$F$7,C1601*$G$7,IF(YEAR(A1601)=$F$8,C1601*$G$8,IF(YEAR(A1601)=$F$9,C1601*$G$9,IF(YEAR(A1601)=$F$10,C1601*$G$10,IF(YEAR(A1601)=$F$11,C1601*$G$11,IF(YEAR(A1601)=$F$12,C1601*$G$12,))))))))))</f>
        <v>27</v>
      </c>
      <c r="R1601">
        <f>SUMIF($B$3:B1601,B1601,$C$3:C1601)</f>
        <v>39</v>
      </c>
      <c r="S1601">
        <f t="shared" si="32"/>
        <v>0</v>
      </c>
    </row>
    <row r="1602" spans="1:19" x14ac:dyDescent="0.25">
      <c r="A1602" s="1">
        <v>41061</v>
      </c>
      <c r="B1602" t="s">
        <v>125</v>
      </c>
      <c r="C1602">
        <v>2</v>
      </c>
      <c r="J1602">
        <f>IF(YEAR(A1602)=$F$3,C1602*$G$3,IF(YEAR(A1602)=$F$4,C1602*$G$4,IF(YEAR(A1602)=$F$5,C1602*$G$5,IF(YEAR(A1602)=$F$6,C1602*$G$6,IF(YEAR(A1602)=$F$7,C1602*$G$7,IF(YEAR(A1602)=$F$8,C1602*$G$8,IF(YEAR(A1602)=$F$9,C1602*$G$9,IF(YEAR(A1602)=$F$10,C1602*$G$10,IF(YEAR(A1602)=$F$11,C1602*$G$11,IF(YEAR(A1602)=$F$12,C1602*$G$12,))))))))))</f>
        <v>4.5</v>
      </c>
      <c r="R1602">
        <f>SUMIF($B$3:B1602,B1602,$C$3:C1602)</f>
        <v>10</v>
      </c>
      <c r="S1602">
        <f t="shared" si="32"/>
        <v>0</v>
      </c>
    </row>
    <row r="1603" spans="1:19" x14ac:dyDescent="0.25">
      <c r="A1603" s="1">
        <v>41061</v>
      </c>
      <c r="B1603" t="s">
        <v>50</v>
      </c>
      <c r="C1603">
        <v>237</v>
      </c>
      <c r="J1603">
        <f>IF(YEAR(A1603)=$F$3,C1603*$G$3,IF(YEAR(A1603)=$F$4,C1603*$G$4,IF(YEAR(A1603)=$F$5,C1603*$G$5,IF(YEAR(A1603)=$F$6,C1603*$G$6,IF(YEAR(A1603)=$F$7,C1603*$G$7,IF(YEAR(A1603)=$F$8,C1603*$G$8,IF(YEAR(A1603)=$F$9,C1603*$G$9,IF(YEAR(A1603)=$F$10,C1603*$G$10,IF(YEAR(A1603)=$F$11,C1603*$G$11,IF(YEAR(A1603)=$F$12,C1603*$G$12,))))))))))</f>
        <v>533.25</v>
      </c>
      <c r="R1603">
        <f>SUMIF($B$3:B1603,B1603,$C$3:C1603)</f>
        <v>19507</v>
      </c>
      <c r="S1603">
        <f t="shared" si="32"/>
        <v>47.400000000000006</v>
      </c>
    </row>
    <row r="1604" spans="1:19" x14ac:dyDescent="0.25">
      <c r="A1604" s="1">
        <v>41064</v>
      </c>
      <c r="B1604" t="s">
        <v>7</v>
      </c>
      <c r="C1604">
        <v>482</v>
      </c>
      <c r="J1604">
        <f>IF(YEAR(A1604)=$F$3,C1604*$G$3,IF(YEAR(A1604)=$F$4,C1604*$G$4,IF(YEAR(A1604)=$F$5,C1604*$G$5,IF(YEAR(A1604)=$F$6,C1604*$G$6,IF(YEAR(A1604)=$F$7,C1604*$G$7,IF(YEAR(A1604)=$F$8,C1604*$G$8,IF(YEAR(A1604)=$F$9,C1604*$G$9,IF(YEAR(A1604)=$F$10,C1604*$G$10,IF(YEAR(A1604)=$F$11,C1604*$G$11,IF(YEAR(A1604)=$F$12,C1604*$G$12,))))))))))</f>
        <v>1084.5</v>
      </c>
      <c r="R1604">
        <f>SUMIF($B$3:B1604,B1604,$C$3:C1604)</f>
        <v>20630</v>
      </c>
      <c r="S1604">
        <f t="shared" ref="S1604:S1667" si="33">IF(R1604&gt;=10000,C1604*0.2,IF(R1604&gt;=1000,C1604*0.1,IF(R1604&gt;=100,C1604*0.05,0)))</f>
        <v>96.4</v>
      </c>
    </row>
    <row r="1605" spans="1:19" x14ac:dyDescent="0.25">
      <c r="A1605" s="1">
        <v>41064</v>
      </c>
      <c r="B1605" t="s">
        <v>125</v>
      </c>
      <c r="C1605">
        <v>8</v>
      </c>
      <c r="J1605">
        <f>IF(YEAR(A1605)=$F$3,C1605*$G$3,IF(YEAR(A1605)=$F$4,C1605*$G$4,IF(YEAR(A1605)=$F$5,C1605*$G$5,IF(YEAR(A1605)=$F$6,C1605*$G$6,IF(YEAR(A1605)=$F$7,C1605*$G$7,IF(YEAR(A1605)=$F$8,C1605*$G$8,IF(YEAR(A1605)=$F$9,C1605*$G$9,IF(YEAR(A1605)=$F$10,C1605*$G$10,IF(YEAR(A1605)=$F$11,C1605*$G$11,IF(YEAR(A1605)=$F$12,C1605*$G$12,))))))))))</f>
        <v>18</v>
      </c>
      <c r="R1605">
        <f>SUMIF($B$3:B1605,B1605,$C$3:C1605)</f>
        <v>18</v>
      </c>
      <c r="S1605">
        <f t="shared" si="33"/>
        <v>0</v>
      </c>
    </row>
    <row r="1606" spans="1:19" x14ac:dyDescent="0.25">
      <c r="A1606" s="1">
        <v>41067</v>
      </c>
      <c r="B1606" t="s">
        <v>35</v>
      </c>
      <c r="C1606">
        <v>147</v>
      </c>
      <c r="J1606">
        <f>IF(YEAR(A1606)=$F$3,C1606*$G$3,IF(YEAR(A1606)=$F$4,C1606*$G$4,IF(YEAR(A1606)=$F$5,C1606*$G$5,IF(YEAR(A1606)=$F$6,C1606*$G$6,IF(YEAR(A1606)=$F$7,C1606*$G$7,IF(YEAR(A1606)=$F$8,C1606*$G$8,IF(YEAR(A1606)=$F$9,C1606*$G$9,IF(YEAR(A1606)=$F$10,C1606*$G$10,IF(YEAR(A1606)=$F$11,C1606*$G$11,IF(YEAR(A1606)=$F$12,C1606*$G$12,))))))))))</f>
        <v>330.75</v>
      </c>
      <c r="R1606">
        <f>SUMIF($B$3:B1606,B1606,$C$3:C1606)</f>
        <v>3533</v>
      </c>
      <c r="S1606">
        <f t="shared" si="33"/>
        <v>14.700000000000001</v>
      </c>
    </row>
    <row r="1607" spans="1:19" x14ac:dyDescent="0.25">
      <c r="A1607" s="1">
        <v>41069</v>
      </c>
      <c r="B1607" t="s">
        <v>22</v>
      </c>
      <c r="C1607">
        <v>224</v>
      </c>
      <c r="J1607">
        <f>IF(YEAR(A1607)=$F$3,C1607*$G$3,IF(YEAR(A1607)=$F$4,C1607*$G$4,IF(YEAR(A1607)=$F$5,C1607*$G$5,IF(YEAR(A1607)=$F$6,C1607*$G$6,IF(YEAR(A1607)=$F$7,C1607*$G$7,IF(YEAR(A1607)=$F$8,C1607*$G$8,IF(YEAR(A1607)=$F$9,C1607*$G$9,IF(YEAR(A1607)=$F$10,C1607*$G$10,IF(YEAR(A1607)=$F$11,C1607*$G$11,IF(YEAR(A1607)=$F$12,C1607*$G$12,))))))))))</f>
        <v>504</v>
      </c>
      <c r="R1607">
        <f>SUMIF($B$3:B1607,B1607,$C$3:C1607)</f>
        <v>19149</v>
      </c>
      <c r="S1607">
        <f t="shared" si="33"/>
        <v>44.800000000000004</v>
      </c>
    </row>
    <row r="1608" spans="1:19" x14ac:dyDescent="0.25">
      <c r="A1608" s="1">
        <v>41070</v>
      </c>
      <c r="B1608" t="s">
        <v>177</v>
      </c>
      <c r="C1608">
        <v>11</v>
      </c>
      <c r="J1608">
        <f>IF(YEAR(A1608)=$F$3,C1608*$G$3,IF(YEAR(A1608)=$F$4,C1608*$G$4,IF(YEAR(A1608)=$F$5,C1608*$G$5,IF(YEAR(A1608)=$F$6,C1608*$G$6,IF(YEAR(A1608)=$F$7,C1608*$G$7,IF(YEAR(A1608)=$F$8,C1608*$G$8,IF(YEAR(A1608)=$F$9,C1608*$G$9,IF(YEAR(A1608)=$F$10,C1608*$G$10,IF(YEAR(A1608)=$F$11,C1608*$G$11,IF(YEAR(A1608)=$F$12,C1608*$G$12,))))))))))</f>
        <v>24.75</v>
      </c>
      <c r="R1608">
        <f>SUMIF($B$3:B1608,B1608,$C$3:C1608)</f>
        <v>17</v>
      </c>
      <c r="S1608">
        <f t="shared" si="33"/>
        <v>0</v>
      </c>
    </row>
    <row r="1609" spans="1:19" x14ac:dyDescent="0.25">
      <c r="A1609" s="1">
        <v>41074</v>
      </c>
      <c r="B1609" t="s">
        <v>37</v>
      </c>
      <c r="C1609">
        <v>184</v>
      </c>
      <c r="J1609">
        <f>IF(YEAR(A1609)=$F$3,C1609*$G$3,IF(YEAR(A1609)=$F$4,C1609*$G$4,IF(YEAR(A1609)=$F$5,C1609*$G$5,IF(YEAR(A1609)=$F$6,C1609*$G$6,IF(YEAR(A1609)=$F$7,C1609*$G$7,IF(YEAR(A1609)=$F$8,C1609*$G$8,IF(YEAR(A1609)=$F$9,C1609*$G$9,IF(YEAR(A1609)=$F$10,C1609*$G$10,IF(YEAR(A1609)=$F$11,C1609*$G$11,IF(YEAR(A1609)=$F$12,C1609*$G$12,))))))))))</f>
        <v>414</v>
      </c>
      <c r="R1609">
        <f>SUMIF($B$3:B1609,B1609,$C$3:C1609)</f>
        <v>3857</v>
      </c>
      <c r="S1609">
        <f t="shared" si="33"/>
        <v>18.400000000000002</v>
      </c>
    </row>
    <row r="1610" spans="1:19" x14ac:dyDescent="0.25">
      <c r="A1610" s="1">
        <v>41076</v>
      </c>
      <c r="B1610" t="s">
        <v>168</v>
      </c>
      <c r="C1610">
        <v>20</v>
      </c>
      <c r="J1610">
        <f>IF(YEAR(A1610)=$F$3,C1610*$G$3,IF(YEAR(A1610)=$F$4,C1610*$G$4,IF(YEAR(A1610)=$F$5,C1610*$G$5,IF(YEAR(A1610)=$F$6,C1610*$G$6,IF(YEAR(A1610)=$F$7,C1610*$G$7,IF(YEAR(A1610)=$F$8,C1610*$G$8,IF(YEAR(A1610)=$F$9,C1610*$G$9,IF(YEAR(A1610)=$F$10,C1610*$G$10,IF(YEAR(A1610)=$F$11,C1610*$G$11,IF(YEAR(A1610)=$F$12,C1610*$G$12,))))))))))</f>
        <v>45</v>
      </c>
      <c r="R1610">
        <f>SUMIF($B$3:B1610,B1610,$C$3:C1610)</f>
        <v>38</v>
      </c>
      <c r="S1610">
        <f t="shared" si="33"/>
        <v>0</v>
      </c>
    </row>
    <row r="1611" spans="1:19" x14ac:dyDescent="0.25">
      <c r="A1611" s="1">
        <v>41076</v>
      </c>
      <c r="B1611" t="s">
        <v>50</v>
      </c>
      <c r="C1611">
        <v>221</v>
      </c>
      <c r="J1611">
        <f>IF(YEAR(A1611)=$F$3,C1611*$G$3,IF(YEAR(A1611)=$F$4,C1611*$G$4,IF(YEAR(A1611)=$F$5,C1611*$G$5,IF(YEAR(A1611)=$F$6,C1611*$G$6,IF(YEAR(A1611)=$F$7,C1611*$G$7,IF(YEAR(A1611)=$F$8,C1611*$G$8,IF(YEAR(A1611)=$F$9,C1611*$G$9,IF(YEAR(A1611)=$F$10,C1611*$G$10,IF(YEAR(A1611)=$F$11,C1611*$G$11,IF(YEAR(A1611)=$F$12,C1611*$G$12,))))))))))</f>
        <v>497.25</v>
      </c>
      <c r="R1611">
        <f>SUMIF($B$3:B1611,B1611,$C$3:C1611)</f>
        <v>19728</v>
      </c>
      <c r="S1611">
        <f t="shared" si="33"/>
        <v>44.2</v>
      </c>
    </row>
    <row r="1612" spans="1:19" x14ac:dyDescent="0.25">
      <c r="A1612" s="1">
        <v>41079</v>
      </c>
      <c r="B1612" t="s">
        <v>37</v>
      </c>
      <c r="C1612">
        <v>162</v>
      </c>
      <c r="J1612">
        <f>IF(YEAR(A1612)=$F$3,C1612*$G$3,IF(YEAR(A1612)=$F$4,C1612*$G$4,IF(YEAR(A1612)=$F$5,C1612*$G$5,IF(YEAR(A1612)=$F$6,C1612*$G$6,IF(YEAR(A1612)=$F$7,C1612*$G$7,IF(YEAR(A1612)=$F$8,C1612*$G$8,IF(YEAR(A1612)=$F$9,C1612*$G$9,IF(YEAR(A1612)=$F$10,C1612*$G$10,IF(YEAR(A1612)=$F$11,C1612*$G$11,IF(YEAR(A1612)=$F$12,C1612*$G$12,))))))))))</f>
        <v>364.5</v>
      </c>
      <c r="R1612">
        <f>SUMIF($B$3:B1612,B1612,$C$3:C1612)</f>
        <v>4019</v>
      </c>
      <c r="S1612">
        <f t="shared" si="33"/>
        <v>16.2</v>
      </c>
    </row>
    <row r="1613" spans="1:19" x14ac:dyDescent="0.25">
      <c r="A1613" s="1">
        <v>41083</v>
      </c>
      <c r="B1613" t="s">
        <v>91</v>
      </c>
      <c r="C1613">
        <v>19</v>
      </c>
      <c r="J1613">
        <f>IF(YEAR(A1613)=$F$3,C1613*$G$3,IF(YEAR(A1613)=$F$4,C1613*$G$4,IF(YEAR(A1613)=$F$5,C1613*$G$5,IF(YEAR(A1613)=$F$6,C1613*$G$6,IF(YEAR(A1613)=$F$7,C1613*$G$7,IF(YEAR(A1613)=$F$8,C1613*$G$8,IF(YEAR(A1613)=$F$9,C1613*$G$9,IF(YEAR(A1613)=$F$10,C1613*$G$10,IF(YEAR(A1613)=$F$11,C1613*$G$11,IF(YEAR(A1613)=$F$12,C1613*$G$12,))))))))))</f>
        <v>42.75</v>
      </c>
      <c r="R1613">
        <f>SUMIF($B$3:B1613,B1613,$C$3:C1613)</f>
        <v>36</v>
      </c>
      <c r="S1613">
        <f t="shared" si="33"/>
        <v>0</v>
      </c>
    </row>
    <row r="1614" spans="1:19" x14ac:dyDescent="0.25">
      <c r="A1614" s="1">
        <v>41088</v>
      </c>
      <c r="B1614" t="s">
        <v>178</v>
      </c>
      <c r="C1614">
        <v>1</v>
      </c>
      <c r="J1614">
        <f>IF(YEAR(A1614)=$F$3,C1614*$G$3,IF(YEAR(A1614)=$F$4,C1614*$G$4,IF(YEAR(A1614)=$F$5,C1614*$G$5,IF(YEAR(A1614)=$F$6,C1614*$G$6,IF(YEAR(A1614)=$F$7,C1614*$G$7,IF(YEAR(A1614)=$F$8,C1614*$G$8,IF(YEAR(A1614)=$F$9,C1614*$G$9,IF(YEAR(A1614)=$F$10,C1614*$G$10,IF(YEAR(A1614)=$F$11,C1614*$G$11,IF(YEAR(A1614)=$F$12,C1614*$G$12,))))))))))</f>
        <v>2.25</v>
      </c>
      <c r="R1614">
        <f>SUMIF($B$3:B1614,B1614,$C$3:C1614)</f>
        <v>19</v>
      </c>
      <c r="S1614">
        <f t="shared" si="33"/>
        <v>0</v>
      </c>
    </row>
    <row r="1615" spans="1:19" x14ac:dyDescent="0.25">
      <c r="A1615" s="1">
        <v>41090</v>
      </c>
      <c r="B1615" t="s">
        <v>12</v>
      </c>
      <c r="C1615">
        <v>122</v>
      </c>
      <c r="J1615">
        <f>IF(YEAR(A1615)=$F$3,C1615*$G$3,IF(YEAR(A1615)=$F$4,C1615*$G$4,IF(YEAR(A1615)=$F$5,C1615*$G$5,IF(YEAR(A1615)=$F$6,C1615*$G$6,IF(YEAR(A1615)=$F$7,C1615*$G$7,IF(YEAR(A1615)=$F$8,C1615*$G$8,IF(YEAR(A1615)=$F$9,C1615*$G$9,IF(YEAR(A1615)=$F$10,C1615*$G$10,IF(YEAR(A1615)=$F$11,C1615*$G$11,IF(YEAR(A1615)=$F$12,C1615*$G$12,))))))))))</f>
        <v>274.5</v>
      </c>
      <c r="R1615">
        <f>SUMIF($B$3:B1615,B1615,$C$3:C1615)</f>
        <v>3945</v>
      </c>
      <c r="S1615">
        <f t="shared" si="33"/>
        <v>12.200000000000001</v>
      </c>
    </row>
    <row r="1616" spans="1:19" x14ac:dyDescent="0.25">
      <c r="A1616" s="1">
        <v>41090</v>
      </c>
      <c r="B1616" t="s">
        <v>17</v>
      </c>
      <c r="C1616">
        <v>163</v>
      </c>
      <c r="J1616">
        <f>IF(YEAR(A1616)=$F$3,C1616*$G$3,IF(YEAR(A1616)=$F$4,C1616*$G$4,IF(YEAR(A1616)=$F$5,C1616*$G$5,IF(YEAR(A1616)=$F$6,C1616*$G$6,IF(YEAR(A1616)=$F$7,C1616*$G$7,IF(YEAR(A1616)=$F$8,C1616*$G$8,IF(YEAR(A1616)=$F$9,C1616*$G$9,IF(YEAR(A1616)=$F$10,C1616*$G$10,IF(YEAR(A1616)=$F$11,C1616*$G$11,IF(YEAR(A1616)=$F$12,C1616*$G$12,))))))))))</f>
        <v>366.75</v>
      </c>
      <c r="R1616">
        <f>SUMIF($B$3:B1616,B1616,$C$3:C1616)</f>
        <v>13751</v>
      </c>
      <c r="S1616">
        <f t="shared" si="33"/>
        <v>32.6</v>
      </c>
    </row>
    <row r="1617" spans="1:19" x14ac:dyDescent="0.25">
      <c r="A1617" s="1">
        <v>41091</v>
      </c>
      <c r="B1617" t="s">
        <v>66</v>
      </c>
      <c r="C1617">
        <v>29</v>
      </c>
      <c r="J1617">
        <f>IF(YEAR(A1617)=$F$3,C1617*$G$3,IF(YEAR(A1617)=$F$4,C1617*$G$4,IF(YEAR(A1617)=$F$5,C1617*$G$5,IF(YEAR(A1617)=$F$6,C1617*$G$6,IF(YEAR(A1617)=$F$7,C1617*$G$7,IF(YEAR(A1617)=$F$8,C1617*$G$8,IF(YEAR(A1617)=$F$9,C1617*$G$9,IF(YEAR(A1617)=$F$10,C1617*$G$10,IF(YEAR(A1617)=$F$11,C1617*$G$11,IF(YEAR(A1617)=$F$12,C1617*$G$12,))))))))))</f>
        <v>65.25</v>
      </c>
      <c r="R1617">
        <f>SUMIF($B$3:B1617,B1617,$C$3:C1617)</f>
        <v>2879</v>
      </c>
      <c r="S1617">
        <f t="shared" si="33"/>
        <v>2.9000000000000004</v>
      </c>
    </row>
    <row r="1618" spans="1:19" x14ac:dyDescent="0.25">
      <c r="A1618" s="1">
        <v>41095</v>
      </c>
      <c r="B1618" t="s">
        <v>55</v>
      </c>
      <c r="C1618">
        <v>106</v>
      </c>
      <c r="J1618">
        <f>IF(YEAR(A1618)=$F$3,C1618*$G$3,IF(YEAR(A1618)=$F$4,C1618*$G$4,IF(YEAR(A1618)=$F$5,C1618*$G$5,IF(YEAR(A1618)=$F$6,C1618*$G$6,IF(YEAR(A1618)=$F$7,C1618*$G$7,IF(YEAR(A1618)=$F$8,C1618*$G$8,IF(YEAR(A1618)=$F$9,C1618*$G$9,IF(YEAR(A1618)=$F$10,C1618*$G$10,IF(YEAR(A1618)=$F$11,C1618*$G$11,IF(YEAR(A1618)=$F$12,C1618*$G$12,))))))))))</f>
        <v>238.5</v>
      </c>
      <c r="R1618">
        <f>SUMIF($B$3:B1618,B1618,$C$3:C1618)</f>
        <v>3767</v>
      </c>
      <c r="S1618">
        <f t="shared" si="33"/>
        <v>10.600000000000001</v>
      </c>
    </row>
    <row r="1619" spans="1:19" x14ac:dyDescent="0.25">
      <c r="A1619" s="1">
        <v>41096</v>
      </c>
      <c r="B1619" t="s">
        <v>14</v>
      </c>
      <c r="C1619">
        <v>112</v>
      </c>
      <c r="J1619">
        <f>IF(YEAR(A1619)=$F$3,C1619*$G$3,IF(YEAR(A1619)=$F$4,C1619*$G$4,IF(YEAR(A1619)=$F$5,C1619*$G$5,IF(YEAR(A1619)=$F$6,C1619*$G$6,IF(YEAR(A1619)=$F$7,C1619*$G$7,IF(YEAR(A1619)=$F$8,C1619*$G$8,IF(YEAR(A1619)=$F$9,C1619*$G$9,IF(YEAR(A1619)=$F$10,C1619*$G$10,IF(YEAR(A1619)=$F$11,C1619*$G$11,IF(YEAR(A1619)=$F$12,C1619*$G$12,))))))))))</f>
        <v>252</v>
      </c>
      <c r="R1619">
        <f>SUMIF($B$3:B1619,B1619,$C$3:C1619)</f>
        <v>17764</v>
      </c>
      <c r="S1619">
        <f t="shared" si="33"/>
        <v>22.400000000000002</v>
      </c>
    </row>
    <row r="1620" spans="1:19" x14ac:dyDescent="0.25">
      <c r="A1620" s="1">
        <v>41097</v>
      </c>
      <c r="B1620" t="s">
        <v>28</v>
      </c>
      <c r="C1620">
        <v>90</v>
      </c>
      <c r="J1620">
        <f>IF(YEAR(A1620)=$F$3,C1620*$G$3,IF(YEAR(A1620)=$F$4,C1620*$G$4,IF(YEAR(A1620)=$F$5,C1620*$G$5,IF(YEAR(A1620)=$F$6,C1620*$G$6,IF(YEAR(A1620)=$F$7,C1620*$G$7,IF(YEAR(A1620)=$F$8,C1620*$G$8,IF(YEAR(A1620)=$F$9,C1620*$G$9,IF(YEAR(A1620)=$F$10,C1620*$G$10,IF(YEAR(A1620)=$F$11,C1620*$G$11,IF(YEAR(A1620)=$F$12,C1620*$G$12,))))))))))</f>
        <v>202.5</v>
      </c>
      <c r="R1620">
        <f>SUMIF($B$3:B1620,B1620,$C$3:C1620)</f>
        <v>3535</v>
      </c>
      <c r="S1620">
        <f t="shared" si="33"/>
        <v>9</v>
      </c>
    </row>
    <row r="1621" spans="1:19" x14ac:dyDescent="0.25">
      <c r="A1621" s="1">
        <v>41099</v>
      </c>
      <c r="B1621" t="s">
        <v>16</v>
      </c>
      <c r="C1621">
        <v>7</v>
      </c>
      <c r="J1621">
        <f>IF(YEAR(A1621)=$F$3,C1621*$G$3,IF(YEAR(A1621)=$F$4,C1621*$G$4,IF(YEAR(A1621)=$F$5,C1621*$G$5,IF(YEAR(A1621)=$F$6,C1621*$G$6,IF(YEAR(A1621)=$F$7,C1621*$G$7,IF(YEAR(A1621)=$F$8,C1621*$G$8,IF(YEAR(A1621)=$F$9,C1621*$G$9,IF(YEAR(A1621)=$F$10,C1621*$G$10,IF(YEAR(A1621)=$F$11,C1621*$G$11,IF(YEAR(A1621)=$F$12,C1621*$G$12,))))))))))</f>
        <v>15.75</v>
      </c>
      <c r="R1621">
        <f>SUMIF($B$3:B1621,B1621,$C$3:C1621)</f>
        <v>38</v>
      </c>
      <c r="S1621">
        <f t="shared" si="33"/>
        <v>0</v>
      </c>
    </row>
    <row r="1622" spans="1:19" x14ac:dyDescent="0.25">
      <c r="A1622" s="1">
        <v>41099</v>
      </c>
      <c r="B1622" t="s">
        <v>23</v>
      </c>
      <c r="C1622">
        <v>27</v>
      </c>
      <c r="J1622">
        <f>IF(YEAR(A1622)=$F$3,C1622*$G$3,IF(YEAR(A1622)=$F$4,C1622*$G$4,IF(YEAR(A1622)=$F$5,C1622*$G$5,IF(YEAR(A1622)=$F$6,C1622*$G$6,IF(YEAR(A1622)=$F$7,C1622*$G$7,IF(YEAR(A1622)=$F$8,C1622*$G$8,IF(YEAR(A1622)=$F$9,C1622*$G$9,IF(YEAR(A1622)=$F$10,C1622*$G$10,IF(YEAR(A1622)=$F$11,C1622*$G$11,IF(YEAR(A1622)=$F$12,C1622*$G$12,))))))))))</f>
        <v>60.75</v>
      </c>
      <c r="R1622">
        <f>SUMIF($B$3:B1622,B1622,$C$3:C1622)</f>
        <v>3324</v>
      </c>
      <c r="S1622">
        <f t="shared" si="33"/>
        <v>2.7</v>
      </c>
    </row>
    <row r="1623" spans="1:19" x14ac:dyDescent="0.25">
      <c r="A1623" s="1">
        <v>41099</v>
      </c>
      <c r="B1623" t="s">
        <v>61</v>
      </c>
      <c r="C1623">
        <v>185</v>
      </c>
      <c r="J1623">
        <f>IF(YEAR(A1623)=$F$3,C1623*$G$3,IF(YEAR(A1623)=$F$4,C1623*$G$4,IF(YEAR(A1623)=$F$5,C1623*$G$5,IF(YEAR(A1623)=$F$6,C1623*$G$6,IF(YEAR(A1623)=$F$7,C1623*$G$7,IF(YEAR(A1623)=$F$8,C1623*$G$8,IF(YEAR(A1623)=$F$9,C1623*$G$9,IF(YEAR(A1623)=$F$10,C1623*$G$10,IF(YEAR(A1623)=$F$11,C1623*$G$11,IF(YEAR(A1623)=$F$12,C1623*$G$12,))))))))))</f>
        <v>416.25</v>
      </c>
      <c r="R1623">
        <f>SUMIF($B$3:B1623,B1623,$C$3:C1623)</f>
        <v>2477</v>
      </c>
      <c r="S1623">
        <f t="shared" si="33"/>
        <v>18.5</v>
      </c>
    </row>
    <row r="1624" spans="1:19" x14ac:dyDescent="0.25">
      <c r="A1624" s="1">
        <v>41100</v>
      </c>
      <c r="B1624" t="s">
        <v>22</v>
      </c>
      <c r="C1624">
        <v>153</v>
      </c>
      <c r="J1624">
        <f>IF(YEAR(A1624)=$F$3,C1624*$G$3,IF(YEAR(A1624)=$F$4,C1624*$G$4,IF(YEAR(A1624)=$F$5,C1624*$G$5,IF(YEAR(A1624)=$F$6,C1624*$G$6,IF(YEAR(A1624)=$F$7,C1624*$G$7,IF(YEAR(A1624)=$F$8,C1624*$G$8,IF(YEAR(A1624)=$F$9,C1624*$G$9,IF(YEAR(A1624)=$F$10,C1624*$G$10,IF(YEAR(A1624)=$F$11,C1624*$G$11,IF(YEAR(A1624)=$F$12,C1624*$G$12,))))))))))</f>
        <v>344.25</v>
      </c>
      <c r="R1624">
        <f>SUMIF($B$3:B1624,B1624,$C$3:C1624)</f>
        <v>19302</v>
      </c>
      <c r="S1624">
        <f t="shared" si="33"/>
        <v>30.6</v>
      </c>
    </row>
    <row r="1625" spans="1:19" x14ac:dyDescent="0.25">
      <c r="A1625" s="1">
        <v>41102</v>
      </c>
      <c r="B1625" t="s">
        <v>61</v>
      </c>
      <c r="C1625">
        <v>109</v>
      </c>
      <c r="J1625">
        <f>IF(YEAR(A1625)=$F$3,C1625*$G$3,IF(YEAR(A1625)=$F$4,C1625*$G$4,IF(YEAR(A1625)=$F$5,C1625*$G$5,IF(YEAR(A1625)=$F$6,C1625*$G$6,IF(YEAR(A1625)=$F$7,C1625*$G$7,IF(YEAR(A1625)=$F$8,C1625*$G$8,IF(YEAR(A1625)=$F$9,C1625*$G$9,IF(YEAR(A1625)=$F$10,C1625*$G$10,IF(YEAR(A1625)=$F$11,C1625*$G$11,IF(YEAR(A1625)=$F$12,C1625*$G$12,))))))))))</f>
        <v>245.25</v>
      </c>
      <c r="R1625">
        <f>SUMIF($B$3:B1625,B1625,$C$3:C1625)</f>
        <v>2586</v>
      </c>
      <c r="S1625">
        <f t="shared" si="33"/>
        <v>10.9</v>
      </c>
    </row>
    <row r="1626" spans="1:19" x14ac:dyDescent="0.25">
      <c r="A1626" s="1">
        <v>41104</v>
      </c>
      <c r="B1626" t="s">
        <v>211</v>
      </c>
      <c r="C1626">
        <v>10</v>
      </c>
      <c r="J1626">
        <f>IF(YEAR(A1626)=$F$3,C1626*$G$3,IF(YEAR(A1626)=$F$4,C1626*$G$4,IF(YEAR(A1626)=$F$5,C1626*$G$5,IF(YEAR(A1626)=$F$6,C1626*$G$6,IF(YEAR(A1626)=$F$7,C1626*$G$7,IF(YEAR(A1626)=$F$8,C1626*$G$8,IF(YEAR(A1626)=$F$9,C1626*$G$9,IF(YEAR(A1626)=$F$10,C1626*$G$10,IF(YEAR(A1626)=$F$11,C1626*$G$11,IF(YEAR(A1626)=$F$12,C1626*$G$12,))))))))))</f>
        <v>22.5</v>
      </c>
      <c r="R1626">
        <f>SUMIF($B$3:B1626,B1626,$C$3:C1626)</f>
        <v>29</v>
      </c>
      <c r="S1626">
        <f t="shared" si="33"/>
        <v>0</v>
      </c>
    </row>
    <row r="1627" spans="1:19" x14ac:dyDescent="0.25">
      <c r="A1627" s="1">
        <v>41104</v>
      </c>
      <c r="B1627" t="s">
        <v>79</v>
      </c>
      <c r="C1627">
        <v>10</v>
      </c>
      <c r="J1627">
        <f>IF(YEAR(A1627)=$F$3,C1627*$G$3,IF(YEAR(A1627)=$F$4,C1627*$G$4,IF(YEAR(A1627)=$F$5,C1627*$G$5,IF(YEAR(A1627)=$F$6,C1627*$G$6,IF(YEAR(A1627)=$F$7,C1627*$G$7,IF(YEAR(A1627)=$F$8,C1627*$G$8,IF(YEAR(A1627)=$F$9,C1627*$G$9,IF(YEAR(A1627)=$F$10,C1627*$G$10,IF(YEAR(A1627)=$F$11,C1627*$G$11,IF(YEAR(A1627)=$F$12,C1627*$G$12,))))))))))</f>
        <v>22.5</v>
      </c>
      <c r="R1627">
        <f>SUMIF($B$3:B1627,B1627,$C$3:C1627)</f>
        <v>45</v>
      </c>
      <c r="S1627">
        <f t="shared" si="33"/>
        <v>0</v>
      </c>
    </row>
    <row r="1628" spans="1:19" x14ac:dyDescent="0.25">
      <c r="A1628" s="1">
        <v>41106</v>
      </c>
      <c r="B1628" t="s">
        <v>131</v>
      </c>
      <c r="C1628">
        <v>90</v>
      </c>
      <c r="J1628">
        <f>IF(YEAR(A1628)=$F$3,C1628*$G$3,IF(YEAR(A1628)=$F$4,C1628*$G$4,IF(YEAR(A1628)=$F$5,C1628*$G$5,IF(YEAR(A1628)=$F$6,C1628*$G$6,IF(YEAR(A1628)=$F$7,C1628*$G$7,IF(YEAR(A1628)=$F$8,C1628*$G$8,IF(YEAR(A1628)=$F$9,C1628*$G$9,IF(YEAR(A1628)=$F$10,C1628*$G$10,IF(YEAR(A1628)=$F$11,C1628*$G$11,IF(YEAR(A1628)=$F$12,C1628*$G$12,))))))))))</f>
        <v>202.5</v>
      </c>
      <c r="R1628">
        <f>SUMIF($B$3:B1628,B1628,$C$3:C1628)</f>
        <v>636</v>
      </c>
      <c r="S1628">
        <f t="shared" si="33"/>
        <v>4.5</v>
      </c>
    </row>
    <row r="1629" spans="1:19" x14ac:dyDescent="0.25">
      <c r="A1629" s="1">
        <v>41106</v>
      </c>
      <c r="B1629" t="s">
        <v>58</v>
      </c>
      <c r="C1629">
        <v>34</v>
      </c>
      <c r="J1629">
        <f>IF(YEAR(A1629)=$F$3,C1629*$G$3,IF(YEAR(A1629)=$F$4,C1629*$G$4,IF(YEAR(A1629)=$F$5,C1629*$G$5,IF(YEAR(A1629)=$F$6,C1629*$G$6,IF(YEAR(A1629)=$F$7,C1629*$G$7,IF(YEAR(A1629)=$F$8,C1629*$G$8,IF(YEAR(A1629)=$F$9,C1629*$G$9,IF(YEAR(A1629)=$F$10,C1629*$G$10,IF(YEAR(A1629)=$F$11,C1629*$G$11,IF(YEAR(A1629)=$F$12,C1629*$G$12,))))))))))</f>
        <v>76.5</v>
      </c>
      <c r="R1629">
        <f>SUMIF($B$3:B1629,B1629,$C$3:C1629)</f>
        <v>871</v>
      </c>
      <c r="S1629">
        <f t="shared" si="33"/>
        <v>1.7000000000000002</v>
      </c>
    </row>
    <row r="1630" spans="1:19" x14ac:dyDescent="0.25">
      <c r="A1630" s="1">
        <v>41108</v>
      </c>
      <c r="B1630" t="s">
        <v>9</v>
      </c>
      <c r="C1630">
        <v>106</v>
      </c>
      <c r="J1630">
        <f>IF(YEAR(A1630)=$F$3,C1630*$G$3,IF(YEAR(A1630)=$F$4,C1630*$G$4,IF(YEAR(A1630)=$F$5,C1630*$G$5,IF(YEAR(A1630)=$F$6,C1630*$G$6,IF(YEAR(A1630)=$F$7,C1630*$G$7,IF(YEAR(A1630)=$F$8,C1630*$G$8,IF(YEAR(A1630)=$F$9,C1630*$G$9,IF(YEAR(A1630)=$F$10,C1630*$G$10,IF(YEAR(A1630)=$F$11,C1630*$G$11,IF(YEAR(A1630)=$F$12,C1630*$G$12,))))))))))</f>
        <v>238.5</v>
      </c>
      <c r="R1630">
        <f>SUMIF($B$3:B1630,B1630,$C$3:C1630)</f>
        <v>19697</v>
      </c>
      <c r="S1630">
        <f t="shared" si="33"/>
        <v>21.200000000000003</v>
      </c>
    </row>
    <row r="1631" spans="1:19" x14ac:dyDescent="0.25">
      <c r="A1631" s="1">
        <v>41109</v>
      </c>
      <c r="B1631" t="s">
        <v>9</v>
      </c>
      <c r="C1631">
        <v>229</v>
      </c>
      <c r="J1631">
        <f>IF(YEAR(A1631)=$F$3,C1631*$G$3,IF(YEAR(A1631)=$F$4,C1631*$G$4,IF(YEAR(A1631)=$F$5,C1631*$G$5,IF(YEAR(A1631)=$F$6,C1631*$G$6,IF(YEAR(A1631)=$F$7,C1631*$G$7,IF(YEAR(A1631)=$F$8,C1631*$G$8,IF(YEAR(A1631)=$F$9,C1631*$G$9,IF(YEAR(A1631)=$F$10,C1631*$G$10,IF(YEAR(A1631)=$F$11,C1631*$G$11,IF(YEAR(A1631)=$F$12,C1631*$G$12,))))))))))</f>
        <v>515.25</v>
      </c>
      <c r="R1631">
        <f>SUMIF($B$3:B1631,B1631,$C$3:C1631)</f>
        <v>19926</v>
      </c>
      <c r="S1631">
        <f t="shared" si="33"/>
        <v>45.800000000000004</v>
      </c>
    </row>
    <row r="1632" spans="1:19" x14ac:dyDescent="0.25">
      <c r="A1632" s="1">
        <v>41115</v>
      </c>
      <c r="B1632" t="s">
        <v>17</v>
      </c>
      <c r="C1632">
        <v>229</v>
      </c>
      <c r="J1632">
        <f>IF(YEAR(A1632)=$F$3,C1632*$G$3,IF(YEAR(A1632)=$F$4,C1632*$G$4,IF(YEAR(A1632)=$F$5,C1632*$G$5,IF(YEAR(A1632)=$F$6,C1632*$G$6,IF(YEAR(A1632)=$F$7,C1632*$G$7,IF(YEAR(A1632)=$F$8,C1632*$G$8,IF(YEAR(A1632)=$F$9,C1632*$G$9,IF(YEAR(A1632)=$F$10,C1632*$G$10,IF(YEAR(A1632)=$F$11,C1632*$G$11,IF(YEAR(A1632)=$F$12,C1632*$G$12,))))))))))</f>
        <v>515.25</v>
      </c>
      <c r="R1632">
        <f>SUMIF($B$3:B1632,B1632,$C$3:C1632)</f>
        <v>13980</v>
      </c>
      <c r="S1632">
        <f t="shared" si="33"/>
        <v>45.800000000000004</v>
      </c>
    </row>
    <row r="1633" spans="1:19" x14ac:dyDescent="0.25">
      <c r="A1633" s="1">
        <v>41115</v>
      </c>
      <c r="B1633" t="s">
        <v>47</v>
      </c>
      <c r="C1633">
        <v>20</v>
      </c>
      <c r="J1633">
        <f>IF(YEAR(A1633)=$F$3,C1633*$G$3,IF(YEAR(A1633)=$F$4,C1633*$G$4,IF(YEAR(A1633)=$F$5,C1633*$G$5,IF(YEAR(A1633)=$F$6,C1633*$G$6,IF(YEAR(A1633)=$F$7,C1633*$G$7,IF(YEAR(A1633)=$F$8,C1633*$G$8,IF(YEAR(A1633)=$F$9,C1633*$G$9,IF(YEAR(A1633)=$F$10,C1633*$G$10,IF(YEAR(A1633)=$F$11,C1633*$G$11,IF(YEAR(A1633)=$F$12,C1633*$G$12,))))))))))</f>
        <v>45</v>
      </c>
      <c r="R1633">
        <f>SUMIF($B$3:B1633,B1633,$C$3:C1633)</f>
        <v>33</v>
      </c>
      <c r="S1633">
        <f t="shared" si="33"/>
        <v>0</v>
      </c>
    </row>
    <row r="1634" spans="1:19" x14ac:dyDescent="0.25">
      <c r="A1634" s="1">
        <v>41115</v>
      </c>
      <c r="B1634" t="s">
        <v>45</v>
      </c>
      <c r="C1634">
        <v>261</v>
      </c>
      <c r="J1634">
        <f>IF(YEAR(A1634)=$F$3,C1634*$G$3,IF(YEAR(A1634)=$F$4,C1634*$G$4,IF(YEAR(A1634)=$F$5,C1634*$G$5,IF(YEAR(A1634)=$F$6,C1634*$G$6,IF(YEAR(A1634)=$F$7,C1634*$G$7,IF(YEAR(A1634)=$F$8,C1634*$G$8,IF(YEAR(A1634)=$F$9,C1634*$G$9,IF(YEAR(A1634)=$F$10,C1634*$G$10,IF(YEAR(A1634)=$F$11,C1634*$G$11,IF(YEAR(A1634)=$F$12,C1634*$G$12,))))))))))</f>
        <v>587.25</v>
      </c>
      <c r="R1634">
        <f>SUMIF($B$3:B1634,B1634,$C$3:C1634)</f>
        <v>19384</v>
      </c>
      <c r="S1634">
        <f t="shared" si="33"/>
        <v>52.2</v>
      </c>
    </row>
    <row r="1635" spans="1:19" x14ac:dyDescent="0.25">
      <c r="A1635" s="1">
        <v>41118</v>
      </c>
      <c r="B1635" t="s">
        <v>147</v>
      </c>
      <c r="C1635">
        <v>10</v>
      </c>
      <c r="J1635">
        <f>IF(YEAR(A1635)=$F$3,C1635*$G$3,IF(YEAR(A1635)=$F$4,C1635*$G$4,IF(YEAR(A1635)=$F$5,C1635*$G$5,IF(YEAR(A1635)=$F$6,C1635*$G$6,IF(YEAR(A1635)=$F$7,C1635*$G$7,IF(YEAR(A1635)=$F$8,C1635*$G$8,IF(YEAR(A1635)=$F$9,C1635*$G$9,IF(YEAR(A1635)=$F$10,C1635*$G$10,IF(YEAR(A1635)=$F$11,C1635*$G$11,IF(YEAR(A1635)=$F$12,C1635*$G$12,))))))))))</f>
        <v>22.5</v>
      </c>
      <c r="R1635">
        <f>SUMIF($B$3:B1635,B1635,$C$3:C1635)</f>
        <v>27</v>
      </c>
      <c r="S1635">
        <f t="shared" si="33"/>
        <v>0</v>
      </c>
    </row>
    <row r="1636" spans="1:19" x14ac:dyDescent="0.25">
      <c r="A1636" s="1">
        <v>41118</v>
      </c>
      <c r="B1636" t="s">
        <v>7</v>
      </c>
      <c r="C1636">
        <v>400</v>
      </c>
      <c r="J1636">
        <f>IF(YEAR(A1636)=$F$3,C1636*$G$3,IF(YEAR(A1636)=$F$4,C1636*$G$4,IF(YEAR(A1636)=$F$5,C1636*$G$5,IF(YEAR(A1636)=$F$6,C1636*$G$6,IF(YEAR(A1636)=$F$7,C1636*$G$7,IF(YEAR(A1636)=$F$8,C1636*$G$8,IF(YEAR(A1636)=$F$9,C1636*$G$9,IF(YEAR(A1636)=$F$10,C1636*$G$10,IF(YEAR(A1636)=$F$11,C1636*$G$11,IF(YEAR(A1636)=$F$12,C1636*$G$12,))))))))))</f>
        <v>900</v>
      </c>
      <c r="R1636">
        <f>SUMIF($B$3:B1636,B1636,$C$3:C1636)</f>
        <v>21030</v>
      </c>
      <c r="S1636">
        <f t="shared" si="33"/>
        <v>80</v>
      </c>
    </row>
    <row r="1637" spans="1:19" x14ac:dyDescent="0.25">
      <c r="A1637" s="1">
        <v>41122</v>
      </c>
      <c r="B1637" t="s">
        <v>14</v>
      </c>
      <c r="C1637">
        <v>401</v>
      </c>
      <c r="J1637">
        <f>IF(YEAR(A1637)=$F$3,C1637*$G$3,IF(YEAR(A1637)=$F$4,C1637*$G$4,IF(YEAR(A1637)=$F$5,C1637*$G$5,IF(YEAR(A1637)=$F$6,C1637*$G$6,IF(YEAR(A1637)=$F$7,C1637*$G$7,IF(YEAR(A1637)=$F$8,C1637*$G$8,IF(YEAR(A1637)=$F$9,C1637*$G$9,IF(YEAR(A1637)=$F$10,C1637*$G$10,IF(YEAR(A1637)=$F$11,C1637*$G$11,IF(YEAR(A1637)=$F$12,C1637*$G$12,))))))))))</f>
        <v>902.25</v>
      </c>
      <c r="R1637">
        <f>SUMIF($B$3:B1637,B1637,$C$3:C1637)</f>
        <v>18165</v>
      </c>
      <c r="S1637">
        <f t="shared" si="33"/>
        <v>80.2</v>
      </c>
    </row>
    <row r="1638" spans="1:19" x14ac:dyDescent="0.25">
      <c r="A1638" s="1">
        <v>41124</v>
      </c>
      <c r="B1638" t="s">
        <v>55</v>
      </c>
      <c r="C1638">
        <v>170</v>
      </c>
      <c r="J1638">
        <f>IF(YEAR(A1638)=$F$3,C1638*$G$3,IF(YEAR(A1638)=$F$4,C1638*$G$4,IF(YEAR(A1638)=$F$5,C1638*$G$5,IF(YEAR(A1638)=$F$6,C1638*$G$6,IF(YEAR(A1638)=$F$7,C1638*$G$7,IF(YEAR(A1638)=$F$8,C1638*$G$8,IF(YEAR(A1638)=$F$9,C1638*$G$9,IF(YEAR(A1638)=$F$10,C1638*$G$10,IF(YEAR(A1638)=$F$11,C1638*$G$11,IF(YEAR(A1638)=$F$12,C1638*$G$12,))))))))))</f>
        <v>382.5</v>
      </c>
      <c r="R1638">
        <f>SUMIF($B$3:B1638,B1638,$C$3:C1638)</f>
        <v>3937</v>
      </c>
      <c r="S1638">
        <f t="shared" si="33"/>
        <v>17</v>
      </c>
    </row>
    <row r="1639" spans="1:19" x14ac:dyDescent="0.25">
      <c r="A1639" s="1">
        <v>41125</v>
      </c>
      <c r="B1639" t="s">
        <v>22</v>
      </c>
      <c r="C1639">
        <v>124</v>
      </c>
      <c r="J1639">
        <f>IF(YEAR(A1639)=$F$3,C1639*$G$3,IF(YEAR(A1639)=$F$4,C1639*$G$4,IF(YEAR(A1639)=$F$5,C1639*$G$5,IF(YEAR(A1639)=$F$6,C1639*$G$6,IF(YEAR(A1639)=$F$7,C1639*$G$7,IF(YEAR(A1639)=$F$8,C1639*$G$8,IF(YEAR(A1639)=$F$9,C1639*$G$9,IF(YEAR(A1639)=$F$10,C1639*$G$10,IF(YEAR(A1639)=$F$11,C1639*$G$11,IF(YEAR(A1639)=$F$12,C1639*$G$12,))))))))))</f>
        <v>279</v>
      </c>
      <c r="R1639">
        <f>SUMIF($B$3:B1639,B1639,$C$3:C1639)</f>
        <v>19426</v>
      </c>
      <c r="S1639">
        <f t="shared" si="33"/>
        <v>24.8</v>
      </c>
    </row>
    <row r="1640" spans="1:19" x14ac:dyDescent="0.25">
      <c r="A1640" s="1">
        <v>41127</v>
      </c>
      <c r="B1640" t="s">
        <v>201</v>
      </c>
      <c r="C1640">
        <v>13</v>
      </c>
      <c r="J1640">
        <f>IF(YEAR(A1640)=$F$3,C1640*$G$3,IF(YEAR(A1640)=$F$4,C1640*$G$4,IF(YEAR(A1640)=$F$5,C1640*$G$5,IF(YEAR(A1640)=$F$6,C1640*$G$6,IF(YEAR(A1640)=$F$7,C1640*$G$7,IF(YEAR(A1640)=$F$8,C1640*$G$8,IF(YEAR(A1640)=$F$9,C1640*$G$9,IF(YEAR(A1640)=$F$10,C1640*$G$10,IF(YEAR(A1640)=$F$11,C1640*$G$11,IF(YEAR(A1640)=$F$12,C1640*$G$12,))))))))))</f>
        <v>29.25</v>
      </c>
      <c r="R1640">
        <f>SUMIF($B$3:B1640,B1640,$C$3:C1640)</f>
        <v>29</v>
      </c>
      <c r="S1640">
        <f t="shared" si="33"/>
        <v>0</v>
      </c>
    </row>
    <row r="1641" spans="1:19" x14ac:dyDescent="0.25">
      <c r="A1641" s="1">
        <v>41130</v>
      </c>
      <c r="B1641" t="s">
        <v>19</v>
      </c>
      <c r="C1641">
        <v>87</v>
      </c>
      <c r="J1641">
        <f>IF(YEAR(A1641)=$F$3,C1641*$G$3,IF(YEAR(A1641)=$F$4,C1641*$G$4,IF(YEAR(A1641)=$F$5,C1641*$G$5,IF(YEAR(A1641)=$F$6,C1641*$G$6,IF(YEAR(A1641)=$F$7,C1641*$G$7,IF(YEAR(A1641)=$F$8,C1641*$G$8,IF(YEAR(A1641)=$F$9,C1641*$G$9,IF(YEAR(A1641)=$F$10,C1641*$G$10,IF(YEAR(A1641)=$F$11,C1641*$G$11,IF(YEAR(A1641)=$F$12,C1641*$G$12,))))))))))</f>
        <v>195.75</v>
      </c>
      <c r="R1641">
        <f>SUMIF($B$3:B1641,B1641,$C$3:C1641)</f>
        <v>3790</v>
      </c>
      <c r="S1641">
        <f t="shared" si="33"/>
        <v>8.7000000000000011</v>
      </c>
    </row>
    <row r="1642" spans="1:19" x14ac:dyDescent="0.25">
      <c r="A1642" s="1">
        <v>41130</v>
      </c>
      <c r="B1642" t="s">
        <v>24</v>
      </c>
      <c r="C1642">
        <v>190</v>
      </c>
      <c r="J1642">
        <f>IF(YEAR(A1642)=$F$3,C1642*$G$3,IF(YEAR(A1642)=$F$4,C1642*$G$4,IF(YEAR(A1642)=$F$5,C1642*$G$5,IF(YEAR(A1642)=$F$6,C1642*$G$6,IF(YEAR(A1642)=$F$7,C1642*$G$7,IF(YEAR(A1642)=$F$8,C1642*$G$8,IF(YEAR(A1642)=$F$9,C1642*$G$9,IF(YEAR(A1642)=$F$10,C1642*$G$10,IF(YEAR(A1642)=$F$11,C1642*$G$11,IF(YEAR(A1642)=$F$12,C1642*$G$12,))))))))))</f>
        <v>427.5</v>
      </c>
      <c r="R1642">
        <f>SUMIF($B$3:B1642,B1642,$C$3:C1642)</f>
        <v>5079</v>
      </c>
      <c r="S1642">
        <f t="shared" si="33"/>
        <v>19</v>
      </c>
    </row>
    <row r="1643" spans="1:19" x14ac:dyDescent="0.25">
      <c r="A1643" s="1">
        <v>41130</v>
      </c>
      <c r="B1643" t="s">
        <v>50</v>
      </c>
      <c r="C1643">
        <v>349</v>
      </c>
      <c r="J1643">
        <f>IF(YEAR(A1643)=$F$3,C1643*$G$3,IF(YEAR(A1643)=$F$4,C1643*$G$4,IF(YEAR(A1643)=$F$5,C1643*$G$5,IF(YEAR(A1643)=$F$6,C1643*$G$6,IF(YEAR(A1643)=$F$7,C1643*$G$7,IF(YEAR(A1643)=$F$8,C1643*$G$8,IF(YEAR(A1643)=$F$9,C1643*$G$9,IF(YEAR(A1643)=$F$10,C1643*$G$10,IF(YEAR(A1643)=$F$11,C1643*$G$11,IF(YEAR(A1643)=$F$12,C1643*$G$12,))))))))))</f>
        <v>785.25</v>
      </c>
      <c r="R1643">
        <f>SUMIF($B$3:B1643,B1643,$C$3:C1643)</f>
        <v>20077</v>
      </c>
      <c r="S1643">
        <f t="shared" si="33"/>
        <v>69.8</v>
      </c>
    </row>
    <row r="1644" spans="1:19" x14ac:dyDescent="0.25">
      <c r="A1644" s="1">
        <v>41132</v>
      </c>
      <c r="B1644" t="s">
        <v>181</v>
      </c>
      <c r="C1644">
        <v>16</v>
      </c>
      <c r="J1644">
        <f>IF(YEAR(A1644)=$F$3,C1644*$G$3,IF(YEAR(A1644)=$F$4,C1644*$G$4,IF(YEAR(A1644)=$F$5,C1644*$G$5,IF(YEAR(A1644)=$F$6,C1644*$G$6,IF(YEAR(A1644)=$F$7,C1644*$G$7,IF(YEAR(A1644)=$F$8,C1644*$G$8,IF(YEAR(A1644)=$F$9,C1644*$G$9,IF(YEAR(A1644)=$F$10,C1644*$G$10,IF(YEAR(A1644)=$F$11,C1644*$G$11,IF(YEAR(A1644)=$F$12,C1644*$G$12,))))))))))</f>
        <v>36</v>
      </c>
      <c r="R1644">
        <f>SUMIF($B$3:B1644,B1644,$C$3:C1644)</f>
        <v>29</v>
      </c>
      <c r="S1644">
        <f t="shared" si="33"/>
        <v>0</v>
      </c>
    </row>
    <row r="1645" spans="1:19" x14ac:dyDescent="0.25">
      <c r="A1645" s="1">
        <v>41133</v>
      </c>
      <c r="B1645" t="s">
        <v>71</v>
      </c>
      <c r="C1645">
        <v>42</v>
      </c>
      <c r="J1645">
        <f>IF(YEAR(A1645)=$F$3,C1645*$G$3,IF(YEAR(A1645)=$F$4,C1645*$G$4,IF(YEAR(A1645)=$F$5,C1645*$G$5,IF(YEAR(A1645)=$F$6,C1645*$G$6,IF(YEAR(A1645)=$F$7,C1645*$G$7,IF(YEAR(A1645)=$F$8,C1645*$G$8,IF(YEAR(A1645)=$F$9,C1645*$G$9,IF(YEAR(A1645)=$F$10,C1645*$G$10,IF(YEAR(A1645)=$F$11,C1645*$G$11,IF(YEAR(A1645)=$F$12,C1645*$G$12,))))))))))</f>
        <v>94.5</v>
      </c>
      <c r="R1645">
        <f>SUMIF($B$3:B1645,B1645,$C$3:C1645)</f>
        <v>1852</v>
      </c>
      <c r="S1645">
        <f t="shared" si="33"/>
        <v>4.2</v>
      </c>
    </row>
    <row r="1646" spans="1:19" x14ac:dyDescent="0.25">
      <c r="A1646" s="1">
        <v>41134</v>
      </c>
      <c r="B1646" t="s">
        <v>23</v>
      </c>
      <c r="C1646">
        <v>70</v>
      </c>
      <c r="J1646">
        <f>IF(YEAR(A1646)=$F$3,C1646*$G$3,IF(YEAR(A1646)=$F$4,C1646*$G$4,IF(YEAR(A1646)=$F$5,C1646*$G$5,IF(YEAR(A1646)=$F$6,C1646*$G$6,IF(YEAR(A1646)=$F$7,C1646*$G$7,IF(YEAR(A1646)=$F$8,C1646*$G$8,IF(YEAR(A1646)=$F$9,C1646*$G$9,IF(YEAR(A1646)=$F$10,C1646*$G$10,IF(YEAR(A1646)=$F$11,C1646*$G$11,IF(YEAR(A1646)=$F$12,C1646*$G$12,))))))))))</f>
        <v>157.5</v>
      </c>
      <c r="R1646">
        <f>SUMIF($B$3:B1646,B1646,$C$3:C1646)</f>
        <v>3394</v>
      </c>
      <c r="S1646">
        <f t="shared" si="33"/>
        <v>7</v>
      </c>
    </row>
    <row r="1647" spans="1:19" x14ac:dyDescent="0.25">
      <c r="A1647" s="1">
        <v>41136</v>
      </c>
      <c r="B1647" t="s">
        <v>52</v>
      </c>
      <c r="C1647">
        <v>189</v>
      </c>
      <c r="J1647">
        <f>IF(YEAR(A1647)=$F$3,C1647*$G$3,IF(YEAR(A1647)=$F$4,C1647*$G$4,IF(YEAR(A1647)=$F$5,C1647*$G$5,IF(YEAR(A1647)=$F$6,C1647*$G$6,IF(YEAR(A1647)=$F$7,C1647*$G$7,IF(YEAR(A1647)=$F$8,C1647*$G$8,IF(YEAR(A1647)=$F$9,C1647*$G$9,IF(YEAR(A1647)=$F$10,C1647*$G$10,IF(YEAR(A1647)=$F$11,C1647*$G$11,IF(YEAR(A1647)=$F$12,C1647*$G$12,))))))))))</f>
        <v>425.25</v>
      </c>
      <c r="R1647">
        <f>SUMIF($B$3:B1647,B1647,$C$3:C1647)</f>
        <v>4246</v>
      </c>
      <c r="S1647">
        <f t="shared" si="33"/>
        <v>18.900000000000002</v>
      </c>
    </row>
    <row r="1648" spans="1:19" x14ac:dyDescent="0.25">
      <c r="A1648" s="1">
        <v>41137</v>
      </c>
      <c r="B1648" t="s">
        <v>55</v>
      </c>
      <c r="C1648">
        <v>64</v>
      </c>
      <c r="J1648">
        <f>IF(YEAR(A1648)=$F$3,C1648*$G$3,IF(YEAR(A1648)=$F$4,C1648*$G$4,IF(YEAR(A1648)=$F$5,C1648*$G$5,IF(YEAR(A1648)=$F$6,C1648*$G$6,IF(YEAR(A1648)=$F$7,C1648*$G$7,IF(YEAR(A1648)=$F$8,C1648*$G$8,IF(YEAR(A1648)=$F$9,C1648*$G$9,IF(YEAR(A1648)=$F$10,C1648*$G$10,IF(YEAR(A1648)=$F$11,C1648*$G$11,IF(YEAR(A1648)=$F$12,C1648*$G$12,))))))))))</f>
        <v>144</v>
      </c>
      <c r="R1648">
        <f>SUMIF($B$3:B1648,B1648,$C$3:C1648)</f>
        <v>4001</v>
      </c>
      <c r="S1648">
        <f t="shared" si="33"/>
        <v>6.4</v>
      </c>
    </row>
    <row r="1649" spans="1:19" x14ac:dyDescent="0.25">
      <c r="A1649" s="1">
        <v>41141</v>
      </c>
      <c r="B1649" t="s">
        <v>35</v>
      </c>
      <c r="C1649">
        <v>76</v>
      </c>
      <c r="J1649">
        <f>IF(YEAR(A1649)=$F$3,C1649*$G$3,IF(YEAR(A1649)=$F$4,C1649*$G$4,IF(YEAR(A1649)=$F$5,C1649*$G$5,IF(YEAR(A1649)=$F$6,C1649*$G$6,IF(YEAR(A1649)=$F$7,C1649*$G$7,IF(YEAR(A1649)=$F$8,C1649*$G$8,IF(YEAR(A1649)=$F$9,C1649*$G$9,IF(YEAR(A1649)=$F$10,C1649*$G$10,IF(YEAR(A1649)=$F$11,C1649*$G$11,IF(YEAR(A1649)=$F$12,C1649*$G$12,))))))))))</f>
        <v>171</v>
      </c>
      <c r="R1649">
        <f>SUMIF($B$3:B1649,B1649,$C$3:C1649)</f>
        <v>3609</v>
      </c>
      <c r="S1649">
        <f t="shared" si="33"/>
        <v>7.6000000000000005</v>
      </c>
    </row>
    <row r="1650" spans="1:19" x14ac:dyDescent="0.25">
      <c r="A1650" s="1">
        <v>41142</v>
      </c>
      <c r="B1650" t="s">
        <v>49</v>
      </c>
      <c r="C1650">
        <v>11</v>
      </c>
      <c r="J1650">
        <f>IF(YEAR(A1650)=$F$3,C1650*$G$3,IF(YEAR(A1650)=$F$4,C1650*$G$4,IF(YEAR(A1650)=$F$5,C1650*$G$5,IF(YEAR(A1650)=$F$6,C1650*$G$6,IF(YEAR(A1650)=$F$7,C1650*$G$7,IF(YEAR(A1650)=$F$8,C1650*$G$8,IF(YEAR(A1650)=$F$9,C1650*$G$9,IF(YEAR(A1650)=$F$10,C1650*$G$10,IF(YEAR(A1650)=$F$11,C1650*$G$11,IF(YEAR(A1650)=$F$12,C1650*$G$12,))))))))))</f>
        <v>24.75</v>
      </c>
      <c r="R1650">
        <f>SUMIF($B$3:B1650,B1650,$C$3:C1650)</f>
        <v>14</v>
      </c>
      <c r="S1650">
        <f t="shared" si="33"/>
        <v>0</v>
      </c>
    </row>
    <row r="1651" spans="1:19" x14ac:dyDescent="0.25">
      <c r="A1651" s="1">
        <v>41142</v>
      </c>
      <c r="B1651" t="s">
        <v>66</v>
      </c>
      <c r="C1651">
        <v>96</v>
      </c>
      <c r="J1651">
        <f>IF(YEAR(A1651)=$F$3,C1651*$G$3,IF(YEAR(A1651)=$F$4,C1651*$G$4,IF(YEAR(A1651)=$F$5,C1651*$G$5,IF(YEAR(A1651)=$F$6,C1651*$G$6,IF(YEAR(A1651)=$F$7,C1651*$G$7,IF(YEAR(A1651)=$F$8,C1651*$G$8,IF(YEAR(A1651)=$F$9,C1651*$G$9,IF(YEAR(A1651)=$F$10,C1651*$G$10,IF(YEAR(A1651)=$F$11,C1651*$G$11,IF(YEAR(A1651)=$F$12,C1651*$G$12,))))))))))</f>
        <v>216</v>
      </c>
      <c r="R1651">
        <f>SUMIF($B$3:B1651,B1651,$C$3:C1651)</f>
        <v>2975</v>
      </c>
      <c r="S1651">
        <f t="shared" si="33"/>
        <v>9.6000000000000014</v>
      </c>
    </row>
    <row r="1652" spans="1:19" x14ac:dyDescent="0.25">
      <c r="A1652" s="1">
        <v>41143</v>
      </c>
      <c r="B1652" t="s">
        <v>111</v>
      </c>
      <c r="C1652">
        <v>17</v>
      </c>
      <c r="J1652">
        <f>IF(YEAR(A1652)=$F$3,C1652*$G$3,IF(YEAR(A1652)=$F$4,C1652*$G$4,IF(YEAR(A1652)=$F$5,C1652*$G$5,IF(YEAR(A1652)=$F$6,C1652*$G$6,IF(YEAR(A1652)=$F$7,C1652*$G$7,IF(YEAR(A1652)=$F$8,C1652*$G$8,IF(YEAR(A1652)=$F$9,C1652*$G$9,IF(YEAR(A1652)=$F$10,C1652*$G$10,IF(YEAR(A1652)=$F$11,C1652*$G$11,IF(YEAR(A1652)=$F$12,C1652*$G$12,))))))))))</f>
        <v>38.25</v>
      </c>
      <c r="R1652">
        <f>SUMIF($B$3:B1652,B1652,$C$3:C1652)</f>
        <v>35</v>
      </c>
      <c r="S1652">
        <f t="shared" si="33"/>
        <v>0</v>
      </c>
    </row>
    <row r="1653" spans="1:19" x14ac:dyDescent="0.25">
      <c r="A1653" s="1">
        <v>41143</v>
      </c>
      <c r="B1653" t="s">
        <v>18</v>
      </c>
      <c r="C1653">
        <v>92</v>
      </c>
      <c r="J1653">
        <f>IF(YEAR(A1653)=$F$3,C1653*$G$3,IF(YEAR(A1653)=$F$4,C1653*$G$4,IF(YEAR(A1653)=$F$5,C1653*$G$5,IF(YEAR(A1653)=$F$6,C1653*$G$6,IF(YEAR(A1653)=$F$7,C1653*$G$7,IF(YEAR(A1653)=$F$8,C1653*$G$8,IF(YEAR(A1653)=$F$9,C1653*$G$9,IF(YEAR(A1653)=$F$10,C1653*$G$10,IF(YEAR(A1653)=$F$11,C1653*$G$11,IF(YEAR(A1653)=$F$12,C1653*$G$12,))))))))))</f>
        <v>207</v>
      </c>
      <c r="R1653">
        <f>SUMIF($B$3:B1653,B1653,$C$3:C1653)</f>
        <v>4281</v>
      </c>
      <c r="S1653">
        <f t="shared" si="33"/>
        <v>9.2000000000000011</v>
      </c>
    </row>
    <row r="1654" spans="1:19" x14ac:dyDescent="0.25">
      <c r="A1654" s="1">
        <v>41144</v>
      </c>
      <c r="B1654" t="s">
        <v>8</v>
      </c>
      <c r="C1654">
        <v>76</v>
      </c>
      <c r="J1654">
        <f>IF(YEAR(A1654)=$F$3,C1654*$G$3,IF(YEAR(A1654)=$F$4,C1654*$G$4,IF(YEAR(A1654)=$F$5,C1654*$G$5,IF(YEAR(A1654)=$F$6,C1654*$G$6,IF(YEAR(A1654)=$F$7,C1654*$G$7,IF(YEAR(A1654)=$F$8,C1654*$G$8,IF(YEAR(A1654)=$F$9,C1654*$G$9,IF(YEAR(A1654)=$F$10,C1654*$G$10,IF(YEAR(A1654)=$F$11,C1654*$G$11,IF(YEAR(A1654)=$F$12,C1654*$G$12,))))))))))</f>
        <v>171</v>
      </c>
      <c r="R1654">
        <f>SUMIF($B$3:B1654,B1654,$C$3:C1654)</f>
        <v>2726</v>
      </c>
      <c r="S1654">
        <f t="shared" si="33"/>
        <v>7.6000000000000005</v>
      </c>
    </row>
    <row r="1655" spans="1:19" x14ac:dyDescent="0.25">
      <c r="A1655" s="1">
        <v>41146</v>
      </c>
      <c r="B1655" t="s">
        <v>10</v>
      </c>
      <c r="C1655">
        <v>77</v>
      </c>
      <c r="J1655">
        <f>IF(YEAR(A1655)=$F$3,C1655*$G$3,IF(YEAR(A1655)=$F$4,C1655*$G$4,IF(YEAR(A1655)=$F$5,C1655*$G$5,IF(YEAR(A1655)=$F$6,C1655*$G$6,IF(YEAR(A1655)=$F$7,C1655*$G$7,IF(YEAR(A1655)=$F$8,C1655*$G$8,IF(YEAR(A1655)=$F$9,C1655*$G$9,IF(YEAR(A1655)=$F$10,C1655*$G$10,IF(YEAR(A1655)=$F$11,C1655*$G$11,IF(YEAR(A1655)=$F$12,C1655*$G$12,))))))))))</f>
        <v>173.25</v>
      </c>
      <c r="R1655">
        <f>SUMIF($B$3:B1655,B1655,$C$3:C1655)</f>
        <v>3418</v>
      </c>
      <c r="S1655">
        <f t="shared" si="33"/>
        <v>7.7</v>
      </c>
    </row>
    <row r="1656" spans="1:19" x14ac:dyDescent="0.25">
      <c r="A1656" s="1">
        <v>41147</v>
      </c>
      <c r="B1656" t="s">
        <v>102</v>
      </c>
      <c r="C1656">
        <v>344</v>
      </c>
      <c r="J1656">
        <f>IF(YEAR(A1656)=$F$3,C1656*$G$3,IF(YEAR(A1656)=$F$4,C1656*$G$4,IF(YEAR(A1656)=$F$5,C1656*$G$5,IF(YEAR(A1656)=$F$6,C1656*$G$6,IF(YEAR(A1656)=$F$7,C1656*$G$7,IF(YEAR(A1656)=$F$8,C1656*$G$8,IF(YEAR(A1656)=$F$9,C1656*$G$9,IF(YEAR(A1656)=$F$10,C1656*$G$10,IF(YEAR(A1656)=$F$11,C1656*$G$11,IF(YEAR(A1656)=$F$12,C1656*$G$12,))))))))))</f>
        <v>774</v>
      </c>
      <c r="R1656">
        <f>SUMIF($B$3:B1656,B1656,$C$3:C1656)</f>
        <v>5290</v>
      </c>
      <c r="S1656">
        <f t="shared" si="33"/>
        <v>34.4</v>
      </c>
    </row>
    <row r="1657" spans="1:19" x14ac:dyDescent="0.25">
      <c r="A1657" s="1">
        <v>41147</v>
      </c>
      <c r="B1657" t="s">
        <v>7</v>
      </c>
      <c r="C1657">
        <v>218</v>
      </c>
      <c r="J1657">
        <f>IF(YEAR(A1657)=$F$3,C1657*$G$3,IF(YEAR(A1657)=$F$4,C1657*$G$4,IF(YEAR(A1657)=$F$5,C1657*$G$5,IF(YEAR(A1657)=$F$6,C1657*$G$6,IF(YEAR(A1657)=$F$7,C1657*$G$7,IF(YEAR(A1657)=$F$8,C1657*$G$8,IF(YEAR(A1657)=$F$9,C1657*$G$9,IF(YEAR(A1657)=$F$10,C1657*$G$10,IF(YEAR(A1657)=$F$11,C1657*$G$11,IF(YEAR(A1657)=$F$12,C1657*$G$12,))))))))))</f>
        <v>490.5</v>
      </c>
      <c r="R1657">
        <f>SUMIF($B$3:B1657,B1657,$C$3:C1657)</f>
        <v>21248</v>
      </c>
      <c r="S1657">
        <f t="shared" si="33"/>
        <v>43.6</v>
      </c>
    </row>
    <row r="1658" spans="1:19" x14ac:dyDescent="0.25">
      <c r="A1658" s="1">
        <v>41148</v>
      </c>
      <c r="B1658" t="s">
        <v>50</v>
      </c>
      <c r="C1658">
        <v>115</v>
      </c>
      <c r="J1658">
        <f>IF(YEAR(A1658)=$F$3,C1658*$G$3,IF(YEAR(A1658)=$F$4,C1658*$G$4,IF(YEAR(A1658)=$F$5,C1658*$G$5,IF(YEAR(A1658)=$F$6,C1658*$G$6,IF(YEAR(A1658)=$F$7,C1658*$G$7,IF(YEAR(A1658)=$F$8,C1658*$G$8,IF(YEAR(A1658)=$F$9,C1658*$G$9,IF(YEAR(A1658)=$F$10,C1658*$G$10,IF(YEAR(A1658)=$F$11,C1658*$G$11,IF(YEAR(A1658)=$F$12,C1658*$G$12,))))))))))</f>
        <v>258.75</v>
      </c>
      <c r="R1658">
        <f>SUMIF($B$3:B1658,B1658,$C$3:C1658)</f>
        <v>20192</v>
      </c>
      <c r="S1658">
        <f t="shared" si="33"/>
        <v>23</v>
      </c>
    </row>
    <row r="1659" spans="1:19" x14ac:dyDescent="0.25">
      <c r="A1659" s="1">
        <v>41149</v>
      </c>
      <c r="B1659" t="s">
        <v>80</v>
      </c>
      <c r="C1659">
        <v>143</v>
      </c>
      <c r="J1659">
        <f>IF(YEAR(A1659)=$F$3,C1659*$G$3,IF(YEAR(A1659)=$F$4,C1659*$G$4,IF(YEAR(A1659)=$F$5,C1659*$G$5,IF(YEAR(A1659)=$F$6,C1659*$G$6,IF(YEAR(A1659)=$F$7,C1659*$G$7,IF(YEAR(A1659)=$F$8,C1659*$G$8,IF(YEAR(A1659)=$F$9,C1659*$G$9,IF(YEAR(A1659)=$F$10,C1659*$G$10,IF(YEAR(A1659)=$F$11,C1659*$G$11,IF(YEAR(A1659)=$F$12,C1659*$G$12,))))))))))</f>
        <v>321.75</v>
      </c>
      <c r="R1659">
        <f>SUMIF($B$3:B1659,B1659,$C$3:C1659)</f>
        <v>888</v>
      </c>
      <c r="S1659">
        <f t="shared" si="33"/>
        <v>7.15</v>
      </c>
    </row>
    <row r="1660" spans="1:19" x14ac:dyDescent="0.25">
      <c r="A1660" s="1">
        <v>41149</v>
      </c>
      <c r="B1660" t="s">
        <v>137</v>
      </c>
      <c r="C1660">
        <v>1</v>
      </c>
      <c r="J1660">
        <f>IF(YEAR(A1660)=$F$3,C1660*$G$3,IF(YEAR(A1660)=$F$4,C1660*$G$4,IF(YEAR(A1660)=$F$5,C1660*$G$5,IF(YEAR(A1660)=$F$6,C1660*$G$6,IF(YEAR(A1660)=$F$7,C1660*$G$7,IF(YEAR(A1660)=$F$8,C1660*$G$8,IF(YEAR(A1660)=$F$9,C1660*$G$9,IF(YEAR(A1660)=$F$10,C1660*$G$10,IF(YEAR(A1660)=$F$11,C1660*$G$11,IF(YEAR(A1660)=$F$12,C1660*$G$12,))))))))))</f>
        <v>2.25</v>
      </c>
      <c r="R1660">
        <f>SUMIF($B$3:B1660,B1660,$C$3:C1660)</f>
        <v>26</v>
      </c>
      <c r="S1660">
        <f t="shared" si="33"/>
        <v>0</v>
      </c>
    </row>
    <row r="1661" spans="1:19" x14ac:dyDescent="0.25">
      <c r="A1661" s="1">
        <v>41154</v>
      </c>
      <c r="B1661" t="s">
        <v>69</v>
      </c>
      <c r="C1661">
        <v>133</v>
      </c>
      <c r="J1661">
        <f>IF(YEAR(A1661)=$F$3,C1661*$G$3,IF(YEAR(A1661)=$F$4,C1661*$G$4,IF(YEAR(A1661)=$F$5,C1661*$G$5,IF(YEAR(A1661)=$F$6,C1661*$G$6,IF(YEAR(A1661)=$F$7,C1661*$G$7,IF(YEAR(A1661)=$F$8,C1661*$G$8,IF(YEAR(A1661)=$F$9,C1661*$G$9,IF(YEAR(A1661)=$F$10,C1661*$G$10,IF(YEAR(A1661)=$F$11,C1661*$G$11,IF(YEAR(A1661)=$F$12,C1661*$G$12,))))))))))</f>
        <v>299.25</v>
      </c>
      <c r="R1661">
        <f>SUMIF($B$3:B1661,B1661,$C$3:C1661)</f>
        <v>2715</v>
      </c>
      <c r="S1661">
        <f t="shared" si="33"/>
        <v>13.3</v>
      </c>
    </row>
    <row r="1662" spans="1:19" x14ac:dyDescent="0.25">
      <c r="A1662" s="1">
        <v>41154</v>
      </c>
      <c r="B1662" t="s">
        <v>17</v>
      </c>
      <c r="C1662">
        <v>496</v>
      </c>
      <c r="J1662">
        <f>IF(YEAR(A1662)=$F$3,C1662*$G$3,IF(YEAR(A1662)=$F$4,C1662*$G$4,IF(YEAR(A1662)=$F$5,C1662*$G$5,IF(YEAR(A1662)=$F$6,C1662*$G$6,IF(YEAR(A1662)=$F$7,C1662*$G$7,IF(YEAR(A1662)=$F$8,C1662*$G$8,IF(YEAR(A1662)=$F$9,C1662*$G$9,IF(YEAR(A1662)=$F$10,C1662*$G$10,IF(YEAR(A1662)=$F$11,C1662*$G$11,IF(YEAR(A1662)=$F$12,C1662*$G$12,))))))))))</f>
        <v>1116</v>
      </c>
      <c r="R1662">
        <f>SUMIF($B$3:B1662,B1662,$C$3:C1662)</f>
        <v>14476</v>
      </c>
      <c r="S1662">
        <f t="shared" si="33"/>
        <v>99.2</v>
      </c>
    </row>
    <row r="1663" spans="1:19" x14ac:dyDescent="0.25">
      <c r="A1663" s="1">
        <v>41154</v>
      </c>
      <c r="B1663" t="s">
        <v>108</v>
      </c>
      <c r="C1663">
        <v>5</v>
      </c>
      <c r="J1663">
        <f>IF(YEAR(A1663)=$F$3,C1663*$G$3,IF(YEAR(A1663)=$F$4,C1663*$G$4,IF(YEAR(A1663)=$F$5,C1663*$G$5,IF(YEAR(A1663)=$F$6,C1663*$G$6,IF(YEAR(A1663)=$F$7,C1663*$G$7,IF(YEAR(A1663)=$F$8,C1663*$G$8,IF(YEAR(A1663)=$F$9,C1663*$G$9,IF(YEAR(A1663)=$F$10,C1663*$G$10,IF(YEAR(A1663)=$F$11,C1663*$G$11,IF(YEAR(A1663)=$F$12,C1663*$G$12,))))))))))</f>
        <v>11.25</v>
      </c>
      <c r="R1663">
        <f>SUMIF($B$3:B1663,B1663,$C$3:C1663)</f>
        <v>44</v>
      </c>
      <c r="S1663">
        <f t="shared" si="33"/>
        <v>0</v>
      </c>
    </row>
    <row r="1664" spans="1:19" x14ac:dyDescent="0.25">
      <c r="A1664" s="1">
        <v>41156</v>
      </c>
      <c r="B1664" t="s">
        <v>172</v>
      </c>
      <c r="C1664">
        <v>8</v>
      </c>
      <c r="J1664">
        <f>IF(YEAR(A1664)=$F$3,C1664*$G$3,IF(YEAR(A1664)=$F$4,C1664*$G$4,IF(YEAR(A1664)=$F$5,C1664*$G$5,IF(YEAR(A1664)=$F$6,C1664*$G$6,IF(YEAR(A1664)=$F$7,C1664*$G$7,IF(YEAR(A1664)=$F$8,C1664*$G$8,IF(YEAR(A1664)=$F$9,C1664*$G$9,IF(YEAR(A1664)=$F$10,C1664*$G$10,IF(YEAR(A1664)=$F$11,C1664*$G$11,IF(YEAR(A1664)=$F$12,C1664*$G$12,))))))))))</f>
        <v>18</v>
      </c>
      <c r="R1664">
        <f>SUMIF($B$3:B1664,B1664,$C$3:C1664)</f>
        <v>44</v>
      </c>
      <c r="S1664">
        <f t="shared" si="33"/>
        <v>0</v>
      </c>
    </row>
    <row r="1665" spans="1:19" x14ac:dyDescent="0.25">
      <c r="A1665" s="1">
        <v>41157</v>
      </c>
      <c r="B1665" t="s">
        <v>52</v>
      </c>
      <c r="C1665">
        <v>59</v>
      </c>
      <c r="J1665">
        <f>IF(YEAR(A1665)=$F$3,C1665*$G$3,IF(YEAR(A1665)=$F$4,C1665*$G$4,IF(YEAR(A1665)=$F$5,C1665*$G$5,IF(YEAR(A1665)=$F$6,C1665*$G$6,IF(YEAR(A1665)=$F$7,C1665*$G$7,IF(YEAR(A1665)=$F$8,C1665*$G$8,IF(YEAR(A1665)=$F$9,C1665*$G$9,IF(YEAR(A1665)=$F$10,C1665*$G$10,IF(YEAR(A1665)=$F$11,C1665*$G$11,IF(YEAR(A1665)=$F$12,C1665*$G$12,))))))))))</f>
        <v>132.75</v>
      </c>
      <c r="R1665">
        <f>SUMIF($B$3:B1665,B1665,$C$3:C1665)</f>
        <v>4305</v>
      </c>
      <c r="S1665">
        <f t="shared" si="33"/>
        <v>5.9</v>
      </c>
    </row>
    <row r="1666" spans="1:19" x14ac:dyDescent="0.25">
      <c r="A1666" s="1">
        <v>41157</v>
      </c>
      <c r="B1666" t="s">
        <v>17</v>
      </c>
      <c r="C1666">
        <v>273</v>
      </c>
      <c r="J1666">
        <f>IF(YEAR(A1666)=$F$3,C1666*$G$3,IF(YEAR(A1666)=$F$4,C1666*$G$4,IF(YEAR(A1666)=$F$5,C1666*$G$5,IF(YEAR(A1666)=$F$6,C1666*$G$6,IF(YEAR(A1666)=$F$7,C1666*$G$7,IF(YEAR(A1666)=$F$8,C1666*$G$8,IF(YEAR(A1666)=$F$9,C1666*$G$9,IF(YEAR(A1666)=$F$10,C1666*$G$10,IF(YEAR(A1666)=$F$11,C1666*$G$11,IF(YEAR(A1666)=$F$12,C1666*$G$12,))))))))))</f>
        <v>614.25</v>
      </c>
      <c r="R1666">
        <f>SUMIF($B$3:B1666,B1666,$C$3:C1666)</f>
        <v>14749</v>
      </c>
      <c r="S1666">
        <f t="shared" si="33"/>
        <v>54.6</v>
      </c>
    </row>
    <row r="1667" spans="1:19" x14ac:dyDescent="0.25">
      <c r="A1667" s="1">
        <v>41158</v>
      </c>
      <c r="B1667" t="s">
        <v>9</v>
      </c>
      <c r="C1667">
        <v>165</v>
      </c>
      <c r="J1667">
        <f>IF(YEAR(A1667)=$F$3,C1667*$G$3,IF(YEAR(A1667)=$F$4,C1667*$G$4,IF(YEAR(A1667)=$F$5,C1667*$G$5,IF(YEAR(A1667)=$F$6,C1667*$G$6,IF(YEAR(A1667)=$F$7,C1667*$G$7,IF(YEAR(A1667)=$F$8,C1667*$G$8,IF(YEAR(A1667)=$F$9,C1667*$G$9,IF(YEAR(A1667)=$F$10,C1667*$G$10,IF(YEAR(A1667)=$F$11,C1667*$G$11,IF(YEAR(A1667)=$F$12,C1667*$G$12,))))))))))</f>
        <v>371.25</v>
      </c>
      <c r="R1667">
        <f>SUMIF($B$3:B1667,B1667,$C$3:C1667)</f>
        <v>20091</v>
      </c>
      <c r="S1667">
        <f t="shared" si="33"/>
        <v>33</v>
      </c>
    </row>
    <row r="1668" spans="1:19" x14ac:dyDescent="0.25">
      <c r="A1668" s="1">
        <v>41162</v>
      </c>
      <c r="B1668" t="s">
        <v>48</v>
      </c>
      <c r="C1668">
        <v>13</v>
      </c>
      <c r="J1668">
        <f>IF(YEAR(A1668)=$F$3,C1668*$G$3,IF(YEAR(A1668)=$F$4,C1668*$G$4,IF(YEAR(A1668)=$F$5,C1668*$G$5,IF(YEAR(A1668)=$F$6,C1668*$G$6,IF(YEAR(A1668)=$F$7,C1668*$G$7,IF(YEAR(A1668)=$F$8,C1668*$G$8,IF(YEAR(A1668)=$F$9,C1668*$G$9,IF(YEAR(A1668)=$F$10,C1668*$G$10,IF(YEAR(A1668)=$F$11,C1668*$G$11,IF(YEAR(A1668)=$F$12,C1668*$G$12,))))))))))</f>
        <v>29.25</v>
      </c>
      <c r="R1668">
        <f>SUMIF($B$3:B1668,B1668,$C$3:C1668)</f>
        <v>37</v>
      </c>
      <c r="S1668">
        <f t="shared" ref="S1668:S1731" si="34">IF(R1668&gt;=10000,C1668*0.2,IF(R1668&gt;=1000,C1668*0.1,IF(R1668&gt;=100,C1668*0.05,0)))</f>
        <v>0</v>
      </c>
    </row>
    <row r="1669" spans="1:19" x14ac:dyDescent="0.25">
      <c r="A1669" s="1">
        <v>41163</v>
      </c>
      <c r="B1669" t="s">
        <v>69</v>
      </c>
      <c r="C1669">
        <v>143</v>
      </c>
      <c r="J1669">
        <f>IF(YEAR(A1669)=$F$3,C1669*$G$3,IF(YEAR(A1669)=$F$4,C1669*$G$4,IF(YEAR(A1669)=$F$5,C1669*$G$5,IF(YEAR(A1669)=$F$6,C1669*$G$6,IF(YEAR(A1669)=$F$7,C1669*$G$7,IF(YEAR(A1669)=$F$8,C1669*$G$8,IF(YEAR(A1669)=$F$9,C1669*$G$9,IF(YEAR(A1669)=$F$10,C1669*$G$10,IF(YEAR(A1669)=$F$11,C1669*$G$11,IF(YEAR(A1669)=$F$12,C1669*$G$12,))))))))))</f>
        <v>321.75</v>
      </c>
      <c r="R1669">
        <f>SUMIF($B$3:B1669,B1669,$C$3:C1669)</f>
        <v>2858</v>
      </c>
      <c r="S1669">
        <f t="shared" si="34"/>
        <v>14.3</v>
      </c>
    </row>
    <row r="1670" spans="1:19" x14ac:dyDescent="0.25">
      <c r="A1670" s="1">
        <v>41167</v>
      </c>
      <c r="B1670" t="s">
        <v>230</v>
      </c>
      <c r="C1670">
        <v>20</v>
      </c>
      <c r="J1670">
        <f>IF(YEAR(A1670)=$F$3,C1670*$G$3,IF(YEAR(A1670)=$F$4,C1670*$G$4,IF(YEAR(A1670)=$F$5,C1670*$G$5,IF(YEAR(A1670)=$F$6,C1670*$G$6,IF(YEAR(A1670)=$F$7,C1670*$G$7,IF(YEAR(A1670)=$F$8,C1670*$G$8,IF(YEAR(A1670)=$F$9,C1670*$G$9,IF(YEAR(A1670)=$F$10,C1670*$G$10,IF(YEAR(A1670)=$F$11,C1670*$G$11,IF(YEAR(A1670)=$F$12,C1670*$G$12,))))))))))</f>
        <v>45</v>
      </c>
      <c r="R1670">
        <f>SUMIF($B$3:B1670,B1670,$C$3:C1670)</f>
        <v>20</v>
      </c>
      <c r="S1670">
        <f t="shared" si="34"/>
        <v>0</v>
      </c>
    </row>
    <row r="1671" spans="1:19" x14ac:dyDescent="0.25">
      <c r="A1671" s="1">
        <v>41171</v>
      </c>
      <c r="B1671" t="s">
        <v>54</v>
      </c>
      <c r="C1671">
        <v>4</v>
      </c>
      <c r="J1671">
        <f>IF(YEAR(A1671)=$F$3,C1671*$G$3,IF(YEAR(A1671)=$F$4,C1671*$G$4,IF(YEAR(A1671)=$F$5,C1671*$G$5,IF(YEAR(A1671)=$F$6,C1671*$G$6,IF(YEAR(A1671)=$F$7,C1671*$G$7,IF(YEAR(A1671)=$F$8,C1671*$G$8,IF(YEAR(A1671)=$F$9,C1671*$G$9,IF(YEAR(A1671)=$F$10,C1671*$G$10,IF(YEAR(A1671)=$F$11,C1671*$G$11,IF(YEAR(A1671)=$F$12,C1671*$G$12,))))))))))</f>
        <v>9</v>
      </c>
      <c r="R1671">
        <f>SUMIF($B$3:B1671,B1671,$C$3:C1671)</f>
        <v>30</v>
      </c>
      <c r="S1671">
        <f t="shared" si="34"/>
        <v>0</v>
      </c>
    </row>
    <row r="1672" spans="1:19" x14ac:dyDescent="0.25">
      <c r="A1672" s="1">
        <v>41175</v>
      </c>
      <c r="B1672" t="s">
        <v>131</v>
      </c>
      <c r="C1672">
        <v>102</v>
      </c>
      <c r="J1672">
        <f>IF(YEAR(A1672)=$F$3,C1672*$G$3,IF(YEAR(A1672)=$F$4,C1672*$G$4,IF(YEAR(A1672)=$F$5,C1672*$G$5,IF(YEAR(A1672)=$F$6,C1672*$G$6,IF(YEAR(A1672)=$F$7,C1672*$G$7,IF(YEAR(A1672)=$F$8,C1672*$G$8,IF(YEAR(A1672)=$F$9,C1672*$G$9,IF(YEAR(A1672)=$F$10,C1672*$G$10,IF(YEAR(A1672)=$F$11,C1672*$G$11,IF(YEAR(A1672)=$F$12,C1672*$G$12,))))))))))</f>
        <v>229.5</v>
      </c>
      <c r="R1672">
        <f>SUMIF($B$3:B1672,B1672,$C$3:C1672)</f>
        <v>738</v>
      </c>
      <c r="S1672">
        <f t="shared" si="34"/>
        <v>5.1000000000000005</v>
      </c>
    </row>
    <row r="1673" spans="1:19" x14ac:dyDescent="0.25">
      <c r="A1673" s="1">
        <v>41177</v>
      </c>
      <c r="B1673" t="s">
        <v>6</v>
      </c>
      <c r="C1673">
        <v>155</v>
      </c>
      <c r="J1673">
        <f>IF(YEAR(A1673)=$F$3,C1673*$G$3,IF(YEAR(A1673)=$F$4,C1673*$G$4,IF(YEAR(A1673)=$F$5,C1673*$G$5,IF(YEAR(A1673)=$F$6,C1673*$G$6,IF(YEAR(A1673)=$F$7,C1673*$G$7,IF(YEAR(A1673)=$F$8,C1673*$G$8,IF(YEAR(A1673)=$F$9,C1673*$G$9,IF(YEAR(A1673)=$F$10,C1673*$G$10,IF(YEAR(A1673)=$F$11,C1673*$G$11,IF(YEAR(A1673)=$F$12,C1673*$G$12,))))))))))</f>
        <v>348.75</v>
      </c>
      <c r="R1673">
        <f>SUMIF($B$3:B1673,B1673,$C$3:C1673)</f>
        <v>3128</v>
      </c>
      <c r="S1673">
        <f t="shared" si="34"/>
        <v>15.5</v>
      </c>
    </row>
    <row r="1674" spans="1:19" x14ac:dyDescent="0.25">
      <c r="A1674" s="1">
        <v>41179</v>
      </c>
      <c r="B1674" t="s">
        <v>7</v>
      </c>
      <c r="C1674">
        <v>226</v>
      </c>
      <c r="J1674">
        <f>IF(YEAR(A1674)=$F$3,C1674*$G$3,IF(YEAR(A1674)=$F$4,C1674*$G$4,IF(YEAR(A1674)=$F$5,C1674*$G$5,IF(YEAR(A1674)=$F$6,C1674*$G$6,IF(YEAR(A1674)=$F$7,C1674*$G$7,IF(YEAR(A1674)=$F$8,C1674*$G$8,IF(YEAR(A1674)=$F$9,C1674*$G$9,IF(YEAR(A1674)=$F$10,C1674*$G$10,IF(YEAR(A1674)=$F$11,C1674*$G$11,IF(YEAR(A1674)=$F$12,C1674*$G$12,))))))))))</f>
        <v>508.5</v>
      </c>
      <c r="R1674">
        <f>SUMIF($B$3:B1674,B1674,$C$3:C1674)</f>
        <v>21474</v>
      </c>
      <c r="S1674">
        <f t="shared" si="34"/>
        <v>45.2</v>
      </c>
    </row>
    <row r="1675" spans="1:19" x14ac:dyDescent="0.25">
      <c r="A1675" s="1">
        <v>41179</v>
      </c>
      <c r="B1675" t="s">
        <v>14</v>
      </c>
      <c r="C1675">
        <v>346</v>
      </c>
      <c r="J1675">
        <f>IF(YEAR(A1675)=$F$3,C1675*$G$3,IF(YEAR(A1675)=$F$4,C1675*$G$4,IF(YEAR(A1675)=$F$5,C1675*$G$5,IF(YEAR(A1675)=$F$6,C1675*$G$6,IF(YEAR(A1675)=$F$7,C1675*$G$7,IF(YEAR(A1675)=$F$8,C1675*$G$8,IF(YEAR(A1675)=$F$9,C1675*$G$9,IF(YEAR(A1675)=$F$10,C1675*$G$10,IF(YEAR(A1675)=$F$11,C1675*$G$11,IF(YEAR(A1675)=$F$12,C1675*$G$12,))))))))))</f>
        <v>778.5</v>
      </c>
      <c r="R1675">
        <f>SUMIF($B$3:B1675,B1675,$C$3:C1675)</f>
        <v>18511</v>
      </c>
      <c r="S1675">
        <f t="shared" si="34"/>
        <v>69.2</v>
      </c>
    </row>
    <row r="1676" spans="1:19" x14ac:dyDescent="0.25">
      <c r="A1676" s="1">
        <v>41180</v>
      </c>
      <c r="B1676" t="s">
        <v>52</v>
      </c>
      <c r="C1676">
        <v>45</v>
      </c>
      <c r="J1676">
        <f>IF(YEAR(A1676)=$F$3,C1676*$G$3,IF(YEAR(A1676)=$F$4,C1676*$G$4,IF(YEAR(A1676)=$F$5,C1676*$G$5,IF(YEAR(A1676)=$F$6,C1676*$G$6,IF(YEAR(A1676)=$F$7,C1676*$G$7,IF(YEAR(A1676)=$F$8,C1676*$G$8,IF(YEAR(A1676)=$F$9,C1676*$G$9,IF(YEAR(A1676)=$F$10,C1676*$G$10,IF(YEAR(A1676)=$F$11,C1676*$G$11,IF(YEAR(A1676)=$F$12,C1676*$G$12,))))))))))</f>
        <v>101.25</v>
      </c>
      <c r="R1676">
        <f>SUMIF($B$3:B1676,B1676,$C$3:C1676)</f>
        <v>4350</v>
      </c>
      <c r="S1676">
        <f t="shared" si="34"/>
        <v>4.5</v>
      </c>
    </row>
    <row r="1677" spans="1:19" x14ac:dyDescent="0.25">
      <c r="A1677" s="1">
        <v>41182</v>
      </c>
      <c r="B1677" t="s">
        <v>151</v>
      </c>
      <c r="C1677">
        <v>11</v>
      </c>
      <c r="J1677">
        <f>IF(YEAR(A1677)=$F$3,C1677*$G$3,IF(YEAR(A1677)=$F$4,C1677*$G$4,IF(YEAR(A1677)=$F$5,C1677*$G$5,IF(YEAR(A1677)=$F$6,C1677*$G$6,IF(YEAR(A1677)=$F$7,C1677*$G$7,IF(YEAR(A1677)=$F$8,C1677*$G$8,IF(YEAR(A1677)=$F$9,C1677*$G$9,IF(YEAR(A1677)=$F$10,C1677*$G$10,IF(YEAR(A1677)=$F$11,C1677*$G$11,IF(YEAR(A1677)=$F$12,C1677*$G$12,))))))))))</f>
        <v>24.75</v>
      </c>
      <c r="R1677">
        <f>SUMIF($B$3:B1677,B1677,$C$3:C1677)</f>
        <v>50</v>
      </c>
      <c r="S1677">
        <f t="shared" si="34"/>
        <v>0</v>
      </c>
    </row>
    <row r="1678" spans="1:19" x14ac:dyDescent="0.25">
      <c r="A1678" s="1">
        <v>41185</v>
      </c>
      <c r="B1678" t="s">
        <v>130</v>
      </c>
      <c r="C1678">
        <v>14</v>
      </c>
      <c r="J1678">
        <f>IF(YEAR(A1678)=$F$3,C1678*$G$3,IF(YEAR(A1678)=$F$4,C1678*$G$4,IF(YEAR(A1678)=$F$5,C1678*$G$5,IF(YEAR(A1678)=$F$6,C1678*$G$6,IF(YEAR(A1678)=$F$7,C1678*$G$7,IF(YEAR(A1678)=$F$8,C1678*$G$8,IF(YEAR(A1678)=$F$9,C1678*$G$9,IF(YEAR(A1678)=$F$10,C1678*$G$10,IF(YEAR(A1678)=$F$11,C1678*$G$11,IF(YEAR(A1678)=$F$12,C1678*$G$12,))))))))))</f>
        <v>31.5</v>
      </c>
      <c r="R1678">
        <f>SUMIF($B$3:B1678,B1678,$C$3:C1678)</f>
        <v>25</v>
      </c>
      <c r="S1678">
        <f t="shared" si="34"/>
        <v>0</v>
      </c>
    </row>
    <row r="1679" spans="1:19" x14ac:dyDescent="0.25">
      <c r="A1679" s="1">
        <v>41190</v>
      </c>
      <c r="B1679" t="s">
        <v>51</v>
      </c>
      <c r="C1679">
        <v>12</v>
      </c>
      <c r="J1679">
        <f>IF(YEAR(A1679)=$F$3,C1679*$G$3,IF(YEAR(A1679)=$F$4,C1679*$G$4,IF(YEAR(A1679)=$F$5,C1679*$G$5,IF(YEAR(A1679)=$F$6,C1679*$G$6,IF(YEAR(A1679)=$F$7,C1679*$G$7,IF(YEAR(A1679)=$F$8,C1679*$G$8,IF(YEAR(A1679)=$F$9,C1679*$G$9,IF(YEAR(A1679)=$F$10,C1679*$G$10,IF(YEAR(A1679)=$F$11,C1679*$G$11,IF(YEAR(A1679)=$F$12,C1679*$G$12,))))))))))</f>
        <v>27</v>
      </c>
      <c r="R1679">
        <f>SUMIF($B$3:B1679,B1679,$C$3:C1679)</f>
        <v>25</v>
      </c>
      <c r="S1679">
        <f t="shared" si="34"/>
        <v>0</v>
      </c>
    </row>
    <row r="1680" spans="1:19" x14ac:dyDescent="0.25">
      <c r="A1680" s="1">
        <v>41195</v>
      </c>
      <c r="B1680" t="s">
        <v>154</v>
      </c>
      <c r="C1680">
        <v>11</v>
      </c>
      <c r="J1680">
        <f>IF(YEAR(A1680)=$F$3,C1680*$G$3,IF(YEAR(A1680)=$F$4,C1680*$G$4,IF(YEAR(A1680)=$F$5,C1680*$G$5,IF(YEAR(A1680)=$F$6,C1680*$G$6,IF(YEAR(A1680)=$F$7,C1680*$G$7,IF(YEAR(A1680)=$F$8,C1680*$G$8,IF(YEAR(A1680)=$F$9,C1680*$G$9,IF(YEAR(A1680)=$F$10,C1680*$G$10,IF(YEAR(A1680)=$F$11,C1680*$G$11,IF(YEAR(A1680)=$F$12,C1680*$G$12,))))))))))</f>
        <v>24.75</v>
      </c>
      <c r="R1680">
        <f>SUMIF($B$3:B1680,B1680,$C$3:C1680)</f>
        <v>17</v>
      </c>
      <c r="S1680">
        <f t="shared" si="34"/>
        <v>0</v>
      </c>
    </row>
    <row r="1681" spans="1:19" x14ac:dyDescent="0.25">
      <c r="A1681" s="1">
        <v>41195</v>
      </c>
      <c r="B1681" t="s">
        <v>26</v>
      </c>
      <c r="C1681">
        <v>142</v>
      </c>
      <c r="J1681">
        <f>IF(YEAR(A1681)=$F$3,C1681*$G$3,IF(YEAR(A1681)=$F$4,C1681*$G$4,IF(YEAR(A1681)=$F$5,C1681*$G$5,IF(YEAR(A1681)=$F$6,C1681*$G$6,IF(YEAR(A1681)=$F$7,C1681*$G$7,IF(YEAR(A1681)=$F$8,C1681*$G$8,IF(YEAR(A1681)=$F$9,C1681*$G$9,IF(YEAR(A1681)=$F$10,C1681*$G$10,IF(YEAR(A1681)=$F$11,C1681*$G$11,IF(YEAR(A1681)=$F$12,C1681*$G$12,))))))))))</f>
        <v>319.5</v>
      </c>
      <c r="R1681">
        <f>SUMIF($B$3:B1681,B1681,$C$3:C1681)</f>
        <v>1687</v>
      </c>
      <c r="S1681">
        <f t="shared" si="34"/>
        <v>14.200000000000001</v>
      </c>
    </row>
    <row r="1682" spans="1:19" x14ac:dyDescent="0.25">
      <c r="A1682" s="1">
        <v>41201</v>
      </c>
      <c r="B1682" t="s">
        <v>71</v>
      </c>
      <c r="C1682">
        <v>184</v>
      </c>
      <c r="J1682">
        <f>IF(YEAR(A1682)=$F$3,C1682*$G$3,IF(YEAR(A1682)=$F$4,C1682*$G$4,IF(YEAR(A1682)=$F$5,C1682*$G$5,IF(YEAR(A1682)=$F$6,C1682*$G$6,IF(YEAR(A1682)=$F$7,C1682*$G$7,IF(YEAR(A1682)=$F$8,C1682*$G$8,IF(YEAR(A1682)=$F$9,C1682*$G$9,IF(YEAR(A1682)=$F$10,C1682*$G$10,IF(YEAR(A1682)=$F$11,C1682*$G$11,IF(YEAR(A1682)=$F$12,C1682*$G$12,))))))))))</f>
        <v>414</v>
      </c>
      <c r="R1682">
        <f>SUMIF($B$3:B1682,B1682,$C$3:C1682)</f>
        <v>2036</v>
      </c>
      <c r="S1682">
        <f t="shared" si="34"/>
        <v>18.400000000000002</v>
      </c>
    </row>
    <row r="1683" spans="1:19" x14ac:dyDescent="0.25">
      <c r="A1683" s="1">
        <v>41202</v>
      </c>
      <c r="B1683" t="s">
        <v>45</v>
      </c>
      <c r="C1683">
        <v>390</v>
      </c>
      <c r="J1683">
        <f>IF(YEAR(A1683)=$F$3,C1683*$G$3,IF(YEAR(A1683)=$F$4,C1683*$G$4,IF(YEAR(A1683)=$F$5,C1683*$G$5,IF(YEAR(A1683)=$F$6,C1683*$G$6,IF(YEAR(A1683)=$F$7,C1683*$G$7,IF(YEAR(A1683)=$F$8,C1683*$G$8,IF(YEAR(A1683)=$F$9,C1683*$G$9,IF(YEAR(A1683)=$F$10,C1683*$G$10,IF(YEAR(A1683)=$F$11,C1683*$G$11,IF(YEAR(A1683)=$F$12,C1683*$G$12,))))))))))</f>
        <v>877.5</v>
      </c>
      <c r="R1683">
        <f>SUMIF($B$3:B1683,B1683,$C$3:C1683)</f>
        <v>19774</v>
      </c>
      <c r="S1683">
        <f t="shared" si="34"/>
        <v>78</v>
      </c>
    </row>
    <row r="1684" spans="1:19" x14ac:dyDescent="0.25">
      <c r="A1684" s="1">
        <v>41206</v>
      </c>
      <c r="B1684" t="s">
        <v>37</v>
      </c>
      <c r="C1684">
        <v>110</v>
      </c>
      <c r="J1684">
        <f>IF(YEAR(A1684)=$F$3,C1684*$G$3,IF(YEAR(A1684)=$F$4,C1684*$G$4,IF(YEAR(A1684)=$F$5,C1684*$G$5,IF(YEAR(A1684)=$F$6,C1684*$G$6,IF(YEAR(A1684)=$F$7,C1684*$G$7,IF(YEAR(A1684)=$F$8,C1684*$G$8,IF(YEAR(A1684)=$F$9,C1684*$G$9,IF(YEAR(A1684)=$F$10,C1684*$G$10,IF(YEAR(A1684)=$F$11,C1684*$G$11,IF(YEAR(A1684)=$F$12,C1684*$G$12,))))))))))</f>
        <v>247.5</v>
      </c>
      <c r="R1684">
        <f>SUMIF($B$3:B1684,B1684,$C$3:C1684)</f>
        <v>4129</v>
      </c>
      <c r="S1684">
        <f t="shared" si="34"/>
        <v>11</v>
      </c>
    </row>
    <row r="1685" spans="1:19" x14ac:dyDescent="0.25">
      <c r="A1685" s="1">
        <v>41207</v>
      </c>
      <c r="B1685" t="s">
        <v>19</v>
      </c>
      <c r="C1685">
        <v>92</v>
      </c>
      <c r="J1685">
        <f>IF(YEAR(A1685)=$F$3,C1685*$G$3,IF(YEAR(A1685)=$F$4,C1685*$G$4,IF(YEAR(A1685)=$F$5,C1685*$G$5,IF(YEAR(A1685)=$F$6,C1685*$G$6,IF(YEAR(A1685)=$F$7,C1685*$G$7,IF(YEAR(A1685)=$F$8,C1685*$G$8,IF(YEAR(A1685)=$F$9,C1685*$G$9,IF(YEAR(A1685)=$F$10,C1685*$G$10,IF(YEAR(A1685)=$F$11,C1685*$G$11,IF(YEAR(A1685)=$F$12,C1685*$G$12,))))))))))</f>
        <v>207</v>
      </c>
      <c r="R1685">
        <f>SUMIF($B$3:B1685,B1685,$C$3:C1685)</f>
        <v>3882</v>
      </c>
      <c r="S1685">
        <f t="shared" si="34"/>
        <v>9.2000000000000011</v>
      </c>
    </row>
    <row r="1686" spans="1:19" x14ac:dyDescent="0.25">
      <c r="A1686" s="1">
        <v>41208</v>
      </c>
      <c r="B1686" t="s">
        <v>68</v>
      </c>
      <c r="C1686">
        <v>5</v>
      </c>
      <c r="J1686">
        <f>IF(YEAR(A1686)=$F$3,C1686*$G$3,IF(YEAR(A1686)=$F$4,C1686*$G$4,IF(YEAR(A1686)=$F$5,C1686*$G$5,IF(YEAR(A1686)=$F$6,C1686*$G$6,IF(YEAR(A1686)=$F$7,C1686*$G$7,IF(YEAR(A1686)=$F$8,C1686*$G$8,IF(YEAR(A1686)=$F$9,C1686*$G$9,IF(YEAR(A1686)=$F$10,C1686*$G$10,IF(YEAR(A1686)=$F$11,C1686*$G$11,IF(YEAR(A1686)=$F$12,C1686*$G$12,))))))))))</f>
        <v>11.25</v>
      </c>
      <c r="R1686">
        <f>SUMIF($B$3:B1686,B1686,$C$3:C1686)</f>
        <v>37</v>
      </c>
      <c r="S1686">
        <f t="shared" si="34"/>
        <v>0</v>
      </c>
    </row>
    <row r="1687" spans="1:19" x14ac:dyDescent="0.25">
      <c r="A1687" s="1">
        <v>41208</v>
      </c>
      <c r="B1687" t="s">
        <v>229</v>
      </c>
      <c r="C1687">
        <v>2</v>
      </c>
      <c r="J1687">
        <f>IF(YEAR(A1687)=$F$3,C1687*$G$3,IF(YEAR(A1687)=$F$4,C1687*$G$4,IF(YEAR(A1687)=$F$5,C1687*$G$5,IF(YEAR(A1687)=$F$6,C1687*$G$6,IF(YEAR(A1687)=$F$7,C1687*$G$7,IF(YEAR(A1687)=$F$8,C1687*$G$8,IF(YEAR(A1687)=$F$9,C1687*$G$9,IF(YEAR(A1687)=$F$10,C1687*$G$10,IF(YEAR(A1687)=$F$11,C1687*$G$11,IF(YEAR(A1687)=$F$12,C1687*$G$12,))))))))))</f>
        <v>4.5</v>
      </c>
      <c r="R1687">
        <f>SUMIF($B$3:B1687,B1687,$C$3:C1687)</f>
        <v>17</v>
      </c>
      <c r="S1687">
        <f t="shared" si="34"/>
        <v>0</v>
      </c>
    </row>
    <row r="1688" spans="1:19" x14ac:dyDescent="0.25">
      <c r="A1688" s="1">
        <v>41210</v>
      </c>
      <c r="B1688" t="s">
        <v>175</v>
      </c>
      <c r="C1688">
        <v>14</v>
      </c>
      <c r="J1688">
        <f>IF(YEAR(A1688)=$F$3,C1688*$G$3,IF(YEAR(A1688)=$F$4,C1688*$G$4,IF(YEAR(A1688)=$F$5,C1688*$G$5,IF(YEAR(A1688)=$F$6,C1688*$G$6,IF(YEAR(A1688)=$F$7,C1688*$G$7,IF(YEAR(A1688)=$F$8,C1688*$G$8,IF(YEAR(A1688)=$F$9,C1688*$G$9,IF(YEAR(A1688)=$F$10,C1688*$G$10,IF(YEAR(A1688)=$F$11,C1688*$G$11,IF(YEAR(A1688)=$F$12,C1688*$G$12,))))))))))</f>
        <v>31.5</v>
      </c>
      <c r="R1688">
        <f>SUMIF($B$3:B1688,B1688,$C$3:C1688)</f>
        <v>42</v>
      </c>
      <c r="S1688">
        <f t="shared" si="34"/>
        <v>0</v>
      </c>
    </row>
    <row r="1689" spans="1:19" x14ac:dyDescent="0.25">
      <c r="A1689" s="1">
        <v>41213</v>
      </c>
      <c r="B1689" t="s">
        <v>84</v>
      </c>
      <c r="C1689">
        <v>6</v>
      </c>
      <c r="J1689">
        <f>IF(YEAR(A1689)=$F$3,C1689*$G$3,IF(YEAR(A1689)=$F$4,C1689*$G$4,IF(YEAR(A1689)=$F$5,C1689*$G$5,IF(YEAR(A1689)=$F$6,C1689*$G$6,IF(YEAR(A1689)=$F$7,C1689*$G$7,IF(YEAR(A1689)=$F$8,C1689*$G$8,IF(YEAR(A1689)=$F$9,C1689*$G$9,IF(YEAR(A1689)=$F$10,C1689*$G$10,IF(YEAR(A1689)=$F$11,C1689*$G$11,IF(YEAR(A1689)=$F$12,C1689*$G$12,))))))))))</f>
        <v>13.5</v>
      </c>
      <c r="R1689">
        <f>SUMIF($B$3:B1689,B1689,$C$3:C1689)</f>
        <v>19</v>
      </c>
      <c r="S1689">
        <f t="shared" si="34"/>
        <v>0</v>
      </c>
    </row>
    <row r="1690" spans="1:19" x14ac:dyDescent="0.25">
      <c r="A1690" s="1">
        <v>41214</v>
      </c>
      <c r="B1690" t="s">
        <v>18</v>
      </c>
      <c r="C1690">
        <v>65</v>
      </c>
      <c r="J1690">
        <f>IF(YEAR(A1690)=$F$3,C1690*$G$3,IF(YEAR(A1690)=$F$4,C1690*$G$4,IF(YEAR(A1690)=$F$5,C1690*$G$5,IF(YEAR(A1690)=$F$6,C1690*$G$6,IF(YEAR(A1690)=$F$7,C1690*$G$7,IF(YEAR(A1690)=$F$8,C1690*$G$8,IF(YEAR(A1690)=$F$9,C1690*$G$9,IF(YEAR(A1690)=$F$10,C1690*$G$10,IF(YEAR(A1690)=$F$11,C1690*$G$11,IF(YEAR(A1690)=$F$12,C1690*$G$12,))))))))))</f>
        <v>146.25</v>
      </c>
      <c r="R1690">
        <f>SUMIF($B$3:B1690,B1690,$C$3:C1690)</f>
        <v>4346</v>
      </c>
      <c r="S1690">
        <f t="shared" si="34"/>
        <v>6.5</v>
      </c>
    </row>
    <row r="1691" spans="1:19" x14ac:dyDescent="0.25">
      <c r="A1691" s="1">
        <v>41214</v>
      </c>
      <c r="B1691" t="s">
        <v>69</v>
      </c>
      <c r="C1691">
        <v>45</v>
      </c>
      <c r="J1691">
        <f>IF(YEAR(A1691)=$F$3,C1691*$G$3,IF(YEAR(A1691)=$F$4,C1691*$G$4,IF(YEAR(A1691)=$F$5,C1691*$G$5,IF(YEAR(A1691)=$F$6,C1691*$G$6,IF(YEAR(A1691)=$F$7,C1691*$G$7,IF(YEAR(A1691)=$F$8,C1691*$G$8,IF(YEAR(A1691)=$F$9,C1691*$G$9,IF(YEAR(A1691)=$F$10,C1691*$G$10,IF(YEAR(A1691)=$F$11,C1691*$G$11,IF(YEAR(A1691)=$F$12,C1691*$G$12,))))))))))</f>
        <v>101.25</v>
      </c>
      <c r="R1691">
        <f>SUMIF($B$3:B1691,B1691,$C$3:C1691)</f>
        <v>2903</v>
      </c>
      <c r="S1691">
        <f t="shared" si="34"/>
        <v>4.5</v>
      </c>
    </row>
    <row r="1692" spans="1:19" x14ac:dyDescent="0.25">
      <c r="A1692" s="1">
        <v>41214</v>
      </c>
      <c r="B1692" t="s">
        <v>7</v>
      </c>
      <c r="C1692">
        <v>108</v>
      </c>
      <c r="J1692">
        <f>IF(YEAR(A1692)=$F$3,C1692*$G$3,IF(YEAR(A1692)=$F$4,C1692*$G$4,IF(YEAR(A1692)=$F$5,C1692*$G$5,IF(YEAR(A1692)=$F$6,C1692*$G$6,IF(YEAR(A1692)=$F$7,C1692*$G$7,IF(YEAR(A1692)=$F$8,C1692*$G$8,IF(YEAR(A1692)=$F$9,C1692*$G$9,IF(YEAR(A1692)=$F$10,C1692*$G$10,IF(YEAR(A1692)=$F$11,C1692*$G$11,IF(YEAR(A1692)=$F$12,C1692*$G$12,))))))))))</f>
        <v>243</v>
      </c>
      <c r="R1692">
        <f>SUMIF($B$3:B1692,B1692,$C$3:C1692)</f>
        <v>21582</v>
      </c>
      <c r="S1692">
        <f t="shared" si="34"/>
        <v>21.6</v>
      </c>
    </row>
    <row r="1693" spans="1:19" x14ac:dyDescent="0.25">
      <c r="A1693" s="1">
        <v>41215</v>
      </c>
      <c r="B1693" t="s">
        <v>37</v>
      </c>
      <c r="C1693">
        <v>159</v>
      </c>
      <c r="J1693">
        <f>IF(YEAR(A1693)=$F$3,C1693*$G$3,IF(YEAR(A1693)=$F$4,C1693*$G$4,IF(YEAR(A1693)=$F$5,C1693*$G$5,IF(YEAR(A1693)=$F$6,C1693*$G$6,IF(YEAR(A1693)=$F$7,C1693*$G$7,IF(YEAR(A1693)=$F$8,C1693*$G$8,IF(YEAR(A1693)=$F$9,C1693*$G$9,IF(YEAR(A1693)=$F$10,C1693*$G$10,IF(YEAR(A1693)=$F$11,C1693*$G$11,IF(YEAR(A1693)=$F$12,C1693*$G$12,))))))))))</f>
        <v>357.75</v>
      </c>
      <c r="R1693">
        <f>SUMIF($B$3:B1693,B1693,$C$3:C1693)</f>
        <v>4288</v>
      </c>
      <c r="S1693">
        <f t="shared" si="34"/>
        <v>15.9</v>
      </c>
    </row>
    <row r="1694" spans="1:19" x14ac:dyDescent="0.25">
      <c r="A1694" s="1">
        <v>41219</v>
      </c>
      <c r="B1694" t="s">
        <v>19</v>
      </c>
      <c r="C1694">
        <v>141</v>
      </c>
      <c r="J1694">
        <f>IF(YEAR(A1694)=$F$3,C1694*$G$3,IF(YEAR(A1694)=$F$4,C1694*$G$4,IF(YEAR(A1694)=$F$5,C1694*$G$5,IF(YEAR(A1694)=$F$6,C1694*$G$6,IF(YEAR(A1694)=$F$7,C1694*$G$7,IF(YEAR(A1694)=$F$8,C1694*$G$8,IF(YEAR(A1694)=$F$9,C1694*$G$9,IF(YEAR(A1694)=$F$10,C1694*$G$10,IF(YEAR(A1694)=$F$11,C1694*$G$11,IF(YEAR(A1694)=$F$12,C1694*$G$12,))))))))))</f>
        <v>317.25</v>
      </c>
      <c r="R1694">
        <f>SUMIF($B$3:B1694,B1694,$C$3:C1694)</f>
        <v>4023</v>
      </c>
      <c r="S1694">
        <f t="shared" si="34"/>
        <v>14.100000000000001</v>
      </c>
    </row>
    <row r="1695" spans="1:19" x14ac:dyDescent="0.25">
      <c r="A1695" s="1">
        <v>41219</v>
      </c>
      <c r="B1695" t="s">
        <v>38</v>
      </c>
      <c r="C1695">
        <v>14</v>
      </c>
      <c r="J1695">
        <f>IF(YEAR(A1695)=$F$3,C1695*$G$3,IF(YEAR(A1695)=$F$4,C1695*$G$4,IF(YEAR(A1695)=$F$5,C1695*$G$5,IF(YEAR(A1695)=$F$6,C1695*$G$6,IF(YEAR(A1695)=$F$7,C1695*$G$7,IF(YEAR(A1695)=$F$8,C1695*$G$8,IF(YEAR(A1695)=$F$9,C1695*$G$9,IF(YEAR(A1695)=$F$10,C1695*$G$10,IF(YEAR(A1695)=$F$11,C1695*$G$11,IF(YEAR(A1695)=$F$12,C1695*$G$12,))))))))))</f>
        <v>31.5</v>
      </c>
      <c r="R1695">
        <f>SUMIF($B$3:B1695,B1695,$C$3:C1695)</f>
        <v>36</v>
      </c>
      <c r="S1695">
        <f t="shared" si="34"/>
        <v>0</v>
      </c>
    </row>
    <row r="1696" spans="1:19" x14ac:dyDescent="0.25">
      <c r="A1696" s="1">
        <v>41222</v>
      </c>
      <c r="B1696" t="s">
        <v>10</v>
      </c>
      <c r="C1696">
        <v>142</v>
      </c>
      <c r="J1696">
        <f>IF(YEAR(A1696)=$F$3,C1696*$G$3,IF(YEAR(A1696)=$F$4,C1696*$G$4,IF(YEAR(A1696)=$F$5,C1696*$G$5,IF(YEAR(A1696)=$F$6,C1696*$G$6,IF(YEAR(A1696)=$F$7,C1696*$G$7,IF(YEAR(A1696)=$F$8,C1696*$G$8,IF(YEAR(A1696)=$F$9,C1696*$G$9,IF(YEAR(A1696)=$F$10,C1696*$G$10,IF(YEAR(A1696)=$F$11,C1696*$G$11,IF(YEAR(A1696)=$F$12,C1696*$G$12,))))))))))</f>
        <v>319.5</v>
      </c>
      <c r="R1696">
        <f>SUMIF($B$3:B1696,B1696,$C$3:C1696)</f>
        <v>3560</v>
      </c>
      <c r="S1696">
        <f t="shared" si="34"/>
        <v>14.200000000000001</v>
      </c>
    </row>
    <row r="1697" spans="1:19" x14ac:dyDescent="0.25">
      <c r="A1697" s="1">
        <v>41223</v>
      </c>
      <c r="B1697" t="s">
        <v>9</v>
      </c>
      <c r="C1697">
        <v>167</v>
      </c>
      <c r="J1697">
        <f>IF(YEAR(A1697)=$F$3,C1697*$G$3,IF(YEAR(A1697)=$F$4,C1697*$G$4,IF(YEAR(A1697)=$F$5,C1697*$G$5,IF(YEAR(A1697)=$F$6,C1697*$G$6,IF(YEAR(A1697)=$F$7,C1697*$G$7,IF(YEAR(A1697)=$F$8,C1697*$G$8,IF(YEAR(A1697)=$F$9,C1697*$G$9,IF(YEAR(A1697)=$F$10,C1697*$G$10,IF(YEAR(A1697)=$F$11,C1697*$G$11,IF(YEAR(A1697)=$F$12,C1697*$G$12,))))))))))</f>
        <v>375.75</v>
      </c>
      <c r="R1697">
        <f>SUMIF($B$3:B1697,B1697,$C$3:C1697)</f>
        <v>20258</v>
      </c>
      <c r="S1697">
        <f t="shared" si="34"/>
        <v>33.4</v>
      </c>
    </row>
    <row r="1698" spans="1:19" x14ac:dyDescent="0.25">
      <c r="A1698" s="1">
        <v>41224</v>
      </c>
      <c r="B1698" t="s">
        <v>175</v>
      </c>
      <c r="C1698">
        <v>12</v>
      </c>
      <c r="J1698">
        <f>IF(YEAR(A1698)=$F$3,C1698*$G$3,IF(YEAR(A1698)=$F$4,C1698*$G$4,IF(YEAR(A1698)=$F$5,C1698*$G$5,IF(YEAR(A1698)=$F$6,C1698*$G$6,IF(YEAR(A1698)=$F$7,C1698*$G$7,IF(YEAR(A1698)=$F$8,C1698*$G$8,IF(YEAR(A1698)=$F$9,C1698*$G$9,IF(YEAR(A1698)=$F$10,C1698*$G$10,IF(YEAR(A1698)=$F$11,C1698*$G$11,IF(YEAR(A1698)=$F$12,C1698*$G$12,))))))))))</f>
        <v>27</v>
      </c>
      <c r="R1698">
        <f>SUMIF($B$3:B1698,B1698,$C$3:C1698)</f>
        <v>54</v>
      </c>
      <c r="S1698">
        <f t="shared" si="34"/>
        <v>0</v>
      </c>
    </row>
    <row r="1699" spans="1:19" x14ac:dyDescent="0.25">
      <c r="A1699" s="1">
        <v>41229</v>
      </c>
      <c r="B1699" t="s">
        <v>28</v>
      </c>
      <c r="C1699">
        <v>187</v>
      </c>
      <c r="J1699">
        <f>IF(YEAR(A1699)=$F$3,C1699*$G$3,IF(YEAR(A1699)=$F$4,C1699*$G$4,IF(YEAR(A1699)=$F$5,C1699*$G$5,IF(YEAR(A1699)=$F$6,C1699*$G$6,IF(YEAR(A1699)=$F$7,C1699*$G$7,IF(YEAR(A1699)=$F$8,C1699*$G$8,IF(YEAR(A1699)=$F$9,C1699*$G$9,IF(YEAR(A1699)=$F$10,C1699*$G$10,IF(YEAR(A1699)=$F$11,C1699*$G$11,IF(YEAR(A1699)=$F$12,C1699*$G$12,))))))))))</f>
        <v>420.75</v>
      </c>
      <c r="R1699">
        <f>SUMIF($B$3:B1699,B1699,$C$3:C1699)</f>
        <v>3722</v>
      </c>
      <c r="S1699">
        <f t="shared" si="34"/>
        <v>18.7</v>
      </c>
    </row>
    <row r="1700" spans="1:19" x14ac:dyDescent="0.25">
      <c r="A1700" s="1">
        <v>41232</v>
      </c>
      <c r="B1700" t="s">
        <v>41</v>
      </c>
      <c r="C1700">
        <v>14</v>
      </c>
      <c r="J1700">
        <f>IF(YEAR(A1700)=$F$3,C1700*$G$3,IF(YEAR(A1700)=$F$4,C1700*$G$4,IF(YEAR(A1700)=$F$5,C1700*$G$5,IF(YEAR(A1700)=$F$6,C1700*$G$6,IF(YEAR(A1700)=$F$7,C1700*$G$7,IF(YEAR(A1700)=$F$8,C1700*$G$8,IF(YEAR(A1700)=$F$9,C1700*$G$9,IF(YEAR(A1700)=$F$10,C1700*$G$10,IF(YEAR(A1700)=$F$11,C1700*$G$11,IF(YEAR(A1700)=$F$12,C1700*$G$12,))))))))))</f>
        <v>31.5</v>
      </c>
      <c r="R1700">
        <f>SUMIF($B$3:B1700,B1700,$C$3:C1700)</f>
        <v>49</v>
      </c>
      <c r="S1700">
        <f t="shared" si="34"/>
        <v>0</v>
      </c>
    </row>
    <row r="1701" spans="1:19" x14ac:dyDescent="0.25">
      <c r="A1701" s="1">
        <v>41235</v>
      </c>
      <c r="B1701" t="s">
        <v>165</v>
      </c>
      <c r="C1701">
        <v>10</v>
      </c>
      <c r="J1701">
        <f>IF(YEAR(A1701)=$F$3,C1701*$G$3,IF(YEAR(A1701)=$F$4,C1701*$G$4,IF(YEAR(A1701)=$F$5,C1701*$G$5,IF(YEAR(A1701)=$F$6,C1701*$G$6,IF(YEAR(A1701)=$F$7,C1701*$G$7,IF(YEAR(A1701)=$F$8,C1701*$G$8,IF(YEAR(A1701)=$F$9,C1701*$G$9,IF(YEAR(A1701)=$F$10,C1701*$G$10,IF(YEAR(A1701)=$F$11,C1701*$G$11,IF(YEAR(A1701)=$F$12,C1701*$G$12,))))))))))</f>
        <v>22.5</v>
      </c>
      <c r="R1701">
        <f>SUMIF($B$3:B1701,B1701,$C$3:C1701)</f>
        <v>12</v>
      </c>
      <c r="S1701">
        <f t="shared" si="34"/>
        <v>0</v>
      </c>
    </row>
    <row r="1702" spans="1:19" x14ac:dyDescent="0.25">
      <c r="A1702" s="1">
        <v>41236</v>
      </c>
      <c r="B1702" t="s">
        <v>22</v>
      </c>
      <c r="C1702">
        <v>269</v>
      </c>
      <c r="J1702">
        <f>IF(YEAR(A1702)=$F$3,C1702*$G$3,IF(YEAR(A1702)=$F$4,C1702*$G$4,IF(YEAR(A1702)=$F$5,C1702*$G$5,IF(YEAR(A1702)=$F$6,C1702*$G$6,IF(YEAR(A1702)=$F$7,C1702*$G$7,IF(YEAR(A1702)=$F$8,C1702*$G$8,IF(YEAR(A1702)=$F$9,C1702*$G$9,IF(YEAR(A1702)=$F$10,C1702*$G$10,IF(YEAR(A1702)=$F$11,C1702*$G$11,IF(YEAR(A1702)=$F$12,C1702*$G$12,))))))))))</f>
        <v>605.25</v>
      </c>
      <c r="R1702">
        <f>SUMIF($B$3:B1702,B1702,$C$3:C1702)</f>
        <v>19695</v>
      </c>
      <c r="S1702">
        <f t="shared" si="34"/>
        <v>53.800000000000004</v>
      </c>
    </row>
    <row r="1703" spans="1:19" x14ac:dyDescent="0.25">
      <c r="A1703" s="1">
        <v>41236</v>
      </c>
      <c r="B1703" t="s">
        <v>5</v>
      </c>
      <c r="C1703">
        <v>328</v>
      </c>
      <c r="J1703">
        <f>IF(YEAR(A1703)=$F$3,C1703*$G$3,IF(YEAR(A1703)=$F$4,C1703*$G$4,IF(YEAR(A1703)=$F$5,C1703*$G$5,IF(YEAR(A1703)=$F$6,C1703*$G$6,IF(YEAR(A1703)=$F$7,C1703*$G$7,IF(YEAR(A1703)=$F$8,C1703*$G$8,IF(YEAR(A1703)=$F$9,C1703*$G$9,IF(YEAR(A1703)=$F$10,C1703*$G$10,IF(YEAR(A1703)=$F$11,C1703*$G$11,IF(YEAR(A1703)=$F$12,C1703*$G$12,))))))))))</f>
        <v>738</v>
      </c>
      <c r="R1703">
        <f>SUMIF($B$3:B1703,B1703,$C$3:C1703)</f>
        <v>9134</v>
      </c>
      <c r="S1703">
        <f t="shared" si="34"/>
        <v>32.800000000000004</v>
      </c>
    </row>
    <row r="1704" spans="1:19" x14ac:dyDescent="0.25">
      <c r="A1704" s="1">
        <v>41237</v>
      </c>
      <c r="B1704" t="s">
        <v>9</v>
      </c>
      <c r="C1704">
        <v>228</v>
      </c>
      <c r="J1704">
        <f>IF(YEAR(A1704)=$F$3,C1704*$G$3,IF(YEAR(A1704)=$F$4,C1704*$G$4,IF(YEAR(A1704)=$F$5,C1704*$G$5,IF(YEAR(A1704)=$F$6,C1704*$G$6,IF(YEAR(A1704)=$F$7,C1704*$G$7,IF(YEAR(A1704)=$F$8,C1704*$G$8,IF(YEAR(A1704)=$F$9,C1704*$G$9,IF(YEAR(A1704)=$F$10,C1704*$G$10,IF(YEAR(A1704)=$F$11,C1704*$G$11,IF(YEAR(A1704)=$F$12,C1704*$G$12,))))))))))</f>
        <v>513</v>
      </c>
      <c r="R1704">
        <f>SUMIF($B$3:B1704,B1704,$C$3:C1704)</f>
        <v>20486</v>
      </c>
      <c r="S1704">
        <f t="shared" si="34"/>
        <v>45.6</v>
      </c>
    </row>
    <row r="1705" spans="1:19" x14ac:dyDescent="0.25">
      <c r="A1705" s="1">
        <v>41239</v>
      </c>
      <c r="B1705" t="s">
        <v>2</v>
      </c>
      <c r="C1705">
        <v>12</v>
      </c>
      <c r="J1705">
        <f>IF(YEAR(A1705)=$F$3,C1705*$G$3,IF(YEAR(A1705)=$F$4,C1705*$G$4,IF(YEAR(A1705)=$F$5,C1705*$G$5,IF(YEAR(A1705)=$F$6,C1705*$G$6,IF(YEAR(A1705)=$F$7,C1705*$G$7,IF(YEAR(A1705)=$F$8,C1705*$G$8,IF(YEAR(A1705)=$F$9,C1705*$G$9,IF(YEAR(A1705)=$F$10,C1705*$G$10,IF(YEAR(A1705)=$F$11,C1705*$G$11,IF(YEAR(A1705)=$F$12,C1705*$G$12,))))))))))</f>
        <v>27</v>
      </c>
      <c r="R1705">
        <f>SUMIF($B$3:B1705,B1705,$C$3:C1705)</f>
        <v>14</v>
      </c>
      <c r="S1705">
        <f t="shared" si="34"/>
        <v>0</v>
      </c>
    </row>
    <row r="1706" spans="1:19" x14ac:dyDescent="0.25">
      <c r="A1706" s="1">
        <v>41244</v>
      </c>
      <c r="B1706" t="s">
        <v>93</v>
      </c>
      <c r="C1706">
        <v>16</v>
      </c>
      <c r="J1706">
        <f>IF(YEAR(A1706)=$F$3,C1706*$G$3,IF(YEAR(A1706)=$F$4,C1706*$G$4,IF(YEAR(A1706)=$F$5,C1706*$G$5,IF(YEAR(A1706)=$F$6,C1706*$G$6,IF(YEAR(A1706)=$F$7,C1706*$G$7,IF(YEAR(A1706)=$F$8,C1706*$G$8,IF(YEAR(A1706)=$F$9,C1706*$G$9,IF(YEAR(A1706)=$F$10,C1706*$G$10,IF(YEAR(A1706)=$F$11,C1706*$G$11,IF(YEAR(A1706)=$F$12,C1706*$G$12,))))))))))</f>
        <v>36</v>
      </c>
      <c r="R1706">
        <f>SUMIF($B$3:B1706,B1706,$C$3:C1706)</f>
        <v>35</v>
      </c>
      <c r="S1706">
        <f t="shared" si="34"/>
        <v>0</v>
      </c>
    </row>
    <row r="1707" spans="1:19" x14ac:dyDescent="0.25">
      <c r="A1707" s="1">
        <v>41247</v>
      </c>
      <c r="B1707" t="s">
        <v>17</v>
      </c>
      <c r="C1707">
        <v>233</v>
      </c>
      <c r="J1707">
        <f>IF(YEAR(A1707)=$F$3,C1707*$G$3,IF(YEAR(A1707)=$F$4,C1707*$G$4,IF(YEAR(A1707)=$F$5,C1707*$G$5,IF(YEAR(A1707)=$F$6,C1707*$G$6,IF(YEAR(A1707)=$F$7,C1707*$G$7,IF(YEAR(A1707)=$F$8,C1707*$G$8,IF(YEAR(A1707)=$F$9,C1707*$G$9,IF(YEAR(A1707)=$F$10,C1707*$G$10,IF(YEAR(A1707)=$F$11,C1707*$G$11,IF(YEAR(A1707)=$F$12,C1707*$G$12,))))))))))</f>
        <v>524.25</v>
      </c>
      <c r="R1707">
        <f>SUMIF($B$3:B1707,B1707,$C$3:C1707)</f>
        <v>14982</v>
      </c>
      <c r="S1707">
        <f t="shared" si="34"/>
        <v>46.6</v>
      </c>
    </row>
    <row r="1708" spans="1:19" x14ac:dyDescent="0.25">
      <c r="A1708" s="1">
        <v>41248</v>
      </c>
      <c r="B1708" t="s">
        <v>132</v>
      </c>
      <c r="C1708">
        <v>10</v>
      </c>
      <c r="J1708">
        <f>IF(YEAR(A1708)=$F$3,C1708*$G$3,IF(YEAR(A1708)=$F$4,C1708*$G$4,IF(YEAR(A1708)=$F$5,C1708*$G$5,IF(YEAR(A1708)=$F$6,C1708*$G$6,IF(YEAR(A1708)=$F$7,C1708*$G$7,IF(YEAR(A1708)=$F$8,C1708*$G$8,IF(YEAR(A1708)=$F$9,C1708*$G$9,IF(YEAR(A1708)=$F$10,C1708*$G$10,IF(YEAR(A1708)=$F$11,C1708*$G$11,IF(YEAR(A1708)=$F$12,C1708*$G$12,))))))))))</f>
        <v>22.5</v>
      </c>
      <c r="R1708">
        <f>SUMIF($B$3:B1708,B1708,$C$3:C1708)</f>
        <v>24</v>
      </c>
      <c r="S1708">
        <f t="shared" si="34"/>
        <v>0</v>
      </c>
    </row>
    <row r="1709" spans="1:19" x14ac:dyDescent="0.25">
      <c r="A1709" s="1">
        <v>41251</v>
      </c>
      <c r="B1709" t="s">
        <v>10</v>
      </c>
      <c r="C1709">
        <v>168</v>
      </c>
      <c r="J1709">
        <f>IF(YEAR(A1709)=$F$3,C1709*$G$3,IF(YEAR(A1709)=$F$4,C1709*$G$4,IF(YEAR(A1709)=$F$5,C1709*$G$5,IF(YEAR(A1709)=$F$6,C1709*$G$6,IF(YEAR(A1709)=$F$7,C1709*$G$7,IF(YEAR(A1709)=$F$8,C1709*$G$8,IF(YEAR(A1709)=$F$9,C1709*$G$9,IF(YEAR(A1709)=$F$10,C1709*$G$10,IF(YEAR(A1709)=$F$11,C1709*$G$11,IF(YEAR(A1709)=$F$12,C1709*$G$12,))))))))))</f>
        <v>378</v>
      </c>
      <c r="R1709">
        <f>SUMIF($B$3:B1709,B1709,$C$3:C1709)</f>
        <v>3728</v>
      </c>
      <c r="S1709">
        <f t="shared" si="34"/>
        <v>16.8</v>
      </c>
    </row>
    <row r="1710" spans="1:19" x14ac:dyDescent="0.25">
      <c r="A1710" s="1">
        <v>41251</v>
      </c>
      <c r="B1710" t="s">
        <v>5</v>
      </c>
      <c r="C1710">
        <v>388</v>
      </c>
      <c r="J1710">
        <f>IF(YEAR(A1710)=$F$3,C1710*$G$3,IF(YEAR(A1710)=$F$4,C1710*$G$4,IF(YEAR(A1710)=$F$5,C1710*$G$5,IF(YEAR(A1710)=$F$6,C1710*$G$6,IF(YEAR(A1710)=$F$7,C1710*$G$7,IF(YEAR(A1710)=$F$8,C1710*$G$8,IF(YEAR(A1710)=$F$9,C1710*$G$9,IF(YEAR(A1710)=$F$10,C1710*$G$10,IF(YEAR(A1710)=$F$11,C1710*$G$11,IF(YEAR(A1710)=$F$12,C1710*$G$12,))))))))))</f>
        <v>873</v>
      </c>
      <c r="R1710">
        <f>SUMIF($B$3:B1710,B1710,$C$3:C1710)</f>
        <v>9522</v>
      </c>
      <c r="S1710">
        <f t="shared" si="34"/>
        <v>38.800000000000004</v>
      </c>
    </row>
    <row r="1711" spans="1:19" x14ac:dyDescent="0.25">
      <c r="A1711" s="1">
        <v>41252</v>
      </c>
      <c r="B1711" t="s">
        <v>50</v>
      </c>
      <c r="C1711">
        <v>319</v>
      </c>
      <c r="J1711">
        <f>IF(YEAR(A1711)=$F$3,C1711*$G$3,IF(YEAR(A1711)=$F$4,C1711*$G$4,IF(YEAR(A1711)=$F$5,C1711*$G$5,IF(YEAR(A1711)=$F$6,C1711*$G$6,IF(YEAR(A1711)=$F$7,C1711*$G$7,IF(YEAR(A1711)=$F$8,C1711*$G$8,IF(YEAR(A1711)=$F$9,C1711*$G$9,IF(YEAR(A1711)=$F$10,C1711*$G$10,IF(YEAR(A1711)=$F$11,C1711*$G$11,IF(YEAR(A1711)=$F$12,C1711*$G$12,))))))))))</f>
        <v>717.75</v>
      </c>
      <c r="R1711">
        <f>SUMIF($B$3:B1711,B1711,$C$3:C1711)</f>
        <v>20511</v>
      </c>
      <c r="S1711">
        <f t="shared" si="34"/>
        <v>63.800000000000004</v>
      </c>
    </row>
    <row r="1712" spans="1:19" x14ac:dyDescent="0.25">
      <c r="A1712" s="1">
        <v>41254</v>
      </c>
      <c r="B1712" t="s">
        <v>67</v>
      </c>
      <c r="C1712">
        <v>12</v>
      </c>
      <c r="J1712">
        <f>IF(YEAR(A1712)=$F$3,C1712*$G$3,IF(YEAR(A1712)=$F$4,C1712*$G$4,IF(YEAR(A1712)=$F$5,C1712*$G$5,IF(YEAR(A1712)=$F$6,C1712*$G$6,IF(YEAR(A1712)=$F$7,C1712*$G$7,IF(YEAR(A1712)=$F$8,C1712*$G$8,IF(YEAR(A1712)=$F$9,C1712*$G$9,IF(YEAR(A1712)=$F$10,C1712*$G$10,IF(YEAR(A1712)=$F$11,C1712*$G$11,IF(YEAR(A1712)=$F$12,C1712*$G$12,))))))))))</f>
        <v>27</v>
      </c>
      <c r="R1712">
        <f>SUMIF($B$3:B1712,B1712,$C$3:C1712)</f>
        <v>31</v>
      </c>
      <c r="S1712">
        <f t="shared" si="34"/>
        <v>0</v>
      </c>
    </row>
    <row r="1713" spans="1:19" x14ac:dyDescent="0.25">
      <c r="A1713" s="1">
        <v>41256</v>
      </c>
      <c r="B1713" t="s">
        <v>173</v>
      </c>
      <c r="C1713">
        <v>150</v>
      </c>
      <c r="J1713">
        <f>IF(YEAR(A1713)=$F$3,C1713*$G$3,IF(YEAR(A1713)=$F$4,C1713*$G$4,IF(YEAR(A1713)=$F$5,C1713*$G$5,IF(YEAR(A1713)=$F$6,C1713*$G$6,IF(YEAR(A1713)=$F$7,C1713*$G$7,IF(YEAR(A1713)=$F$8,C1713*$G$8,IF(YEAR(A1713)=$F$9,C1713*$G$9,IF(YEAR(A1713)=$F$10,C1713*$G$10,IF(YEAR(A1713)=$F$11,C1713*$G$11,IF(YEAR(A1713)=$F$12,C1713*$G$12,))))))))))</f>
        <v>337.5</v>
      </c>
      <c r="R1713">
        <f>SUMIF($B$3:B1713,B1713,$C$3:C1713)</f>
        <v>641</v>
      </c>
      <c r="S1713">
        <f t="shared" si="34"/>
        <v>7.5</v>
      </c>
    </row>
    <row r="1714" spans="1:19" x14ac:dyDescent="0.25">
      <c r="A1714" s="1">
        <v>41258</v>
      </c>
      <c r="B1714" t="s">
        <v>9</v>
      </c>
      <c r="C1714">
        <v>347</v>
      </c>
      <c r="J1714">
        <f>IF(YEAR(A1714)=$F$3,C1714*$G$3,IF(YEAR(A1714)=$F$4,C1714*$G$4,IF(YEAR(A1714)=$F$5,C1714*$G$5,IF(YEAR(A1714)=$F$6,C1714*$G$6,IF(YEAR(A1714)=$F$7,C1714*$G$7,IF(YEAR(A1714)=$F$8,C1714*$G$8,IF(YEAR(A1714)=$F$9,C1714*$G$9,IF(YEAR(A1714)=$F$10,C1714*$G$10,IF(YEAR(A1714)=$F$11,C1714*$G$11,IF(YEAR(A1714)=$F$12,C1714*$G$12,))))))))))</f>
        <v>780.75</v>
      </c>
      <c r="R1714">
        <f>SUMIF($B$3:B1714,B1714,$C$3:C1714)</f>
        <v>20833</v>
      </c>
      <c r="S1714">
        <f t="shared" si="34"/>
        <v>69.400000000000006</v>
      </c>
    </row>
    <row r="1715" spans="1:19" x14ac:dyDescent="0.25">
      <c r="A1715" s="1">
        <v>41259</v>
      </c>
      <c r="B1715" t="s">
        <v>23</v>
      </c>
      <c r="C1715">
        <v>177</v>
      </c>
      <c r="J1715">
        <f>IF(YEAR(A1715)=$F$3,C1715*$G$3,IF(YEAR(A1715)=$F$4,C1715*$G$4,IF(YEAR(A1715)=$F$5,C1715*$G$5,IF(YEAR(A1715)=$F$6,C1715*$G$6,IF(YEAR(A1715)=$F$7,C1715*$G$7,IF(YEAR(A1715)=$F$8,C1715*$G$8,IF(YEAR(A1715)=$F$9,C1715*$G$9,IF(YEAR(A1715)=$F$10,C1715*$G$10,IF(YEAR(A1715)=$F$11,C1715*$G$11,IF(YEAR(A1715)=$F$12,C1715*$G$12,))))))))))</f>
        <v>398.25</v>
      </c>
      <c r="R1715">
        <f>SUMIF($B$3:B1715,B1715,$C$3:C1715)</f>
        <v>3571</v>
      </c>
      <c r="S1715">
        <f t="shared" si="34"/>
        <v>17.7</v>
      </c>
    </row>
    <row r="1716" spans="1:19" x14ac:dyDescent="0.25">
      <c r="A1716" s="1">
        <v>41262</v>
      </c>
      <c r="B1716" t="s">
        <v>45</v>
      </c>
      <c r="C1716">
        <v>222</v>
      </c>
      <c r="J1716">
        <f>IF(YEAR(A1716)=$F$3,C1716*$G$3,IF(YEAR(A1716)=$F$4,C1716*$G$4,IF(YEAR(A1716)=$F$5,C1716*$G$5,IF(YEAR(A1716)=$F$6,C1716*$G$6,IF(YEAR(A1716)=$F$7,C1716*$G$7,IF(YEAR(A1716)=$F$8,C1716*$G$8,IF(YEAR(A1716)=$F$9,C1716*$G$9,IF(YEAR(A1716)=$F$10,C1716*$G$10,IF(YEAR(A1716)=$F$11,C1716*$G$11,IF(YEAR(A1716)=$F$12,C1716*$G$12,))))))))))</f>
        <v>499.5</v>
      </c>
      <c r="R1716">
        <f>SUMIF($B$3:B1716,B1716,$C$3:C1716)</f>
        <v>19996</v>
      </c>
      <c r="S1716">
        <f t="shared" si="34"/>
        <v>44.400000000000006</v>
      </c>
    </row>
    <row r="1717" spans="1:19" x14ac:dyDescent="0.25">
      <c r="A1717" s="1">
        <v>41273</v>
      </c>
      <c r="B1717" t="s">
        <v>49</v>
      </c>
      <c r="C1717">
        <v>9</v>
      </c>
      <c r="J1717">
        <f>IF(YEAR(A1717)=$F$3,C1717*$G$3,IF(YEAR(A1717)=$F$4,C1717*$G$4,IF(YEAR(A1717)=$F$5,C1717*$G$5,IF(YEAR(A1717)=$F$6,C1717*$G$6,IF(YEAR(A1717)=$F$7,C1717*$G$7,IF(YEAR(A1717)=$F$8,C1717*$G$8,IF(YEAR(A1717)=$F$9,C1717*$G$9,IF(YEAR(A1717)=$F$10,C1717*$G$10,IF(YEAR(A1717)=$F$11,C1717*$G$11,IF(YEAR(A1717)=$F$12,C1717*$G$12,))))))))))</f>
        <v>20.25</v>
      </c>
      <c r="R1717">
        <f>SUMIF($B$3:B1717,B1717,$C$3:C1717)</f>
        <v>23</v>
      </c>
      <c r="S1717">
        <f t="shared" si="34"/>
        <v>0</v>
      </c>
    </row>
    <row r="1718" spans="1:19" x14ac:dyDescent="0.25">
      <c r="A1718" s="1">
        <v>41273</v>
      </c>
      <c r="B1718" t="s">
        <v>231</v>
      </c>
      <c r="C1718">
        <v>14</v>
      </c>
      <c r="J1718">
        <f>IF(YEAR(A1718)=$F$3,C1718*$G$3,IF(YEAR(A1718)=$F$4,C1718*$G$4,IF(YEAR(A1718)=$F$5,C1718*$G$5,IF(YEAR(A1718)=$F$6,C1718*$G$6,IF(YEAR(A1718)=$F$7,C1718*$G$7,IF(YEAR(A1718)=$F$8,C1718*$G$8,IF(YEAR(A1718)=$F$9,C1718*$G$9,IF(YEAR(A1718)=$F$10,C1718*$G$10,IF(YEAR(A1718)=$F$11,C1718*$G$11,IF(YEAR(A1718)=$F$12,C1718*$G$12,))))))))))</f>
        <v>31.5</v>
      </c>
      <c r="R1718">
        <f>SUMIF($B$3:B1718,B1718,$C$3:C1718)</f>
        <v>14</v>
      </c>
      <c r="S1718">
        <f t="shared" si="34"/>
        <v>0</v>
      </c>
    </row>
    <row r="1719" spans="1:19" x14ac:dyDescent="0.25">
      <c r="A1719" s="1">
        <v>41275</v>
      </c>
      <c r="B1719" t="s">
        <v>3</v>
      </c>
      <c r="C1719">
        <v>7</v>
      </c>
      <c r="J1719">
        <f>IF(YEAR(A1719)=$F$3,C1719*$G$3,IF(YEAR(A1719)=$F$4,C1719*$G$4,IF(YEAR(A1719)=$F$5,C1719*$G$5,IF(YEAR(A1719)=$F$6,C1719*$G$6,IF(YEAR(A1719)=$F$7,C1719*$G$7,IF(YEAR(A1719)=$F$8,C1719*$G$8,IF(YEAR(A1719)=$F$9,C1719*$G$9,IF(YEAR(A1719)=$F$10,C1719*$G$10,IF(YEAR(A1719)=$F$11,C1719*$G$11,IF(YEAR(A1719)=$F$12,C1719*$G$12,))))))))))</f>
        <v>15.540000000000001</v>
      </c>
      <c r="R1719">
        <f>SUMIF($B$3:B1719,B1719,$C$3:C1719)</f>
        <v>27</v>
      </c>
      <c r="S1719">
        <f t="shared" si="34"/>
        <v>0</v>
      </c>
    </row>
    <row r="1720" spans="1:19" x14ac:dyDescent="0.25">
      <c r="A1720" s="1">
        <v>41279</v>
      </c>
      <c r="B1720" t="s">
        <v>66</v>
      </c>
      <c r="C1720">
        <v>171</v>
      </c>
      <c r="J1720">
        <f>IF(YEAR(A1720)=$F$3,C1720*$G$3,IF(YEAR(A1720)=$F$4,C1720*$G$4,IF(YEAR(A1720)=$F$5,C1720*$G$5,IF(YEAR(A1720)=$F$6,C1720*$G$6,IF(YEAR(A1720)=$F$7,C1720*$G$7,IF(YEAR(A1720)=$F$8,C1720*$G$8,IF(YEAR(A1720)=$F$9,C1720*$G$9,IF(YEAR(A1720)=$F$10,C1720*$G$10,IF(YEAR(A1720)=$F$11,C1720*$G$11,IF(YEAR(A1720)=$F$12,C1720*$G$12,))))))))))</f>
        <v>379.62000000000006</v>
      </c>
      <c r="R1720">
        <f>SUMIF($B$3:B1720,B1720,$C$3:C1720)</f>
        <v>3146</v>
      </c>
      <c r="S1720">
        <f t="shared" si="34"/>
        <v>17.100000000000001</v>
      </c>
    </row>
    <row r="1721" spans="1:19" x14ac:dyDescent="0.25">
      <c r="A1721" s="1">
        <v>41283</v>
      </c>
      <c r="B1721" t="s">
        <v>208</v>
      </c>
      <c r="C1721">
        <v>16</v>
      </c>
      <c r="J1721">
        <f>IF(YEAR(A1721)=$F$3,C1721*$G$3,IF(YEAR(A1721)=$F$4,C1721*$G$4,IF(YEAR(A1721)=$F$5,C1721*$G$5,IF(YEAR(A1721)=$F$6,C1721*$G$6,IF(YEAR(A1721)=$F$7,C1721*$G$7,IF(YEAR(A1721)=$F$8,C1721*$G$8,IF(YEAR(A1721)=$F$9,C1721*$G$9,IF(YEAR(A1721)=$F$10,C1721*$G$10,IF(YEAR(A1721)=$F$11,C1721*$G$11,IF(YEAR(A1721)=$F$12,C1721*$G$12,))))))))))</f>
        <v>35.520000000000003</v>
      </c>
      <c r="R1721">
        <f>SUMIF($B$3:B1721,B1721,$C$3:C1721)</f>
        <v>23</v>
      </c>
      <c r="S1721">
        <f t="shared" si="34"/>
        <v>0</v>
      </c>
    </row>
    <row r="1722" spans="1:19" x14ac:dyDescent="0.25">
      <c r="A1722" s="1">
        <v>41284</v>
      </c>
      <c r="B1722" t="s">
        <v>18</v>
      </c>
      <c r="C1722">
        <v>176</v>
      </c>
      <c r="J1722">
        <f>IF(YEAR(A1722)=$F$3,C1722*$G$3,IF(YEAR(A1722)=$F$4,C1722*$G$4,IF(YEAR(A1722)=$F$5,C1722*$G$5,IF(YEAR(A1722)=$F$6,C1722*$G$6,IF(YEAR(A1722)=$F$7,C1722*$G$7,IF(YEAR(A1722)=$F$8,C1722*$G$8,IF(YEAR(A1722)=$F$9,C1722*$G$9,IF(YEAR(A1722)=$F$10,C1722*$G$10,IF(YEAR(A1722)=$F$11,C1722*$G$11,IF(YEAR(A1722)=$F$12,C1722*$G$12,))))))))))</f>
        <v>390.72</v>
      </c>
      <c r="R1722">
        <f>SUMIF($B$3:B1722,B1722,$C$3:C1722)</f>
        <v>4522</v>
      </c>
      <c r="S1722">
        <f t="shared" si="34"/>
        <v>17.600000000000001</v>
      </c>
    </row>
    <row r="1723" spans="1:19" x14ac:dyDescent="0.25">
      <c r="A1723" s="1">
        <v>41287</v>
      </c>
      <c r="B1723" t="s">
        <v>55</v>
      </c>
      <c r="C1723">
        <v>37</v>
      </c>
      <c r="J1723">
        <f>IF(YEAR(A1723)=$F$3,C1723*$G$3,IF(YEAR(A1723)=$F$4,C1723*$G$4,IF(YEAR(A1723)=$F$5,C1723*$G$5,IF(YEAR(A1723)=$F$6,C1723*$G$6,IF(YEAR(A1723)=$F$7,C1723*$G$7,IF(YEAR(A1723)=$F$8,C1723*$G$8,IF(YEAR(A1723)=$F$9,C1723*$G$9,IF(YEAR(A1723)=$F$10,C1723*$G$10,IF(YEAR(A1723)=$F$11,C1723*$G$11,IF(YEAR(A1723)=$F$12,C1723*$G$12,))))))))))</f>
        <v>82.14</v>
      </c>
      <c r="R1723">
        <f>SUMIF($B$3:B1723,B1723,$C$3:C1723)</f>
        <v>4038</v>
      </c>
      <c r="S1723">
        <f t="shared" si="34"/>
        <v>3.7</v>
      </c>
    </row>
    <row r="1724" spans="1:19" x14ac:dyDescent="0.25">
      <c r="A1724" s="1">
        <v>41290</v>
      </c>
      <c r="B1724" t="s">
        <v>18</v>
      </c>
      <c r="C1724">
        <v>186</v>
      </c>
      <c r="J1724">
        <f>IF(YEAR(A1724)=$F$3,C1724*$G$3,IF(YEAR(A1724)=$F$4,C1724*$G$4,IF(YEAR(A1724)=$F$5,C1724*$G$5,IF(YEAR(A1724)=$F$6,C1724*$G$6,IF(YEAR(A1724)=$F$7,C1724*$G$7,IF(YEAR(A1724)=$F$8,C1724*$G$8,IF(YEAR(A1724)=$F$9,C1724*$G$9,IF(YEAR(A1724)=$F$10,C1724*$G$10,IF(YEAR(A1724)=$F$11,C1724*$G$11,IF(YEAR(A1724)=$F$12,C1724*$G$12,))))))))))</f>
        <v>412.92</v>
      </c>
      <c r="R1724">
        <f>SUMIF($B$3:B1724,B1724,$C$3:C1724)</f>
        <v>4708</v>
      </c>
      <c r="S1724">
        <f t="shared" si="34"/>
        <v>18.600000000000001</v>
      </c>
    </row>
    <row r="1725" spans="1:19" x14ac:dyDescent="0.25">
      <c r="A1725" s="1">
        <v>41290</v>
      </c>
      <c r="B1725" t="s">
        <v>61</v>
      </c>
      <c r="C1725">
        <v>45</v>
      </c>
      <c r="J1725">
        <f>IF(YEAR(A1725)=$F$3,C1725*$G$3,IF(YEAR(A1725)=$F$4,C1725*$G$4,IF(YEAR(A1725)=$F$5,C1725*$G$5,IF(YEAR(A1725)=$F$6,C1725*$G$6,IF(YEAR(A1725)=$F$7,C1725*$G$7,IF(YEAR(A1725)=$F$8,C1725*$G$8,IF(YEAR(A1725)=$F$9,C1725*$G$9,IF(YEAR(A1725)=$F$10,C1725*$G$10,IF(YEAR(A1725)=$F$11,C1725*$G$11,IF(YEAR(A1725)=$F$12,C1725*$G$12,))))))))))</f>
        <v>99.9</v>
      </c>
      <c r="R1725">
        <f>SUMIF($B$3:B1725,B1725,$C$3:C1725)</f>
        <v>2631</v>
      </c>
      <c r="S1725">
        <f t="shared" si="34"/>
        <v>4.5</v>
      </c>
    </row>
    <row r="1726" spans="1:19" x14ac:dyDescent="0.25">
      <c r="A1726" s="1">
        <v>41294</v>
      </c>
      <c r="B1726" t="s">
        <v>52</v>
      </c>
      <c r="C1726">
        <v>186</v>
      </c>
      <c r="J1726">
        <f>IF(YEAR(A1726)=$F$3,C1726*$G$3,IF(YEAR(A1726)=$F$4,C1726*$G$4,IF(YEAR(A1726)=$F$5,C1726*$G$5,IF(YEAR(A1726)=$F$6,C1726*$G$6,IF(YEAR(A1726)=$F$7,C1726*$G$7,IF(YEAR(A1726)=$F$8,C1726*$G$8,IF(YEAR(A1726)=$F$9,C1726*$G$9,IF(YEAR(A1726)=$F$10,C1726*$G$10,IF(YEAR(A1726)=$F$11,C1726*$G$11,IF(YEAR(A1726)=$F$12,C1726*$G$12,))))))))))</f>
        <v>412.92</v>
      </c>
      <c r="R1726">
        <f>SUMIF($B$3:B1726,B1726,$C$3:C1726)</f>
        <v>4536</v>
      </c>
      <c r="S1726">
        <f t="shared" si="34"/>
        <v>18.600000000000001</v>
      </c>
    </row>
    <row r="1727" spans="1:19" x14ac:dyDescent="0.25">
      <c r="A1727" s="1">
        <v>41294</v>
      </c>
      <c r="B1727" t="s">
        <v>14</v>
      </c>
      <c r="C1727">
        <v>211</v>
      </c>
      <c r="J1727">
        <f>IF(YEAR(A1727)=$F$3,C1727*$G$3,IF(YEAR(A1727)=$F$4,C1727*$G$4,IF(YEAR(A1727)=$F$5,C1727*$G$5,IF(YEAR(A1727)=$F$6,C1727*$G$6,IF(YEAR(A1727)=$F$7,C1727*$G$7,IF(YEAR(A1727)=$F$8,C1727*$G$8,IF(YEAR(A1727)=$F$9,C1727*$G$9,IF(YEAR(A1727)=$F$10,C1727*$G$10,IF(YEAR(A1727)=$F$11,C1727*$G$11,IF(YEAR(A1727)=$F$12,C1727*$G$12,))))))))))</f>
        <v>468.42</v>
      </c>
      <c r="R1727">
        <f>SUMIF($B$3:B1727,B1727,$C$3:C1727)</f>
        <v>18722</v>
      </c>
      <c r="S1727">
        <f t="shared" si="34"/>
        <v>42.2</v>
      </c>
    </row>
    <row r="1728" spans="1:19" x14ac:dyDescent="0.25">
      <c r="A1728" s="1">
        <v>41300</v>
      </c>
      <c r="B1728" t="s">
        <v>9</v>
      </c>
      <c r="C1728">
        <v>330</v>
      </c>
      <c r="J1728">
        <f>IF(YEAR(A1728)=$F$3,C1728*$G$3,IF(YEAR(A1728)=$F$4,C1728*$G$4,IF(YEAR(A1728)=$F$5,C1728*$G$5,IF(YEAR(A1728)=$F$6,C1728*$G$6,IF(YEAR(A1728)=$F$7,C1728*$G$7,IF(YEAR(A1728)=$F$8,C1728*$G$8,IF(YEAR(A1728)=$F$9,C1728*$G$9,IF(YEAR(A1728)=$F$10,C1728*$G$10,IF(YEAR(A1728)=$F$11,C1728*$G$11,IF(YEAR(A1728)=$F$12,C1728*$G$12,))))))))))</f>
        <v>732.6</v>
      </c>
      <c r="R1728">
        <f>SUMIF($B$3:B1728,B1728,$C$3:C1728)</f>
        <v>21163</v>
      </c>
      <c r="S1728">
        <f t="shared" si="34"/>
        <v>66</v>
      </c>
    </row>
    <row r="1729" spans="1:19" x14ac:dyDescent="0.25">
      <c r="A1729" s="1">
        <v>41301</v>
      </c>
      <c r="B1729" t="s">
        <v>14</v>
      </c>
      <c r="C1729">
        <v>134</v>
      </c>
      <c r="J1729">
        <f>IF(YEAR(A1729)=$F$3,C1729*$G$3,IF(YEAR(A1729)=$F$4,C1729*$G$4,IF(YEAR(A1729)=$F$5,C1729*$G$5,IF(YEAR(A1729)=$F$6,C1729*$G$6,IF(YEAR(A1729)=$F$7,C1729*$G$7,IF(YEAR(A1729)=$F$8,C1729*$G$8,IF(YEAR(A1729)=$F$9,C1729*$G$9,IF(YEAR(A1729)=$F$10,C1729*$G$10,IF(YEAR(A1729)=$F$11,C1729*$G$11,IF(YEAR(A1729)=$F$12,C1729*$G$12,))))))))))</f>
        <v>297.48</v>
      </c>
      <c r="R1729">
        <f>SUMIF($B$3:B1729,B1729,$C$3:C1729)</f>
        <v>18856</v>
      </c>
      <c r="S1729">
        <f t="shared" si="34"/>
        <v>26.8</v>
      </c>
    </row>
    <row r="1730" spans="1:19" x14ac:dyDescent="0.25">
      <c r="A1730" s="1">
        <v>41301</v>
      </c>
      <c r="B1730" t="s">
        <v>9</v>
      </c>
      <c r="C1730">
        <v>459</v>
      </c>
      <c r="J1730">
        <f>IF(YEAR(A1730)=$F$3,C1730*$G$3,IF(YEAR(A1730)=$F$4,C1730*$G$4,IF(YEAR(A1730)=$F$5,C1730*$G$5,IF(YEAR(A1730)=$F$6,C1730*$G$6,IF(YEAR(A1730)=$F$7,C1730*$G$7,IF(YEAR(A1730)=$F$8,C1730*$G$8,IF(YEAR(A1730)=$F$9,C1730*$G$9,IF(YEAR(A1730)=$F$10,C1730*$G$10,IF(YEAR(A1730)=$F$11,C1730*$G$11,IF(YEAR(A1730)=$F$12,C1730*$G$12,))))))))))</f>
        <v>1018.9800000000001</v>
      </c>
      <c r="R1730">
        <f>SUMIF($B$3:B1730,B1730,$C$3:C1730)</f>
        <v>21622</v>
      </c>
      <c r="S1730">
        <f t="shared" si="34"/>
        <v>91.800000000000011</v>
      </c>
    </row>
    <row r="1731" spans="1:19" x14ac:dyDescent="0.25">
      <c r="A1731" s="1">
        <v>41302</v>
      </c>
      <c r="B1731" t="s">
        <v>26</v>
      </c>
      <c r="C1731">
        <v>185</v>
      </c>
      <c r="J1731">
        <f>IF(YEAR(A1731)=$F$3,C1731*$G$3,IF(YEAR(A1731)=$F$4,C1731*$G$4,IF(YEAR(A1731)=$F$5,C1731*$G$5,IF(YEAR(A1731)=$F$6,C1731*$G$6,IF(YEAR(A1731)=$F$7,C1731*$G$7,IF(YEAR(A1731)=$F$8,C1731*$G$8,IF(YEAR(A1731)=$F$9,C1731*$G$9,IF(YEAR(A1731)=$F$10,C1731*$G$10,IF(YEAR(A1731)=$F$11,C1731*$G$11,IF(YEAR(A1731)=$F$12,C1731*$G$12,))))))))))</f>
        <v>410.70000000000005</v>
      </c>
      <c r="R1731">
        <f>SUMIF($B$3:B1731,B1731,$C$3:C1731)</f>
        <v>1872</v>
      </c>
      <c r="S1731">
        <f t="shared" si="34"/>
        <v>18.5</v>
      </c>
    </row>
    <row r="1732" spans="1:19" x14ac:dyDescent="0.25">
      <c r="A1732" s="1">
        <v>41303</v>
      </c>
      <c r="B1732" t="s">
        <v>67</v>
      </c>
      <c r="C1732">
        <v>3</v>
      </c>
      <c r="J1732">
        <f>IF(YEAR(A1732)=$F$3,C1732*$G$3,IF(YEAR(A1732)=$F$4,C1732*$G$4,IF(YEAR(A1732)=$F$5,C1732*$G$5,IF(YEAR(A1732)=$F$6,C1732*$G$6,IF(YEAR(A1732)=$F$7,C1732*$G$7,IF(YEAR(A1732)=$F$8,C1732*$G$8,IF(YEAR(A1732)=$F$9,C1732*$G$9,IF(YEAR(A1732)=$F$10,C1732*$G$10,IF(YEAR(A1732)=$F$11,C1732*$G$11,IF(YEAR(A1732)=$F$12,C1732*$G$12,))))))))))</f>
        <v>6.66</v>
      </c>
      <c r="R1732">
        <f>SUMIF($B$3:B1732,B1732,$C$3:C1732)</f>
        <v>34</v>
      </c>
      <c r="S1732">
        <f t="shared" ref="S1732:S1795" si="35">IF(R1732&gt;=10000,C1732*0.2,IF(R1732&gt;=1000,C1732*0.1,IF(R1732&gt;=100,C1732*0.05,0)))</f>
        <v>0</v>
      </c>
    </row>
    <row r="1733" spans="1:19" x14ac:dyDescent="0.25">
      <c r="A1733" s="1">
        <v>41305</v>
      </c>
      <c r="B1733" t="s">
        <v>30</v>
      </c>
      <c r="C1733">
        <v>181</v>
      </c>
      <c r="J1733">
        <f>IF(YEAR(A1733)=$F$3,C1733*$G$3,IF(YEAR(A1733)=$F$4,C1733*$G$4,IF(YEAR(A1733)=$F$5,C1733*$G$5,IF(YEAR(A1733)=$F$6,C1733*$G$6,IF(YEAR(A1733)=$F$7,C1733*$G$7,IF(YEAR(A1733)=$F$8,C1733*$G$8,IF(YEAR(A1733)=$F$9,C1733*$G$9,IF(YEAR(A1733)=$F$10,C1733*$G$10,IF(YEAR(A1733)=$F$11,C1733*$G$11,IF(YEAR(A1733)=$F$12,C1733*$G$12,))))))))))</f>
        <v>401.82000000000005</v>
      </c>
      <c r="R1733">
        <f>SUMIF($B$3:B1733,B1733,$C$3:C1733)</f>
        <v>4367</v>
      </c>
      <c r="S1733">
        <f t="shared" si="35"/>
        <v>18.100000000000001</v>
      </c>
    </row>
    <row r="1734" spans="1:19" x14ac:dyDescent="0.25">
      <c r="A1734" s="1">
        <v>41309</v>
      </c>
      <c r="B1734" t="s">
        <v>17</v>
      </c>
      <c r="C1734">
        <v>441</v>
      </c>
      <c r="J1734">
        <f>IF(YEAR(A1734)=$F$3,C1734*$G$3,IF(YEAR(A1734)=$F$4,C1734*$G$4,IF(YEAR(A1734)=$F$5,C1734*$G$5,IF(YEAR(A1734)=$F$6,C1734*$G$6,IF(YEAR(A1734)=$F$7,C1734*$G$7,IF(YEAR(A1734)=$F$8,C1734*$G$8,IF(YEAR(A1734)=$F$9,C1734*$G$9,IF(YEAR(A1734)=$F$10,C1734*$G$10,IF(YEAR(A1734)=$F$11,C1734*$G$11,IF(YEAR(A1734)=$F$12,C1734*$G$12,))))))))))</f>
        <v>979.0200000000001</v>
      </c>
      <c r="R1734">
        <f>SUMIF($B$3:B1734,B1734,$C$3:C1734)</f>
        <v>15423</v>
      </c>
      <c r="S1734">
        <f t="shared" si="35"/>
        <v>88.2</v>
      </c>
    </row>
    <row r="1735" spans="1:19" x14ac:dyDescent="0.25">
      <c r="A1735" s="1">
        <v>41310</v>
      </c>
      <c r="B1735" t="s">
        <v>45</v>
      </c>
      <c r="C1735">
        <v>487</v>
      </c>
      <c r="J1735">
        <f>IF(YEAR(A1735)=$F$3,C1735*$G$3,IF(YEAR(A1735)=$F$4,C1735*$G$4,IF(YEAR(A1735)=$F$5,C1735*$G$5,IF(YEAR(A1735)=$F$6,C1735*$G$6,IF(YEAR(A1735)=$F$7,C1735*$G$7,IF(YEAR(A1735)=$F$8,C1735*$G$8,IF(YEAR(A1735)=$F$9,C1735*$G$9,IF(YEAR(A1735)=$F$10,C1735*$G$10,IF(YEAR(A1735)=$F$11,C1735*$G$11,IF(YEAR(A1735)=$F$12,C1735*$G$12,))))))))))</f>
        <v>1081.1400000000001</v>
      </c>
      <c r="R1735">
        <f>SUMIF($B$3:B1735,B1735,$C$3:C1735)</f>
        <v>20483</v>
      </c>
      <c r="S1735">
        <f t="shared" si="35"/>
        <v>97.4</v>
      </c>
    </row>
    <row r="1736" spans="1:19" x14ac:dyDescent="0.25">
      <c r="A1736" s="1">
        <v>41310</v>
      </c>
      <c r="B1736" t="s">
        <v>52</v>
      </c>
      <c r="C1736">
        <v>56</v>
      </c>
      <c r="J1736">
        <f>IF(YEAR(A1736)=$F$3,C1736*$G$3,IF(YEAR(A1736)=$F$4,C1736*$G$4,IF(YEAR(A1736)=$F$5,C1736*$G$5,IF(YEAR(A1736)=$F$6,C1736*$G$6,IF(YEAR(A1736)=$F$7,C1736*$G$7,IF(YEAR(A1736)=$F$8,C1736*$G$8,IF(YEAR(A1736)=$F$9,C1736*$G$9,IF(YEAR(A1736)=$F$10,C1736*$G$10,IF(YEAR(A1736)=$F$11,C1736*$G$11,IF(YEAR(A1736)=$F$12,C1736*$G$12,))))))))))</f>
        <v>124.32000000000001</v>
      </c>
      <c r="R1736">
        <f>SUMIF($B$3:B1736,B1736,$C$3:C1736)</f>
        <v>4592</v>
      </c>
      <c r="S1736">
        <f t="shared" si="35"/>
        <v>5.6000000000000005</v>
      </c>
    </row>
    <row r="1737" spans="1:19" x14ac:dyDescent="0.25">
      <c r="A1737" s="1">
        <v>41314</v>
      </c>
      <c r="B1737" t="s">
        <v>12</v>
      </c>
      <c r="C1737">
        <v>23</v>
      </c>
      <c r="J1737">
        <f>IF(YEAR(A1737)=$F$3,C1737*$G$3,IF(YEAR(A1737)=$F$4,C1737*$G$4,IF(YEAR(A1737)=$F$5,C1737*$G$5,IF(YEAR(A1737)=$F$6,C1737*$G$6,IF(YEAR(A1737)=$F$7,C1737*$G$7,IF(YEAR(A1737)=$F$8,C1737*$G$8,IF(YEAR(A1737)=$F$9,C1737*$G$9,IF(YEAR(A1737)=$F$10,C1737*$G$10,IF(YEAR(A1737)=$F$11,C1737*$G$11,IF(YEAR(A1737)=$F$12,C1737*$G$12,))))))))))</f>
        <v>51.06</v>
      </c>
      <c r="R1737">
        <f>SUMIF($B$3:B1737,B1737,$C$3:C1737)</f>
        <v>3968</v>
      </c>
      <c r="S1737">
        <f t="shared" si="35"/>
        <v>2.3000000000000003</v>
      </c>
    </row>
    <row r="1738" spans="1:19" x14ac:dyDescent="0.25">
      <c r="A1738" s="1">
        <v>41314</v>
      </c>
      <c r="B1738" t="s">
        <v>131</v>
      </c>
      <c r="C1738">
        <v>113</v>
      </c>
      <c r="J1738">
        <f>IF(YEAR(A1738)=$F$3,C1738*$G$3,IF(YEAR(A1738)=$F$4,C1738*$G$4,IF(YEAR(A1738)=$F$5,C1738*$G$5,IF(YEAR(A1738)=$F$6,C1738*$G$6,IF(YEAR(A1738)=$F$7,C1738*$G$7,IF(YEAR(A1738)=$F$8,C1738*$G$8,IF(YEAR(A1738)=$F$9,C1738*$G$9,IF(YEAR(A1738)=$F$10,C1738*$G$10,IF(YEAR(A1738)=$F$11,C1738*$G$11,IF(YEAR(A1738)=$F$12,C1738*$G$12,))))))))))</f>
        <v>250.86</v>
      </c>
      <c r="R1738">
        <f>SUMIF($B$3:B1738,B1738,$C$3:C1738)</f>
        <v>851</v>
      </c>
      <c r="S1738">
        <f t="shared" si="35"/>
        <v>5.65</v>
      </c>
    </row>
    <row r="1739" spans="1:19" x14ac:dyDescent="0.25">
      <c r="A1739" s="1">
        <v>41315</v>
      </c>
      <c r="B1739" t="s">
        <v>200</v>
      </c>
      <c r="C1739">
        <v>19</v>
      </c>
      <c r="J1739">
        <f>IF(YEAR(A1739)=$F$3,C1739*$G$3,IF(YEAR(A1739)=$F$4,C1739*$G$4,IF(YEAR(A1739)=$F$5,C1739*$G$5,IF(YEAR(A1739)=$F$6,C1739*$G$6,IF(YEAR(A1739)=$F$7,C1739*$G$7,IF(YEAR(A1739)=$F$8,C1739*$G$8,IF(YEAR(A1739)=$F$9,C1739*$G$9,IF(YEAR(A1739)=$F$10,C1739*$G$10,IF(YEAR(A1739)=$F$11,C1739*$G$11,IF(YEAR(A1739)=$F$12,C1739*$G$12,))))))))))</f>
        <v>42.180000000000007</v>
      </c>
      <c r="R1739">
        <f>SUMIF($B$3:B1739,B1739,$C$3:C1739)</f>
        <v>22</v>
      </c>
      <c r="S1739">
        <f t="shared" si="35"/>
        <v>0</v>
      </c>
    </row>
    <row r="1740" spans="1:19" x14ac:dyDescent="0.25">
      <c r="A1740" s="1">
        <v>41316</v>
      </c>
      <c r="B1740" t="s">
        <v>78</v>
      </c>
      <c r="C1740">
        <v>188</v>
      </c>
      <c r="J1740">
        <f>IF(YEAR(A1740)=$F$3,C1740*$G$3,IF(YEAR(A1740)=$F$4,C1740*$G$4,IF(YEAR(A1740)=$F$5,C1740*$G$5,IF(YEAR(A1740)=$F$6,C1740*$G$6,IF(YEAR(A1740)=$F$7,C1740*$G$7,IF(YEAR(A1740)=$F$8,C1740*$G$8,IF(YEAR(A1740)=$F$9,C1740*$G$9,IF(YEAR(A1740)=$F$10,C1740*$G$10,IF(YEAR(A1740)=$F$11,C1740*$G$11,IF(YEAR(A1740)=$F$12,C1740*$G$12,))))))))))</f>
        <v>417.36</v>
      </c>
      <c r="R1740">
        <f>SUMIF($B$3:B1740,B1740,$C$3:C1740)</f>
        <v>2011</v>
      </c>
      <c r="S1740">
        <f t="shared" si="35"/>
        <v>18.8</v>
      </c>
    </row>
    <row r="1741" spans="1:19" x14ac:dyDescent="0.25">
      <c r="A1741" s="1">
        <v>41316</v>
      </c>
      <c r="B1741" t="s">
        <v>7</v>
      </c>
      <c r="C1741">
        <v>338</v>
      </c>
      <c r="J1741">
        <f>IF(YEAR(A1741)=$F$3,C1741*$G$3,IF(YEAR(A1741)=$F$4,C1741*$G$4,IF(YEAR(A1741)=$F$5,C1741*$G$5,IF(YEAR(A1741)=$F$6,C1741*$G$6,IF(YEAR(A1741)=$F$7,C1741*$G$7,IF(YEAR(A1741)=$F$8,C1741*$G$8,IF(YEAR(A1741)=$F$9,C1741*$G$9,IF(YEAR(A1741)=$F$10,C1741*$G$10,IF(YEAR(A1741)=$F$11,C1741*$G$11,IF(YEAR(A1741)=$F$12,C1741*$G$12,))))))))))</f>
        <v>750.36</v>
      </c>
      <c r="R1741">
        <f>SUMIF($B$3:B1741,B1741,$C$3:C1741)</f>
        <v>21920</v>
      </c>
      <c r="S1741">
        <f t="shared" si="35"/>
        <v>67.600000000000009</v>
      </c>
    </row>
    <row r="1742" spans="1:19" x14ac:dyDescent="0.25">
      <c r="A1742" s="1">
        <v>41317</v>
      </c>
      <c r="B1742" t="s">
        <v>31</v>
      </c>
      <c r="C1742">
        <v>80</v>
      </c>
      <c r="J1742">
        <f>IF(YEAR(A1742)=$F$3,C1742*$G$3,IF(YEAR(A1742)=$F$4,C1742*$G$4,IF(YEAR(A1742)=$F$5,C1742*$G$5,IF(YEAR(A1742)=$F$6,C1742*$G$6,IF(YEAR(A1742)=$F$7,C1742*$G$7,IF(YEAR(A1742)=$F$8,C1742*$G$8,IF(YEAR(A1742)=$F$9,C1742*$G$9,IF(YEAR(A1742)=$F$10,C1742*$G$10,IF(YEAR(A1742)=$F$11,C1742*$G$11,IF(YEAR(A1742)=$F$12,C1742*$G$12,))))))))))</f>
        <v>177.60000000000002</v>
      </c>
      <c r="R1742">
        <f>SUMIF($B$3:B1742,B1742,$C$3:C1742)</f>
        <v>1737</v>
      </c>
      <c r="S1742">
        <f t="shared" si="35"/>
        <v>8</v>
      </c>
    </row>
    <row r="1743" spans="1:19" x14ac:dyDescent="0.25">
      <c r="A1743" s="1">
        <v>41318</v>
      </c>
      <c r="B1743" t="s">
        <v>171</v>
      </c>
      <c r="C1743">
        <v>20</v>
      </c>
      <c r="J1743">
        <f>IF(YEAR(A1743)=$F$3,C1743*$G$3,IF(YEAR(A1743)=$F$4,C1743*$G$4,IF(YEAR(A1743)=$F$5,C1743*$G$5,IF(YEAR(A1743)=$F$6,C1743*$G$6,IF(YEAR(A1743)=$F$7,C1743*$G$7,IF(YEAR(A1743)=$F$8,C1743*$G$8,IF(YEAR(A1743)=$F$9,C1743*$G$9,IF(YEAR(A1743)=$F$10,C1743*$G$10,IF(YEAR(A1743)=$F$11,C1743*$G$11,IF(YEAR(A1743)=$F$12,C1743*$G$12,))))))))))</f>
        <v>44.400000000000006</v>
      </c>
      <c r="R1743">
        <f>SUMIF($B$3:B1743,B1743,$C$3:C1743)</f>
        <v>29</v>
      </c>
      <c r="S1743">
        <f t="shared" si="35"/>
        <v>0</v>
      </c>
    </row>
    <row r="1744" spans="1:19" x14ac:dyDescent="0.25">
      <c r="A1744" s="1">
        <v>41321</v>
      </c>
      <c r="B1744" t="s">
        <v>159</v>
      </c>
      <c r="C1744">
        <v>1</v>
      </c>
      <c r="J1744">
        <f>IF(YEAR(A1744)=$F$3,C1744*$G$3,IF(YEAR(A1744)=$F$4,C1744*$G$4,IF(YEAR(A1744)=$F$5,C1744*$G$5,IF(YEAR(A1744)=$F$6,C1744*$G$6,IF(YEAR(A1744)=$F$7,C1744*$G$7,IF(YEAR(A1744)=$F$8,C1744*$G$8,IF(YEAR(A1744)=$F$9,C1744*$G$9,IF(YEAR(A1744)=$F$10,C1744*$G$10,IF(YEAR(A1744)=$F$11,C1744*$G$11,IF(YEAR(A1744)=$F$12,C1744*$G$12,))))))))))</f>
        <v>2.2200000000000002</v>
      </c>
      <c r="R1744">
        <f>SUMIF($B$3:B1744,B1744,$C$3:C1744)</f>
        <v>18</v>
      </c>
      <c r="S1744">
        <f t="shared" si="35"/>
        <v>0</v>
      </c>
    </row>
    <row r="1745" spans="1:19" x14ac:dyDescent="0.25">
      <c r="A1745" s="1">
        <v>41322</v>
      </c>
      <c r="B1745" t="s">
        <v>52</v>
      </c>
      <c r="C1745">
        <v>200</v>
      </c>
      <c r="J1745">
        <f>IF(YEAR(A1745)=$F$3,C1745*$G$3,IF(YEAR(A1745)=$F$4,C1745*$G$4,IF(YEAR(A1745)=$F$5,C1745*$G$5,IF(YEAR(A1745)=$F$6,C1745*$G$6,IF(YEAR(A1745)=$F$7,C1745*$G$7,IF(YEAR(A1745)=$F$8,C1745*$G$8,IF(YEAR(A1745)=$F$9,C1745*$G$9,IF(YEAR(A1745)=$F$10,C1745*$G$10,IF(YEAR(A1745)=$F$11,C1745*$G$11,IF(YEAR(A1745)=$F$12,C1745*$G$12,))))))))))</f>
        <v>444.00000000000006</v>
      </c>
      <c r="R1745">
        <f>SUMIF($B$3:B1745,B1745,$C$3:C1745)</f>
        <v>4792</v>
      </c>
      <c r="S1745">
        <f t="shared" si="35"/>
        <v>20</v>
      </c>
    </row>
    <row r="1746" spans="1:19" x14ac:dyDescent="0.25">
      <c r="A1746" s="1">
        <v>41323</v>
      </c>
      <c r="B1746" t="s">
        <v>5</v>
      </c>
      <c r="C1746">
        <v>429</v>
      </c>
      <c r="J1746">
        <f>IF(YEAR(A1746)=$F$3,C1746*$G$3,IF(YEAR(A1746)=$F$4,C1746*$G$4,IF(YEAR(A1746)=$F$5,C1746*$G$5,IF(YEAR(A1746)=$F$6,C1746*$G$6,IF(YEAR(A1746)=$F$7,C1746*$G$7,IF(YEAR(A1746)=$F$8,C1746*$G$8,IF(YEAR(A1746)=$F$9,C1746*$G$9,IF(YEAR(A1746)=$F$10,C1746*$G$10,IF(YEAR(A1746)=$F$11,C1746*$G$11,IF(YEAR(A1746)=$F$12,C1746*$G$12,))))))))))</f>
        <v>952.38000000000011</v>
      </c>
      <c r="R1746">
        <f>SUMIF($B$3:B1746,B1746,$C$3:C1746)</f>
        <v>9951</v>
      </c>
      <c r="S1746">
        <f t="shared" si="35"/>
        <v>42.900000000000006</v>
      </c>
    </row>
    <row r="1747" spans="1:19" x14ac:dyDescent="0.25">
      <c r="A1747" s="1">
        <v>41324</v>
      </c>
      <c r="B1747" t="s">
        <v>12</v>
      </c>
      <c r="C1747">
        <v>183</v>
      </c>
      <c r="J1747">
        <f>IF(YEAR(A1747)=$F$3,C1747*$G$3,IF(YEAR(A1747)=$F$4,C1747*$G$4,IF(YEAR(A1747)=$F$5,C1747*$G$5,IF(YEAR(A1747)=$F$6,C1747*$G$6,IF(YEAR(A1747)=$F$7,C1747*$G$7,IF(YEAR(A1747)=$F$8,C1747*$G$8,IF(YEAR(A1747)=$F$9,C1747*$G$9,IF(YEAR(A1747)=$F$10,C1747*$G$10,IF(YEAR(A1747)=$F$11,C1747*$G$11,IF(YEAR(A1747)=$F$12,C1747*$G$12,))))))))))</f>
        <v>406.26000000000005</v>
      </c>
      <c r="R1747">
        <f>SUMIF($B$3:B1747,B1747,$C$3:C1747)</f>
        <v>4151</v>
      </c>
      <c r="S1747">
        <f t="shared" si="35"/>
        <v>18.3</v>
      </c>
    </row>
    <row r="1748" spans="1:19" x14ac:dyDescent="0.25">
      <c r="A1748" s="1">
        <v>41325</v>
      </c>
      <c r="B1748" t="s">
        <v>10</v>
      </c>
      <c r="C1748">
        <v>26</v>
      </c>
      <c r="J1748">
        <f>IF(YEAR(A1748)=$F$3,C1748*$G$3,IF(YEAR(A1748)=$F$4,C1748*$G$4,IF(YEAR(A1748)=$F$5,C1748*$G$5,IF(YEAR(A1748)=$F$6,C1748*$G$6,IF(YEAR(A1748)=$F$7,C1748*$G$7,IF(YEAR(A1748)=$F$8,C1748*$G$8,IF(YEAR(A1748)=$F$9,C1748*$G$9,IF(YEAR(A1748)=$F$10,C1748*$G$10,IF(YEAR(A1748)=$F$11,C1748*$G$11,IF(YEAR(A1748)=$F$12,C1748*$G$12,))))))))))</f>
        <v>57.720000000000006</v>
      </c>
      <c r="R1748">
        <f>SUMIF($B$3:B1748,B1748,$C$3:C1748)</f>
        <v>3754</v>
      </c>
      <c r="S1748">
        <f t="shared" si="35"/>
        <v>2.6</v>
      </c>
    </row>
    <row r="1749" spans="1:19" x14ac:dyDescent="0.25">
      <c r="A1749" s="1">
        <v>41326</v>
      </c>
      <c r="B1749" t="s">
        <v>180</v>
      </c>
      <c r="C1749">
        <v>2</v>
      </c>
      <c r="J1749">
        <f>IF(YEAR(A1749)=$F$3,C1749*$G$3,IF(YEAR(A1749)=$F$4,C1749*$G$4,IF(YEAR(A1749)=$F$5,C1749*$G$5,IF(YEAR(A1749)=$F$6,C1749*$G$6,IF(YEAR(A1749)=$F$7,C1749*$G$7,IF(YEAR(A1749)=$F$8,C1749*$G$8,IF(YEAR(A1749)=$F$9,C1749*$G$9,IF(YEAR(A1749)=$F$10,C1749*$G$10,IF(YEAR(A1749)=$F$11,C1749*$G$11,IF(YEAR(A1749)=$F$12,C1749*$G$12,))))))))))</f>
        <v>4.4400000000000004</v>
      </c>
      <c r="R1749">
        <f>SUMIF($B$3:B1749,B1749,$C$3:C1749)</f>
        <v>7</v>
      </c>
      <c r="S1749">
        <f t="shared" si="35"/>
        <v>0</v>
      </c>
    </row>
    <row r="1750" spans="1:19" x14ac:dyDescent="0.25">
      <c r="A1750" s="1">
        <v>41328</v>
      </c>
      <c r="B1750" t="s">
        <v>7</v>
      </c>
      <c r="C1750">
        <v>174</v>
      </c>
      <c r="J1750">
        <f>IF(YEAR(A1750)=$F$3,C1750*$G$3,IF(YEAR(A1750)=$F$4,C1750*$G$4,IF(YEAR(A1750)=$F$5,C1750*$G$5,IF(YEAR(A1750)=$F$6,C1750*$G$6,IF(YEAR(A1750)=$F$7,C1750*$G$7,IF(YEAR(A1750)=$F$8,C1750*$G$8,IF(YEAR(A1750)=$F$9,C1750*$G$9,IF(YEAR(A1750)=$F$10,C1750*$G$10,IF(YEAR(A1750)=$F$11,C1750*$G$11,IF(YEAR(A1750)=$F$12,C1750*$G$12,))))))))))</f>
        <v>386.28000000000003</v>
      </c>
      <c r="R1750">
        <f>SUMIF($B$3:B1750,B1750,$C$3:C1750)</f>
        <v>22094</v>
      </c>
      <c r="S1750">
        <f t="shared" si="35"/>
        <v>34.800000000000004</v>
      </c>
    </row>
    <row r="1751" spans="1:19" x14ac:dyDescent="0.25">
      <c r="A1751" s="1">
        <v>41329</v>
      </c>
      <c r="B1751" t="s">
        <v>52</v>
      </c>
      <c r="C1751">
        <v>98</v>
      </c>
      <c r="J1751">
        <f>IF(YEAR(A1751)=$F$3,C1751*$G$3,IF(YEAR(A1751)=$F$4,C1751*$G$4,IF(YEAR(A1751)=$F$5,C1751*$G$5,IF(YEAR(A1751)=$F$6,C1751*$G$6,IF(YEAR(A1751)=$F$7,C1751*$G$7,IF(YEAR(A1751)=$F$8,C1751*$G$8,IF(YEAR(A1751)=$F$9,C1751*$G$9,IF(YEAR(A1751)=$F$10,C1751*$G$10,IF(YEAR(A1751)=$F$11,C1751*$G$11,IF(YEAR(A1751)=$F$12,C1751*$G$12,))))))))))</f>
        <v>217.56000000000003</v>
      </c>
      <c r="R1751">
        <f>SUMIF($B$3:B1751,B1751,$C$3:C1751)</f>
        <v>4890</v>
      </c>
      <c r="S1751">
        <f t="shared" si="35"/>
        <v>9.8000000000000007</v>
      </c>
    </row>
    <row r="1752" spans="1:19" x14ac:dyDescent="0.25">
      <c r="A1752" s="1">
        <v>41329</v>
      </c>
      <c r="B1752" t="s">
        <v>185</v>
      </c>
      <c r="C1752">
        <v>11</v>
      </c>
      <c r="J1752">
        <f>IF(YEAR(A1752)=$F$3,C1752*$G$3,IF(YEAR(A1752)=$F$4,C1752*$G$4,IF(YEAR(A1752)=$F$5,C1752*$G$5,IF(YEAR(A1752)=$F$6,C1752*$G$6,IF(YEAR(A1752)=$F$7,C1752*$G$7,IF(YEAR(A1752)=$F$8,C1752*$G$8,IF(YEAR(A1752)=$F$9,C1752*$G$9,IF(YEAR(A1752)=$F$10,C1752*$G$10,IF(YEAR(A1752)=$F$11,C1752*$G$11,IF(YEAR(A1752)=$F$12,C1752*$G$12,))))))))))</f>
        <v>24.42</v>
      </c>
      <c r="R1752">
        <f>SUMIF($B$3:B1752,B1752,$C$3:C1752)</f>
        <v>14</v>
      </c>
      <c r="S1752">
        <f t="shared" si="35"/>
        <v>0</v>
      </c>
    </row>
    <row r="1753" spans="1:19" x14ac:dyDescent="0.25">
      <c r="A1753" s="1">
        <v>41332</v>
      </c>
      <c r="B1753" t="s">
        <v>28</v>
      </c>
      <c r="C1753">
        <v>58</v>
      </c>
      <c r="J1753">
        <f>IF(YEAR(A1753)=$F$3,C1753*$G$3,IF(YEAR(A1753)=$F$4,C1753*$G$4,IF(YEAR(A1753)=$F$5,C1753*$G$5,IF(YEAR(A1753)=$F$6,C1753*$G$6,IF(YEAR(A1753)=$F$7,C1753*$G$7,IF(YEAR(A1753)=$F$8,C1753*$G$8,IF(YEAR(A1753)=$F$9,C1753*$G$9,IF(YEAR(A1753)=$F$10,C1753*$G$10,IF(YEAR(A1753)=$F$11,C1753*$G$11,IF(YEAR(A1753)=$F$12,C1753*$G$12,))))))))))</f>
        <v>128.76000000000002</v>
      </c>
      <c r="R1753">
        <f>SUMIF($B$3:B1753,B1753,$C$3:C1753)</f>
        <v>3780</v>
      </c>
      <c r="S1753">
        <f t="shared" si="35"/>
        <v>5.8000000000000007</v>
      </c>
    </row>
    <row r="1754" spans="1:19" x14ac:dyDescent="0.25">
      <c r="A1754" s="1">
        <v>41336</v>
      </c>
      <c r="B1754" t="s">
        <v>15</v>
      </c>
      <c r="C1754">
        <v>17</v>
      </c>
      <c r="J1754">
        <f>IF(YEAR(A1754)=$F$3,C1754*$G$3,IF(YEAR(A1754)=$F$4,C1754*$G$4,IF(YEAR(A1754)=$F$5,C1754*$G$5,IF(YEAR(A1754)=$F$6,C1754*$G$6,IF(YEAR(A1754)=$F$7,C1754*$G$7,IF(YEAR(A1754)=$F$8,C1754*$G$8,IF(YEAR(A1754)=$F$9,C1754*$G$9,IF(YEAR(A1754)=$F$10,C1754*$G$10,IF(YEAR(A1754)=$F$11,C1754*$G$11,IF(YEAR(A1754)=$F$12,C1754*$G$12,))))))))))</f>
        <v>37.74</v>
      </c>
      <c r="R1754">
        <f>SUMIF($B$3:B1754,B1754,$C$3:C1754)</f>
        <v>35</v>
      </c>
      <c r="S1754">
        <f t="shared" si="35"/>
        <v>0</v>
      </c>
    </row>
    <row r="1755" spans="1:19" x14ac:dyDescent="0.25">
      <c r="A1755" s="1">
        <v>41337</v>
      </c>
      <c r="B1755" t="s">
        <v>17</v>
      </c>
      <c r="C1755">
        <v>143</v>
      </c>
      <c r="J1755">
        <f>IF(YEAR(A1755)=$F$3,C1755*$G$3,IF(YEAR(A1755)=$F$4,C1755*$G$4,IF(YEAR(A1755)=$F$5,C1755*$G$5,IF(YEAR(A1755)=$F$6,C1755*$G$6,IF(YEAR(A1755)=$F$7,C1755*$G$7,IF(YEAR(A1755)=$F$8,C1755*$G$8,IF(YEAR(A1755)=$F$9,C1755*$G$9,IF(YEAR(A1755)=$F$10,C1755*$G$10,IF(YEAR(A1755)=$F$11,C1755*$G$11,IF(YEAR(A1755)=$F$12,C1755*$G$12,))))))))))</f>
        <v>317.46000000000004</v>
      </c>
      <c r="R1755">
        <f>SUMIF($B$3:B1755,B1755,$C$3:C1755)</f>
        <v>15566</v>
      </c>
      <c r="S1755">
        <f t="shared" si="35"/>
        <v>28.6</v>
      </c>
    </row>
    <row r="1756" spans="1:19" x14ac:dyDescent="0.25">
      <c r="A1756" s="1">
        <v>41339</v>
      </c>
      <c r="B1756" t="s">
        <v>52</v>
      </c>
      <c r="C1756">
        <v>108</v>
      </c>
      <c r="J1756">
        <f>IF(YEAR(A1756)=$F$3,C1756*$G$3,IF(YEAR(A1756)=$F$4,C1756*$G$4,IF(YEAR(A1756)=$F$5,C1756*$G$5,IF(YEAR(A1756)=$F$6,C1756*$G$6,IF(YEAR(A1756)=$F$7,C1756*$G$7,IF(YEAR(A1756)=$F$8,C1756*$G$8,IF(YEAR(A1756)=$F$9,C1756*$G$9,IF(YEAR(A1756)=$F$10,C1756*$G$10,IF(YEAR(A1756)=$F$11,C1756*$G$11,IF(YEAR(A1756)=$F$12,C1756*$G$12,))))))))))</f>
        <v>239.76000000000002</v>
      </c>
      <c r="R1756">
        <f>SUMIF($B$3:B1756,B1756,$C$3:C1756)</f>
        <v>4998</v>
      </c>
      <c r="S1756">
        <f t="shared" si="35"/>
        <v>10.8</v>
      </c>
    </row>
    <row r="1757" spans="1:19" x14ac:dyDescent="0.25">
      <c r="A1757" s="1">
        <v>41346</v>
      </c>
      <c r="B1757" t="s">
        <v>102</v>
      </c>
      <c r="C1757">
        <v>424</v>
      </c>
      <c r="J1757">
        <f>IF(YEAR(A1757)=$F$3,C1757*$G$3,IF(YEAR(A1757)=$F$4,C1757*$G$4,IF(YEAR(A1757)=$F$5,C1757*$G$5,IF(YEAR(A1757)=$F$6,C1757*$G$6,IF(YEAR(A1757)=$F$7,C1757*$G$7,IF(YEAR(A1757)=$F$8,C1757*$G$8,IF(YEAR(A1757)=$F$9,C1757*$G$9,IF(YEAR(A1757)=$F$10,C1757*$G$10,IF(YEAR(A1757)=$F$11,C1757*$G$11,IF(YEAR(A1757)=$F$12,C1757*$G$12,))))))))))</f>
        <v>941.28000000000009</v>
      </c>
      <c r="R1757">
        <f>SUMIF($B$3:B1757,B1757,$C$3:C1757)</f>
        <v>5714</v>
      </c>
      <c r="S1757">
        <f t="shared" si="35"/>
        <v>42.400000000000006</v>
      </c>
    </row>
    <row r="1758" spans="1:19" x14ac:dyDescent="0.25">
      <c r="A1758" s="1">
        <v>41351</v>
      </c>
      <c r="B1758" t="s">
        <v>221</v>
      </c>
      <c r="C1758">
        <v>9</v>
      </c>
      <c r="J1758">
        <f>IF(YEAR(A1758)=$F$3,C1758*$G$3,IF(YEAR(A1758)=$F$4,C1758*$G$4,IF(YEAR(A1758)=$F$5,C1758*$G$5,IF(YEAR(A1758)=$F$6,C1758*$G$6,IF(YEAR(A1758)=$F$7,C1758*$G$7,IF(YEAR(A1758)=$F$8,C1758*$G$8,IF(YEAR(A1758)=$F$9,C1758*$G$9,IF(YEAR(A1758)=$F$10,C1758*$G$10,IF(YEAR(A1758)=$F$11,C1758*$G$11,IF(YEAR(A1758)=$F$12,C1758*$G$12,))))))))))</f>
        <v>19.98</v>
      </c>
      <c r="R1758">
        <f>SUMIF($B$3:B1758,B1758,$C$3:C1758)</f>
        <v>23</v>
      </c>
      <c r="S1758">
        <f t="shared" si="35"/>
        <v>0</v>
      </c>
    </row>
    <row r="1759" spans="1:19" x14ac:dyDescent="0.25">
      <c r="A1759" s="1">
        <v>41352</v>
      </c>
      <c r="B1759" t="s">
        <v>28</v>
      </c>
      <c r="C1759">
        <v>135</v>
      </c>
      <c r="J1759">
        <f>IF(YEAR(A1759)=$F$3,C1759*$G$3,IF(YEAR(A1759)=$F$4,C1759*$G$4,IF(YEAR(A1759)=$F$5,C1759*$G$5,IF(YEAR(A1759)=$F$6,C1759*$G$6,IF(YEAR(A1759)=$F$7,C1759*$G$7,IF(YEAR(A1759)=$F$8,C1759*$G$8,IF(YEAR(A1759)=$F$9,C1759*$G$9,IF(YEAR(A1759)=$F$10,C1759*$G$10,IF(YEAR(A1759)=$F$11,C1759*$G$11,IF(YEAR(A1759)=$F$12,C1759*$G$12,))))))))))</f>
        <v>299.70000000000005</v>
      </c>
      <c r="R1759">
        <f>SUMIF($B$3:B1759,B1759,$C$3:C1759)</f>
        <v>3915</v>
      </c>
      <c r="S1759">
        <f t="shared" si="35"/>
        <v>13.5</v>
      </c>
    </row>
    <row r="1760" spans="1:19" x14ac:dyDescent="0.25">
      <c r="A1760" s="1">
        <v>41356</v>
      </c>
      <c r="B1760" t="s">
        <v>14</v>
      </c>
      <c r="C1760">
        <v>202</v>
      </c>
      <c r="J1760">
        <f>IF(YEAR(A1760)=$F$3,C1760*$G$3,IF(YEAR(A1760)=$F$4,C1760*$G$4,IF(YEAR(A1760)=$F$5,C1760*$G$5,IF(YEAR(A1760)=$F$6,C1760*$G$6,IF(YEAR(A1760)=$F$7,C1760*$G$7,IF(YEAR(A1760)=$F$8,C1760*$G$8,IF(YEAR(A1760)=$F$9,C1760*$G$9,IF(YEAR(A1760)=$F$10,C1760*$G$10,IF(YEAR(A1760)=$F$11,C1760*$G$11,IF(YEAR(A1760)=$F$12,C1760*$G$12,))))))))))</f>
        <v>448.44000000000005</v>
      </c>
      <c r="R1760">
        <f>SUMIF($B$3:B1760,B1760,$C$3:C1760)</f>
        <v>19058</v>
      </c>
      <c r="S1760">
        <f t="shared" si="35"/>
        <v>40.400000000000006</v>
      </c>
    </row>
    <row r="1761" spans="1:19" x14ac:dyDescent="0.25">
      <c r="A1761" s="1">
        <v>41357</v>
      </c>
      <c r="B1761" t="s">
        <v>45</v>
      </c>
      <c r="C1761">
        <v>459</v>
      </c>
      <c r="J1761">
        <f>IF(YEAR(A1761)=$F$3,C1761*$G$3,IF(YEAR(A1761)=$F$4,C1761*$G$4,IF(YEAR(A1761)=$F$5,C1761*$G$5,IF(YEAR(A1761)=$F$6,C1761*$G$6,IF(YEAR(A1761)=$F$7,C1761*$G$7,IF(YEAR(A1761)=$F$8,C1761*$G$8,IF(YEAR(A1761)=$F$9,C1761*$G$9,IF(YEAR(A1761)=$F$10,C1761*$G$10,IF(YEAR(A1761)=$F$11,C1761*$G$11,IF(YEAR(A1761)=$F$12,C1761*$G$12,))))))))))</f>
        <v>1018.9800000000001</v>
      </c>
      <c r="R1761">
        <f>SUMIF($B$3:B1761,B1761,$C$3:C1761)</f>
        <v>20942</v>
      </c>
      <c r="S1761">
        <f t="shared" si="35"/>
        <v>91.800000000000011</v>
      </c>
    </row>
    <row r="1762" spans="1:19" x14ac:dyDescent="0.25">
      <c r="A1762" s="1">
        <v>41361</v>
      </c>
      <c r="B1762" t="s">
        <v>58</v>
      </c>
      <c r="C1762">
        <v>107</v>
      </c>
      <c r="J1762">
        <f>IF(YEAR(A1762)=$F$3,C1762*$G$3,IF(YEAR(A1762)=$F$4,C1762*$G$4,IF(YEAR(A1762)=$F$5,C1762*$G$5,IF(YEAR(A1762)=$F$6,C1762*$G$6,IF(YEAR(A1762)=$F$7,C1762*$G$7,IF(YEAR(A1762)=$F$8,C1762*$G$8,IF(YEAR(A1762)=$F$9,C1762*$G$9,IF(YEAR(A1762)=$F$10,C1762*$G$10,IF(YEAR(A1762)=$F$11,C1762*$G$11,IF(YEAR(A1762)=$F$12,C1762*$G$12,))))))))))</f>
        <v>237.54000000000002</v>
      </c>
      <c r="R1762">
        <f>SUMIF($B$3:B1762,B1762,$C$3:C1762)</f>
        <v>978</v>
      </c>
      <c r="S1762">
        <f t="shared" si="35"/>
        <v>5.3500000000000005</v>
      </c>
    </row>
    <row r="1763" spans="1:19" x14ac:dyDescent="0.25">
      <c r="A1763" s="1">
        <v>41362</v>
      </c>
      <c r="B1763" t="s">
        <v>35</v>
      </c>
      <c r="C1763">
        <v>37</v>
      </c>
      <c r="J1763">
        <f>IF(YEAR(A1763)=$F$3,C1763*$G$3,IF(YEAR(A1763)=$F$4,C1763*$G$4,IF(YEAR(A1763)=$F$5,C1763*$G$5,IF(YEAR(A1763)=$F$6,C1763*$G$6,IF(YEAR(A1763)=$F$7,C1763*$G$7,IF(YEAR(A1763)=$F$8,C1763*$G$8,IF(YEAR(A1763)=$F$9,C1763*$G$9,IF(YEAR(A1763)=$F$10,C1763*$G$10,IF(YEAR(A1763)=$F$11,C1763*$G$11,IF(YEAR(A1763)=$F$12,C1763*$G$12,))))))))))</f>
        <v>82.14</v>
      </c>
      <c r="R1763">
        <f>SUMIF($B$3:B1763,B1763,$C$3:C1763)</f>
        <v>3646</v>
      </c>
      <c r="S1763">
        <f t="shared" si="35"/>
        <v>3.7</v>
      </c>
    </row>
    <row r="1764" spans="1:19" x14ac:dyDescent="0.25">
      <c r="A1764" s="1">
        <v>41363</v>
      </c>
      <c r="B1764" t="s">
        <v>61</v>
      </c>
      <c r="C1764">
        <v>43</v>
      </c>
      <c r="J1764">
        <f>IF(YEAR(A1764)=$F$3,C1764*$G$3,IF(YEAR(A1764)=$F$4,C1764*$G$4,IF(YEAR(A1764)=$F$5,C1764*$G$5,IF(YEAR(A1764)=$F$6,C1764*$G$6,IF(YEAR(A1764)=$F$7,C1764*$G$7,IF(YEAR(A1764)=$F$8,C1764*$G$8,IF(YEAR(A1764)=$F$9,C1764*$G$9,IF(YEAR(A1764)=$F$10,C1764*$G$10,IF(YEAR(A1764)=$F$11,C1764*$G$11,IF(YEAR(A1764)=$F$12,C1764*$G$12,))))))))))</f>
        <v>95.460000000000008</v>
      </c>
      <c r="R1764">
        <f>SUMIF($B$3:B1764,B1764,$C$3:C1764)</f>
        <v>2674</v>
      </c>
      <c r="S1764">
        <f t="shared" si="35"/>
        <v>4.3</v>
      </c>
    </row>
    <row r="1765" spans="1:19" x14ac:dyDescent="0.25">
      <c r="A1765" s="1">
        <v>41365</v>
      </c>
      <c r="B1765" t="s">
        <v>9</v>
      </c>
      <c r="C1765">
        <v>352</v>
      </c>
      <c r="J1765">
        <f>IF(YEAR(A1765)=$F$3,C1765*$G$3,IF(YEAR(A1765)=$F$4,C1765*$G$4,IF(YEAR(A1765)=$F$5,C1765*$G$5,IF(YEAR(A1765)=$F$6,C1765*$G$6,IF(YEAR(A1765)=$F$7,C1765*$G$7,IF(YEAR(A1765)=$F$8,C1765*$G$8,IF(YEAR(A1765)=$F$9,C1765*$G$9,IF(YEAR(A1765)=$F$10,C1765*$G$10,IF(YEAR(A1765)=$F$11,C1765*$G$11,IF(YEAR(A1765)=$F$12,C1765*$G$12,))))))))))</f>
        <v>781.44</v>
      </c>
      <c r="R1765">
        <f>SUMIF($B$3:B1765,B1765,$C$3:C1765)</f>
        <v>21974</v>
      </c>
      <c r="S1765">
        <f t="shared" si="35"/>
        <v>70.400000000000006</v>
      </c>
    </row>
    <row r="1766" spans="1:19" x14ac:dyDescent="0.25">
      <c r="A1766" s="1">
        <v>41368</v>
      </c>
      <c r="B1766" t="s">
        <v>18</v>
      </c>
      <c r="C1766">
        <v>94</v>
      </c>
      <c r="J1766">
        <f>IF(YEAR(A1766)=$F$3,C1766*$G$3,IF(YEAR(A1766)=$F$4,C1766*$G$4,IF(YEAR(A1766)=$F$5,C1766*$G$5,IF(YEAR(A1766)=$F$6,C1766*$G$6,IF(YEAR(A1766)=$F$7,C1766*$G$7,IF(YEAR(A1766)=$F$8,C1766*$G$8,IF(YEAR(A1766)=$F$9,C1766*$G$9,IF(YEAR(A1766)=$F$10,C1766*$G$10,IF(YEAR(A1766)=$F$11,C1766*$G$11,IF(YEAR(A1766)=$F$12,C1766*$G$12,))))))))))</f>
        <v>208.68</v>
      </c>
      <c r="R1766">
        <f>SUMIF($B$3:B1766,B1766,$C$3:C1766)</f>
        <v>4802</v>
      </c>
      <c r="S1766">
        <f t="shared" si="35"/>
        <v>9.4</v>
      </c>
    </row>
    <row r="1767" spans="1:19" x14ac:dyDescent="0.25">
      <c r="A1767" s="1">
        <v>41368</v>
      </c>
      <c r="B1767" t="s">
        <v>66</v>
      </c>
      <c r="C1767">
        <v>112</v>
      </c>
      <c r="J1767">
        <f>IF(YEAR(A1767)=$F$3,C1767*$G$3,IF(YEAR(A1767)=$F$4,C1767*$G$4,IF(YEAR(A1767)=$F$5,C1767*$G$5,IF(YEAR(A1767)=$F$6,C1767*$G$6,IF(YEAR(A1767)=$F$7,C1767*$G$7,IF(YEAR(A1767)=$F$8,C1767*$G$8,IF(YEAR(A1767)=$F$9,C1767*$G$9,IF(YEAR(A1767)=$F$10,C1767*$G$10,IF(YEAR(A1767)=$F$11,C1767*$G$11,IF(YEAR(A1767)=$F$12,C1767*$G$12,))))))))))</f>
        <v>248.64000000000001</v>
      </c>
      <c r="R1767">
        <f>SUMIF($B$3:B1767,B1767,$C$3:C1767)</f>
        <v>3258</v>
      </c>
      <c r="S1767">
        <f t="shared" si="35"/>
        <v>11.200000000000001</v>
      </c>
    </row>
    <row r="1768" spans="1:19" x14ac:dyDescent="0.25">
      <c r="A1768" s="1">
        <v>41369</v>
      </c>
      <c r="B1768" t="s">
        <v>61</v>
      </c>
      <c r="C1768">
        <v>136</v>
      </c>
      <c r="J1768">
        <f>IF(YEAR(A1768)=$F$3,C1768*$G$3,IF(YEAR(A1768)=$F$4,C1768*$G$4,IF(YEAR(A1768)=$F$5,C1768*$G$5,IF(YEAR(A1768)=$F$6,C1768*$G$6,IF(YEAR(A1768)=$F$7,C1768*$G$7,IF(YEAR(A1768)=$F$8,C1768*$G$8,IF(YEAR(A1768)=$F$9,C1768*$G$9,IF(YEAR(A1768)=$F$10,C1768*$G$10,IF(YEAR(A1768)=$F$11,C1768*$G$11,IF(YEAR(A1768)=$F$12,C1768*$G$12,))))))))))</f>
        <v>301.92</v>
      </c>
      <c r="R1768">
        <f>SUMIF($B$3:B1768,B1768,$C$3:C1768)</f>
        <v>2810</v>
      </c>
      <c r="S1768">
        <f t="shared" si="35"/>
        <v>13.600000000000001</v>
      </c>
    </row>
    <row r="1769" spans="1:19" x14ac:dyDescent="0.25">
      <c r="A1769" s="1">
        <v>41370</v>
      </c>
      <c r="B1769" t="s">
        <v>78</v>
      </c>
      <c r="C1769">
        <v>56</v>
      </c>
      <c r="J1769">
        <f>IF(YEAR(A1769)=$F$3,C1769*$G$3,IF(YEAR(A1769)=$F$4,C1769*$G$4,IF(YEAR(A1769)=$F$5,C1769*$G$5,IF(YEAR(A1769)=$F$6,C1769*$G$6,IF(YEAR(A1769)=$F$7,C1769*$G$7,IF(YEAR(A1769)=$F$8,C1769*$G$8,IF(YEAR(A1769)=$F$9,C1769*$G$9,IF(YEAR(A1769)=$F$10,C1769*$G$10,IF(YEAR(A1769)=$F$11,C1769*$G$11,IF(YEAR(A1769)=$F$12,C1769*$G$12,))))))))))</f>
        <v>124.32000000000001</v>
      </c>
      <c r="R1769">
        <f>SUMIF($B$3:B1769,B1769,$C$3:C1769)</f>
        <v>2067</v>
      </c>
      <c r="S1769">
        <f t="shared" si="35"/>
        <v>5.6000000000000005</v>
      </c>
    </row>
    <row r="1770" spans="1:19" x14ac:dyDescent="0.25">
      <c r="A1770" s="1">
        <v>41372</v>
      </c>
      <c r="B1770" t="s">
        <v>14</v>
      </c>
      <c r="C1770">
        <v>286</v>
      </c>
      <c r="J1770">
        <f>IF(YEAR(A1770)=$F$3,C1770*$G$3,IF(YEAR(A1770)=$F$4,C1770*$G$4,IF(YEAR(A1770)=$F$5,C1770*$G$5,IF(YEAR(A1770)=$F$6,C1770*$G$6,IF(YEAR(A1770)=$F$7,C1770*$G$7,IF(YEAR(A1770)=$F$8,C1770*$G$8,IF(YEAR(A1770)=$F$9,C1770*$G$9,IF(YEAR(A1770)=$F$10,C1770*$G$10,IF(YEAR(A1770)=$F$11,C1770*$G$11,IF(YEAR(A1770)=$F$12,C1770*$G$12,))))))))))</f>
        <v>634.92000000000007</v>
      </c>
      <c r="R1770">
        <f>SUMIF($B$3:B1770,B1770,$C$3:C1770)</f>
        <v>19344</v>
      </c>
      <c r="S1770">
        <f t="shared" si="35"/>
        <v>57.2</v>
      </c>
    </row>
    <row r="1771" spans="1:19" x14ac:dyDescent="0.25">
      <c r="A1771" s="1">
        <v>41373</v>
      </c>
      <c r="B1771" t="s">
        <v>7</v>
      </c>
      <c r="C1771">
        <v>296</v>
      </c>
      <c r="J1771">
        <f>IF(YEAR(A1771)=$F$3,C1771*$G$3,IF(YEAR(A1771)=$F$4,C1771*$G$4,IF(YEAR(A1771)=$F$5,C1771*$G$5,IF(YEAR(A1771)=$F$6,C1771*$G$6,IF(YEAR(A1771)=$F$7,C1771*$G$7,IF(YEAR(A1771)=$F$8,C1771*$G$8,IF(YEAR(A1771)=$F$9,C1771*$G$9,IF(YEAR(A1771)=$F$10,C1771*$G$10,IF(YEAR(A1771)=$F$11,C1771*$G$11,IF(YEAR(A1771)=$F$12,C1771*$G$12,))))))))))</f>
        <v>657.12</v>
      </c>
      <c r="R1771">
        <f>SUMIF($B$3:B1771,B1771,$C$3:C1771)</f>
        <v>22390</v>
      </c>
      <c r="S1771">
        <f t="shared" si="35"/>
        <v>59.2</v>
      </c>
    </row>
    <row r="1772" spans="1:19" x14ac:dyDescent="0.25">
      <c r="A1772" s="1">
        <v>41373</v>
      </c>
      <c r="B1772" t="s">
        <v>25</v>
      </c>
      <c r="C1772">
        <v>81</v>
      </c>
      <c r="J1772">
        <f>IF(YEAR(A1772)=$F$3,C1772*$G$3,IF(YEAR(A1772)=$F$4,C1772*$G$4,IF(YEAR(A1772)=$F$5,C1772*$G$5,IF(YEAR(A1772)=$F$6,C1772*$G$6,IF(YEAR(A1772)=$F$7,C1772*$G$7,IF(YEAR(A1772)=$F$8,C1772*$G$8,IF(YEAR(A1772)=$F$9,C1772*$G$9,IF(YEAR(A1772)=$F$10,C1772*$G$10,IF(YEAR(A1772)=$F$11,C1772*$G$11,IF(YEAR(A1772)=$F$12,C1772*$G$12,))))))))))</f>
        <v>179.82000000000002</v>
      </c>
      <c r="R1772">
        <f>SUMIF($B$3:B1772,B1772,$C$3:C1772)</f>
        <v>2205</v>
      </c>
      <c r="S1772">
        <f t="shared" si="35"/>
        <v>8.1</v>
      </c>
    </row>
    <row r="1773" spans="1:19" x14ac:dyDescent="0.25">
      <c r="A1773" s="1">
        <v>41374</v>
      </c>
      <c r="B1773" t="s">
        <v>14</v>
      </c>
      <c r="C1773">
        <v>231</v>
      </c>
      <c r="J1773">
        <f>IF(YEAR(A1773)=$F$3,C1773*$G$3,IF(YEAR(A1773)=$F$4,C1773*$G$4,IF(YEAR(A1773)=$F$5,C1773*$G$5,IF(YEAR(A1773)=$F$6,C1773*$G$6,IF(YEAR(A1773)=$F$7,C1773*$G$7,IF(YEAR(A1773)=$F$8,C1773*$G$8,IF(YEAR(A1773)=$F$9,C1773*$G$9,IF(YEAR(A1773)=$F$10,C1773*$G$10,IF(YEAR(A1773)=$F$11,C1773*$G$11,IF(YEAR(A1773)=$F$12,C1773*$G$12,))))))))))</f>
        <v>512.82000000000005</v>
      </c>
      <c r="R1773">
        <f>SUMIF($B$3:B1773,B1773,$C$3:C1773)</f>
        <v>19575</v>
      </c>
      <c r="S1773">
        <f t="shared" si="35"/>
        <v>46.2</v>
      </c>
    </row>
    <row r="1774" spans="1:19" x14ac:dyDescent="0.25">
      <c r="A1774" s="1">
        <v>41375</v>
      </c>
      <c r="B1774" t="s">
        <v>17</v>
      </c>
      <c r="C1774">
        <v>149</v>
      </c>
      <c r="J1774">
        <f>IF(YEAR(A1774)=$F$3,C1774*$G$3,IF(YEAR(A1774)=$F$4,C1774*$G$4,IF(YEAR(A1774)=$F$5,C1774*$G$5,IF(YEAR(A1774)=$F$6,C1774*$G$6,IF(YEAR(A1774)=$F$7,C1774*$G$7,IF(YEAR(A1774)=$F$8,C1774*$G$8,IF(YEAR(A1774)=$F$9,C1774*$G$9,IF(YEAR(A1774)=$F$10,C1774*$G$10,IF(YEAR(A1774)=$F$11,C1774*$G$11,IF(YEAR(A1774)=$F$12,C1774*$G$12,))))))))))</f>
        <v>330.78000000000003</v>
      </c>
      <c r="R1774">
        <f>SUMIF($B$3:B1774,B1774,$C$3:C1774)</f>
        <v>15715</v>
      </c>
      <c r="S1774">
        <f t="shared" si="35"/>
        <v>29.8</v>
      </c>
    </row>
    <row r="1775" spans="1:19" x14ac:dyDescent="0.25">
      <c r="A1775" s="1">
        <v>41375</v>
      </c>
      <c r="B1775" t="s">
        <v>132</v>
      </c>
      <c r="C1775">
        <v>3</v>
      </c>
      <c r="J1775">
        <f>IF(YEAR(A1775)=$F$3,C1775*$G$3,IF(YEAR(A1775)=$F$4,C1775*$G$4,IF(YEAR(A1775)=$F$5,C1775*$G$5,IF(YEAR(A1775)=$F$6,C1775*$G$6,IF(YEAR(A1775)=$F$7,C1775*$G$7,IF(YEAR(A1775)=$F$8,C1775*$G$8,IF(YEAR(A1775)=$F$9,C1775*$G$9,IF(YEAR(A1775)=$F$10,C1775*$G$10,IF(YEAR(A1775)=$F$11,C1775*$G$11,IF(YEAR(A1775)=$F$12,C1775*$G$12,))))))))))</f>
        <v>6.66</v>
      </c>
      <c r="R1775">
        <f>SUMIF($B$3:B1775,B1775,$C$3:C1775)</f>
        <v>27</v>
      </c>
      <c r="S1775">
        <f t="shared" si="35"/>
        <v>0</v>
      </c>
    </row>
    <row r="1776" spans="1:19" x14ac:dyDescent="0.25">
      <c r="A1776" s="1">
        <v>41376</v>
      </c>
      <c r="B1776" t="s">
        <v>14</v>
      </c>
      <c r="C1776">
        <v>311</v>
      </c>
      <c r="J1776">
        <f>IF(YEAR(A1776)=$F$3,C1776*$G$3,IF(YEAR(A1776)=$F$4,C1776*$G$4,IF(YEAR(A1776)=$F$5,C1776*$G$5,IF(YEAR(A1776)=$F$6,C1776*$G$6,IF(YEAR(A1776)=$F$7,C1776*$G$7,IF(YEAR(A1776)=$F$8,C1776*$G$8,IF(YEAR(A1776)=$F$9,C1776*$G$9,IF(YEAR(A1776)=$F$10,C1776*$G$10,IF(YEAR(A1776)=$F$11,C1776*$G$11,IF(YEAR(A1776)=$F$12,C1776*$G$12,))))))))))</f>
        <v>690.42000000000007</v>
      </c>
      <c r="R1776">
        <f>SUMIF($B$3:B1776,B1776,$C$3:C1776)</f>
        <v>19886</v>
      </c>
      <c r="S1776">
        <f t="shared" si="35"/>
        <v>62.2</v>
      </c>
    </row>
    <row r="1777" spans="1:19" x14ac:dyDescent="0.25">
      <c r="A1777" s="1">
        <v>41379</v>
      </c>
      <c r="B1777" t="s">
        <v>66</v>
      </c>
      <c r="C1777">
        <v>121</v>
      </c>
      <c r="J1777">
        <f>IF(YEAR(A1777)=$F$3,C1777*$G$3,IF(YEAR(A1777)=$F$4,C1777*$G$4,IF(YEAR(A1777)=$F$5,C1777*$G$5,IF(YEAR(A1777)=$F$6,C1777*$G$6,IF(YEAR(A1777)=$F$7,C1777*$G$7,IF(YEAR(A1777)=$F$8,C1777*$G$8,IF(YEAR(A1777)=$F$9,C1777*$G$9,IF(YEAR(A1777)=$F$10,C1777*$G$10,IF(YEAR(A1777)=$F$11,C1777*$G$11,IF(YEAR(A1777)=$F$12,C1777*$G$12,))))))))))</f>
        <v>268.62</v>
      </c>
      <c r="R1777">
        <f>SUMIF($B$3:B1777,B1777,$C$3:C1777)</f>
        <v>3379</v>
      </c>
      <c r="S1777">
        <f t="shared" si="35"/>
        <v>12.100000000000001</v>
      </c>
    </row>
    <row r="1778" spans="1:19" x14ac:dyDescent="0.25">
      <c r="A1778" s="1">
        <v>41380</v>
      </c>
      <c r="B1778" t="s">
        <v>153</v>
      </c>
      <c r="C1778">
        <v>15</v>
      </c>
      <c r="J1778">
        <f>IF(YEAR(A1778)=$F$3,C1778*$G$3,IF(YEAR(A1778)=$F$4,C1778*$G$4,IF(YEAR(A1778)=$F$5,C1778*$G$5,IF(YEAR(A1778)=$F$6,C1778*$G$6,IF(YEAR(A1778)=$F$7,C1778*$G$7,IF(YEAR(A1778)=$F$8,C1778*$G$8,IF(YEAR(A1778)=$F$9,C1778*$G$9,IF(YEAR(A1778)=$F$10,C1778*$G$10,IF(YEAR(A1778)=$F$11,C1778*$G$11,IF(YEAR(A1778)=$F$12,C1778*$G$12,))))))))))</f>
        <v>33.300000000000004</v>
      </c>
      <c r="R1778">
        <f>SUMIF($B$3:B1778,B1778,$C$3:C1778)</f>
        <v>44</v>
      </c>
      <c r="S1778">
        <f t="shared" si="35"/>
        <v>0</v>
      </c>
    </row>
    <row r="1779" spans="1:19" x14ac:dyDescent="0.25">
      <c r="A1779" s="1">
        <v>41381</v>
      </c>
      <c r="B1779" t="s">
        <v>136</v>
      </c>
      <c r="C1779">
        <v>14</v>
      </c>
      <c r="J1779">
        <f>IF(YEAR(A1779)=$F$3,C1779*$G$3,IF(YEAR(A1779)=$F$4,C1779*$G$4,IF(YEAR(A1779)=$F$5,C1779*$G$5,IF(YEAR(A1779)=$F$6,C1779*$G$6,IF(YEAR(A1779)=$F$7,C1779*$G$7,IF(YEAR(A1779)=$F$8,C1779*$G$8,IF(YEAR(A1779)=$F$9,C1779*$G$9,IF(YEAR(A1779)=$F$10,C1779*$G$10,IF(YEAR(A1779)=$F$11,C1779*$G$11,IF(YEAR(A1779)=$F$12,C1779*$G$12,))))))))))</f>
        <v>31.080000000000002</v>
      </c>
      <c r="R1779">
        <f>SUMIF($B$3:B1779,B1779,$C$3:C1779)</f>
        <v>64</v>
      </c>
      <c r="S1779">
        <f t="shared" si="35"/>
        <v>0</v>
      </c>
    </row>
    <row r="1780" spans="1:19" x14ac:dyDescent="0.25">
      <c r="A1780" s="1">
        <v>41381</v>
      </c>
      <c r="B1780" t="s">
        <v>7</v>
      </c>
      <c r="C1780">
        <v>240</v>
      </c>
      <c r="J1780">
        <f>IF(YEAR(A1780)=$F$3,C1780*$G$3,IF(YEAR(A1780)=$F$4,C1780*$G$4,IF(YEAR(A1780)=$F$5,C1780*$G$5,IF(YEAR(A1780)=$F$6,C1780*$G$6,IF(YEAR(A1780)=$F$7,C1780*$G$7,IF(YEAR(A1780)=$F$8,C1780*$G$8,IF(YEAR(A1780)=$F$9,C1780*$G$9,IF(YEAR(A1780)=$F$10,C1780*$G$10,IF(YEAR(A1780)=$F$11,C1780*$G$11,IF(YEAR(A1780)=$F$12,C1780*$G$12,))))))))))</f>
        <v>532.80000000000007</v>
      </c>
      <c r="R1780">
        <f>SUMIF($B$3:B1780,B1780,$C$3:C1780)</f>
        <v>22630</v>
      </c>
      <c r="S1780">
        <f t="shared" si="35"/>
        <v>48</v>
      </c>
    </row>
    <row r="1781" spans="1:19" x14ac:dyDescent="0.25">
      <c r="A1781" s="1">
        <v>41383</v>
      </c>
      <c r="B1781" t="s">
        <v>56</v>
      </c>
      <c r="C1781">
        <v>12</v>
      </c>
      <c r="J1781">
        <f>IF(YEAR(A1781)=$F$3,C1781*$G$3,IF(YEAR(A1781)=$F$4,C1781*$G$4,IF(YEAR(A1781)=$F$5,C1781*$G$5,IF(YEAR(A1781)=$F$6,C1781*$G$6,IF(YEAR(A1781)=$F$7,C1781*$G$7,IF(YEAR(A1781)=$F$8,C1781*$G$8,IF(YEAR(A1781)=$F$9,C1781*$G$9,IF(YEAR(A1781)=$F$10,C1781*$G$10,IF(YEAR(A1781)=$F$11,C1781*$G$11,IF(YEAR(A1781)=$F$12,C1781*$G$12,))))))))))</f>
        <v>26.64</v>
      </c>
      <c r="R1781">
        <f>SUMIF($B$3:B1781,B1781,$C$3:C1781)</f>
        <v>60</v>
      </c>
      <c r="S1781">
        <f t="shared" si="35"/>
        <v>0</v>
      </c>
    </row>
    <row r="1782" spans="1:19" x14ac:dyDescent="0.25">
      <c r="A1782" s="1">
        <v>41385</v>
      </c>
      <c r="B1782" t="s">
        <v>199</v>
      </c>
      <c r="C1782">
        <v>1</v>
      </c>
      <c r="J1782">
        <f>IF(YEAR(A1782)=$F$3,C1782*$G$3,IF(YEAR(A1782)=$F$4,C1782*$G$4,IF(YEAR(A1782)=$F$5,C1782*$G$5,IF(YEAR(A1782)=$F$6,C1782*$G$6,IF(YEAR(A1782)=$F$7,C1782*$G$7,IF(YEAR(A1782)=$F$8,C1782*$G$8,IF(YEAR(A1782)=$F$9,C1782*$G$9,IF(YEAR(A1782)=$F$10,C1782*$G$10,IF(YEAR(A1782)=$F$11,C1782*$G$11,IF(YEAR(A1782)=$F$12,C1782*$G$12,))))))))))</f>
        <v>2.2200000000000002</v>
      </c>
      <c r="R1782">
        <f>SUMIF($B$3:B1782,B1782,$C$3:C1782)</f>
        <v>16</v>
      </c>
      <c r="S1782">
        <f t="shared" si="35"/>
        <v>0</v>
      </c>
    </row>
    <row r="1783" spans="1:19" x14ac:dyDescent="0.25">
      <c r="A1783" s="1">
        <v>41388</v>
      </c>
      <c r="B1783" t="s">
        <v>232</v>
      </c>
      <c r="C1783">
        <v>12</v>
      </c>
      <c r="J1783">
        <f>IF(YEAR(A1783)=$F$3,C1783*$G$3,IF(YEAR(A1783)=$F$4,C1783*$G$4,IF(YEAR(A1783)=$F$5,C1783*$G$5,IF(YEAR(A1783)=$F$6,C1783*$G$6,IF(YEAR(A1783)=$F$7,C1783*$G$7,IF(YEAR(A1783)=$F$8,C1783*$G$8,IF(YEAR(A1783)=$F$9,C1783*$G$9,IF(YEAR(A1783)=$F$10,C1783*$G$10,IF(YEAR(A1783)=$F$11,C1783*$G$11,IF(YEAR(A1783)=$F$12,C1783*$G$12,))))))))))</f>
        <v>26.64</v>
      </c>
      <c r="R1783">
        <f>SUMIF($B$3:B1783,B1783,$C$3:C1783)</f>
        <v>12</v>
      </c>
      <c r="S1783">
        <f t="shared" si="35"/>
        <v>0</v>
      </c>
    </row>
    <row r="1784" spans="1:19" x14ac:dyDescent="0.25">
      <c r="A1784" s="1">
        <v>41391</v>
      </c>
      <c r="B1784" t="s">
        <v>18</v>
      </c>
      <c r="C1784">
        <v>190</v>
      </c>
      <c r="J1784">
        <f>IF(YEAR(A1784)=$F$3,C1784*$G$3,IF(YEAR(A1784)=$F$4,C1784*$G$4,IF(YEAR(A1784)=$F$5,C1784*$G$5,IF(YEAR(A1784)=$F$6,C1784*$G$6,IF(YEAR(A1784)=$F$7,C1784*$G$7,IF(YEAR(A1784)=$F$8,C1784*$G$8,IF(YEAR(A1784)=$F$9,C1784*$G$9,IF(YEAR(A1784)=$F$10,C1784*$G$10,IF(YEAR(A1784)=$F$11,C1784*$G$11,IF(YEAR(A1784)=$F$12,C1784*$G$12,))))))))))</f>
        <v>421.8</v>
      </c>
      <c r="R1784">
        <f>SUMIF($B$3:B1784,B1784,$C$3:C1784)</f>
        <v>4992</v>
      </c>
      <c r="S1784">
        <f t="shared" si="35"/>
        <v>19</v>
      </c>
    </row>
    <row r="1785" spans="1:19" x14ac:dyDescent="0.25">
      <c r="A1785" s="1">
        <v>41392</v>
      </c>
      <c r="B1785" t="s">
        <v>63</v>
      </c>
      <c r="C1785">
        <v>179</v>
      </c>
      <c r="J1785">
        <f>IF(YEAR(A1785)=$F$3,C1785*$G$3,IF(YEAR(A1785)=$F$4,C1785*$G$4,IF(YEAR(A1785)=$F$5,C1785*$G$5,IF(YEAR(A1785)=$F$6,C1785*$G$6,IF(YEAR(A1785)=$F$7,C1785*$G$7,IF(YEAR(A1785)=$F$8,C1785*$G$8,IF(YEAR(A1785)=$F$9,C1785*$G$9,IF(YEAR(A1785)=$F$10,C1785*$G$10,IF(YEAR(A1785)=$F$11,C1785*$G$11,IF(YEAR(A1785)=$F$12,C1785*$G$12,))))))))))</f>
        <v>397.38000000000005</v>
      </c>
      <c r="R1785">
        <f>SUMIF($B$3:B1785,B1785,$C$3:C1785)</f>
        <v>939</v>
      </c>
      <c r="S1785">
        <f t="shared" si="35"/>
        <v>8.9500000000000011</v>
      </c>
    </row>
    <row r="1786" spans="1:19" x14ac:dyDescent="0.25">
      <c r="A1786" s="1">
        <v>41394</v>
      </c>
      <c r="B1786" t="s">
        <v>22</v>
      </c>
      <c r="C1786">
        <v>106</v>
      </c>
      <c r="J1786">
        <f>IF(YEAR(A1786)=$F$3,C1786*$G$3,IF(YEAR(A1786)=$F$4,C1786*$G$4,IF(YEAR(A1786)=$F$5,C1786*$G$5,IF(YEAR(A1786)=$F$6,C1786*$G$6,IF(YEAR(A1786)=$F$7,C1786*$G$7,IF(YEAR(A1786)=$F$8,C1786*$G$8,IF(YEAR(A1786)=$F$9,C1786*$G$9,IF(YEAR(A1786)=$F$10,C1786*$G$10,IF(YEAR(A1786)=$F$11,C1786*$G$11,IF(YEAR(A1786)=$F$12,C1786*$G$12,))))))))))</f>
        <v>235.32000000000002</v>
      </c>
      <c r="R1786">
        <f>SUMIF($B$3:B1786,B1786,$C$3:C1786)</f>
        <v>19801</v>
      </c>
      <c r="S1786">
        <f t="shared" si="35"/>
        <v>21.200000000000003</v>
      </c>
    </row>
    <row r="1787" spans="1:19" x14ac:dyDescent="0.25">
      <c r="A1787" s="1">
        <v>41396</v>
      </c>
      <c r="B1787" t="s">
        <v>7</v>
      </c>
      <c r="C1787">
        <v>267</v>
      </c>
      <c r="J1787">
        <f>IF(YEAR(A1787)=$F$3,C1787*$G$3,IF(YEAR(A1787)=$F$4,C1787*$G$4,IF(YEAR(A1787)=$F$5,C1787*$G$5,IF(YEAR(A1787)=$F$6,C1787*$G$6,IF(YEAR(A1787)=$F$7,C1787*$G$7,IF(YEAR(A1787)=$F$8,C1787*$G$8,IF(YEAR(A1787)=$F$9,C1787*$G$9,IF(YEAR(A1787)=$F$10,C1787*$G$10,IF(YEAR(A1787)=$F$11,C1787*$G$11,IF(YEAR(A1787)=$F$12,C1787*$G$12,))))))))))</f>
        <v>592.74</v>
      </c>
      <c r="R1787">
        <f>SUMIF($B$3:B1787,B1787,$C$3:C1787)</f>
        <v>22897</v>
      </c>
      <c r="S1787">
        <f t="shared" si="35"/>
        <v>53.400000000000006</v>
      </c>
    </row>
    <row r="1788" spans="1:19" x14ac:dyDescent="0.25">
      <c r="A1788" s="1">
        <v>41396</v>
      </c>
      <c r="B1788" t="s">
        <v>123</v>
      </c>
      <c r="C1788">
        <v>66</v>
      </c>
      <c r="J1788">
        <f>IF(YEAR(A1788)=$F$3,C1788*$G$3,IF(YEAR(A1788)=$F$4,C1788*$G$4,IF(YEAR(A1788)=$F$5,C1788*$G$5,IF(YEAR(A1788)=$F$6,C1788*$G$6,IF(YEAR(A1788)=$F$7,C1788*$G$7,IF(YEAR(A1788)=$F$8,C1788*$G$8,IF(YEAR(A1788)=$F$9,C1788*$G$9,IF(YEAR(A1788)=$F$10,C1788*$G$10,IF(YEAR(A1788)=$F$11,C1788*$G$11,IF(YEAR(A1788)=$F$12,C1788*$G$12,))))))))))</f>
        <v>146.52000000000001</v>
      </c>
      <c r="R1788">
        <f>SUMIF($B$3:B1788,B1788,$C$3:C1788)</f>
        <v>807</v>
      </c>
      <c r="S1788">
        <f t="shared" si="35"/>
        <v>3.3000000000000003</v>
      </c>
    </row>
    <row r="1789" spans="1:19" x14ac:dyDescent="0.25">
      <c r="A1789" s="1">
        <v>41398</v>
      </c>
      <c r="B1789" t="s">
        <v>14</v>
      </c>
      <c r="C1789">
        <v>471</v>
      </c>
      <c r="J1789">
        <f>IF(YEAR(A1789)=$F$3,C1789*$G$3,IF(YEAR(A1789)=$F$4,C1789*$G$4,IF(YEAR(A1789)=$F$5,C1789*$G$5,IF(YEAR(A1789)=$F$6,C1789*$G$6,IF(YEAR(A1789)=$F$7,C1789*$G$7,IF(YEAR(A1789)=$F$8,C1789*$G$8,IF(YEAR(A1789)=$F$9,C1789*$G$9,IF(YEAR(A1789)=$F$10,C1789*$G$10,IF(YEAR(A1789)=$F$11,C1789*$G$11,IF(YEAR(A1789)=$F$12,C1789*$G$12,))))))))))</f>
        <v>1045.6200000000001</v>
      </c>
      <c r="R1789">
        <f>SUMIF($B$3:B1789,B1789,$C$3:C1789)</f>
        <v>20357</v>
      </c>
      <c r="S1789">
        <f t="shared" si="35"/>
        <v>94.2</v>
      </c>
    </row>
    <row r="1790" spans="1:19" x14ac:dyDescent="0.25">
      <c r="A1790" s="1">
        <v>41399</v>
      </c>
      <c r="B1790" t="s">
        <v>60</v>
      </c>
      <c r="C1790">
        <v>5</v>
      </c>
      <c r="J1790">
        <f>IF(YEAR(A1790)=$F$3,C1790*$G$3,IF(YEAR(A1790)=$F$4,C1790*$G$4,IF(YEAR(A1790)=$F$5,C1790*$G$5,IF(YEAR(A1790)=$F$6,C1790*$G$6,IF(YEAR(A1790)=$F$7,C1790*$G$7,IF(YEAR(A1790)=$F$8,C1790*$G$8,IF(YEAR(A1790)=$F$9,C1790*$G$9,IF(YEAR(A1790)=$F$10,C1790*$G$10,IF(YEAR(A1790)=$F$11,C1790*$G$11,IF(YEAR(A1790)=$F$12,C1790*$G$12,))))))))))</f>
        <v>11.100000000000001</v>
      </c>
      <c r="R1790">
        <f>SUMIF($B$3:B1790,B1790,$C$3:C1790)</f>
        <v>27</v>
      </c>
      <c r="S1790">
        <f t="shared" si="35"/>
        <v>0</v>
      </c>
    </row>
    <row r="1791" spans="1:19" x14ac:dyDescent="0.25">
      <c r="A1791" s="1">
        <v>41401</v>
      </c>
      <c r="B1791" t="s">
        <v>221</v>
      </c>
      <c r="C1791">
        <v>11</v>
      </c>
      <c r="J1791">
        <f>IF(YEAR(A1791)=$F$3,C1791*$G$3,IF(YEAR(A1791)=$F$4,C1791*$G$4,IF(YEAR(A1791)=$F$5,C1791*$G$5,IF(YEAR(A1791)=$F$6,C1791*$G$6,IF(YEAR(A1791)=$F$7,C1791*$G$7,IF(YEAR(A1791)=$F$8,C1791*$G$8,IF(YEAR(A1791)=$F$9,C1791*$G$9,IF(YEAR(A1791)=$F$10,C1791*$G$10,IF(YEAR(A1791)=$F$11,C1791*$G$11,IF(YEAR(A1791)=$F$12,C1791*$G$12,))))))))))</f>
        <v>24.42</v>
      </c>
      <c r="R1791">
        <f>SUMIF($B$3:B1791,B1791,$C$3:C1791)</f>
        <v>34</v>
      </c>
      <c r="S1791">
        <f t="shared" si="35"/>
        <v>0</v>
      </c>
    </row>
    <row r="1792" spans="1:19" x14ac:dyDescent="0.25">
      <c r="A1792" s="1">
        <v>41403</v>
      </c>
      <c r="B1792" t="s">
        <v>71</v>
      </c>
      <c r="C1792">
        <v>103</v>
      </c>
      <c r="J1792">
        <f>IF(YEAR(A1792)=$F$3,C1792*$G$3,IF(YEAR(A1792)=$F$4,C1792*$G$4,IF(YEAR(A1792)=$F$5,C1792*$G$5,IF(YEAR(A1792)=$F$6,C1792*$G$6,IF(YEAR(A1792)=$F$7,C1792*$G$7,IF(YEAR(A1792)=$F$8,C1792*$G$8,IF(YEAR(A1792)=$F$9,C1792*$G$9,IF(YEAR(A1792)=$F$10,C1792*$G$10,IF(YEAR(A1792)=$F$11,C1792*$G$11,IF(YEAR(A1792)=$F$12,C1792*$G$12,))))))))))</f>
        <v>228.66000000000003</v>
      </c>
      <c r="R1792">
        <f>SUMIF($B$3:B1792,B1792,$C$3:C1792)</f>
        <v>2139</v>
      </c>
      <c r="S1792">
        <f t="shared" si="35"/>
        <v>10.3</v>
      </c>
    </row>
    <row r="1793" spans="1:19" x14ac:dyDescent="0.25">
      <c r="A1793" s="1">
        <v>41403</v>
      </c>
      <c r="B1793" t="s">
        <v>19</v>
      </c>
      <c r="C1793">
        <v>92</v>
      </c>
      <c r="J1793">
        <f>IF(YEAR(A1793)=$F$3,C1793*$G$3,IF(YEAR(A1793)=$F$4,C1793*$G$4,IF(YEAR(A1793)=$F$5,C1793*$G$5,IF(YEAR(A1793)=$F$6,C1793*$G$6,IF(YEAR(A1793)=$F$7,C1793*$G$7,IF(YEAR(A1793)=$F$8,C1793*$G$8,IF(YEAR(A1793)=$F$9,C1793*$G$9,IF(YEAR(A1793)=$F$10,C1793*$G$10,IF(YEAR(A1793)=$F$11,C1793*$G$11,IF(YEAR(A1793)=$F$12,C1793*$G$12,))))))))))</f>
        <v>204.24</v>
      </c>
      <c r="R1793">
        <f>SUMIF($B$3:B1793,B1793,$C$3:C1793)</f>
        <v>4115</v>
      </c>
      <c r="S1793">
        <f t="shared" si="35"/>
        <v>9.2000000000000011</v>
      </c>
    </row>
    <row r="1794" spans="1:19" x14ac:dyDescent="0.25">
      <c r="A1794" s="1">
        <v>41405</v>
      </c>
      <c r="B1794" t="s">
        <v>10</v>
      </c>
      <c r="C1794">
        <v>115</v>
      </c>
      <c r="J1794">
        <f>IF(YEAR(A1794)=$F$3,C1794*$G$3,IF(YEAR(A1794)=$F$4,C1794*$G$4,IF(YEAR(A1794)=$F$5,C1794*$G$5,IF(YEAR(A1794)=$F$6,C1794*$G$6,IF(YEAR(A1794)=$F$7,C1794*$G$7,IF(YEAR(A1794)=$F$8,C1794*$G$8,IF(YEAR(A1794)=$F$9,C1794*$G$9,IF(YEAR(A1794)=$F$10,C1794*$G$10,IF(YEAR(A1794)=$F$11,C1794*$G$11,IF(YEAR(A1794)=$F$12,C1794*$G$12,))))))))))</f>
        <v>255.3</v>
      </c>
      <c r="R1794">
        <f>SUMIF($B$3:B1794,B1794,$C$3:C1794)</f>
        <v>3869</v>
      </c>
      <c r="S1794">
        <f t="shared" si="35"/>
        <v>11.5</v>
      </c>
    </row>
    <row r="1795" spans="1:19" x14ac:dyDescent="0.25">
      <c r="A1795" s="1">
        <v>41406</v>
      </c>
      <c r="B1795" t="s">
        <v>52</v>
      </c>
      <c r="C1795">
        <v>62</v>
      </c>
      <c r="J1795">
        <f>IF(YEAR(A1795)=$F$3,C1795*$G$3,IF(YEAR(A1795)=$F$4,C1795*$G$4,IF(YEAR(A1795)=$F$5,C1795*$G$5,IF(YEAR(A1795)=$F$6,C1795*$G$6,IF(YEAR(A1795)=$F$7,C1795*$G$7,IF(YEAR(A1795)=$F$8,C1795*$G$8,IF(YEAR(A1795)=$F$9,C1795*$G$9,IF(YEAR(A1795)=$F$10,C1795*$G$10,IF(YEAR(A1795)=$F$11,C1795*$G$11,IF(YEAR(A1795)=$F$12,C1795*$G$12,))))))))))</f>
        <v>137.64000000000001</v>
      </c>
      <c r="R1795">
        <f>SUMIF($B$3:B1795,B1795,$C$3:C1795)</f>
        <v>5060</v>
      </c>
      <c r="S1795">
        <f t="shared" si="35"/>
        <v>6.2</v>
      </c>
    </row>
    <row r="1796" spans="1:19" x14ac:dyDescent="0.25">
      <c r="A1796" s="1">
        <v>41406</v>
      </c>
      <c r="B1796" t="s">
        <v>5</v>
      </c>
      <c r="C1796">
        <v>420</v>
      </c>
      <c r="J1796">
        <f>IF(YEAR(A1796)=$F$3,C1796*$G$3,IF(YEAR(A1796)=$F$4,C1796*$G$4,IF(YEAR(A1796)=$F$5,C1796*$G$5,IF(YEAR(A1796)=$F$6,C1796*$G$6,IF(YEAR(A1796)=$F$7,C1796*$G$7,IF(YEAR(A1796)=$F$8,C1796*$G$8,IF(YEAR(A1796)=$F$9,C1796*$G$9,IF(YEAR(A1796)=$F$10,C1796*$G$10,IF(YEAR(A1796)=$F$11,C1796*$G$11,IF(YEAR(A1796)=$F$12,C1796*$G$12,))))))))))</f>
        <v>932.40000000000009</v>
      </c>
      <c r="R1796">
        <f>SUMIF($B$3:B1796,B1796,$C$3:C1796)</f>
        <v>10371</v>
      </c>
      <c r="S1796">
        <f t="shared" ref="S1796:S1859" si="36">IF(R1796&gt;=10000,C1796*0.2,IF(R1796&gt;=1000,C1796*0.1,IF(R1796&gt;=100,C1796*0.05,0)))</f>
        <v>84</v>
      </c>
    </row>
    <row r="1797" spans="1:19" x14ac:dyDescent="0.25">
      <c r="A1797" s="1">
        <v>41406</v>
      </c>
      <c r="B1797" t="s">
        <v>30</v>
      </c>
      <c r="C1797">
        <v>81</v>
      </c>
      <c r="J1797">
        <f>IF(YEAR(A1797)=$F$3,C1797*$G$3,IF(YEAR(A1797)=$F$4,C1797*$G$4,IF(YEAR(A1797)=$F$5,C1797*$G$5,IF(YEAR(A1797)=$F$6,C1797*$G$6,IF(YEAR(A1797)=$F$7,C1797*$G$7,IF(YEAR(A1797)=$F$8,C1797*$G$8,IF(YEAR(A1797)=$F$9,C1797*$G$9,IF(YEAR(A1797)=$F$10,C1797*$G$10,IF(YEAR(A1797)=$F$11,C1797*$G$11,IF(YEAR(A1797)=$F$12,C1797*$G$12,))))))))))</f>
        <v>179.82000000000002</v>
      </c>
      <c r="R1797">
        <f>SUMIF($B$3:B1797,B1797,$C$3:C1797)</f>
        <v>4448</v>
      </c>
      <c r="S1797">
        <f t="shared" si="36"/>
        <v>8.1</v>
      </c>
    </row>
    <row r="1798" spans="1:19" x14ac:dyDescent="0.25">
      <c r="A1798" s="1">
        <v>41407</v>
      </c>
      <c r="B1798" t="s">
        <v>9</v>
      </c>
      <c r="C1798">
        <v>412</v>
      </c>
      <c r="J1798">
        <f>IF(YEAR(A1798)=$F$3,C1798*$G$3,IF(YEAR(A1798)=$F$4,C1798*$G$4,IF(YEAR(A1798)=$F$5,C1798*$G$5,IF(YEAR(A1798)=$F$6,C1798*$G$6,IF(YEAR(A1798)=$F$7,C1798*$G$7,IF(YEAR(A1798)=$F$8,C1798*$G$8,IF(YEAR(A1798)=$F$9,C1798*$G$9,IF(YEAR(A1798)=$F$10,C1798*$G$10,IF(YEAR(A1798)=$F$11,C1798*$G$11,IF(YEAR(A1798)=$F$12,C1798*$G$12,))))))))))</f>
        <v>914.6400000000001</v>
      </c>
      <c r="R1798">
        <f>SUMIF($B$3:B1798,B1798,$C$3:C1798)</f>
        <v>22386</v>
      </c>
      <c r="S1798">
        <f t="shared" si="36"/>
        <v>82.4</v>
      </c>
    </row>
    <row r="1799" spans="1:19" x14ac:dyDescent="0.25">
      <c r="A1799" s="1">
        <v>41409</v>
      </c>
      <c r="B1799" t="s">
        <v>45</v>
      </c>
      <c r="C1799">
        <v>377</v>
      </c>
      <c r="J1799">
        <f>IF(YEAR(A1799)=$F$3,C1799*$G$3,IF(YEAR(A1799)=$F$4,C1799*$G$4,IF(YEAR(A1799)=$F$5,C1799*$G$5,IF(YEAR(A1799)=$F$6,C1799*$G$6,IF(YEAR(A1799)=$F$7,C1799*$G$7,IF(YEAR(A1799)=$F$8,C1799*$G$8,IF(YEAR(A1799)=$F$9,C1799*$G$9,IF(YEAR(A1799)=$F$10,C1799*$G$10,IF(YEAR(A1799)=$F$11,C1799*$G$11,IF(YEAR(A1799)=$F$12,C1799*$G$12,))))))))))</f>
        <v>836.94</v>
      </c>
      <c r="R1799">
        <f>SUMIF($B$3:B1799,B1799,$C$3:C1799)</f>
        <v>21319</v>
      </c>
      <c r="S1799">
        <f t="shared" si="36"/>
        <v>75.400000000000006</v>
      </c>
    </row>
    <row r="1800" spans="1:19" x14ac:dyDescent="0.25">
      <c r="A1800" s="1">
        <v>41414</v>
      </c>
      <c r="B1800" t="s">
        <v>45</v>
      </c>
      <c r="C1800">
        <v>461</v>
      </c>
      <c r="J1800">
        <f>IF(YEAR(A1800)=$F$3,C1800*$G$3,IF(YEAR(A1800)=$F$4,C1800*$G$4,IF(YEAR(A1800)=$F$5,C1800*$G$5,IF(YEAR(A1800)=$F$6,C1800*$G$6,IF(YEAR(A1800)=$F$7,C1800*$G$7,IF(YEAR(A1800)=$F$8,C1800*$G$8,IF(YEAR(A1800)=$F$9,C1800*$G$9,IF(YEAR(A1800)=$F$10,C1800*$G$10,IF(YEAR(A1800)=$F$11,C1800*$G$11,IF(YEAR(A1800)=$F$12,C1800*$G$12,))))))))))</f>
        <v>1023.4200000000001</v>
      </c>
      <c r="R1800">
        <f>SUMIF($B$3:B1800,B1800,$C$3:C1800)</f>
        <v>21780</v>
      </c>
      <c r="S1800">
        <f t="shared" si="36"/>
        <v>92.2</v>
      </c>
    </row>
    <row r="1801" spans="1:19" x14ac:dyDescent="0.25">
      <c r="A1801" s="1">
        <v>41414</v>
      </c>
      <c r="B1801" t="s">
        <v>71</v>
      </c>
      <c r="C1801">
        <v>138</v>
      </c>
      <c r="J1801">
        <f>IF(YEAR(A1801)=$F$3,C1801*$G$3,IF(YEAR(A1801)=$F$4,C1801*$G$4,IF(YEAR(A1801)=$F$5,C1801*$G$5,IF(YEAR(A1801)=$F$6,C1801*$G$6,IF(YEAR(A1801)=$F$7,C1801*$G$7,IF(YEAR(A1801)=$F$8,C1801*$G$8,IF(YEAR(A1801)=$F$9,C1801*$G$9,IF(YEAR(A1801)=$F$10,C1801*$G$10,IF(YEAR(A1801)=$F$11,C1801*$G$11,IF(YEAR(A1801)=$F$12,C1801*$G$12,))))))))))</f>
        <v>306.36</v>
      </c>
      <c r="R1801">
        <f>SUMIF($B$3:B1801,B1801,$C$3:C1801)</f>
        <v>2277</v>
      </c>
      <c r="S1801">
        <f t="shared" si="36"/>
        <v>13.8</v>
      </c>
    </row>
    <row r="1802" spans="1:19" x14ac:dyDescent="0.25">
      <c r="A1802" s="1">
        <v>41418</v>
      </c>
      <c r="B1802" t="s">
        <v>47</v>
      </c>
      <c r="C1802">
        <v>17</v>
      </c>
      <c r="J1802">
        <f>IF(YEAR(A1802)=$F$3,C1802*$G$3,IF(YEAR(A1802)=$F$4,C1802*$G$4,IF(YEAR(A1802)=$F$5,C1802*$G$5,IF(YEAR(A1802)=$F$6,C1802*$G$6,IF(YEAR(A1802)=$F$7,C1802*$G$7,IF(YEAR(A1802)=$F$8,C1802*$G$8,IF(YEAR(A1802)=$F$9,C1802*$G$9,IF(YEAR(A1802)=$F$10,C1802*$G$10,IF(YEAR(A1802)=$F$11,C1802*$G$11,IF(YEAR(A1802)=$F$12,C1802*$G$12,))))))))))</f>
        <v>37.74</v>
      </c>
      <c r="R1802">
        <f>SUMIF($B$3:B1802,B1802,$C$3:C1802)</f>
        <v>50</v>
      </c>
      <c r="S1802">
        <f t="shared" si="36"/>
        <v>0</v>
      </c>
    </row>
    <row r="1803" spans="1:19" x14ac:dyDescent="0.25">
      <c r="A1803" s="1">
        <v>41422</v>
      </c>
      <c r="B1803" t="s">
        <v>197</v>
      </c>
      <c r="C1803">
        <v>8</v>
      </c>
      <c r="J1803">
        <f>IF(YEAR(A1803)=$F$3,C1803*$G$3,IF(YEAR(A1803)=$F$4,C1803*$G$4,IF(YEAR(A1803)=$F$5,C1803*$G$5,IF(YEAR(A1803)=$F$6,C1803*$G$6,IF(YEAR(A1803)=$F$7,C1803*$G$7,IF(YEAR(A1803)=$F$8,C1803*$G$8,IF(YEAR(A1803)=$F$9,C1803*$G$9,IF(YEAR(A1803)=$F$10,C1803*$G$10,IF(YEAR(A1803)=$F$11,C1803*$G$11,IF(YEAR(A1803)=$F$12,C1803*$G$12,))))))))))</f>
        <v>17.760000000000002</v>
      </c>
      <c r="R1803">
        <f>SUMIF($B$3:B1803,B1803,$C$3:C1803)</f>
        <v>32</v>
      </c>
      <c r="S1803">
        <f t="shared" si="36"/>
        <v>0</v>
      </c>
    </row>
    <row r="1804" spans="1:19" x14ac:dyDescent="0.25">
      <c r="A1804" s="1">
        <v>41424</v>
      </c>
      <c r="B1804" t="s">
        <v>9</v>
      </c>
      <c r="C1804">
        <v>448</v>
      </c>
      <c r="J1804">
        <f>IF(YEAR(A1804)=$F$3,C1804*$G$3,IF(YEAR(A1804)=$F$4,C1804*$G$4,IF(YEAR(A1804)=$F$5,C1804*$G$5,IF(YEAR(A1804)=$F$6,C1804*$G$6,IF(YEAR(A1804)=$F$7,C1804*$G$7,IF(YEAR(A1804)=$F$8,C1804*$G$8,IF(YEAR(A1804)=$F$9,C1804*$G$9,IF(YEAR(A1804)=$F$10,C1804*$G$10,IF(YEAR(A1804)=$F$11,C1804*$G$11,IF(YEAR(A1804)=$F$12,C1804*$G$12,))))))))))</f>
        <v>994.56000000000006</v>
      </c>
      <c r="R1804">
        <f>SUMIF($B$3:B1804,B1804,$C$3:C1804)</f>
        <v>22834</v>
      </c>
      <c r="S1804">
        <f t="shared" si="36"/>
        <v>89.600000000000009</v>
      </c>
    </row>
    <row r="1805" spans="1:19" x14ac:dyDescent="0.25">
      <c r="A1805" s="1">
        <v>41426</v>
      </c>
      <c r="B1805" t="s">
        <v>9</v>
      </c>
      <c r="C1805">
        <v>240</v>
      </c>
      <c r="J1805">
        <f>IF(YEAR(A1805)=$F$3,C1805*$G$3,IF(YEAR(A1805)=$F$4,C1805*$G$4,IF(YEAR(A1805)=$F$5,C1805*$G$5,IF(YEAR(A1805)=$F$6,C1805*$G$6,IF(YEAR(A1805)=$F$7,C1805*$G$7,IF(YEAR(A1805)=$F$8,C1805*$G$8,IF(YEAR(A1805)=$F$9,C1805*$G$9,IF(YEAR(A1805)=$F$10,C1805*$G$10,IF(YEAR(A1805)=$F$11,C1805*$G$11,IF(YEAR(A1805)=$F$12,C1805*$G$12,))))))))))</f>
        <v>532.80000000000007</v>
      </c>
      <c r="R1805">
        <f>SUMIF($B$3:B1805,B1805,$C$3:C1805)</f>
        <v>23074</v>
      </c>
      <c r="S1805">
        <f t="shared" si="36"/>
        <v>48</v>
      </c>
    </row>
    <row r="1806" spans="1:19" x14ac:dyDescent="0.25">
      <c r="A1806" s="1">
        <v>41427</v>
      </c>
      <c r="B1806" t="s">
        <v>22</v>
      </c>
      <c r="C1806">
        <v>388</v>
      </c>
      <c r="J1806">
        <f>IF(YEAR(A1806)=$F$3,C1806*$G$3,IF(YEAR(A1806)=$F$4,C1806*$G$4,IF(YEAR(A1806)=$F$5,C1806*$G$5,IF(YEAR(A1806)=$F$6,C1806*$G$6,IF(YEAR(A1806)=$F$7,C1806*$G$7,IF(YEAR(A1806)=$F$8,C1806*$G$8,IF(YEAR(A1806)=$F$9,C1806*$G$9,IF(YEAR(A1806)=$F$10,C1806*$G$10,IF(YEAR(A1806)=$F$11,C1806*$G$11,IF(YEAR(A1806)=$F$12,C1806*$G$12,))))))))))</f>
        <v>861.36000000000013</v>
      </c>
      <c r="R1806">
        <f>SUMIF($B$3:B1806,B1806,$C$3:C1806)</f>
        <v>20189</v>
      </c>
      <c r="S1806">
        <f t="shared" si="36"/>
        <v>77.600000000000009</v>
      </c>
    </row>
    <row r="1807" spans="1:19" x14ac:dyDescent="0.25">
      <c r="A1807" s="1">
        <v>41429</v>
      </c>
      <c r="B1807" t="s">
        <v>7</v>
      </c>
      <c r="C1807">
        <v>455</v>
      </c>
      <c r="J1807">
        <f>IF(YEAR(A1807)=$F$3,C1807*$G$3,IF(YEAR(A1807)=$F$4,C1807*$G$4,IF(YEAR(A1807)=$F$5,C1807*$G$5,IF(YEAR(A1807)=$F$6,C1807*$G$6,IF(YEAR(A1807)=$F$7,C1807*$G$7,IF(YEAR(A1807)=$F$8,C1807*$G$8,IF(YEAR(A1807)=$F$9,C1807*$G$9,IF(YEAR(A1807)=$F$10,C1807*$G$10,IF(YEAR(A1807)=$F$11,C1807*$G$11,IF(YEAR(A1807)=$F$12,C1807*$G$12,))))))))))</f>
        <v>1010.1000000000001</v>
      </c>
      <c r="R1807">
        <f>SUMIF($B$3:B1807,B1807,$C$3:C1807)</f>
        <v>23352</v>
      </c>
      <c r="S1807">
        <f t="shared" si="36"/>
        <v>91</v>
      </c>
    </row>
    <row r="1808" spans="1:19" x14ac:dyDescent="0.25">
      <c r="A1808" s="1">
        <v>41429</v>
      </c>
      <c r="B1808" t="s">
        <v>17</v>
      </c>
      <c r="C1808">
        <v>269</v>
      </c>
      <c r="J1808">
        <f>IF(YEAR(A1808)=$F$3,C1808*$G$3,IF(YEAR(A1808)=$F$4,C1808*$G$4,IF(YEAR(A1808)=$F$5,C1808*$G$5,IF(YEAR(A1808)=$F$6,C1808*$G$6,IF(YEAR(A1808)=$F$7,C1808*$G$7,IF(YEAR(A1808)=$F$8,C1808*$G$8,IF(YEAR(A1808)=$F$9,C1808*$G$9,IF(YEAR(A1808)=$F$10,C1808*$G$10,IF(YEAR(A1808)=$F$11,C1808*$G$11,IF(YEAR(A1808)=$F$12,C1808*$G$12,))))))))))</f>
        <v>597.18000000000006</v>
      </c>
      <c r="R1808">
        <f>SUMIF($B$3:B1808,B1808,$C$3:C1808)</f>
        <v>15984</v>
      </c>
      <c r="S1808">
        <f t="shared" si="36"/>
        <v>53.800000000000004</v>
      </c>
    </row>
    <row r="1809" spans="1:19" x14ac:dyDescent="0.25">
      <c r="A1809" s="1">
        <v>41432</v>
      </c>
      <c r="B1809" t="s">
        <v>6</v>
      </c>
      <c r="C1809">
        <v>81</v>
      </c>
      <c r="J1809">
        <f>IF(YEAR(A1809)=$F$3,C1809*$G$3,IF(YEAR(A1809)=$F$4,C1809*$G$4,IF(YEAR(A1809)=$F$5,C1809*$G$5,IF(YEAR(A1809)=$F$6,C1809*$G$6,IF(YEAR(A1809)=$F$7,C1809*$G$7,IF(YEAR(A1809)=$F$8,C1809*$G$8,IF(YEAR(A1809)=$F$9,C1809*$G$9,IF(YEAR(A1809)=$F$10,C1809*$G$10,IF(YEAR(A1809)=$F$11,C1809*$G$11,IF(YEAR(A1809)=$F$12,C1809*$G$12,))))))))))</f>
        <v>179.82000000000002</v>
      </c>
      <c r="R1809">
        <f>SUMIF($B$3:B1809,B1809,$C$3:C1809)</f>
        <v>3209</v>
      </c>
      <c r="S1809">
        <f t="shared" si="36"/>
        <v>8.1</v>
      </c>
    </row>
    <row r="1810" spans="1:19" x14ac:dyDescent="0.25">
      <c r="A1810" s="1">
        <v>41432</v>
      </c>
      <c r="B1810" t="s">
        <v>10</v>
      </c>
      <c r="C1810">
        <v>99</v>
      </c>
      <c r="J1810">
        <f>IF(YEAR(A1810)=$F$3,C1810*$G$3,IF(YEAR(A1810)=$F$4,C1810*$G$4,IF(YEAR(A1810)=$F$5,C1810*$G$5,IF(YEAR(A1810)=$F$6,C1810*$G$6,IF(YEAR(A1810)=$F$7,C1810*$G$7,IF(YEAR(A1810)=$F$8,C1810*$G$8,IF(YEAR(A1810)=$F$9,C1810*$G$9,IF(YEAR(A1810)=$F$10,C1810*$G$10,IF(YEAR(A1810)=$F$11,C1810*$G$11,IF(YEAR(A1810)=$F$12,C1810*$G$12,))))))))))</f>
        <v>219.78000000000003</v>
      </c>
      <c r="R1810">
        <f>SUMIF($B$3:B1810,B1810,$C$3:C1810)</f>
        <v>3968</v>
      </c>
      <c r="S1810">
        <f t="shared" si="36"/>
        <v>9.9</v>
      </c>
    </row>
    <row r="1811" spans="1:19" x14ac:dyDescent="0.25">
      <c r="A1811" s="1">
        <v>41437</v>
      </c>
      <c r="B1811" t="s">
        <v>170</v>
      </c>
      <c r="C1811">
        <v>12</v>
      </c>
      <c r="J1811">
        <f>IF(YEAR(A1811)=$F$3,C1811*$G$3,IF(YEAR(A1811)=$F$4,C1811*$G$4,IF(YEAR(A1811)=$F$5,C1811*$G$5,IF(YEAR(A1811)=$F$6,C1811*$G$6,IF(YEAR(A1811)=$F$7,C1811*$G$7,IF(YEAR(A1811)=$F$8,C1811*$G$8,IF(YEAR(A1811)=$F$9,C1811*$G$9,IF(YEAR(A1811)=$F$10,C1811*$G$10,IF(YEAR(A1811)=$F$11,C1811*$G$11,IF(YEAR(A1811)=$F$12,C1811*$G$12,))))))))))</f>
        <v>26.64</v>
      </c>
      <c r="R1811">
        <f>SUMIF($B$3:B1811,B1811,$C$3:C1811)</f>
        <v>59</v>
      </c>
      <c r="S1811">
        <f t="shared" si="36"/>
        <v>0</v>
      </c>
    </row>
    <row r="1812" spans="1:19" x14ac:dyDescent="0.25">
      <c r="A1812" s="1">
        <v>41439</v>
      </c>
      <c r="B1812" t="s">
        <v>233</v>
      </c>
      <c r="C1812">
        <v>4</v>
      </c>
      <c r="J1812">
        <f>IF(YEAR(A1812)=$F$3,C1812*$G$3,IF(YEAR(A1812)=$F$4,C1812*$G$4,IF(YEAR(A1812)=$F$5,C1812*$G$5,IF(YEAR(A1812)=$F$6,C1812*$G$6,IF(YEAR(A1812)=$F$7,C1812*$G$7,IF(YEAR(A1812)=$F$8,C1812*$G$8,IF(YEAR(A1812)=$F$9,C1812*$G$9,IF(YEAR(A1812)=$F$10,C1812*$G$10,IF(YEAR(A1812)=$F$11,C1812*$G$11,IF(YEAR(A1812)=$F$12,C1812*$G$12,))))))))))</f>
        <v>8.8800000000000008</v>
      </c>
      <c r="R1812">
        <f>SUMIF($B$3:B1812,B1812,$C$3:C1812)</f>
        <v>4</v>
      </c>
      <c r="S1812">
        <f t="shared" si="36"/>
        <v>0</v>
      </c>
    </row>
    <row r="1813" spans="1:19" x14ac:dyDescent="0.25">
      <c r="A1813" s="1">
        <v>41440</v>
      </c>
      <c r="B1813" t="s">
        <v>30</v>
      </c>
      <c r="C1813">
        <v>132</v>
      </c>
      <c r="J1813">
        <f>IF(YEAR(A1813)=$F$3,C1813*$G$3,IF(YEAR(A1813)=$F$4,C1813*$G$4,IF(YEAR(A1813)=$F$5,C1813*$G$5,IF(YEAR(A1813)=$F$6,C1813*$G$6,IF(YEAR(A1813)=$F$7,C1813*$G$7,IF(YEAR(A1813)=$F$8,C1813*$G$8,IF(YEAR(A1813)=$F$9,C1813*$G$9,IF(YEAR(A1813)=$F$10,C1813*$G$10,IF(YEAR(A1813)=$F$11,C1813*$G$11,IF(YEAR(A1813)=$F$12,C1813*$G$12,))))))))))</f>
        <v>293.04000000000002</v>
      </c>
      <c r="R1813">
        <f>SUMIF($B$3:B1813,B1813,$C$3:C1813)</f>
        <v>4580</v>
      </c>
      <c r="S1813">
        <f t="shared" si="36"/>
        <v>13.200000000000001</v>
      </c>
    </row>
    <row r="1814" spans="1:19" x14ac:dyDescent="0.25">
      <c r="A1814" s="1">
        <v>41441</v>
      </c>
      <c r="B1814" t="s">
        <v>131</v>
      </c>
      <c r="C1814">
        <v>83</v>
      </c>
      <c r="J1814">
        <f>IF(YEAR(A1814)=$F$3,C1814*$G$3,IF(YEAR(A1814)=$F$4,C1814*$G$4,IF(YEAR(A1814)=$F$5,C1814*$G$5,IF(YEAR(A1814)=$F$6,C1814*$G$6,IF(YEAR(A1814)=$F$7,C1814*$G$7,IF(YEAR(A1814)=$F$8,C1814*$G$8,IF(YEAR(A1814)=$F$9,C1814*$G$9,IF(YEAR(A1814)=$F$10,C1814*$G$10,IF(YEAR(A1814)=$F$11,C1814*$G$11,IF(YEAR(A1814)=$F$12,C1814*$G$12,))))))))))</f>
        <v>184.26000000000002</v>
      </c>
      <c r="R1814">
        <f>SUMIF($B$3:B1814,B1814,$C$3:C1814)</f>
        <v>934</v>
      </c>
      <c r="S1814">
        <f t="shared" si="36"/>
        <v>4.1500000000000004</v>
      </c>
    </row>
    <row r="1815" spans="1:19" x14ac:dyDescent="0.25">
      <c r="A1815" s="1">
        <v>41446</v>
      </c>
      <c r="B1815" t="s">
        <v>205</v>
      </c>
      <c r="C1815">
        <v>7</v>
      </c>
      <c r="J1815">
        <f>IF(YEAR(A1815)=$F$3,C1815*$G$3,IF(YEAR(A1815)=$F$4,C1815*$G$4,IF(YEAR(A1815)=$F$5,C1815*$G$5,IF(YEAR(A1815)=$F$6,C1815*$G$6,IF(YEAR(A1815)=$F$7,C1815*$G$7,IF(YEAR(A1815)=$F$8,C1815*$G$8,IF(YEAR(A1815)=$F$9,C1815*$G$9,IF(YEAR(A1815)=$F$10,C1815*$G$10,IF(YEAR(A1815)=$F$11,C1815*$G$11,IF(YEAR(A1815)=$F$12,C1815*$G$12,))))))))))</f>
        <v>15.540000000000001</v>
      </c>
      <c r="R1815">
        <f>SUMIF($B$3:B1815,B1815,$C$3:C1815)</f>
        <v>12</v>
      </c>
      <c r="S1815">
        <f t="shared" si="36"/>
        <v>0</v>
      </c>
    </row>
    <row r="1816" spans="1:19" x14ac:dyDescent="0.25">
      <c r="A1816" s="1">
        <v>41447</v>
      </c>
      <c r="B1816" t="s">
        <v>154</v>
      </c>
      <c r="C1816">
        <v>9</v>
      </c>
      <c r="J1816">
        <f>IF(YEAR(A1816)=$F$3,C1816*$G$3,IF(YEAR(A1816)=$F$4,C1816*$G$4,IF(YEAR(A1816)=$F$5,C1816*$G$5,IF(YEAR(A1816)=$F$6,C1816*$G$6,IF(YEAR(A1816)=$F$7,C1816*$G$7,IF(YEAR(A1816)=$F$8,C1816*$G$8,IF(YEAR(A1816)=$F$9,C1816*$G$9,IF(YEAR(A1816)=$F$10,C1816*$G$10,IF(YEAR(A1816)=$F$11,C1816*$G$11,IF(YEAR(A1816)=$F$12,C1816*$G$12,))))))))))</f>
        <v>19.98</v>
      </c>
      <c r="R1816">
        <f>SUMIF($B$3:B1816,B1816,$C$3:C1816)</f>
        <v>26</v>
      </c>
      <c r="S1816">
        <f t="shared" si="36"/>
        <v>0</v>
      </c>
    </row>
    <row r="1817" spans="1:19" x14ac:dyDescent="0.25">
      <c r="A1817" s="1">
        <v>41448</v>
      </c>
      <c r="B1817" t="s">
        <v>159</v>
      </c>
      <c r="C1817">
        <v>20</v>
      </c>
      <c r="J1817">
        <f>IF(YEAR(A1817)=$F$3,C1817*$G$3,IF(YEAR(A1817)=$F$4,C1817*$G$4,IF(YEAR(A1817)=$F$5,C1817*$G$5,IF(YEAR(A1817)=$F$6,C1817*$G$6,IF(YEAR(A1817)=$F$7,C1817*$G$7,IF(YEAR(A1817)=$F$8,C1817*$G$8,IF(YEAR(A1817)=$F$9,C1817*$G$9,IF(YEAR(A1817)=$F$10,C1817*$G$10,IF(YEAR(A1817)=$F$11,C1817*$G$11,IF(YEAR(A1817)=$F$12,C1817*$G$12,))))))))))</f>
        <v>44.400000000000006</v>
      </c>
      <c r="R1817">
        <f>SUMIF($B$3:B1817,B1817,$C$3:C1817)</f>
        <v>38</v>
      </c>
      <c r="S1817">
        <f t="shared" si="36"/>
        <v>0</v>
      </c>
    </row>
    <row r="1818" spans="1:19" x14ac:dyDescent="0.25">
      <c r="A1818" s="1">
        <v>41449</v>
      </c>
      <c r="B1818" t="s">
        <v>10</v>
      </c>
      <c r="C1818">
        <v>98</v>
      </c>
      <c r="J1818">
        <f>IF(YEAR(A1818)=$F$3,C1818*$G$3,IF(YEAR(A1818)=$F$4,C1818*$G$4,IF(YEAR(A1818)=$F$5,C1818*$G$5,IF(YEAR(A1818)=$F$6,C1818*$G$6,IF(YEAR(A1818)=$F$7,C1818*$G$7,IF(YEAR(A1818)=$F$8,C1818*$G$8,IF(YEAR(A1818)=$F$9,C1818*$G$9,IF(YEAR(A1818)=$F$10,C1818*$G$10,IF(YEAR(A1818)=$F$11,C1818*$G$11,IF(YEAR(A1818)=$F$12,C1818*$G$12,))))))))))</f>
        <v>217.56000000000003</v>
      </c>
      <c r="R1818">
        <f>SUMIF($B$3:B1818,B1818,$C$3:C1818)</f>
        <v>4066</v>
      </c>
      <c r="S1818">
        <f t="shared" si="36"/>
        <v>9.8000000000000007</v>
      </c>
    </row>
    <row r="1819" spans="1:19" x14ac:dyDescent="0.25">
      <c r="A1819" s="1">
        <v>41451</v>
      </c>
      <c r="B1819" t="s">
        <v>137</v>
      </c>
      <c r="C1819">
        <v>9</v>
      </c>
      <c r="J1819">
        <f>IF(YEAR(A1819)=$F$3,C1819*$G$3,IF(YEAR(A1819)=$F$4,C1819*$G$4,IF(YEAR(A1819)=$F$5,C1819*$G$5,IF(YEAR(A1819)=$F$6,C1819*$G$6,IF(YEAR(A1819)=$F$7,C1819*$G$7,IF(YEAR(A1819)=$F$8,C1819*$G$8,IF(YEAR(A1819)=$F$9,C1819*$G$9,IF(YEAR(A1819)=$F$10,C1819*$G$10,IF(YEAR(A1819)=$F$11,C1819*$G$11,IF(YEAR(A1819)=$F$12,C1819*$G$12,))))))))))</f>
        <v>19.98</v>
      </c>
      <c r="R1819">
        <f>SUMIF($B$3:B1819,B1819,$C$3:C1819)</f>
        <v>35</v>
      </c>
      <c r="S1819">
        <f t="shared" si="36"/>
        <v>0</v>
      </c>
    </row>
    <row r="1820" spans="1:19" x14ac:dyDescent="0.25">
      <c r="A1820" s="1">
        <v>41453</v>
      </c>
      <c r="B1820" t="s">
        <v>64</v>
      </c>
      <c r="C1820">
        <v>13</v>
      </c>
      <c r="J1820">
        <f>IF(YEAR(A1820)=$F$3,C1820*$G$3,IF(YEAR(A1820)=$F$4,C1820*$G$4,IF(YEAR(A1820)=$F$5,C1820*$G$5,IF(YEAR(A1820)=$F$6,C1820*$G$6,IF(YEAR(A1820)=$F$7,C1820*$G$7,IF(YEAR(A1820)=$F$8,C1820*$G$8,IF(YEAR(A1820)=$F$9,C1820*$G$9,IF(YEAR(A1820)=$F$10,C1820*$G$10,IF(YEAR(A1820)=$F$11,C1820*$G$11,IF(YEAR(A1820)=$F$12,C1820*$G$12,))))))))))</f>
        <v>28.860000000000003</v>
      </c>
      <c r="R1820">
        <f>SUMIF($B$3:B1820,B1820,$C$3:C1820)</f>
        <v>19</v>
      </c>
      <c r="S1820">
        <f t="shared" si="36"/>
        <v>0</v>
      </c>
    </row>
    <row r="1821" spans="1:19" x14ac:dyDescent="0.25">
      <c r="A1821" s="1">
        <v>41456</v>
      </c>
      <c r="B1821" t="s">
        <v>50</v>
      </c>
      <c r="C1821">
        <v>424</v>
      </c>
      <c r="J1821">
        <f>IF(YEAR(A1821)=$F$3,C1821*$G$3,IF(YEAR(A1821)=$F$4,C1821*$G$4,IF(YEAR(A1821)=$F$5,C1821*$G$5,IF(YEAR(A1821)=$F$6,C1821*$G$6,IF(YEAR(A1821)=$F$7,C1821*$G$7,IF(YEAR(A1821)=$F$8,C1821*$G$8,IF(YEAR(A1821)=$F$9,C1821*$G$9,IF(YEAR(A1821)=$F$10,C1821*$G$10,IF(YEAR(A1821)=$F$11,C1821*$G$11,IF(YEAR(A1821)=$F$12,C1821*$G$12,))))))))))</f>
        <v>941.28000000000009</v>
      </c>
      <c r="R1821">
        <f>SUMIF($B$3:B1821,B1821,$C$3:C1821)</f>
        <v>20935</v>
      </c>
      <c r="S1821">
        <f t="shared" si="36"/>
        <v>84.800000000000011</v>
      </c>
    </row>
    <row r="1822" spans="1:19" x14ac:dyDescent="0.25">
      <c r="A1822" s="1">
        <v>41461</v>
      </c>
      <c r="B1822" t="s">
        <v>39</v>
      </c>
      <c r="C1822">
        <v>31</v>
      </c>
      <c r="J1822">
        <f>IF(YEAR(A1822)=$F$3,C1822*$G$3,IF(YEAR(A1822)=$F$4,C1822*$G$4,IF(YEAR(A1822)=$F$5,C1822*$G$5,IF(YEAR(A1822)=$F$6,C1822*$G$6,IF(YEAR(A1822)=$F$7,C1822*$G$7,IF(YEAR(A1822)=$F$8,C1822*$G$8,IF(YEAR(A1822)=$F$9,C1822*$G$9,IF(YEAR(A1822)=$F$10,C1822*$G$10,IF(YEAR(A1822)=$F$11,C1822*$G$11,IF(YEAR(A1822)=$F$12,C1822*$G$12,))))))))))</f>
        <v>68.820000000000007</v>
      </c>
      <c r="R1822">
        <f>SUMIF($B$3:B1822,B1822,$C$3:C1822)</f>
        <v>1831</v>
      </c>
      <c r="S1822">
        <f t="shared" si="36"/>
        <v>3.1</v>
      </c>
    </row>
    <row r="1823" spans="1:19" x14ac:dyDescent="0.25">
      <c r="A1823" s="1">
        <v>41462</v>
      </c>
      <c r="B1823" t="s">
        <v>57</v>
      </c>
      <c r="C1823">
        <v>18</v>
      </c>
      <c r="J1823">
        <f>IF(YEAR(A1823)=$F$3,C1823*$G$3,IF(YEAR(A1823)=$F$4,C1823*$G$4,IF(YEAR(A1823)=$F$5,C1823*$G$5,IF(YEAR(A1823)=$F$6,C1823*$G$6,IF(YEAR(A1823)=$F$7,C1823*$G$7,IF(YEAR(A1823)=$F$8,C1823*$G$8,IF(YEAR(A1823)=$F$9,C1823*$G$9,IF(YEAR(A1823)=$F$10,C1823*$G$10,IF(YEAR(A1823)=$F$11,C1823*$G$11,IF(YEAR(A1823)=$F$12,C1823*$G$12,))))))))))</f>
        <v>39.96</v>
      </c>
      <c r="R1823">
        <f>SUMIF($B$3:B1823,B1823,$C$3:C1823)</f>
        <v>48</v>
      </c>
      <c r="S1823">
        <f t="shared" si="36"/>
        <v>0</v>
      </c>
    </row>
    <row r="1824" spans="1:19" x14ac:dyDescent="0.25">
      <c r="A1824" s="1">
        <v>41464</v>
      </c>
      <c r="B1824" t="s">
        <v>6</v>
      </c>
      <c r="C1824">
        <v>172</v>
      </c>
      <c r="J1824">
        <f>IF(YEAR(A1824)=$F$3,C1824*$G$3,IF(YEAR(A1824)=$F$4,C1824*$G$4,IF(YEAR(A1824)=$F$5,C1824*$G$5,IF(YEAR(A1824)=$F$6,C1824*$G$6,IF(YEAR(A1824)=$F$7,C1824*$G$7,IF(YEAR(A1824)=$F$8,C1824*$G$8,IF(YEAR(A1824)=$F$9,C1824*$G$9,IF(YEAR(A1824)=$F$10,C1824*$G$10,IF(YEAR(A1824)=$F$11,C1824*$G$11,IF(YEAR(A1824)=$F$12,C1824*$G$12,))))))))))</f>
        <v>381.84000000000003</v>
      </c>
      <c r="R1824">
        <f>SUMIF($B$3:B1824,B1824,$C$3:C1824)</f>
        <v>3381</v>
      </c>
      <c r="S1824">
        <f t="shared" si="36"/>
        <v>17.2</v>
      </c>
    </row>
    <row r="1825" spans="1:19" x14ac:dyDescent="0.25">
      <c r="A1825" s="1">
        <v>41464</v>
      </c>
      <c r="B1825" t="s">
        <v>45</v>
      </c>
      <c r="C1825">
        <v>373</v>
      </c>
      <c r="J1825">
        <f>IF(YEAR(A1825)=$F$3,C1825*$G$3,IF(YEAR(A1825)=$F$4,C1825*$G$4,IF(YEAR(A1825)=$F$5,C1825*$G$5,IF(YEAR(A1825)=$F$6,C1825*$G$6,IF(YEAR(A1825)=$F$7,C1825*$G$7,IF(YEAR(A1825)=$F$8,C1825*$G$8,IF(YEAR(A1825)=$F$9,C1825*$G$9,IF(YEAR(A1825)=$F$10,C1825*$G$10,IF(YEAR(A1825)=$F$11,C1825*$G$11,IF(YEAR(A1825)=$F$12,C1825*$G$12,))))))))))</f>
        <v>828.06000000000006</v>
      </c>
      <c r="R1825">
        <f>SUMIF($B$3:B1825,B1825,$C$3:C1825)</f>
        <v>22153</v>
      </c>
      <c r="S1825">
        <f t="shared" si="36"/>
        <v>74.600000000000009</v>
      </c>
    </row>
    <row r="1826" spans="1:19" x14ac:dyDescent="0.25">
      <c r="A1826" s="1">
        <v>41465</v>
      </c>
      <c r="B1826" t="s">
        <v>17</v>
      </c>
      <c r="C1826">
        <v>299</v>
      </c>
      <c r="J1826">
        <f>IF(YEAR(A1826)=$F$3,C1826*$G$3,IF(YEAR(A1826)=$F$4,C1826*$G$4,IF(YEAR(A1826)=$F$5,C1826*$G$5,IF(YEAR(A1826)=$F$6,C1826*$G$6,IF(YEAR(A1826)=$F$7,C1826*$G$7,IF(YEAR(A1826)=$F$8,C1826*$G$8,IF(YEAR(A1826)=$F$9,C1826*$G$9,IF(YEAR(A1826)=$F$10,C1826*$G$10,IF(YEAR(A1826)=$F$11,C1826*$G$11,IF(YEAR(A1826)=$F$12,C1826*$G$12,))))))))))</f>
        <v>663.78000000000009</v>
      </c>
      <c r="R1826">
        <f>SUMIF($B$3:B1826,B1826,$C$3:C1826)</f>
        <v>16283</v>
      </c>
      <c r="S1826">
        <f t="shared" si="36"/>
        <v>59.800000000000004</v>
      </c>
    </row>
    <row r="1827" spans="1:19" x14ac:dyDescent="0.25">
      <c r="A1827" s="1">
        <v>41471</v>
      </c>
      <c r="B1827" t="s">
        <v>37</v>
      </c>
      <c r="C1827">
        <v>20</v>
      </c>
      <c r="J1827">
        <f>IF(YEAR(A1827)=$F$3,C1827*$G$3,IF(YEAR(A1827)=$F$4,C1827*$G$4,IF(YEAR(A1827)=$F$5,C1827*$G$5,IF(YEAR(A1827)=$F$6,C1827*$G$6,IF(YEAR(A1827)=$F$7,C1827*$G$7,IF(YEAR(A1827)=$F$8,C1827*$G$8,IF(YEAR(A1827)=$F$9,C1827*$G$9,IF(YEAR(A1827)=$F$10,C1827*$G$10,IF(YEAR(A1827)=$F$11,C1827*$G$11,IF(YEAR(A1827)=$F$12,C1827*$G$12,))))))))))</f>
        <v>44.400000000000006</v>
      </c>
      <c r="R1827">
        <f>SUMIF($B$3:B1827,B1827,$C$3:C1827)</f>
        <v>4308</v>
      </c>
      <c r="S1827">
        <f t="shared" si="36"/>
        <v>2</v>
      </c>
    </row>
    <row r="1828" spans="1:19" x14ac:dyDescent="0.25">
      <c r="A1828" s="1">
        <v>41472</v>
      </c>
      <c r="B1828" t="s">
        <v>69</v>
      </c>
      <c r="C1828">
        <v>89</v>
      </c>
      <c r="J1828">
        <f>IF(YEAR(A1828)=$F$3,C1828*$G$3,IF(YEAR(A1828)=$F$4,C1828*$G$4,IF(YEAR(A1828)=$F$5,C1828*$G$5,IF(YEAR(A1828)=$F$6,C1828*$G$6,IF(YEAR(A1828)=$F$7,C1828*$G$7,IF(YEAR(A1828)=$F$8,C1828*$G$8,IF(YEAR(A1828)=$F$9,C1828*$G$9,IF(YEAR(A1828)=$F$10,C1828*$G$10,IF(YEAR(A1828)=$F$11,C1828*$G$11,IF(YEAR(A1828)=$F$12,C1828*$G$12,))))))))))</f>
        <v>197.58</v>
      </c>
      <c r="R1828">
        <f>SUMIF($B$3:B1828,B1828,$C$3:C1828)</f>
        <v>2992</v>
      </c>
      <c r="S1828">
        <f t="shared" si="36"/>
        <v>8.9</v>
      </c>
    </row>
    <row r="1829" spans="1:19" x14ac:dyDescent="0.25">
      <c r="A1829" s="1">
        <v>41472</v>
      </c>
      <c r="B1829" t="s">
        <v>35</v>
      </c>
      <c r="C1829">
        <v>60</v>
      </c>
      <c r="J1829">
        <f>IF(YEAR(A1829)=$F$3,C1829*$G$3,IF(YEAR(A1829)=$F$4,C1829*$G$4,IF(YEAR(A1829)=$F$5,C1829*$G$5,IF(YEAR(A1829)=$F$6,C1829*$G$6,IF(YEAR(A1829)=$F$7,C1829*$G$7,IF(YEAR(A1829)=$F$8,C1829*$G$8,IF(YEAR(A1829)=$F$9,C1829*$G$9,IF(YEAR(A1829)=$F$10,C1829*$G$10,IF(YEAR(A1829)=$F$11,C1829*$G$11,IF(YEAR(A1829)=$F$12,C1829*$G$12,))))))))))</f>
        <v>133.20000000000002</v>
      </c>
      <c r="R1829">
        <f>SUMIF($B$3:B1829,B1829,$C$3:C1829)</f>
        <v>3706</v>
      </c>
      <c r="S1829">
        <f t="shared" si="36"/>
        <v>6</v>
      </c>
    </row>
    <row r="1830" spans="1:19" x14ac:dyDescent="0.25">
      <c r="A1830" s="1">
        <v>41475</v>
      </c>
      <c r="B1830" t="s">
        <v>3</v>
      </c>
      <c r="C1830">
        <v>5</v>
      </c>
      <c r="J1830">
        <f>IF(YEAR(A1830)=$F$3,C1830*$G$3,IF(YEAR(A1830)=$F$4,C1830*$G$4,IF(YEAR(A1830)=$F$5,C1830*$G$5,IF(YEAR(A1830)=$F$6,C1830*$G$6,IF(YEAR(A1830)=$F$7,C1830*$G$7,IF(YEAR(A1830)=$F$8,C1830*$G$8,IF(YEAR(A1830)=$F$9,C1830*$G$9,IF(YEAR(A1830)=$F$10,C1830*$G$10,IF(YEAR(A1830)=$F$11,C1830*$G$11,IF(YEAR(A1830)=$F$12,C1830*$G$12,))))))))))</f>
        <v>11.100000000000001</v>
      </c>
      <c r="R1830">
        <f>SUMIF($B$3:B1830,B1830,$C$3:C1830)</f>
        <v>32</v>
      </c>
      <c r="S1830">
        <f t="shared" si="36"/>
        <v>0</v>
      </c>
    </row>
    <row r="1831" spans="1:19" x14ac:dyDescent="0.25">
      <c r="A1831" s="1">
        <v>41476</v>
      </c>
      <c r="B1831" t="s">
        <v>102</v>
      </c>
      <c r="C1831">
        <v>125</v>
      </c>
      <c r="J1831">
        <f>IF(YEAR(A1831)=$F$3,C1831*$G$3,IF(YEAR(A1831)=$F$4,C1831*$G$4,IF(YEAR(A1831)=$F$5,C1831*$G$5,IF(YEAR(A1831)=$F$6,C1831*$G$6,IF(YEAR(A1831)=$F$7,C1831*$G$7,IF(YEAR(A1831)=$F$8,C1831*$G$8,IF(YEAR(A1831)=$F$9,C1831*$G$9,IF(YEAR(A1831)=$F$10,C1831*$G$10,IF(YEAR(A1831)=$F$11,C1831*$G$11,IF(YEAR(A1831)=$F$12,C1831*$G$12,))))))))))</f>
        <v>277.5</v>
      </c>
      <c r="R1831">
        <f>SUMIF($B$3:B1831,B1831,$C$3:C1831)</f>
        <v>5839</v>
      </c>
      <c r="S1831">
        <f t="shared" si="36"/>
        <v>12.5</v>
      </c>
    </row>
    <row r="1832" spans="1:19" x14ac:dyDescent="0.25">
      <c r="A1832" s="1">
        <v>41476</v>
      </c>
      <c r="B1832" t="s">
        <v>12</v>
      </c>
      <c r="C1832">
        <v>177</v>
      </c>
      <c r="J1832">
        <f>IF(YEAR(A1832)=$F$3,C1832*$G$3,IF(YEAR(A1832)=$F$4,C1832*$G$4,IF(YEAR(A1832)=$F$5,C1832*$G$5,IF(YEAR(A1832)=$F$6,C1832*$G$6,IF(YEAR(A1832)=$F$7,C1832*$G$7,IF(YEAR(A1832)=$F$8,C1832*$G$8,IF(YEAR(A1832)=$F$9,C1832*$G$9,IF(YEAR(A1832)=$F$10,C1832*$G$10,IF(YEAR(A1832)=$F$11,C1832*$G$11,IF(YEAR(A1832)=$F$12,C1832*$G$12,))))))))))</f>
        <v>392.94000000000005</v>
      </c>
      <c r="R1832">
        <f>SUMIF($B$3:B1832,B1832,$C$3:C1832)</f>
        <v>4328</v>
      </c>
      <c r="S1832">
        <f t="shared" si="36"/>
        <v>17.7</v>
      </c>
    </row>
    <row r="1833" spans="1:19" x14ac:dyDescent="0.25">
      <c r="A1833" s="1">
        <v>41477</v>
      </c>
      <c r="B1833" t="s">
        <v>20</v>
      </c>
      <c r="C1833">
        <v>58</v>
      </c>
      <c r="J1833">
        <f>IF(YEAR(A1833)=$F$3,C1833*$G$3,IF(YEAR(A1833)=$F$4,C1833*$G$4,IF(YEAR(A1833)=$F$5,C1833*$G$5,IF(YEAR(A1833)=$F$6,C1833*$G$6,IF(YEAR(A1833)=$F$7,C1833*$G$7,IF(YEAR(A1833)=$F$8,C1833*$G$8,IF(YEAR(A1833)=$F$9,C1833*$G$9,IF(YEAR(A1833)=$F$10,C1833*$G$10,IF(YEAR(A1833)=$F$11,C1833*$G$11,IF(YEAR(A1833)=$F$12,C1833*$G$12,))))))))))</f>
        <v>128.76000000000002</v>
      </c>
      <c r="R1833">
        <f>SUMIF($B$3:B1833,B1833,$C$3:C1833)</f>
        <v>1196</v>
      </c>
      <c r="S1833">
        <f t="shared" si="36"/>
        <v>5.8000000000000007</v>
      </c>
    </row>
    <row r="1834" spans="1:19" x14ac:dyDescent="0.25">
      <c r="A1834" s="1">
        <v>41478</v>
      </c>
      <c r="B1834" t="s">
        <v>19</v>
      </c>
      <c r="C1834">
        <v>174</v>
      </c>
      <c r="J1834">
        <f>IF(YEAR(A1834)=$F$3,C1834*$G$3,IF(YEAR(A1834)=$F$4,C1834*$G$4,IF(YEAR(A1834)=$F$5,C1834*$G$5,IF(YEAR(A1834)=$F$6,C1834*$G$6,IF(YEAR(A1834)=$F$7,C1834*$G$7,IF(YEAR(A1834)=$F$8,C1834*$G$8,IF(YEAR(A1834)=$F$9,C1834*$G$9,IF(YEAR(A1834)=$F$10,C1834*$G$10,IF(YEAR(A1834)=$F$11,C1834*$G$11,IF(YEAR(A1834)=$F$12,C1834*$G$12,))))))))))</f>
        <v>386.28000000000003</v>
      </c>
      <c r="R1834">
        <f>SUMIF($B$3:B1834,B1834,$C$3:C1834)</f>
        <v>4289</v>
      </c>
      <c r="S1834">
        <f t="shared" si="36"/>
        <v>17.400000000000002</v>
      </c>
    </row>
    <row r="1835" spans="1:19" x14ac:dyDescent="0.25">
      <c r="A1835" s="1">
        <v>41479</v>
      </c>
      <c r="B1835" t="s">
        <v>7</v>
      </c>
      <c r="C1835">
        <v>485</v>
      </c>
      <c r="J1835">
        <f>IF(YEAR(A1835)=$F$3,C1835*$G$3,IF(YEAR(A1835)=$F$4,C1835*$G$4,IF(YEAR(A1835)=$F$5,C1835*$G$5,IF(YEAR(A1835)=$F$6,C1835*$G$6,IF(YEAR(A1835)=$F$7,C1835*$G$7,IF(YEAR(A1835)=$F$8,C1835*$G$8,IF(YEAR(A1835)=$F$9,C1835*$G$9,IF(YEAR(A1835)=$F$10,C1835*$G$10,IF(YEAR(A1835)=$F$11,C1835*$G$11,IF(YEAR(A1835)=$F$12,C1835*$G$12,))))))))))</f>
        <v>1076.7</v>
      </c>
      <c r="R1835">
        <f>SUMIF($B$3:B1835,B1835,$C$3:C1835)</f>
        <v>23837</v>
      </c>
      <c r="S1835">
        <f t="shared" si="36"/>
        <v>97</v>
      </c>
    </row>
    <row r="1836" spans="1:19" x14ac:dyDescent="0.25">
      <c r="A1836" s="1">
        <v>41481</v>
      </c>
      <c r="B1836" t="s">
        <v>232</v>
      </c>
      <c r="C1836">
        <v>7</v>
      </c>
      <c r="J1836">
        <f>IF(YEAR(A1836)=$F$3,C1836*$G$3,IF(YEAR(A1836)=$F$4,C1836*$G$4,IF(YEAR(A1836)=$F$5,C1836*$G$5,IF(YEAR(A1836)=$F$6,C1836*$G$6,IF(YEAR(A1836)=$F$7,C1836*$G$7,IF(YEAR(A1836)=$F$8,C1836*$G$8,IF(YEAR(A1836)=$F$9,C1836*$G$9,IF(YEAR(A1836)=$F$10,C1836*$G$10,IF(YEAR(A1836)=$F$11,C1836*$G$11,IF(YEAR(A1836)=$F$12,C1836*$G$12,))))))))))</f>
        <v>15.540000000000001</v>
      </c>
      <c r="R1836">
        <f>SUMIF($B$3:B1836,B1836,$C$3:C1836)</f>
        <v>19</v>
      </c>
      <c r="S1836">
        <f t="shared" si="36"/>
        <v>0</v>
      </c>
    </row>
    <row r="1837" spans="1:19" x14ac:dyDescent="0.25">
      <c r="A1837" s="1">
        <v>41482</v>
      </c>
      <c r="B1837" t="s">
        <v>9</v>
      </c>
      <c r="C1837">
        <v>109</v>
      </c>
      <c r="J1837">
        <f>IF(YEAR(A1837)=$F$3,C1837*$G$3,IF(YEAR(A1837)=$F$4,C1837*$G$4,IF(YEAR(A1837)=$F$5,C1837*$G$5,IF(YEAR(A1837)=$F$6,C1837*$G$6,IF(YEAR(A1837)=$F$7,C1837*$G$7,IF(YEAR(A1837)=$F$8,C1837*$G$8,IF(YEAR(A1837)=$F$9,C1837*$G$9,IF(YEAR(A1837)=$F$10,C1837*$G$10,IF(YEAR(A1837)=$F$11,C1837*$G$11,IF(YEAR(A1837)=$F$12,C1837*$G$12,))))))))))</f>
        <v>241.98000000000002</v>
      </c>
      <c r="R1837">
        <f>SUMIF($B$3:B1837,B1837,$C$3:C1837)</f>
        <v>23183</v>
      </c>
      <c r="S1837">
        <f t="shared" si="36"/>
        <v>21.8</v>
      </c>
    </row>
    <row r="1838" spans="1:19" x14ac:dyDescent="0.25">
      <c r="A1838" s="1">
        <v>41485</v>
      </c>
      <c r="B1838" t="s">
        <v>6</v>
      </c>
      <c r="C1838">
        <v>116</v>
      </c>
      <c r="J1838">
        <f>IF(YEAR(A1838)=$F$3,C1838*$G$3,IF(YEAR(A1838)=$F$4,C1838*$G$4,IF(YEAR(A1838)=$F$5,C1838*$G$5,IF(YEAR(A1838)=$F$6,C1838*$G$6,IF(YEAR(A1838)=$F$7,C1838*$G$7,IF(YEAR(A1838)=$F$8,C1838*$G$8,IF(YEAR(A1838)=$F$9,C1838*$G$9,IF(YEAR(A1838)=$F$10,C1838*$G$10,IF(YEAR(A1838)=$F$11,C1838*$G$11,IF(YEAR(A1838)=$F$12,C1838*$G$12,))))))))))</f>
        <v>257.52000000000004</v>
      </c>
      <c r="R1838">
        <f>SUMIF($B$3:B1838,B1838,$C$3:C1838)</f>
        <v>3497</v>
      </c>
      <c r="S1838">
        <f t="shared" si="36"/>
        <v>11.600000000000001</v>
      </c>
    </row>
    <row r="1839" spans="1:19" x14ac:dyDescent="0.25">
      <c r="A1839" s="1">
        <v>41486</v>
      </c>
      <c r="B1839" t="s">
        <v>39</v>
      </c>
      <c r="C1839">
        <v>125</v>
      </c>
      <c r="J1839">
        <f>IF(YEAR(A1839)=$F$3,C1839*$G$3,IF(YEAR(A1839)=$F$4,C1839*$G$4,IF(YEAR(A1839)=$F$5,C1839*$G$5,IF(YEAR(A1839)=$F$6,C1839*$G$6,IF(YEAR(A1839)=$F$7,C1839*$G$7,IF(YEAR(A1839)=$F$8,C1839*$G$8,IF(YEAR(A1839)=$F$9,C1839*$G$9,IF(YEAR(A1839)=$F$10,C1839*$G$10,IF(YEAR(A1839)=$F$11,C1839*$G$11,IF(YEAR(A1839)=$F$12,C1839*$G$12,))))))))))</f>
        <v>277.5</v>
      </c>
      <c r="R1839">
        <f>SUMIF($B$3:B1839,B1839,$C$3:C1839)</f>
        <v>1956</v>
      </c>
      <c r="S1839">
        <f t="shared" si="36"/>
        <v>12.5</v>
      </c>
    </row>
    <row r="1840" spans="1:19" x14ac:dyDescent="0.25">
      <c r="A1840" s="1">
        <v>41486</v>
      </c>
      <c r="B1840" t="s">
        <v>222</v>
      </c>
      <c r="C1840">
        <v>15</v>
      </c>
      <c r="J1840">
        <f>IF(YEAR(A1840)=$F$3,C1840*$G$3,IF(YEAR(A1840)=$F$4,C1840*$G$4,IF(YEAR(A1840)=$F$5,C1840*$G$5,IF(YEAR(A1840)=$F$6,C1840*$G$6,IF(YEAR(A1840)=$F$7,C1840*$G$7,IF(YEAR(A1840)=$F$8,C1840*$G$8,IF(YEAR(A1840)=$F$9,C1840*$G$9,IF(YEAR(A1840)=$F$10,C1840*$G$10,IF(YEAR(A1840)=$F$11,C1840*$G$11,IF(YEAR(A1840)=$F$12,C1840*$G$12,))))))))))</f>
        <v>33.300000000000004</v>
      </c>
      <c r="R1840">
        <f>SUMIF($B$3:B1840,B1840,$C$3:C1840)</f>
        <v>35</v>
      </c>
      <c r="S1840">
        <f t="shared" si="36"/>
        <v>0</v>
      </c>
    </row>
    <row r="1841" spans="1:19" x14ac:dyDescent="0.25">
      <c r="A1841" s="1">
        <v>41488</v>
      </c>
      <c r="B1841" t="s">
        <v>177</v>
      </c>
      <c r="C1841">
        <v>4</v>
      </c>
      <c r="J1841">
        <f>IF(YEAR(A1841)=$F$3,C1841*$G$3,IF(YEAR(A1841)=$F$4,C1841*$G$4,IF(YEAR(A1841)=$F$5,C1841*$G$5,IF(YEAR(A1841)=$F$6,C1841*$G$6,IF(YEAR(A1841)=$F$7,C1841*$G$7,IF(YEAR(A1841)=$F$8,C1841*$G$8,IF(YEAR(A1841)=$F$9,C1841*$G$9,IF(YEAR(A1841)=$F$10,C1841*$G$10,IF(YEAR(A1841)=$F$11,C1841*$G$11,IF(YEAR(A1841)=$F$12,C1841*$G$12,))))))))))</f>
        <v>8.8800000000000008</v>
      </c>
      <c r="R1841">
        <f>SUMIF($B$3:B1841,B1841,$C$3:C1841)</f>
        <v>21</v>
      </c>
      <c r="S1841">
        <f t="shared" si="36"/>
        <v>0</v>
      </c>
    </row>
    <row r="1842" spans="1:19" x14ac:dyDescent="0.25">
      <c r="A1842" s="1">
        <v>41489</v>
      </c>
      <c r="B1842" t="s">
        <v>144</v>
      </c>
      <c r="C1842">
        <v>13</v>
      </c>
      <c r="J1842">
        <f>IF(YEAR(A1842)=$F$3,C1842*$G$3,IF(YEAR(A1842)=$F$4,C1842*$G$4,IF(YEAR(A1842)=$F$5,C1842*$G$5,IF(YEAR(A1842)=$F$6,C1842*$G$6,IF(YEAR(A1842)=$F$7,C1842*$G$7,IF(YEAR(A1842)=$F$8,C1842*$G$8,IF(YEAR(A1842)=$F$9,C1842*$G$9,IF(YEAR(A1842)=$F$10,C1842*$G$10,IF(YEAR(A1842)=$F$11,C1842*$G$11,IF(YEAR(A1842)=$F$12,C1842*$G$12,))))))))))</f>
        <v>28.860000000000003</v>
      </c>
      <c r="R1842">
        <f>SUMIF($B$3:B1842,B1842,$C$3:C1842)</f>
        <v>49</v>
      </c>
      <c r="S1842">
        <f t="shared" si="36"/>
        <v>0</v>
      </c>
    </row>
    <row r="1843" spans="1:19" x14ac:dyDescent="0.25">
      <c r="A1843" s="1">
        <v>41491</v>
      </c>
      <c r="B1843" t="s">
        <v>102</v>
      </c>
      <c r="C1843">
        <v>338</v>
      </c>
      <c r="J1843">
        <f>IF(YEAR(A1843)=$F$3,C1843*$G$3,IF(YEAR(A1843)=$F$4,C1843*$G$4,IF(YEAR(A1843)=$F$5,C1843*$G$5,IF(YEAR(A1843)=$F$6,C1843*$G$6,IF(YEAR(A1843)=$F$7,C1843*$G$7,IF(YEAR(A1843)=$F$8,C1843*$G$8,IF(YEAR(A1843)=$F$9,C1843*$G$9,IF(YEAR(A1843)=$F$10,C1843*$G$10,IF(YEAR(A1843)=$F$11,C1843*$G$11,IF(YEAR(A1843)=$F$12,C1843*$G$12,))))))))))</f>
        <v>750.36</v>
      </c>
      <c r="R1843">
        <f>SUMIF($B$3:B1843,B1843,$C$3:C1843)</f>
        <v>6177</v>
      </c>
      <c r="S1843">
        <f t="shared" si="36"/>
        <v>33.800000000000004</v>
      </c>
    </row>
    <row r="1844" spans="1:19" x14ac:dyDescent="0.25">
      <c r="A1844" s="1">
        <v>41492</v>
      </c>
      <c r="B1844" t="s">
        <v>167</v>
      </c>
      <c r="C1844">
        <v>2</v>
      </c>
      <c r="J1844">
        <f>IF(YEAR(A1844)=$F$3,C1844*$G$3,IF(YEAR(A1844)=$F$4,C1844*$G$4,IF(YEAR(A1844)=$F$5,C1844*$G$5,IF(YEAR(A1844)=$F$6,C1844*$G$6,IF(YEAR(A1844)=$F$7,C1844*$G$7,IF(YEAR(A1844)=$F$8,C1844*$G$8,IF(YEAR(A1844)=$F$9,C1844*$G$9,IF(YEAR(A1844)=$F$10,C1844*$G$10,IF(YEAR(A1844)=$F$11,C1844*$G$11,IF(YEAR(A1844)=$F$12,C1844*$G$12,))))))))))</f>
        <v>4.4400000000000004</v>
      </c>
      <c r="R1844">
        <f>SUMIF($B$3:B1844,B1844,$C$3:C1844)</f>
        <v>21</v>
      </c>
      <c r="S1844">
        <f t="shared" si="36"/>
        <v>0</v>
      </c>
    </row>
    <row r="1845" spans="1:19" x14ac:dyDescent="0.25">
      <c r="A1845" s="1">
        <v>41493</v>
      </c>
      <c r="B1845" t="s">
        <v>37</v>
      </c>
      <c r="C1845">
        <v>108</v>
      </c>
      <c r="J1845">
        <f>IF(YEAR(A1845)=$F$3,C1845*$G$3,IF(YEAR(A1845)=$F$4,C1845*$G$4,IF(YEAR(A1845)=$F$5,C1845*$G$5,IF(YEAR(A1845)=$F$6,C1845*$G$6,IF(YEAR(A1845)=$F$7,C1845*$G$7,IF(YEAR(A1845)=$F$8,C1845*$G$8,IF(YEAR(A1845)=$F$9,C1845*$G$9,IF(YEAR(A1845)=$F$10,C1845*$G$10,IF(YEAR(A1845)=$F$11,C1845*$G$11,IF(YEAR(A1845)=$F$12,C1845*$G$12,))))))))))</f>
        <v>239.76000000000002</v>
      </c>
      <c r="R1845">
        <f>SUMIF($B$3:B1845,B1845,$C$3:C1845)</f>
        <v>4416</v>
      </c>
      <c r="S1845">
        <f t="shared" si="36"/>
        <v>10.8</v>
      </c>
    </row>
    <row r="1846" spans="1:19" x14ac:dyDescent="0.25">
      <c r="A1846" s="1">
        <v>41494</v>
      </c>
      <c r="B1846" t="s">
        <v>61</v>
      </c>
      <c r="C1846">
        <v>119</v>
      </c>
      <c r="J1846">
        <f>IF(YEAR(A1846)=$F$3,C1846*$G$3,IF(YEAR(A1846)=$F$4,C1846*$G$4,IF(YEAR(A1846)=$F$5,C1846*$G$5,IF(YEAR(A1846)=$F$6,C1846*$G$6,IF(YEAR(A1846)=$F$7,C1846*$G$7,IF(YEAR(A1846)=$F$8,C1846*$G$8,IF(YEAR(A1846)=$F$9,C1846*$G$9,IF(YEAR(A1846)=$F$10,C1846*$G$10,IF(YEAR(A1846)=$F$11,C1846*$G$11,IF(YEAR(A1846)=$F$12,C1846*$G$12,))))))))))</f>
        <v>264.18</v>
      </c>
      <c r="R1846">
        <f>SUMIF($B$3:B1846,B1846,$C$3:C1846)</f>
        <v>2929</v>
      </c>
      <c r="S1846">
        <f t="shared" si="36"/>
        <v>11.9</v>
      </c>
    </row>
    <row r="1847" spans="1:19" x14ac:dyDescent="0.25">
      <c r="A1847" s="1">
        <v>41495</v>
      </c>
      <c r="B1847" t="s">
        <v>7</v>
      </c>
      <c r="C1847">
        <v>385</v>
      </c>
      <c r="J1847">
        <f>IF(YEAR(A1847)=$F$3,C1847*$G$3,IF(YEAR(A1847)=$F$4,C1847*$G$4,IF(YEAR(A1847)=$F$5,C1847*$G$5,IF(YEAR(A1847)=$F$6,C1847*$G$6,IF(YEAR(A1847)=$F$7,C1847*$G$7,IF(YEAR(A1847)=$F$8,C1847*$G$8,IF(YEAR(A1847)=$F$9,C1847*$G$9,IF(YEAR(A1847)=$F$10,C1847*$G$10,IF(YEAR(A1847)=$F$11,C1847*$G$11,IF(YEAR(A1847)=$F$12,C1847*$G$12,))))))))))</f>
        <v>854.7</v>
      </c>
      <c r="R1847">
        <f>SUMIF($B$3:B1847,B1847,$C$3:C1847)</f>
        <v>24222</v>
      </c>
      <c r="S1847">
        <f t="shared" si="36"/>
        <v>77</v>
      </c>
    </row>
    <row r="1848" spans="1:19" x14ac:dyDescent="0.25">
      <c r="A1848" s="1">
        <v>41495</v>
      </c>
      <c r="B1848" t="s">
        <v>45</v>
      </c>
      <c r="C1848">
        <v>239</v>
      </c>
      <c r="J1848">
        <f>IF(YEAR(A1848)=$F$3,C1848*$G$3,IF(YEAR(A1848)=$F$4,C1848*$G$4,IF(YEAR(A1848)=$F$5,C1848*$G$5,IF(YEAR(A1848)=$F$6,C1848*$G$6,IF(YEAR(A1848)=$F$7,C1848*$G$7,IF(YEAR(A1848)=$F$8,C1848*$G$8,IF(YEAR(A1848)=$F$9,C1848*$G$9,IF(YEAR(A1848)=$F$10,C1848*$G$10,IF(YEAR(A1848)=$F$11,C1848*$G$11,IF(YEAR(A1848)=$F$12,C1848*$G$12,))))))))))</f>
        <v>530.58000000000004</v>
      </c>
      <c r="R1848">
        <f>SUMIF($B$3:B1848,B1848,$C$3:C1848)</f>
        <v>22392</v>
      </c>
      <c r="S1848">
        <f t="shared" si="36"/>
        <v>47.800000000000004</v>
      </c>
    </row>
    <row r="1849" spans="1:19" x14ac:dyDescent="0.25">
      <c r="A1849" s="1">
        <v>41498</v>
      </c>
      <c r="B1849" t="s">
        <v>229</v>
      </c>
      <c r="C1849">
        <v>8</v>
      </c>
      <c r="J1849">
        <f>IF(YEAR(A1849)=$F$3,C1849*$G$3,IF(YEAR(A1849)=$F$4,C1849*$G$4,IF(YEAR(A1849)=$F$5,C1849*$G$5,IF(YEAR(A1849)=$F$6,C1849*$G$6,IF(YEAR(A1849)=$F$7,C1849*$G$7,IF(YEAR(A1849)=$F$8,C1849*$G$8,IF(YEAR(A1849)=$F$9,C1849*$G$9,IF(YEAR(A1849)=$F$10,C1849*$G$10,IF(YEAR(A1849)=$F$11,C1849*$G$11,IF(YEAR(A1849)=$F$12,C1849*$G$12,))))))))))</f>
        <v>17.760000000000002</v>
      </c>
      <c r="R1849">
        <f>SUMIF($B$3:B1849,B1849,$C$3:C1849)</f>
        <v>25</v>
      </c>
      <c r="S1849">
        <f t="shared" si="36"/>
        <v>0</v>
      </c>
    </row>
    <row r="1850" spans="1:19" x14ac:dyDescent="0.25">
      <c r="A1850" s="1">
        <v>41499</v>
      </c>
      <c r="B1850" t="s">
        <v>17</v>
      </c>
      <c r="C1850">
        <v>219</v>
      </c>
      <c r="J1850">
        <f>IF(YEAR(A1850)=$F$3,C1850*$G$3,IF(YEAR(A1850)=$F$4,C1850*$G$4,IF(YEAR(A1850)=$F$5,C1850*$G$5,IF(YEAR(A1850)=$F$6,C1850*$G$6,IF(YEAR(A1850)=$F$7,C1850*$G$7,IF(YEAR(A1850)=$F$8,C1850*$G$8,IF(YEAR(A1850)=$F$9,C1850*$G$9,IF(YEAR(A1850)=$F$10,C1850*$G$10,IF(YEAR(A1850)=$F$11,C1850*$G$11,IF(YEAR(A1850)=$F$12,C1850*$G$12,))))))))))</f>
        <v>486.18000000000006</v>
      </c>
      <c r="R1850">
        <f>SUMIF($B$3:B1850,B1850,$C$3:C1850)</f>
        <v>16502</v>
      </c>
      <c r="S1850">
        <f t="shared" si="36"/>
        <v>43.800000000000004</v>
      </c>
    </row>
    <row r="1851" spans="1:19" x14ac:dyDescent="0.25">
      <c r="A1851" s="1">
        <v>41503</v>
      </c>
      <c r="B1851" t="s">
        <v>25</v>
      </c>
      <c r="C1851">
        <v>40</v>
      </c>
      <c r="J1851">
        <f>IF(YEAR(A1851)=$F$3,C1851*$G$3,IF(YEAR(A1851)=$F$4,C1851*$G$4,IF(YEAR(A1851)=$F$5,C1851*$G$5,IF(YEAR(A1851)=$F$6,C1851*$G$6,IF(YEAR(A1851)=$F$7,C1851*$G$7,IF(YEAR(A1851)=$F$8,C1851*$G$8,IF(YEAR(A1851)=$F$9,C1851*$G$9,IF(YEAR(A1851)=$F$10,C1851*$G$10,IF(YEAR(A1851)=$F$11,C1851*$G$11,IF(YEAR(A1851)=$F$12,C1851*$G$12,))))))))))</f>
        <v>88.800000000000011</v>
      </c>
      <c r="R1851">
        <f>SUMIF($B$3:B1851,B1851,$C$3:C1851)</f>
        <v>2245</v>
      </c>
      <c r="S1851">
        <f t="shared" si="36"/>
        <v>4</v>
      </c>
    </row>
    <row r="1852" spans="1:19" x14ac:dyDescent="0.25">
      <c r="A1852" s="1">
        <v>41503</v>
      </c>
      <c r="B1852" t="s">
        <v>102</v>
      </c>
      <c r="C1852">
        <v>166</v>
      </c>
      <c r="J1852">
        <f>IF(YEAR(A1852)=$F$3,C1852*$G$3,IF(YEAR(A1852)=$F$4,C1852*$G$4,IF(YEAR(A1852)=$F$5,C1852*$G$5,IF(YEAR(A1852)=$F$6,C1852*$G$6,IF(YEAR(A1852)=$F$7,C1852*$G$7,IF(YEAR(A1852)=$F$8,C1852*$G$8,IF(YEAR(A1852)=$F$9,C1852*$G$9,IF(YEAR(A1852)=$F$10,C1852*$G$10,IF(YEAR(A1852)=$F$11,C1852*$G$11,IF(YEAR(A1852)=$F$12,C1852*$G$12,))))))))))</f>
        <v>368.52000000000004</v>
      </c>
      <c r="R1852">
        <f>SUMIF($B$3:B1852,B1852,$C$3:C1852)</f>
        <v>6343</v>
      </c>
      <c r="S1852">
        <f t="shared" si="36"/>
        <v>16.600000000000001</v>
      </c>
    </row>
    <row r="1853" spans="1:19" x14ac:dyDescent="0.25">
      <c r="A1853" s="1">
        <v>41504</v>
      </c>
      <c r="B1853" t="s">
        <v>66</v>
      </c>
      <c r="C1853">
        <v>168</v>
      </c>
      <c r="J1853">
        <f>IF(YEAR(A1853)=$F$3,C1853*$G$3,IF(YEAR(A1853)=$F$4,C1853*$G$4,IF(YEAR(A1853)=$F$5,C1853*$G$5,IF(YEAR(A1853)=$F$6,C1853*$G$6,IF(YEAR(A1853)=$F$7,C1853*$G$7,IF(YEAR(A1853)=$F$8,C1853*$G$8,IF(YEAR(A1853)=$F$9,C1853*$G$9,IF(YEAR(A1853)=$F$10,C1853*$G$10,IF(YEAR(A1853)=$F$11,C1853*$G$11,IF(YEAR(A1853)=$F$12,C1853*$G$12,))))))))))</f>
        <v>372.96000000000004</v>
      </c>
      <c r="R1853">
        <f>SUMIF($B$3:B1853,B1853,$C$3:C1853)</f>
        <v>3547</v>
      </c>
      <c r="S1853">
        <f t="shared" si="36"/>
        <v>16.8</v>
      </c>
    </row>
    <row r="1854" spans="1:19" x14ac:dyDescent="0.25">
      <c r="A1854" s="1">
        <v>41505</v>
      </c>
      <c r="B1854" t="s">
        <v>131</v>
      </c>
      <c r="C1854">
        <v>96</v>
      </c>
      <c r="J1854">
        <f>IF(YEAR(A1854)=$F$3,C1854*$G$3,IF(YEAR(A1854)=$F$4,C1854*$G$4,IF(YEAR(A1854)=$F$5,C1854*$G$5,IF(YEAR(A1854)=$F$6,C1854*$G$6,IF(YEAR(A1854)=$F$7,C1854*$G$7,IF(YEAR(A1854)=$F$8,C1854*$G$8,IF(YEAR(A1854)=$F$9,C1854*$G$9,IF(YEAR(A1854)=$F$10,C1854*$G$10,IF(YEAR(A1854)=$F$11,C1854*$G$11,IF(YEAR(A1854)=$F$12,C1854*$G$12,))))))))))</f>
        <v>213.12</v>
      </c>
      <c r="R1854">
        <f>SUMIF($B$3:B1854,B1854,$C$3:C1854)</f>
        <v>1030</v>
      </c>
      <c r="S1854">
        <f t="shared" si="36"/>
        <v>9.6000000000000014</v>
      </c>
    </row>
    <row r="1855" spans="1:19" x14ac:dyDescent="0.25">
      <c r="A1855" s="1">
        <v>41506</v>
      </c>
      <c r="B1855" t="s">
        <v>10</v>
      </c>
      <c r="C1855">
        <v>23</v>
      </c>
      <c r="J1855">
        <f>IF(YEAR(A1855)=$F$3,C1855*$G$3,IF(YEAR(A1855)=$F$4,C1855*$G$4,IF(YEAR(A1855)=$F$5,C1855*$G$5,IF(YEAR(A1855)=$F$6,C1855*$G$6,IF(YEAR(A1855)=$F$7,C1855*$G$7,IF(YEAR(A1855)=$F$8,C1855*$G$8,IF(YEAR(A1855)=$F$9,C1855*$G$9,IF(YEAR(A1855)=$F$10,C1855*$G$10,IF(YEAR(A1855)=$F$11,C1855*$G$11,IF(YEAR(A1855)=$F$12,C1855*$G$12,))))))))))</f>
        <v>51.06</v>
      </c>
      <c r="R1855">
        <f>SUMIF($B$3:B1855,B1855,$C$3:C1855)</f>
        <v>4089</v>
      </c>
      <c r="S1855">
        <f t="shared" si="36"/>
        <v>2.3000000000000003</v>
      </c>
    </row>
    <row r="1856" spans="1:19" x14ac:dyDescent="0.25">
      <c r="A1856" s="1">
        <v>41509</v>
      </c>
      <c r="B1856" t="s">
        <v>177</v>
      </c>
      <c r="C1856">
        <v>8</v>
      </c>
      <c r="J1856">
        <f>IF(YEAR(A1856)=$F$3,C1856*$G$3,IF(YEAR(A1856)=$F$4,C1856*$G$4,IF(YEAR(A1856)=$F$5,C1856*$G$5,IF(YEAR(A1856)=$F$6,C1856*$G$6,IF(YEAR(A1856)=$F$7,C1856*$G$7,IF(YEAR(A1856)=$F$8,C1856*$G$8,IF(YEAR(A1856)=$F$9,C1856*$G$9,IF(YEAR(A1856)=$F$10,C1856*$G$10,IF(YEAR(A1856)=$F$11,C1856*$G$11,IF(YEAR(A1856)=$F$12,C1856*$G$12,))))))))))</f>
        <v>17.760000000000002</v>
      </c>
      <c r="R1856">
        <f>SUMIF($B$3:B1856,B1856,$C$3:C1856)</f>
        <v>29</v>
      </c>
      <c r="S1856">
        <f t="shared" si="36"/>
        <v>0</v>
      </c>
    </row>
    <row r="1857" spans="1:19" x14ac:dyDescent="0.25">
      <c r="A1857" s="1">
        <v>41509</v>
      </c>
      <c r="B1857" t="s">
        <v>106</v>
      </c>
      <c r="C1857">
        <v>1</v>
      </c>
      <c r="J1857">
        <f>IF(YEAR(A1857)=$F$3,C1857*$G$3,IF(YEAR(A1857)=$F$4,C1857*$G$4,IF(YEAR(A1857)=$F$5,C1857*$G$5,IF(YEAR(A1857)=$F$6,C1857*$G$6,IF(YEAR(A1857)=$F$7,C1857*$G$7,IF(YEAR(A1857)=$F$8,C1857*$G$8,IF(YEAR(A1857)=$F$9,C1857*$G$9,IF(YEAR(A1857)=$F$10,C1857*$G$10,IF(YEAR(A1857)=$F$11,C1857*$G$11,IF(YEAR(A1857)=$F$12,C1857*$G$12,))))))))))</f>
        <v>2.2200000000000002</v>
      </c>
      <c r="R1857">
        <f>SUMIF($B$3:B1857,B1857,$C$3:C1857)</f>
        <v>27</v>
      </c>
      <c r="S1857">
        <f t="shared" si="36"/>
        <v>0</v>
      </c>
    </row>
    <row r="1858" spans="1:19" x14ac:dyDescent="0.25">
      <c r="A1858" s="1">
        <v>41509</v>
      </c>
      <c r="B1858" t="s">
        <v>15</v>
      </c>
      <c r="C1858">
        <v>4</v>
      </c>
      <c r="J1858">
        <f>IF(YEAR(A1858)=$F$3,C1858*$G$3,IF(YEAR(A1858)=$F$4,C1858*$G$4,IF(YEAR(A1858)=$F$5,C1858*$G$5,IF(YEAR(A1858)=$F$6,C1858*$G$6,IF(YEAR(A1858)=$F$7,C1858*$G$7,IF(YEAR(A1858)=$F$8,C1858*$G$8,IF(YEAR(A1858)=$F$9,C1858*$G$9,IF(YEAR(A1858)=$F$10,C1858*$G$10,IF(YEAR(A1858)=$F$11,C1858*$G$11,IF(YEAR(A1858)=$F$12,C1858*$G$12,))))))))))</f>
        <v>8.8800000000000008</v>
      </c>
      <c r="R1858">
        <f>SUMIF($B$3:B1858,B1858,$C$3:C1858)</f>
        <v>39</v>
      </c>
      <c r="S1858">
        <f t="shared" si="36"/>
        <v>0</v>
      </c>
    </row>
    <row r="1859" spans="1:19" x14ac:dyDescent="0.25">
      <c r="A1859" s="1">
        <v>41512</v>
      </c>
      <c r="B1859" t="s">
        <v>120</v>
      </c>
      <c r="C1859">
        <v>170</v>
      </c>
      <c r="J1859">
        <f>IF(YEAR(A1859)=$F$3,C1859*$G$3,IF(YEAR(A1859)=$F$4,C1859*$G$4,IF(YEAR(A1859)=$F$5,C1859*$G$5,IF(YEAR(A1859)=$F$6,C1859*$G$6,IF(YEAR(A1859)=$F$7,C1859*$G$7,IF(YEAR(A1859)=$F$8,C1859*$G$8,IF(YEAR(A1859)=$F$9,C1859*$G$9,IF(YEAR(A1859)=$F$10,C1859*$G$10,IF(YEAR(A1859)=$F$11,C1859*$G$11,IF(YEAR(A1859)=$F$12,C1859*$G$12,))))))))))</f>
        <v>377.40000000000003</v>
      </c>
      <c r="R1859">
        <f>SUMIF($B$3:B1859,B1859,$C$3:C1859)</f>
        <v>759</v>
      </c>
      <c r="S1859">
        <f t="shared" si="36"/>
        <v>8.5</v>
      </c>
    </row>
    <row r="1860" spans="1:19" x14ac:dyDescent="0.25">
      <c r="A1860" s="1">
        <v>41514</v>
      </c>
      <c r="B1860" t="s">
        <v>45</v>
      </c>
      <c r="C1860">
        <v>193</v>
      </c>
      <c r="J1860">
        <f>IF(YEAR(A1860)=$F$3,C1860*$G$3,IF(YEAR(A1860)=$F$4,C1860*$G$4,IF(YEAR(A1860)=$F$5,C1860*$G$5,IF(YEAR(A1860)=$F$6,C1860*$G$6,IF(YEAR(A1860)=$F$7,C1860*$G$7,IF(YEAR(A1860)=$F$8,C1860*$G$8,IF(YEAR(A1860)=$F$9,C1860*$G$9,IF(YEAR(A1860)=$F$10,C1860*$G$10,IF(YEAR(A1860)=$F$11,C1860*$G$11,IF(YEAR(A1860)=$F$12,C1860*$G$12,))))))))))</f>
        <v>428.46000000000004</v>
      </c>
      <c r="R1860">
        <f>SUMIF($B$3:B1860,B1860,$C$3:C1860)</f>
        <v>22585</v>
      </c>
      <c r="S1860">
        <f t="shared" ref="S1860:S1923" si="37">IF(R1860&gt;=10000,C1860*0.2,IF(R1860&gt;=1000,C1860*0.1,IF(R1860&gt;=100,C1860*0.05,0)))</f>
        <v>38.6</v>
      </c>
    </row>
    <row r="1861" spans="1:19" x14ac:dyDescent="0.25">
      <c r="A1861" s="1">
        <v>41517</v>
      </c>
      <c r="B1861" t="s">
        <v>234</v>
      </c>
      <c r="C1861">
        <v>5</v>
      </c>
      <c r="J1861">
        <f>IF(YEAR(A1861)=$F$3,C1861*$G$3,IF(YEAR(A1861)=$F$4,C1861*$G$4,IF(YEAR(A1861)=$F$5,C1861*$G$5,IF(YEAR(A1861)=$F$6,C1861*$G$6,IF(YEAR(A1861)=$F$7,C1861*$G$7,IF(YEAR(A1861)=$F$8,C1861*$G$8,IF(YEAR(A1861)=$F$9,C1861*$G$9,IF(YEAR(A1861)=$F$10,C1861*$G$10,IF(YEAR(A1861)=$F$11,C1861*$G$11,IF(YEAR(A1861)=$F$12,C1861*$G$12,))))))))))</f>
        <v>11.100000000000001</v>
      </c>
      <c r="R1861">
        <f>SUMIF($B$3:B1861,B1861,$C$3:C1861)</f>
        <v>5</v>
      </c>
      <c r="S1861">
        <f t="shared" si="37"/>
        <v>0</v>
      </c>
    </row>
    <row r="1862" spans="1:19" x14ac:dyDescent="0.25">
      <c r="A1862" s="1">
        <v>41520</v>
      </c>
      <c r="B1862" t="s">
        <v>62</v>
      </c>
      <c r="C1862">
        <v>5</v>
      </c>
      <c r="J1862">
        <f>IF(YEAR(A1862)=$F$3,C1862*$G$3,IF(YEAR(A1862)=$F$4,C1862*$G$4,IF(YEAR(A1862)=$F$5,C1862*$G$5,IF(YEAR(A1862)=$F$6,C1862*$G$6,IF(YEAR(A1862)=$F$7,C1862*$G$7,IF(YEAR(A1862)=$F$8,C1862*$G$8,IF(YEAR(A1862)=$F$9,C1862*$G$9,IF(YEAR(A1862)=$F$10,C1862*$G$10,IF(YEAR(A1862)=$F$11,C1862*$G$11,IF(YEAR(A1862)=$F$12,C1862*$G$12,))))))))))</f>
        <v>11.100000000000001</v>
      </c>
      <c r="R1862">
        <f>SUMIF($B$3:B1862,B1862,$C$3:C1862)</f>
        <v>24</v>
      </c>
      <c r="S1862">
        <f t="shared" si="37"/>
        <v>0</v>
      </c>
    </row>
    <row r="1863" spans="1:19" x14ac:dyDescent="0.25">
      <c r="A1863" s="1">
        <v>41520</v>
      </c>
      <c r="B1863" t="s">
        <v>64</v>
      </c>
      <c r="C1863">
        <v>15</v>
      </c>
      <c r="J1863">
        <f>IF(YEAR(A1863)=$F$3,C1863*$G$3,IF(YEAR(A1863)=$F$4,C1863*$G$4,IF(YEAR(A1863)=$F$5,C1863*$G$5,IF(YEAR(A1863)=$F$6,C1863*$G$6,IF(YEAR(A1863)=$F$7,C1863*$G$7,IF(YEAR(A1863)=$F$8,C1863*$G$8,IF(YEAR(A1863)=$F$9,C1863*$G$9,IF(YEAR(A1863)=$F$10,C1863*$G$10,IF(YEAR(A1863)=$F$11,C1863*$G$11,IF(YEAR(A1863)=$F$12,C1863*$G$12,))))))))))</f>
        <v>33.300000000000004</v>
      </c>
      <c r="R1863">
        <f>SUMIF($B$3:B1863,B1863,$C$3:C1863)</f>
        <v>34</v>
      </c>
      <c r="S1863">
        <f t="shared" si="37"/>
        <v>0</v>
      </c>
    </row>
    <row r="1864" spans="1:19" x14ac:dyDescent="0.25">
      <c r="A1864" s="1">
        <v>41525</v>
      </c>
      <c r="B1864" t="s">
        <v>109</v>
      </c>
      <c r="C1864">
        <v>14</v>
      </c>
      <c r="J1864">
        <f>IF(YEAR(A1864)=$F$3,C1864*$G$3,IF(YEAR(A1864)=$F$4,C1864*$G$4,IF(YEAR(A1864)=$F$5,C1864*$G$5,IF(YEAR(A1864)=$F$6,C1864*$G$6,IF(YEAR(A1864)=$F$7,C1864*$G$7,IF(YEAR(A1864)=$F$8,C1864*$G$8,IF(YEAR(A1864)=$F$9,C1864*$G$9,IF(YEAR(A1864)=$F$10,C1864*$G$10,IF(YEAR(A1864)=$F$11,C1864*$G$11,IF(YEAR(A1864)=$F$12,C1864*$G$12,))))))))))</f>
        <v>31.080000000000002</v>
      </c>
      <c r="R1864">
        <f>SUMIF($B$3:B1864,B1864,$C$3:C1864)</f>
        <v>52</v>
      </c>
      <c r="S1864">
        <f t="shared" si="37"/>
        <v>0</v>
      </c>
    </row>
    <row r="1865" spans="1:19" x14ac:dyDescent="0.25">
      <c r="A1865" s="1">
        <v>41525</v>
      </c>
      <c r="B1865" t="s">
        <v>37</v>
      </c>
      <c r="C1865">
        <v>96</v>
      </c>
      <c r="J1865">
        <f>IF(YEAR(A1865)=$F$3,C1865*$G$3,IF(YEAR(A1865)=$F$4,C1865*$G$4,IF(YEAR(A1865)=$F$5,C1865*$G$5,IF(YEAR(A1865)=$F$6,C1865*$G$6,IF(YEAR(A1865)=$F$7,C1865*$G$7,IF(YEAR(A1865)=$F$8,C1865*$G$8,IF(YEAR(A1865)=$F$9,C1865*$G$9,IF(YEAR(A1865)=$F$10,C1865*$G$10,IF(YEAR(A1865)=$F$11,C1865*$G$11,IF(YEAR(A1865)=$F$12,C1865*$G$12,))))))))))</f>
        <v>213.12</v>
      </c>
      <c r="R1865">
        <f>SUMIF($B$3:B1865,B1865,$C$3:C1865)</f>
        <v>4512</v>
      </c>
      <c r="S1865">
        <f t="shared" si="37"/>
        <v>9.6000000000000014</v>
      </c>
    </row>
    <row r="1866" spans="1:19" x14ac:dyDescent="0.25">
      <c r="A1866" s="1">
        <v>41529</v>
      </c>
      <c r="B1866" t="s">
        <v>162</v>
      </c>
      <c r="C1866">
        <v>1</v>
      </c>
      <c r="J1866">
        <f>IF(YEAR(A1866)=$F$3,C1866*$G$3,IF(YEAR(A1866)=$F$4,C1866*$G$4,IF(YEAR(A1866)=$F$5,C1866*$G$5,IF(YEAR(A1866)=$F$6,C1866*$G$6,IF(YEAR(A1866)=$F$7,C1866*$G$7,IF(YEAR(A1866)=$F$8,C1866*$G$8,IF(YEAR(A1866)=$F$9,C1866*$G$9,IF(YEAR(A1866)=$F$10,C1866*$G$10,IF(YEAR(A1866)=$F$11,C1866*$G$11,IF(YEAR(A1866)=$F$12,C1866*$G$12,))))))))))</f>
        <v>2.2200000000000002</v>
      </c>
      <c r="R1866">
        <f>SUMIF($B$3:B1866,B1866,$C$3:C1866)</f>
        <v>31</v>
      </c>
      <c r="S1866">
        <f t="shared" si="37"/>
        <v>0</v>
      </c>
    </row>
    <row r="1867" spans="1:19" x14ac:dyDescent="0.25">
      <c r="A1867" s="1">
        <v>41533</v>
      </c>
      <c r="B1867" t="s">
        <v>69</v>
      </c>
      <c r="C1867">
        <v>164</v>
      </c>
      <c r="J1867">
        <f>IF(YEAR(A1867)=$F$3,C1867*$G$3,IF(YEAR(A1867)=$F$4,C1867*$G$4,IF(YEAR(A1867)=$F$5,C1867*$G$5,IF(YEAR(A1867)=$F$6,C1867*$G$6,IF(YEAR(A1867)=$F$7,C1867*$G$7,IF(YEAR(A1867)=$F$8,C1867*$G$8,IF(YEAR(A1867)=$F$9,C1867*$G$9,IF(YEAR(A1867)=$F$10,C1867*$G$10,IF(YEAR(A1867)=$F$11,C1867*$G$11,IF(YEAR(A1867)=$F$12,C1867*$G$12,))))))))))</f>
        <v>364.08000000000004</v>
      </c>
      <c r="R1867">
        <f>SUMIF($B$3:B1867,B1867,$C$3:C1867)</f>
        <v>3156</v>
      </c>
      <c r="S1867">
        <f t="shared" si="37"/>
        <v>16.400000000000002</v>
      </c>
    </row>
    <row r="1868" spans="1:19" x14ac:dyDescent="0.25">
      <c r="A1868" s="1">
        <v>41534</v>
      </c>
      <c r="B1868" t="s">
        <v>22</v>
      </c>
      <c r="C1868">
        <v>105</v>
      </c>
      <c r="J1868">
        <f>IF(YEAR(A1868)=$F$3,C1868*$G$3,IF(YEAR(A1868)=$F$4,C1868*$G$4,IF(YEAR(A1868)=$F$5,C1868*$G$5,IF(YEAR(A1868)=$F$6,C1868*$G$6,IF(YEAR(A1868)=$F$7,C1868*$G$7,IF(YEAR(A1868)=$F$8,C1868*$G$8,IF(YEAR(A1868)=$F$9,C1868*$G$9,IF(YEAR(A1868)=$F$10,C1868*$G$10,IF(YEAR(A1868)=$F$11,C1868*$G$11,IF(YEAR(A1868)=$F$12,C1868*$G$12,))))))))))</f>
        <v>233.10000000000002</v>
      </c>
      <c r="R1868">
        <f>SUMIF($B$3:B1868,B1868,$C$3:C1868)</f>
        <v>20294</v>
      </c>
      <c r="S1868">
        <f t="shared" si="37"/>
        <v>21</v>
      </c>
    </row>
    <row r="1869" spans="1:19" x14ac:dyDescent="0.25">
      <c r="A1869" s="1">
        <v>41536</v>
      </c>
      <c r="B1869" t="s">
        <v>210</v>
      </c>
      <c r="C1869">
        <v>17</v>
      </c>
      <c r="J1869">
        <f>IF(YEAR(A1869)=$F$3,C1869*$G$3,IF(YEAR(A1869)=$F$4,C1869*$G$4,IF(YEAR(A1869)=$F$5,C1869*$G$5,IF(YEAR(A1869)=$F$6,C1869*$G$6,IF(YEAR(A1869)=$F$7,C1869*$G$7,IF(YEAR(A1869)=$F$8,C1869*$G$8,IF(YEAR(A1869)=$F$9,C1869*$G$9,IF(YEAR(A1869)=$F$10,C1869*$G$10,IF(YEAR(A1869)=$F$11,C1869*$G$11,IF(YEAR(A1869)=$F$12,C1869*$G$12,))))))))))</f>
        <v>37.74</v>
      </c>
      <c r="R1869">
        <f>SUMIF($B$3:B1869,B1869,$C$3:C1869)</f>
        <v>19</v>
      </c>
      <c r="S1869">
        <f t="shared" si="37"/>
        <v>0</v>
      </c>
    </row>
    <row r="1870" spans="1:19" x14ac:dyDescent="0.25">
      <c r="A1870" s="1">
        <v>41538</v>
      </c>
      <c r="B1870" t="s">
        <v>200</v>
      </c>
      <c r="C1870">
        <v>5</v>
      </c>
      <c r="J1870">
        <f>IF(YEAR(A1870)=$F$3,C1870*$G$3,IF(YEAR(A1870)=$F$4,C1870*$G$4,IF(YEAR(A1870)=$F$5,C1870*$G$5,IF(YEAR(A1870)=$F$6,C1870*$G$6,IF(YEAR(A1870)=$F$7,C1870*$G$7,IF(YEAR(A1870)=$F$8,C1870*$G$8,IF(YEAR(A1870)=$F$9,C1870*$G$9,IF(YEAR(A1870)=$F$10,C1870*$G$10,IF(YEAR(A1870)=$F$11,C1870*$G$11,IF(YEAR(A1870)=$F$12,C1870*$G$12,))))))))))</f>
        <v>11.100000000000001</v>
      </c>
      <c r="R1870">
        <f>SUMIF($B$3:B1870,B1870,$C$3:C1870)</f>
        <v>27</v>
      </c>
      <c r="S1870">
        <f t="shared" si="37"/>
        <v>0</v>
      </c>
    </row>
    <row r="1871" spans="1:19" x14ac:dyDescent="0.25">
      <c r="A1871" s="1">
        <v>41543</v>
      </c>
      <c r="B1871" t="s">
        <v>45</v>
      </c>
      <c r="C1871">
        <v>212</v>
      </c>
      <c r="J1871">
        <f>IF(YEAR(A1871)=$F$3,C1871*$G$3,IF(YEAR(A1871)=$F$4,C1871*$G$4,IF(YEAR(A1871)=$F$5,C1871*$G$5,IF(YEAR(A1871)=$F$6,C1871*$G$6,IF(YEAR(A1871)=$F$7,C1871*$G$7,IF(YEAR(A1871)=$F$8,C1871*$G$8,IF(YEAR(A1871)=$F$9,C1871*$G$9,IF(YEAR(A1871)=$F$10,C1871*$G$10,IF(YEAR(A1871)=$F$11,C1871*$G$11,IF(YEAR(A1871)=$F$12,C1871*$G$12,))))))))))</f>
        <v>470.64000000000004</v>
      </c>
      <c r="R1871">
        <f>SUMIF($B$3:B1871,B1871,$C$3:C1871)</f>
        <v>22797</v>
      </c>
      <c r="S1871">
        <f t="shared" si="37"/>
        <v>42.400000000000006</v>
      </c>
    </row>
    <row r="1872" spans="1:19" x14ac:dyDescent="0.25">
      <c r="A1872" s="1">
        <v>41543</v>
      </c>
      <c r="B1872" t="s">
        <v>9</v>
      </c>
      <c r="C1872">
        <v>128</v>
      </c>
      <c r="J1872">
        <f>IF(YEAR(A1872)=$F$3,C1872*$G$3,IF(YEAR(A1872)=$F$4,C1872*$G$4,IF(YEAR(A1872)=$F$5,C1872*$G$5,IF(YEAR(A1872)=$F$6,C1872*$G$6,IF(YEAR(A1872)=$F$7,C1872*$G$7,IF(YEAR(A1872)=$F$8,C1872*$G$8,IF(YEAR(A1872)=$F$9,C1872*$G$9,IF(YEAR(A1872)=$F$10,C1872*$G$10,IF(YEAR(A1872)=$F$11,C1872*$G$11,IF(YEAR(A1872)=$F$12,C1872*$G$12,))))))))))</f>
        <v>284.16000000000003</v>
      </c>
      <c r="R1872">
        <f>SUMIF($B$3:B1872,B1872,$C$3:C1872)</f>
        <v>23311</v>
      </c>
      <c r="S1872">
        <f t="shared" si="37"/>
        <v>25.6</v>
      </c>
    </row>
    <row r="1873" spans="1:19" x14ac:dyDescent="0.25">
      <c r="A1873" s="1">
        <v>41543</v>
      </c>
      <c r="B1873" t="s">
        <v>28</v>
      </c>
      <c r="C1873">
        <v>147</v>
      </c>
      <c r="J1873">
        <f>IF(YEAR(A1873)=$F$3,C1873*$G$3,IF(YEAR(A1873)=$F$4,C1873*$G$4,IF(YEAR(A1873)=$F$5,C1873*$G$5,IF(YEAR(A1873)=$F$6,C1873*$G$6,IF(YEAR(A1873)=$F$7,C1873*$G$7,IF(YEAR(A1873)=$F$8,C1873*$G$8,IF(YEAR(A1873)=$F$9,C1873*$G$9,IF(YEAR(A1873)=$F$10,C1873*$G$10,IF(YEAR(A1873)=$F$11,C1873*$G$11,IF(YEAR(A1873)=$F$12,C1873*$G$12,))))))))))</f>
        <v>326.34000000000003</v>
      </c>
      <c r="R1873">
        <f>SUMIF($B$3:B1873,B1873,$C$3:C1873)</f>
        <v>4062</v>
      </c>
      <c r="S1873">
        <f t="shared" si="37"/>
        <v>14.700000000000001</v>
      </c>
    </row>
    <row r="1874" spans="1:19" x14ac:dyDescent="0.25">
      <c r="A1874" s="1">
        <v>41544</v>
      </c>
      <c r="B1874" t="s">
        <v>14</v>
      </c>
      <c r="C1874">
        <v>436</v>
      </c>
      <c r="J1874">
        <f>IF(YEAR(A1874)=$F$3,C1874*$G$3,IF(YEAR(A1874)=$F$4,C1874*$G$4,IF(YEAR(A1874)=$F$5,C1874*$G$5,IF(YEAR(A1874)=$F$6,C1874*$G$6,IF(YEAR(A1874)=$F$7,C1874*$G$7,IF(YEAR(A1874)=$F$8,C1874*$G$8,IF(YEAR(A1874)=$F$9,C1874*$G$9,IF(YEAR(A1874)=$F$10,C1874*$G$10,IF(YEAR(A1874)=$F$11,C1874*$G$11,IF(YEAR(A1874)=$F$12,C1874*$G$12,))))))))))</f>
        <v>967.92000000000007</v>
      </c>
      <c r="R1874">
        <f>SUMIF($B$3:B1874,B1874,$C$3:C1874)</f>
        <v>20793</v>
      </c>
      <c r="S1874">
        <f t="shared" si="37"/>
        <v>87.2</v>
      </c>
    </row>
    <row r="1875" spans="1:19" x14ac:dyDescent="0.25">
      <c r="A1875" s="1">
        <v>41545</v>
      </c>
      <c r="B1875" t="s">
        <v>235</v>
      </c>
      <c r="C1875">
        <v>4</v>
      </c>
      <c r="J1875">
        <f>IF(YEAR(A1875)=$F$3,C1875*$G$3,IF(YEAR(A1875)=$F$4,C1875*$G$4,IF(YEAR(A1875)=$F$5,C1875*$G$5,IF(YEAR(A1875)=$F$6,C1875*$G$6,IF(YEAR(A1875)=$F$7,C1875*$G$7,IF(YEAR(A1875)=$F$8,C1875*$G$8,IF(YEAR(A1875)=$F$9,C1875*$G$9,IF(YEAR(A1875)=$F$10,C1875*$G$10,IF(YEAR(A1875)=$F$11,C1875*$G$11,IF(YEAR(A1875)=$F$12,C1875*$G$12,))))))))))</f>
        <v>8.8800000000000008</v>
      </c>
      <c r="R1875">
        <f>SUMIF($B$3:B1875,B1875,$C$3:C1875)</f>
        <v>4</v>
      </c>
      <c r="S1875">
        <f t="shared" si="37"/>
        <v>0</v>
      </c>
    </row>
    <row r="1876" spans="1:19" x14ac:dyDescent="0.25">
      <c r="A1876" s="1">
        <v>41545</v>
      </c>
      <c r="B1876" t="s">
        <v>154</v>
      </c>
      <c r="C1876">
        <v>4</v>
      </c>
      <c r="J1876">
        <f>IF(YEAR(A1876)=$F$3,C1876*$G$3,IF(YEAR(A1876)=$F$4,C1876*$G$4,IF(YEAR(A1876)=$F$5,C1876*$G$5,IF(YEAR(A1876)=$F$6,C1876*$G$6,IF(YEAR(A1876)=$F$7,C1876*$G$7,IF(YEAR(A1876)=$F$8,C1876*$G$8,IF(YEAR(A1876)=$F$9,C1876*$G$9,IF(YEAR(A1876)=$F$10,C1876*$G$10,IF(YEAR(A1876)=$F$11,C1876*$G$11,IF(YEAR(A1876)=$F$12,C1876*$G$12,))))))))))</f>
        <v>8.8800000000000008</v>
      </c>
      <c r="R1876">
        <f>SUMIF($B$3:B1876,B1876,$C$3:C1876)</f>
        <v>30</v>
      </c>
      <c r="S1876">
        <f t="shared" si="37"/>
        <v>0</v>
      </c>
    </row>
    <row r="1877" spans="1:19" x14ac:dyDescent="0.25">
      <c r="A1877" s="1">
        <v>41551</v>
      </c>
      <c r="B1877" t="s">
        <v>131</v>
      </c>
      <c r="C1877">
        <v>78</v>
      </c>
      <c r="J1877">
        <f>IF(YEAR(A1877)=$F$3,C1877*$G$3,IF(YEAR(A1877)=$F$4,C1877*$G$4,IF(YEAR(A1877)=$F$5,C1877*$G$5,IF(YEAR(A1877)=$F$6,C1877*$G$6,IF(YEAR(A1877)=$F$7,C1877*$G$7,IF(YEAR(A1877)=$F$8,C1877*$G$8,IF(YEAR(A1877)=$F$9,C1877*$G$9,IF(YEAR(A1877)=$F$10,C1877*$G$10,IF(YEAR(A1877)=$F$11,C1877*$G$11,IF(YEAR(A1877)=$F$12,C1877*$G$12,))))))))))</f>
        <v>173.16000000000003</v>
      </c>
      <c r="R1877">
        <f>SUMIF($B$3:B1877,B1877,$C$3:C1877)</f>
        <v>1108</v>
      </c>
      <c r="S1877">
        <f t="shared" si="37"/>
        <v>7.8000000000000007</v>
      </c>
    </row>
    <row r="1878" spans="1:19" x14ac:dyDescent="0.25">
      <c r="A1878" s="1">
        <v>41558</v>
      </c>
      <c r="B1878" t="s">
        <v>10</v>
      </c>
      <c r="C1878">
        <v>159</v>
      </c>
      <c r="J1878">
        <f>IF(YEAR(A1878)=$F$3,C1878*$G$3,IF(YEAR(A1878)=$F$4,C1878*$G$4,IF(YEAR(A1878)=$F$5,C1878*$G$5,IF(YEAR(A1878)=$F$6,C1878*$G$6,IF(YEAR(A1878)=$F$7,C1878*$G$7,IF(YEAR(A1878)=$F$8,C1878*$G$8,IF(YEAR(A1878)=$F$9,C1878*$G$9,IF(YEAR(A1878)=$F$10,C1878*$G$10,IF(YEAR(A1878)=$F$11,C1878*$G$11,IF(YEAR(A1878)=$F$12,C1878*$G$12,))))))))))</f>
        <v>352.98</v>
      </c>
      <c r="R1878">
        <f>SUMIF($B$3:B1878,B1878,$C$3:C1878)</f>
        <v>4248</v>
      </c>
      <c r="S1878">
        <f t="shared" si="37"/>
        <v>15.9</v>
      </c>
    </row>
    <row r="1879" spans="1:19" x14ac:dyDescent="0.25">
      <c r="A1879" s="1">
        <v>41558</v>
      </c>
      <c r="B1879" t="s">
        <v>8</v>
      </c>
      <c r="C1879">
        <v>103</v>
      </c>
      <c r="J1879">
        <f>IF(YEAR(A1879)=$F$3,C1879*$G$3,IF(YEAR(A1879)=$F$4,C1879*$G$4,IF(YEAR(A1879)=$F$5,C1879*$G$5,IF(YEAR(A1879)=$F$6,C1879*$G$6,IF(YEAR(A1879)=$F$7,C1879*$G$7,IF(YEAR(A1879)=$F$8,C1879*$G$8,IF(YEAR(A1879)=$F$9,C1879*$G$9,IF(YEAR(A1879)=$F$10,C1879*$G$10,IF(YEAR(A1879)=$F$11,C1879*$G$11,IF(YEAR(A1879)=$F$12,C1879*$G$12,))))))))))</f>
        <v>228.66000000000003</v>
      </c>
      <c r="R1879">
        <f>SUMIF($B$3:B1879,B1879,$C$3:C1879)</f>
        <v>2829</v>
      </c>
      <c r="S1879">
        <f t="shared" si="37"/>
        <v>10.3</v>
      </c>
    </row>
    <row r="1880" spans="1:19" x14ac:dyDescent="0.25">
      <c r="A1880" s="1">
        <v>41559</v>
      </c>
      <c r="B1880" t="s">
        <v>52</v>
      </c>
      <c r="C1880">
        <v>57</v>
      </c>
      <c r="J1880">
        <f>IF(YEAR(A1880)=$F$3,C1880*$G$3,IF(YEAR(A1880)=$F$4,C1880*$G$4,IF(YEAR(A1880)=$F$5,C1880*$G$5,IF(YEAR(A1880)=$F$6,C1880*$G$6,IF(YEAR(A1880)=$F$7,C1880*$G$7,IF(YEAR(A1880)=$F$8,C1880*$G$8,IF(YEAR(A1880)=$F$9,C1880*$G$9,IF(YEAR(A1880)=$F$10,C1880*$G$10,IF(YEAR(A1880)=$F$11,C1880*$G$11,IF(YEAR(A1880)=$F$12,C1880*$G$12,))))))))))</f>
        <v>126.54</v>
      </c>
      <c r="R1880">
        <f>SUMIF($B$3:B1880,B1880,$C$3:C1880)</f>
        <v>5117</v>
      </c>
      <c r="S1880">
        <f t="shared" si="37"/>
        <v>5.7</v>
      </c>
    </row>
    <row r="1881" spans="1:19" x14ac:dyDescent="0.25">
      <c r="A1881" s="1">
        <v>41559</v>
      </c>
      <c r="B1881" t="s">
        <v>20</v>
      </c>
      <c r="C1881">
        <v>121</v>
      </c>
      <c r="J1881">
        <f>IF(YEAR(A1881)=$F$3,C1881*$G$3,IF(YEAR(A1881)=$F$4,C1881*$G$4,IF(YEAR(A1881)=$F$5,C1881*$G$5,IF(YEAR(A1881)=$F$6,C1881*$G$6,IF(YEAR(A1881)=$F$7,C1881*$G$7,IF(YEAR(A1881)=$F$8,C1881*$G$8,IF(YEAR(A1881)=$F$9,C1881*$G$9,IF(YEAR(A1881)=$F$10,C1881*$G$10,IF(YEAR(A1881)=$F$11,C1881*$G$11,IF(YEAR(A1881)=$F$12,C1881*$G$12,))))))))))</f>
        <v>268.62</v>
      </c>
      <c r="R1881">
        <f>SUMIF($B$3:B1881,B1881,$C$3:C1881)</f>
        <v>1317</v>
      </c>
      <c r="S1881">
        <f t="shared" si="37"/>
        <v>12.100000000000001</v>
      </c>
    </row>
    <row r="1882" spans="1:19" x14ac:dyDescent="0.25">
      <c r="A1882" s="1">
        <v>41559</v>
      </c>
      <c r="B1882" t="s">
        <v>77</v>
      </c>
      <c r="C1882">
        <v>14</v>
      </c>
      <c r="J1882">
        <f>IF(YEAR(A1882)=$F$3,C1882*$G$3,IF(YEAR(A1882)=$F$4,C1882*$G$4,IF(YEAR(A1882)=$F$5,C1882*$G$5,IF(YEAR(A1882)=$F$6,C1882*$G$6,IF(YEAR(A1882)=$F$7,C1882*$G$7,IF(YEAR(A1882)=$F$8,C1882*$G$8,IF(YEAR(A1882)=$F$9,C1882*$G$9,IF(YEAR(A1882)=$F$10,C1882*$G$10,IF(YEAR(A1882)=$F$11,C1882*$G$11,IF(YEAR(A1882)=$F$12,C1882*$G$12,))))))))))</f>
        <v>31.080000000000002</v>
      </c>
      <c r="R1882">
        <f>SUMIF($B$3:B1882,B1882,$C$3:C1882)</f>
        <v>22</v>
      </c>
      <c r="S1882">
        <f t="shared" si="37"/>
        <v>0</v>
      </c>
    </row>
    <row r="1883" spans="1:19" x14ac:dyDescent="0.25">
      <c r="A1883" s="1">
        <v>41560</v>
      </c>
      <c r="B1883" t="s">
        <v>44</v>
      </c>
      <c r="C1883">
        <v>2</v>
      </c>
      <c r="J1883">
        <f>IF(YEAR(A1883)=$F$3,C1883*$G$3,IF(YEAR(A1883)=$F$4,C1883*$G$4,IF(YEAR(A1883)=$F$5,C1883*$G$5,IF(YEAR(A1883)=$F$6,C1883*$G$6,IF(YEAR(A1883)=$F$7,C1883*$G$7,IF(YEAR(A1883)=$F$8,C1883*$G$8,IF(YEAR(A1883)=$F$9,C1883*$G$9,IF(YEAR(A1883)=$F$10,C1883*$G$10,IF(YEAR(A1883)=$F$11,C1883*$G$11,IF(YEAR(A1883)=$F$12,C1883*$G$12,))))))))))</f>
        <v>4.4400000000000004</v>
      </c>
      <c r="R1883">
        <f>SUMIF($B$3:B1883,B1883,$C$3:C1883)</f>
        <v>42</v>
      </c>
      <c r="S1883">
        <f t="shared" si="37"/>
        <v>0</v>
      </c>
    </row>
    <row r="1884" spans="1:19" x14ac:dyDescent="0.25">
      <c r="A1884" s="1">
        <v>41560</v>
      </c>
      <c r="B1884" t="s">
        <v>53</v>
      </c>
      <c r="C1884">
        <v>19</v>
      </c>
      <c r="J1884">
        <f>IF(YEAR(A1884)=$F$3,C1884*$G$3,IF(YEAR(A1884)=$F$4,C1884*$G$4,IF(YEAR(A1884)=$F$5,C1884*$G$5,IF(YEAR(A1884)=$F$6,C1884*$G$6,IF(YEAR(A1884)=$F$7,C1884*$G$7,IF(YEAR(A1884)=$F$8,C1884*$G$8,IF(YEAR(A1884)=$F$9,C1884*$G$9,IF(YEAR(A1884)=$F$10,C1884*$G$10,IF(YEAR(A1884)=$F$11,C1884*$G$11,IF(YEAR(A1884)=$F$12,C1884*$G$12,))))))))))</f>
        <v>42.180000000000007</v>
      </c>
      <c r="R1884">
        <f>SUMIF($B$3:B1884,B1884,$C$3:C1884)</f>
        <v>59</v>
      </c>
      <c r="S1884">
        <f t="shared" si="37"/>
        <v>0</v>
      </c>
    </row>
    <row r="1885" spans="1:19" x14ac:dyDescent="0.25">
      <c r="A1885" s="1">
        <v>41561</v>
      </c>
      <c r="B1885" t="s">
        <v>236</v>
      </c>
      <c r="C1885">
        <v>20</v>
      </c>
      <c r="J1885">
        <f>IF(YEAR(A1885)=$F$3,C1885*$G$3,IF(YEAR(A1885)=$F$4,C1885*$G$4,IF(YEAR(A1885)=$F$5,C1885*$G$5,IF(YEAR(A1885)=$F$6,C1885*$G$6,IF(YEAR(A1885)=$F$7,C1885*$G$7,IF(YEAR(A1885)=$F$8,C1885*$G$8,IF(YEAR(A1885)=$F$9,C1885*$G$9,IF(YEAR(A1885)=$F$10,C1885*$G$10,IF(YEAR(A1885)=$F$11,C1885*$G$11,IF(YEAR(A1885)=$F$12,C1885*$G$12,))))))))))</f>
        <v>44.400000000000006</v>
      </c>
      <c r="R1885">
        <f>SUMIF($B$3:B1885,B1885,$C$3:C1885)</f>
        <v>20</v>
      </c>
      <c r="S1885">
        <f t="shared" si="37"/>
        <v>0</v>
      </c>
    </row>
    <row r="1886" spans="1:19" x14ac:dyDescent="0.25">
      <c r="A1886" s="1">
        <v>41562</v>
      </c>
      <c r="B1886" t="s">
        <v>14</v>
      </c>
      <c r="C1886">
        <v>367</v>
      </c>
      <c r="J1886">
        <f>IF(YEAR(A1886)=$F$3,C1886*$G$3,IF(YEAR(A1886)=$F$4,C1886*$G$4,IF(YEAR(A1886)=$F$5,C1886*$G$5,IF(YEAR(A1886)=$F$6,C1886*$G$6,IF(YEAR(A1886)=$F$7,C1886*$G$7,IF(YEAR(A1886)=$F$8,C1886*$G$8,IF(YEAR(A1886)=$F$9,C1886*$G$9,IF(YEAR(A1886)=$F$10,C1886*$G$10,IF(YEAR(A1886)=$F$11,C1886*$G$11,IF(YEAR(A1886)=$F$12,C1886*$G$12,))))))))))</f>
        <v>814.74000000000012</v>
      </c>
      <c r="R1886">
        <f>SUMIF($B$3:B1886,B1886,$C$3:C1886)</f>
        <v>21160</v>
      </c>
      <c r="S1886">
        <f t="shared" si="37"/>
        <v>73.400000000000006</v>
      </c>
    </row>
    <row r="1887" spans="1:19" x14ac:dyDescent="0.25">
      <c r="A1887" s="1">
        <v>41562</v>
      </c>
      <c r="B1887" t="s">
        <v>9</v>
      </c>
      <c r="C1887">
        <v>458</v>
      </c>
      <c r="J1887">
        <f>IF(YEAR(A1887)=$F$3,C1887*$G$3,IF(YEAR(A1887)=$F$4,C1887*$G$4,IF(YEAR(A1887)=$F$5,C1887*$G$5,IF(YEAR(A1887)=$F$6,C1887*$G$6,IF(YEAR(A1887)=$F$7,C1887*$G$7,IF(YEAR(A1887)=$F$8,C1887*$G$8,IF(YEAR(A1887)=$F$9,C1887*$G$9,IF(YEAR(A1887)=$F$10,C1887*$G$10,IF(YEAR(A1887)=$F$11,C1887*$G$11,IF(YEAR(A1887)=$F$12,C1887*$G$12,))))))))))</f>
        <v>1016.7600000000001</v>
      </c>
      <c r="R1887">
        <f>SUMIF($B$3:B1887,B1887,$C$3:C1887)</f>
        <v>23769</v>
      </c>
      <c r="S1887">
        <f t="shared" si="37"/>
        <v>91.600000000000009</v>
      </c>
    </row>
    <row r="1888" spans="1:19" x14ac:dyDescent="0.25">
      <c r="A1888" s="1">
        <v>41563</v>
      </c>
      <c r="B1888" t="s">
        <v>45</v>
      </c>
      <c r="C1888">
        <v>100</v>
      </c>
      <c r="J1888">
        <f>IF(YEAR(A1888)=$F$3,C1888*$G$3,IF(YEAR(A1888)=$F$4,C1888*$G$4,IF(YEAR(A1888)=$F$5,C1888*$G$5,IF(YEAR(A1888)=$F$6,C1888*$G$6,IF(YEAR(A1888)=$F$7,C1888*$G$7,IF(YEAR(A1888)=$F$8,C1888*$G$8,IF(YEAR(A1888)=$F$9,C1888*$G$9,IF(YEAR(A1888)=$F$10,C1888*$G$10,IF(YEAR(A1888)=$F$11,C1888*$G$11,IF(YEAR(A1888)=$F$12,C1888*$G$12,))))))))))</f>
        <v>222.00000000000003</v>
      </c>
      <c r="R1888">
        <f>SUMIF($B$3:B1888,B1888,$C$3:C1888)</f>
        <v>22897</v>
      </c>
      <c r="S1888">
        <f t="shared" si="37"/>
        <v>20</v>
      </c>
    </row>
    <row r="1889" spans="1:19" x14ac:dyDescent="0.25">
      <c r="A1889" s="1">
        <v>41563</v>
      </c>
      <c r="B1889" t="s">
        <v>6</v>
      </c>
      <c r="C1889">
        <v>62</v>
      </c>
      <c r="J1889">
        <f>IF(YEAR(A1889)=$F$3,C1889*$G$3,IF(YEAR(A1889)=$F$4,C1889*$G$4,IF(YEAR(A1889)=$F$5,C1889*$G$5,IF(YEAR(A1889)=$F$6,C1889*$G$6,IF(YEAR(A1889)=$F$7,C1889*$G$7,IF(YEAR(A1889)=$F$8,C1889*$G$8,IF(YEAR(A1889)=$F$9,C1889*$G$9,IF(YEAR(A1889)=$F$10,C1889*$G$10,IF(YEAR(A1889)=$F$11,C1889*$G$11,IF(YEAR(A1889)=$F$12,C1889*$G$12,))))))))))</f>
        <v>137.64000000000001</v>
      </c>
      <c r="R1889">
        <f>SUMIF($B$3:B1889,B1889,$C$3:C1889)</f>
        <v>3559</v>
      </c>
      <c r="S1889">
        <f t="shared" si="37"/>
        <v>6.2</v>
      </c>
    </row>
    <row r="1890" spans="1:19" x14ac:dyDescent="0.25">
      <c r="A1890" s="1">
        <v>41567</v>
      </c>
      <c r="B1890" t="s">
        <v>6</v>
      </c>
      <c r="C1890">
        <v>184</v>
      </c>
      <c r="J1890">
        <f>IF(YEAR(A1890)=$F$3,C1890*$G$3,IF(YEAR(A1890)=$F$4,C1890*$G$4,IF(YEAR(A1890)=$F$5,C1890*$G$5,IF(YEAR(A1890)=$F$6,C1890*$G$6,IF(YEAR(A1890)=$F$7,C1890*$G$7,IF(YEAR(A1890)=$F$8,C1890*$G$8,IF(YEAR(A1890)=$F$9,C1890*$G$9,IF(YEAR(A1890)=$F$10,C1890*$G$10,IF(YEAR(A1890)=$F$11,C1890*$G$11,IF(YEAR(A1890)=$F$12,C1890*$G$12,))))))))))</f>
        <v>408.48</v>
      </c>
      <c r="R1890">
        <f>SUMIF($B$3:B1890,B1890,$C$3:C1890)</f>
        <v>3743</v>
      </c>
      <c r="S1890">
        <f t="shared" si="37"/>
        <v>18.400000000000002</v>
      </c>
    </row>
    <row r="1891" spans="1:19" x14ac:dyDescent="0.25">
      <c r="A1891" s="1">
        <v>41568</v>
      </c>
      <c r="B1891" t="s">
        <v>19</v>
      </c>
      <c r="C1891">
        <v>156</v>
      </c>
      <c r="J1891">
        <f>IF(YEAR(A1891)=$F$3,C1891*$G$3,IF(YEAR(A1891)=$F$4,C1891*$G$4,IF(YEAR(A1891)=$F$5,C1891*$G$5,IF(YEAR(A1891)=$F$6,C1891*$G$6,IF(YEAR(A1891)=$F$7,C1891*$G$7,IF(YEAR(A1891)=$F$8,C1891*$G$8,IF(YEAR(A1891)=$F$9,C1891*$G$9,IF(YEAR(A1891)=$F$10,C1891*$G$10,IF(YEAR(A1891)=$F$11,C1891*$G$11,IF(YEAR(A1891)=$F$12,C1891*$G$12,))))))))))</f>
        <v>346.32000000000005</v>
      </c>
      <c r="R1891">
        <f>SUMIF($B$3:B1891,B1891,$C$3:C1891)</f>
        <v>4445</v>
      </c>
      <c r="S1891">
        <f t="shared" si="37"/>
        <v>15.600000000000001</v>
      </c>
    </row>
    <row r="1892" spans="1:19" x14ac:dyDescent="0.25">
      <c r="A1892" s="1">
        <v>41569</v>
      </c>
      <c r="B1892" t="s">
        <v>7</v>
      </c>
      <c r="C1892">
        <v>142</v>
      </c>
      <c r="J1892">
        <f>IF(YEAR(A1892)=$F$3,C1892*$G$3,IF(YEAR(A1892)=$F$4,C1892*$G$4,IF(YEAR(A1892)=$F$5,C1892*$G$5,IF(YEAR(A1892)=$F$6,C1892*$G$6,IF(YEAR(A1892)=$F$7,C1892*$G$7,IF(YEAR(A1892)=$F$8,C1892*$G$8,IF(YEAR(A1892)=$F$9,C1892*$G$9,IF(YEAR(A1892)=$F$10,C1892*$G$10,IF(YEAR(A1892)=$F$11,C1892*$G$11,IF(YEAR(A1892)=$F$12,C1892*$G$12,))))))))))</f>
        <v>315.24</v>
      </c>
      <c r="R1892">
        <f>SUMIF($B$3:B1892,B1892,$C$3:C1892)</f>
        <v>24364</v>
      </c>
      <c r="S1892">
        <f t="shared" si="37"/>
        <v>28.400000000000002</v>
      </c>
    </row>
    <row r="1893" spans="1:19" x14ac:dyDescent="0.25">
      <c r="A1893" s="1">
        <v>41570</v>
      </c>
      <c r="B1893" t="s">
        <v>6</v>
      </c>
      <c r="C1893">
        <v>97</v>
      </c>
      <c r="J1893">
        <f>IF(YEAR(A1893)=$F$3,C1893*$G$3,IF(YEAR(A1893)=$F$4,C1893*$G$4,IF(YEAR(A1893)=$F$5,C1893*$G$5,IF(YEAR(A1893)=$F$6,C1893*$G$6,IF(YEAR(A1893)=$F$7,C1893*$G$7,IF(YEAR(A1893)=$F$8,C1893*$G$8,IF(YEAR(A1893)=$F$9,C1893*$G$9,IF(YEAR(A1893)=$F$10,C1893*$G$10,IF(YEAR(A1893)=$F$11,C1893*$G$11,IF(YEAR(A1893)=$F$12,C1893*$G$12,))))))))))</f>
        <v>215.34000000000003</v>
      </c>
      <c r="R1893">
        <f>SUMIF($B$3:B1893,B1893,$C$3:C1893)</f>
        <v>3840</v>
      </c>
      <c r="S1893">
        <f t="shared" si="37"/>
        <v>9.7000000000000011</v>
      </c>
    </row>
    <row r="1894" spans="1:19" x14ac:dyDescent="0.25">
      <c r="A1894" s="1">
        <v>41570</v>
      </c>
      <c r="B1894" t="s">
        <v>7</v>
      </c>
      <c r="C1894">
        <v>136</v>
      </c>
      <c r="J1894">
        <f>IF(YEAR(A1894)=$F$3,C1894*$G$3,IF(YEAR(A1894)=$F$4,C1894*$G$4,IF(YEAR(A1894)=$F$5,C1894*$G$5,IF(YEAR(A1894)=$F$6,C1894*$G$6,IF(YEAR(A1894)=$F$7,C1894*$G$7,IF(YEAR(A1894)=$F$8,C1894*$G$8,IF(YEAR(A1894)=$F$9,C1894*$G$9,IF(YEAR(A1894)=$F$10,C1894*$G$10,IF(YEAR(A1894)=$F$11,C1894*$G$11,IF(YEAR(A1894)=$F$12,C1894*$G$12,))))))))))</f>
        <v>301.92</v>
      </c>
      <c r="R1894">
        <f>SUMIF($B$3:B1894,B1894,$C$3:C1894)</f>
        <v>24500</v>
      </c>
      <c r="S1894">
        <f t="shared" si="37"/>
        <v>27.200000000000003</v>
      </c>
    </row>
    <row r="1895" spans="1:19" x14ac:dyDescent="0.25">
      <c r="A1895" s="1">
        <v>41570</v>
      </c>
      <c r="B1895" t="s">
        <v>131</v>
      </c>
      <c r="C1895">
        <v>108</v>
      </c>
      <c r="J1895">
        <f>IF(YEAR(A1895)=$F$3,C1895*$G$3,IF(YEAR(A1895)=$F$4,C1895*$G$4,IF(YEAR(A1895)=$F$5,C1895*$G$5,IF(YEAR(A1895)=$F$6,C1895*$G$6,IF(YEAR(A1895)=$F$7,C1895*$G$7,IF(YEAR(A1895)=$F$8,C1895*$G$8,IF(YEAR(A1895)=$F$9,C1895*$G$9,IF(YEAR(A1895)=$F$10,C1895*$G$10,IF(YEAR(A1895)=$F$11,C1895*$G$11,IF(YEAR(A1895)=$F$12,C1895*$G$12,))))))))))</f>
        <v>239.76000000000002</v>
      </c>
      <c r="R1895">
        <f>SUMIF($B$3:B1895,B1895,$C$3:C1895)</f>
        <v>1216</v>
      </c>
      <c r="S1895">
        <f t="shared" si="37"/>
        <v>10.8</v>
      </c>
    </row>
    <row r="1896" spans="1:19" x14ac:dyDescent="0.25">
      <c r="A1896" s="1">
        <v>41572</v>
      </c>
      <c r="B1896" t="s">
        <v>25</v>
      </c>
      <c r="C1896">
        <v>51</v>
      </c>
      <c r="J1896">
        <f>IF(YEAR(A1896)=$F$3,C1896*$G$3,IF(YEAR(A1896)=$F$4,C1896*$G$4,IF(YEAR(A1896)=$F$5,C1896*$G$5,IF(YEAR(A1896)=$F$6,C1896*$G$6,IF(YEAR(A1896)=$F$7,C1896*$G$7,IF(YEAR(A1896)=$F$8,C1896*$G$8,IF(YEAR(A1896)=$F$9,C1896*$G$9,IF(YEAR(A1896)=$F$10,C1896*$G$10,IF(YEAR(A1896)=$F$11,C1896*$G$11,IF(YEAR(A1896)=$F$12,C1896*$G$12,))))))))))</f>
        <v>113.22000000000001</v>
      </c>
      <c r="R1896">
        <f>SUMIF($B$3:B1896,B1896,$C$3:C1896)</f>
        <v>2296</v>
      </c>
      <c r="S1896">
        <f t="shared" si="37"/>
        <v>5.1000000000000005</v>
      </c>
    </row>
    <row r="1897" spans="1:19" x14ac:dyDescent="0.25">
      <c r="A1897" s="1">
        <v>41574</v>
      </c>
      <c r="B1897" t="s">
        <v>130</v>
      </c>
      <c r="C1897">
        <v>7</v>
      </c>
      <c r="J1897">
        <f>IF(YEAR(A1897)=$F$3,C1897*$G$3,IF(YEAR(A1897)=$F$4,C1897*$G$4,IF(YEAR(A1897)=$F$5,C1897*$G$5,IF(YEAR(A1897)=$F$6,C1897*$G$6,IF(YEAR(A1897)=$F$7,C1897*$G$7,IF(YEAR(A1897)=$F$8,C1897*$G$8,IF(YEAR(A1897)=$F$9,C1897*$G$9,IF(YEAR(A1897)=$F$10,C1897*$G$10,IF(YEAR(A1897)=$F$11,C1897*$G$11,IF(YEAR(A1897)=$F$12,C1897*$G$12,))))))))))</f>
        <v>15.540000000000001</v>
      </c>
      <c r="R1897">
        <f>SUMIF($B$3:B1897,B1897,$C$3:C1897)</f>
        <v>32</v>
      </c>
      <c r="S1897">
        <f t="shared" si="37"/>
        <v>0</v>
      </c>
    </row>
    <row r="1898" spans="1:19" x14ac:dyDescent="0.25">
      <c r="A1898" s="1">
        <v>41576</v>
      </c>
      <c r="B1898" t="s">
        <v>99</v>
      </c>
      <c r="C1898">
        <v>19</v>
      </c>
      <c r="J1898">
        <f>IF(YEAR(A1898)=$F$3,C1898*$G$3,IF(YEAR(A1898)=$F$4,C1898*$G$4,IF(YEAR(A1898)=$F$5,C1898*$G$5,IF(YEAR(A1898)=$F$6,C1898*$G$6,IF(YEAR(A1898)=$F$7,C1898*$G$7,IF(YEAR(A1898)=$F$8,C1898*$G$8,IF(YEAR(A1898)=$F$9,C1898*$G$9,IF(YEAR(A1898)=$F$10,C1898*$G$10,IF(YEAR(A1898)=$F$11,C1898*$G$11,IF(YEAR(A1898)=$F$12,C1898*$G$12,))))))))))</f>
        <v>42.180000000000007</v>
      </c>
      <c r="R1898">
        <f>SUMIF($B$3:B1898,B1898,$C$3:C1898)</f>
        <v>41</v>
      </c>
      <c r="S1898">
        <f t="shared" si="37"/>
        <v>0</v>
      </c>
    </row>
    <row r="1899" spans="1:19" x14ac:dyDescent="0.25">
      <c r="A1899" s="1">
        <v>41577</v>
      </c>
      <c r="B1899" t="s">
        <v>75</v>
      </c>
      <c r="C1899">
        <v>4</v>
      </c>
      <c r="J1899">
        <f>IF(YEAR(A1899)=$F$3,C1899*$G$3,IF(YEAR(A1899)=$F$4,C1899*$G$4,IF(YEAR(A1899)=$F$5,C1899*$G$5,IF(YEAR(A1899)=$F$6,C1899*$G$6,IF(YEAR(A1899)=$F$7,C1899*$G$7,IF(YEAR(A1899)=$F$8,C1899*$G$8,IF(YEAR(A1899)=$F$9,C1899*$G$9,IF(YEAR(A1899)=$F$10,C1899*$G$10,IF(YEAR(A1899)=$F$11,C1899*$G$11,IF(YEAR(A1899)=$F$12,C1899*$G$12,))))))))))</f>
        <v>8.8800000000000008</v>
      </c>
      <c r="R1899">
        <f>SUMIF($B$3:B1899,B1899,$C$3:C1899)</f>
        <v>26</v>
      </c>
      <c r="S1899">
        <f t="shared" si="37"/>
        <v>0</v>
      </c>
    </row>
    <row r="1900" spans="1:19" x14ac:dyDescent="0.25">
      <c r="A1900" s="1">
        <v>41580</v>
      </c>
      <c r="B1900" t="s">
        <v>45</v>
      </c>
      <c r="C1900">
        <v>163</v>
      </c>
      <c r="J1900">
        <f>IF(YEAR(A1900)=$F$3,C1900*$G$3,IF(YEAR(A1900)=$F$4,C1900*$G$4,IF(YEAR(A1900)=$F$5,C1900*$G$5,IF(YEAR(A1900)=$F$6,C1900*$G$6,IF(YEAR(A1900)=$F$7,C1900*$G$7,IF(YEAR(A1900)=$F$8,C1900*$G$8,IF(YEAR(A1900)=$F$9,C1900*$G$9,IF(YEAR(A1900)=$F$10,C1900*$G$10,IF(YEAR(A1900)=$F$11,C1900*$G$11,IF(YEAR(A1900)=$F$12,C1900*$G$12,))))))))))</f>
        <v>361.86</v>
      </c>
      <c r="R1900">
        <f>SUMIF($B$3:B1900,B1900,$C$3:C1900)</f>
        <v>23060</v>
      </c>
      <c r="S1900">
        <f t="shared" si="37"/>
        <v>32.6</v>
      </c>
    </row>
    <row r="1901" spans="1:19" x14ac:dyDescent="0.25">
      <c r="A1901" s="1">
        <v>41580</v>
      </c>
      <c r="B1901" t="s">
        <v>30</v>
      </c>
      <c r="C1901">
        <v>165</v>
      </c>
      <c r="J1901">
        <f>IF(YEAR(A1901)=$F$3,C1901*$G$3,IF(YEAR(A1901)=$F$4,C1901*$G$4,IF(YEAR(A1901)=$F$5,C1901*$G$5,IF(YEAR(A1901)=$F$6,C1901*$G$6,IF(YEAR(A1901)=$F$7,C1901*$G$7,IF(YEAR(A1901)=$F$8,C1901*$G$8,IF(YEAR(A1901)=$F$9,C1901*$G$9,IF(YEAR(A1901)=$F$10,C1901*$G$10,IF(YEAR(A1901)=$F$11,C1901*$G$11,IF(YEAR(A1901)=$F$12,C1901*$G$12,))))))))))</f>
        <v>366.3</v>
      </c>
      <c r="R1901">
        <f>SUMIF($B$3:B1901,B1901,$C$3:C1901)</f>
        <v>4745</v>
      </c>
      <c r="S1901">
        <f t="shared" si="37"/>
        <v>16.5</v>
      </c>
    </row>
    <row r="1902" spans="1:19" x14ac:dyDescent="0.25">
      <c r="A1902" s="1">
        <v>41581</v>
      </c>
      <c r="B1902" t="s">
        <v>210</v>
      </c>
      <c r="C1902">
        <v>14</v>
      </c>
      <c r="J1902">
        <f>IF(YEAR(A1902)=$F$3,C1902*$G$3,IF(YEAR(A1902)=$F$4,C1902*$G$4,IF(YEAR(A1902)=$F$5,C1902*$G$5,IF(YEAR(A1902)=$F$6,C1902*$G$6,IF(YEAR(A1902)=$F$7,C1902*$G$7,IF(YEAR(A1902)=$F$8,C1902*$G$8,IF(YEAR(A1902)=$F$9,C1902*$G$9,IF(YEAR(A1902)=$F$10,C1902*$G$10,IF(YEAR(A1902)=$F$11,C1902*$G$11,IF(YEAR(A1902)=$F$12,C1902*$G$12,))))))))))</f>
        <v>31.080000000000002</v>
      </c>
      <c r="R1902">
        <f>SUMIF($B$3:B1902,B1902,$C$3:C1902)</f>
        <v>33</v>
      </c>
      <c r="S1902">
        <f t="shared" si="37"/>
        <v>0</v>
      </c>
    </row>
    <row r="1903" spans="1:19" x14ac:dyDescent="0.25">
      <c r="A1903" s="1">
        <v>41583</v>
      </c>
      <c r="B1903" t="s">
        <v>28</v>
      </c>
      <c r="C1903">
        <v>177</v>
      </c>
      <c r="J1903">
        <f>IF(YEAR(A1903)=$F$3,C1903*$G$3,IF(YEAR(A1903)=$F$4,C1903*$G$4,IF(YEAR(A1903)=$F$5,C1903*$G$5,IF(YEAR(A1903)=$F$6,C1903*$G$6,IF(YEAR(A1903)=$F$7,C1903*$G$7,IF(YEAR(A1903)=$F$8,C1903*$G$8,IF(YEAR(A1903)=$F$9,C1903*$G$9,IF(YEAR(A1903)=$F$10,C1903*$G$10,IF(YEAR(A1903)=$F$11,C1903*$G$11,IF(YEAR(A1903)=$F$12,C1903*$G$12,))))))))))</f>
        <v>392.94000000000005</v>
      </c>
      <c r="R1903">
        <f>SUMIF($B$3:B1903,B1903,$C$3:C1903)</f>
        <v>4239</v>
      </c>
      <c r="S1903">
        <f t="shared" si="37"/>
        <v>17.7</v>
      </c>
    </row>
    <row r="1904" spans="1:19" x14ac:dyDescent="0.25">
      <c r="A1904" s="1">
        <v>41584</v>
      </c>
      <c r="B1904" t="s">
        <v>147</v>
      </c>
      <c r="C1904">
        <v>1</v>
      </c>
      <c r="J1904">
        <f>IF(YEAR(A1904)=$F$3,C1904*$G$3,IF(YEAR(A1904)=$F$4,C1904*$G$4,IF(YEAR(A1904)=$F$5,C1904*$G$5,IF(YEAR(A1904)=$F$6,C1904*$G$6,IF(YEAR(A1904)=$F$7,C1904*$G$7,IF(YEAR(A1904)=$F$8,C1904*$G$8,IF(YEAR(A1904)=$F$9,C1904*$G$9,IF(YEAR(A1904)=$F$10,C1904*$G$10,IF(YEAR(A1904)=$F$11,C1904*$G$11,IF(YEAR(A1904)=$F$12,C1904*$G$12,))))))))))</f>
        <v>2.2200000000000002</v>
      </c>
      <c r="R1904">
        <f>SUMIF($B$3:B1904,B1904,$C$3:C1904)</f>
        <v>28</v>
      </c>
      <c r="S1904">
        <f t="shared" si="37"/>
        <v>0</v>
      </c>
    </row>
    <row r="1905" spans="1:19" x14ac:dyDescent="0.25">
      <c r="A1905" s="1">
        <v>41585</v>
      </c>
      <c r="B1905" t="s">
        <v>131</v>
      </c>
      <c r="C1905">
        <v>193</v>
      </c>
      <c r="J1905">
        <f>IF(YEAR(A1905)=$F$3,C1905*$G$3,IF(YEAR(A1905)=$F$4,C1905*$G$4,IF(YEAR(A1905)=$F$5,C1905*$G$5,IF(YEAR(A1905)=$F$6,C1905*$G$6,IF(YEAR(A1905)=$F$7,C1905*$G$7,IF(YEAR(A1905)=$F$8,C1905*$G$8,IF(YEAR(A1905)=$F$9,C1905*$G$9,IF(YEAR(A1905)=$F$10,C1905*$G$10,IF(YEAR(A1905)=$F$11,C1905*$G$11,IF(YEAR(A1905)=$F$12,C1905*$G$12,))))))))))</f>
        <v>428.46000000000004</v>
      </c>
      <c r="R1905">
        <f>SUMIF($B$3:B1905,B1905,$C$3:C1905)</f>
        <v>1409</v>
      </c>
      <c r="S1905">
        <f t="shared" si="37"/>
        <v>19.3</v>
      </c>
    </row>
    <row r="1906" spans="1:19" x14ac:dyDescent="0.25">
      <c r="A1906" s="1">
        <v>41585</v>
      </c>
      <c r="B1906" t="s">
        <v>110</v>
      </c>
      <c r="C1906">
        <v>8</v>
      </c>
      <c r="J1906">
        <f>IF(YEAR(A1906)=$F$3,C1906*$G$3,IF(YEAR(A1906)=$F$4,C1906*$G$4,IF(YEAR(A1906)=$F$5,C1906*$G$5,IF(YEAR(A1906)=$F$6,C1906*$G$6,IF(YEAR(A1906)=$F$7,C1906*$G$7,IF(YEAR(A1906)=$F$8,C1906*$G$8,IF(YEAR(A1906)=$F$9,C1906*$G$9,IF(YEAR(A1906)=$F$10,C1906*$G$10,IF(YEAR(A1906)=$F$11,C1906*$G$11,IF(YEAR(A1906)=$F$12,C1906*$G$12,))))))))))</f>
        <v>17.760000000000002</v>
      </c>
      <c r="R1906">
        <f>SUMIF($B$3:B1906,B1906,$C$3:C1906)</f>
        <v>17</v>
      </c>
      <c r="S1906">
        <f t="shared" si="37"/>
        <v>0</v>
      </c>
    </row>
    <row r="1907" spans="1:19" x14ac:dyDescent="0.25">
      <c r="A1907" s="1">
        <v>41588</v>
      </c>
      <c r="B1907" t="s">
        <v>233</v>
      </c>
      <c r="C1907">
        <v>11</v>
      </c>
      <c r="J1907">
        <f>IF(YEAR(A1907)=$F$3,C1907*$G$3,IF(YEAR(A1907)=$F$4,C1907*$G$4,IF(YEAR(A1907)=$F$5,C1907*$G$5,IF(YEAR(A1907)=$F$6,C1907*$G$6,IF(YEAR(A1907)=$F$7,C1907*$G$7,IF(YEAR(A1907)=$F$8,C1907*$G$8,IF(YEAR(A1907)=$F$9,C1907*$G$9,IF(YEAR(A1907)=$F$10,C1907*$G$10,IF(YEAR(A1907)=$F$11,C1907*$G$11,IF(YEAR(A1907)=$F$12,C1907*$G$12,))))))))))</f>
        <v>24.42</v>
      </c>
      <c r="R1907">
        <f>SUMIF($B$3:B1907,B1907,$C$3:C1907)</f>
        <v>15</v>
      </c>
      <c r="S1907">
        <f t="shared" si="37"/>
        <v>0</v>
      </c>
    </row>
    <row r="1908" spans="1:19" x14ac:dyDescent="0.25">
      <c r="A1908" s="1">
        <v>41594</v>
      </c>
      <c r="B1908" t="s">
        <v>22</v>
      </c>
      <c r="C1908">
        <v>249</v>
      </c>
      <c r="J1908">
        <f>IF(YEAR(A1908)=$F$3,C1908*$G$3,IF(YEAR(A1908)=$F$4,C1908*$G$4,IF(YEAR(A1908)=$F$5,C1908*$G$5,IF(YEAR(A1908)=$F$6,C1908*$G$6,IF(YEAR(A1908)=$F$7,C1908*$G$7,IF(YEAR(A1908)=$F$8,C1908*$G$8,IF(YEAR(A1908)=$F$9,C1908*$G$9,IF(YEAR(A1908)=$F$10,C1908*$G$10,IF(YEAR(A1908)=$F$11,C1908*$G$11,IF(YEAR(A1908)=$F$12,C1908*$G$12,))))))))))</f>
        <v>552.78000000000009</v>
      </c>
      <c r="R1908">
        <f>SUMIF($B$3:B1908,B1908,$C$3:C1908)</f>
        <v>20543</v>
      </c>
      <c r="S1908">
        <f t="shared" si="37"/>
        <v>49.800000000000004</v>
      </c>
    </row>
    <row r="1909" spans="1:19" x14ac:dyDescent="0.25">
      <c r="A1909" s="1">
        <v>41598</v>
      </c>
      <c r="B1909" t="s">
        <v>5</v>
      </c>
      <c r="C1909">
        <v>360</v>
      </c>
      <c r="J1909">
        <f>IF(YEAR(A1909)=$F$3,C1909*$G$3,IF(YEAR(A1909)=$F$4,C1909*$G$4,IF(YEAR(A1909)=$F$5,C1909*$G$5,IF(YEAR(A1909)=$F$6,C1909*$G$6,IF(YEAR(A1909)=$F$7,C1909*$G$7,IF(YEAR(A1909)=$F$8,C1909*$G$8,IF(YEAR(A1909)=$F$9,C1909*$G$9,IF(YEAR(A1909)=$F$10,C1909*$G$10,IF(YEAR(A1909)=$F$11,C1909*$G$11,IF(YEAR(A1909)=$F$12,C1909*$G$12,))))))))))</f>
        <v>799.2</v>
      </c>
      <c r="R1909">
        <f>SUMIF($B$3:B1909,B1909,$C$3:C1909)</f>
        <v>10731</v>
      </c>
      <c r="S1909">
        <f t="shared" si="37"/>
        <v>72</v>
      </c>
    </row>
    <row r="1910" spans="1:19" x14ac:dyDescent="0.25">
      <c r="A1910" s="1">
        <v>41602</v>
      </c>
      <c r="B1910" t="s">
        <v>26</v>
      </c>
      <c r="C1910">
        <v>186</v>
      </c>
      <c r="J1910">
        <f>IF(YEAR(A1910)=$F$3,C1910*$G$3,IF(YEAR(A1910)=$F$4,C1910*$G$4,IF(YEAR(A1910)=$F$5,C1910*$G$5,IF(YEAR(A1910)=$F$6,C1910*$G$6,IF(YEAR(A1910)=$F$7,C1910*$G$7,IF(YEAR(A1910)=$F$8,C1910*$G$8,IF(YEAR(A1910)=$F$9,C1910*$G$9,IF(YEAR(A1910)=$F$10,C1910*$G$10,IF(YEAR(A1910)=$F$11,C1910*$G$11,IF(YEAR(A1910)=$F$12,C1910*$G$12,))))))))))</f>
        <v>412.92</v>
      </c>
      <c r="R1910">
        <f>SUMIF($B$3:B1910,B1910,$C$3:C1910)</f>
        <v>2058</v>
      </c>
      <c r="S1910">
        <f t="shared" si="37"/>
        <v>18.600000000000001</v>
      </c>
    </row>
    <row r="1911" spans="1:19" x14ac:dyDescent="0.25">
      <c r="A1911" s="1">
        <v>41603</v>
      </c>
      <c r="B1911" t="s">
        <v>52</v>
      </c>
      <c r="C1911">
        <v>29</v>
      </c>
      <c r="J1911">
        <f>IF(YEAR(A1911)=$F$3,C1911*$G$3,IF(YEAR(A1911)=$F$4,C1911*$G$4,IF(YEAR(A1911)=$F$5,C1911*$G$5,IF(YEAR(A1911)=$F$6,C1911*$G$6,IF(YEAR(A1911)=$F$7,C1911*$G$7,IF(YEAR(A1911)=$F$8,C1911*$G$8,IF(YEAR(A1911)=$F$9,C1911*$G$9,IF(YEAR(A1911)=$F$10,C1911*$G$10,IF(YEAR(A1911)=$F$11,C1911*$G$11,IF(YEAR(A1911)=$F$12,C1911*$G$12,))))))))))</f>
        <v>64.38000000000001</v>
      </c>
      <c r="R1911">
        <f>SUMIF($B$3:B1911,B1911,$C$3:C1911)</f>
        <v>5146</v>
      </c>
      <c r="S1911">
        <f t="shared" si="37"/>
        <v>2.9000000000000004</v>
      </c>
    </row>
    <row r="1912" spans="1:19" x14ac:dyDescent="0.25">
      <c r="A1912" s="1">
        <v>41606</v>
      </c>
      <c r="B1912" t="s">
        <v>30</v>
      </c>
      <c r="C1912">
        <v>174</v>
      </c>
      <c r="J1912">
        <f>IF(YEAR(A1912)=$F$3,C1912*$G$3,IF(YEAR(A1912)=$F$4,C1912*$G$4,IF(YEAR(A1912)=$F$5,C1912*$G$5,IF(YEAR(A1912)=$F$6,C1912*$G$6,IF(YEAR(A1912)=$F$7,C1912*$G$7,IF(YEAR(A1912)=$F$8,C1912*$G$8,IF(YEAR(A1912)=$F$9,C1912*$G$9,IF(YEAR(A1912)=$F$10,C1912*$G$10,IF(YEAR(A1912)=$F$11,C1912*$G$11,IF(YEAR(A1912)=$F$12,C1912*$G$12,))))))))))</f>
        <v>386.28000000000003</v>
      </c>
      <c r="R1912">
        <f>SUMIF($B$3:B1912,B1912,$C$3:C1912)</f>
        <v>4919</v>
      </c>
      <c r="S1912">
        <f t="shared" si="37"/>
        <v>17.400000000000002</v>
      </c>
    </row>
    <row r="1913" spans="1:19" x14ac:dyDescent="0.25">
      <c r="A1913" s="1">
        <v>41607</v>
      </c>
      <c r="B1913" t="s">
        <v>7</v>
      </c>
      <c r="C1913">
        <v>131</v>
      </c>
      <c r="J1913">
        <f>IF(YEAR(A1913)=$F$3,C1913*$G$3,IF(YEAR(A1913)=$F$4,C1913*$G$4,IF(YEAR(A1913)=$F$5,C1913*$G$5,IF(YEAR(A1913)=$F$6,C1913*$G$6,IF(YEAR(A1913)=$F$7,C1913*$G$7,IF(YEAR(A1913)=$F$8,C1913*$G$8,IF(YEAR(A1913)=$F$9,C1913*$G$9,IF(YEAR(A1913)=$F$10,C1913*$G$10,IF(YEAR(A1913)=$F$11,C1913*$G$11,IF(YEAR(A1913)=$F$12,C1913*$G$12,))))))))))</f>
        <v>290.82000000000005</v>
      </c>
      <c r="R1913">
        <f>SUMIF($B$3:B1913,B1913,$C$3:C1913)</f>
        <v>24631</v>
      </c>
      <c r="S1913">
        <f t="shared" si="37"/>
        <v>26.200000000000003</v>
      </c>
    </row>
    <row r="1914" spans="1:19" x14ac:dyDescent="0.25">
      <c r="A1914" s="1">
        <v>41609</v>
      </c>
      <c r="B1914" t="s">
        <v>7</v>
      </c>
      <c r="C1914">
        <v>157</v>
      </c>
      <c r="J1914">
        <f>IF(YEAR(A1914)=$F$3,C1914*$G$3,IF(YEAR(A1914)=$F$4,C1914*$G$4,IF(YEAR(A1914)=$F$5,C1914*$G$5,IF(YEAR(A1914)=$F$6,C1914*$G$6,IF(YEAR(A1914)=$F$7,C1914*$G$7,IF(YEAR(A1914)=$F$8,C1914*$G$8,IF(YEAR(A1914)=$F$9,C1914*$G$9,IF(YEAR(A1914)=$F$10,C1914*$G$10,IF(YEAR(A1914)=$F$11,C1914*$G$11,IF(YEAR(A1914)=$F$12,C1914*$G$12,))))))))))</f>
        <v>348.54</v>
      </c>
      <c r="R1914">
        <f>SUMIF($B$3:B1914,B1914,$C$3:C1914)</f>
        <v>24788</v>
      </c>
      <c r="S1914">
        <f t="shared" si="37"/>
        <v>31.400000000000002</v>
      </c>
    </row>
    <row r="1915" spans="1:19" x14ac:dyDescent="0.25">
      <c r="A1915" s="1">
        <v>41609</v>
      </c>
      <c r="B1915" t="s">
        <v>14</v>
      </c>
      <c r="C1915">
        <v>284</v>
      </c>
      <c r="J1915">
        <f>IF(YEAR(A1915)=$F$3,C1915*$G$3,IF(YEAR(A1915)=$F$4,C1915*$G$4,IF(YEAR(A1915)=$F$5,C1915*$G$5,IF(YEAR(A1915)=$F$6,C1915*$G$6,IF(YEAR(A1915)=$F$7,C1915*$G$7,IF(YEAR(A1915)=$F$8,C1915*$G$8,IF(YEAR(A1915)=$F$9,C1915*$G$9,IF(YEAR(A1915)=$F$10,C1915*$G$10,IF(YEAR(A1915)=$F$11,C1915*$G$11,IF(YEAR(A1915)=$F$12,C1915*$G$12,))))))))))</f>
        <v>630.48</v>
      </c>
      <c r="R1915">
        <f>SUMIF($B$3:B1915,B1915,$C$3:C1915)</f>
        <v>21444</v>
      </c>
      <c r="S1915">
        <f t="shared" si="37"/>
        <v>56.800000000000004</v>
      </c>
    </row>
    <row r="1916" spans="1:19" x14ac:dyDescent="0.25">
      <c r="A1916" s="1">
        <v>41610</v>
      </c>
      <c r="B1916" t="s">
        <v>17</v>
      </c>
      <c r="C1916">
        <v>292</v>
      </c>
      <c r="J1916">
        <f>IF(YEAR(A1916)=$F$3,C1916*$G$3,IF(YEAR(A1916)=$F$4,C1916*$G$4,IF(YEAR(A1916)=$F$5,C1916*$G$5,IF(YEAR(A1916)=$F$6,C1916*$G$6,IF(YEAR(A1916)=$F$7,C1916*$G$7,IF(YEAR(A1916)=$F$8,C1916*$G$8,IF(YEAR(A1916)=$F$9,C1916*$G$9,IF(YEAR(A1916)=$F$10,C1916*$G$10,IF(YEAR(A1916)=$F$11,C1916*$G$11,IF(YEAR(A1916)=$F$12,C1916*$G$12,))))))))))</f>
        <v>648.24</v>
      </c>
      <c r="R1916">
        <f>SUMIF($B$3:B1916,B1916,$C$3:C1916)</f>
        <v>16794</v>
      </c>
      <c r="S1916">
        <f t="shared" si="37"/>
        <v>58.400000000000006</v>
      </c>
    </row>
    <row r="1917" spans="1:19" x14ac:dyDescent="0.25">
      <c r="A1917" s="1">
        <v>41612</v>
      </c>
      <c r="B1917" t="s">
        <v>81</v>
      </c>
      <c r="C1917">
        <v>13</v>
      </c>
      <c r="J1917">
        <f>IF(YEAR(A1917)=$F$3,C1917*$G$3,IF(YEAR(A1917)=$F$4,C1917*$G$4,IF(YEAR(A1917)=$F$5,C1917*$G$5,IF(YEAR(A1917)=$F$6,C1917*$G$6,IF(YEAR(A1917)=$F$7,C1917*$G$7,IF(YEAR(A1917)=$F$8,C1917*$G$8,IF(YEAR(A1917)=$F$9,C1917*$G$9,IF(YEAR(A1917)=$F$10,C1917*$G$10,IF(YEAR(A1917)=$F$11,C1917*$G$11,IF(YEAR(A1917)=$F$12,C1917*$G$12,))))))))))</f>
        <v>28.860000000000003</v>
      </c>
      <c r="R1917">
        <f>SUMIF($B$3:B1917,B1917,$C$3:C1917)</f>
        <v>58</v>
      </c>
      <c r="S1917">
        <f t="shared" si="37"/>
        <v>0</v>
      </c>
    </row>
    <row r="1918" spans="1:19" x14ac:dyDescent="0.25">
      <c r="A1918" s="1">
        <v>41614</v>
      </c>
      <c r="B1918" t="s">
        <v>85</v>
      </c>
      <c r="C1918">
        <v>16</v>
      </c>
      <c r="J1918">
        <f>IF(YEAR(A1918)=$F$3,C1918*$G$3,IF(YEAR(A1918)=$F$4,C1918*$G$4,IF(YEAR(A1918)=$F$5,C1918*$G$5,IF(YEAR(A1918)=$F$6,C1918*$G$6,IF(YEAR(A1918)=$F$7,C1918*$G$7,IF(YEAR(A1918)=$F$8,C1918*$G$8,IF(YEAR(A1918)=$F$9,C1918*$G$9,IF(YEAR(A1918)=$F$10,C1918*$G$10,IF(YEAR(A1918)=$F$11,C1918*$G$11,IF(YEAR(A1918)=$F$12,C1918*$G$12,))))))))))</f>
        <v>35.520000000000003</v>
      </c>
      <c r="R1918">
        <f>SUMIF($B$3:B1918,B1918,$C$3:C1918)</f>
        <v>30</v>
      </c>
      <c r="S1918">
        <f t="shared" si="37"/>
        <v>0</v>
      </c>
    </row>
    <row r="1919" spans="1:19" x14ac:dyDescent="0.25">
      <c r="A1919" s="1">
        <v>41614</v>
      </c>
      <c r="B1919" t="s">
        <v>22</v>
      </c>
      <c r="C1919">
        <v>364</v>
      </c>
      <c r="J1919">
        <f>IF(YEAR(A1919)=$F$3,C1919*$G$3,IF(YEAR(A1919)=$F$4,C1919*$G$4,IF(YEAR(A1919)=$F$5,C1919*$G$5,IF(YEAR(A1919)=$F$6,C1919*$G$6,IF(YEAR(A1919)=$F$7,C1919*$G$7,IF(YEAR(A1919)=$F$8,C1919*$G$8,IF(YEAR(A1919)=$F$9,C1919*$G$9,IF(YEAR(A1919)=$F$10,C1919*$G$10,IF(YEAR(A1919)=$F$11,C1919*$G$11,IF(YEAR(A1919)=$F$12,C1919*$G$12,))))))))))</f>
        <v>808.08</v>
      </c>
      <c r="R1919">
        <f>SUMIF($B$3:B1919,B1919,$C$3:C1919)</f>
        <v>20907</v>
      </c>
      <c r="S1919">
        <f t="shared" si="37"/>
        <v>72.8</v>
      </c>
    </row>
    <row r="1920" spans="1:19" x14ac:dyDescent="0.25">
      <c r="A1920" s="1">
        <v>41615</v>
      </c>
      <c r="B1920" t="s">
        <v>44</v>
      </c>
      <c r="C1920">
        <v>16</v>
      </c>
      <c r="J1920">
        <f>IF(YEAR(A1920)=$F$3,C1920*$G$3,IF(YEAR(A1920)=$F$4,C1920*$G$4,IF(YEAR(A1920)=$F$5,C1920*$G$5,IF(YEAR(A1920)=$F$6,C1920*$G$6,IF(YEAR(A1920)=$F$7,C1920*$G$7,IF(YEAR(A1920)=$F$8,C1920*$G$8,IF(YEAR(A1920)=$F$9,C1920*$G$9,IF(YEAR(A1920)=$F$10,C1920*$G$10,IF(YEAR(A1920)=$F$11,C1920*$G$11,IF(YEAR(A1920)=$F$12,C1920*$G$12,))))))))))</f>
        <v>35.520000000000003</v>
      </c>
      <c r="R1920">
        <f>SUMIF($B$3:B1920,B1920,$C$3:C1920)</f>
        <v>58</v>
      </c>
      <c r="S1920">
        <f t="shared" si="37"/>
        <v>0</v>
      </c>
    </row>
    <row r="1921" spans="1:19" x14ac:dyDescent="0.25">
      <c r="A1921" s="1">
        <v>41615</v>
      </c>
      <c r="B1921" t="s">
        <v>49</v>
      </c>
      <c r="C1921">
        <v>3</v>
      </c>
      <c r="J1921">
        <f>IF(YEAR(A1921)=$F$3,C1921*$G$3,IF(YEAR(A1921)=$F$4,C1921*$G$4,IF(YEAR(A1921)=$F$5,C1921*$G$5,IF(YEAR(A1921)=$F$6,C1921*$G$6,IF(YEAR(A1921)=$F$7,C1921*$G$7,IF(YEAR(A1921)=$F$8,C1921*$G$8,IF(YEAR(A1921)=$F$9,C1921*$G$9,IF(YEAR(A1921)=$F$10,C1921*$G$10,IF(YEAR(A1921)=$F$11,C1921*$G$11,IF(YEAR(A1921)=$F$12,C1921*$G$12,))))))))))</f>
        <v>6.66</v>
      </c>
      <c r="R1921">
        <f>SUMIF($B$3:B1921,B1921,$C$3:C1921)</f>
        <v>26</v>
      </c>
      <c r="S1921">
        <f t="shared" si="37"/>
        <v>0</v>
      </c>
    </row>
    <row r="1922" spans="1:19" x14ac:dyDescent="0.25">
      <c r="A1922" s="1">
        <v>41616</v>
      </c>
      <c r="B1922" t="s">
        <v>207</v>
      </c>
      <c r="C1922">
        <v>9</v>
      </c>
      <c r="J1922">
        <f>IF(YEAR(A1922)=$F$3,C1922*$G$3,IF(YEAR(A1922)=$F$4,C1922*$G$4,IF(YEAR(A1922)=$F$5,C1922*$G$5,IF(YEAR(A1922)=$F$6,C1922*$G$6,IF(YEAR(A1922)=$F$7,C1922*$G$7,IF(YEAR(A1922)=$F$8,C1922*$G$8,IF(YEAR(A1922)=$F$9,C1922*$G$9,IF(YEAR(A1922)=$F$10,C1922*$G$10,IF(YEAR(A1922)=$F$11,C1922*$G$11,IF(YEAR(A1922)=$F$12,C1922*$G$12,))))))))))</f>
        <v>19.98</v>
      </c>
      <c r="R1922">
        <f>SUMIF($B$3:B1922,B1922,$C$3:C1922)</f>
        <v>29</v>
      </c>
      <c r="S1922">
        <f t="shared" si="37"/>
        <v>0</v>
      </c>
    </row>
    <row r="1923" spans="1:19" x14ac:dyDescent="0.25">
      <c r="A1923" s="1">
        <v>41617</v>
      </c>
      <c r="B1923" t="s">
        <v>206</v>
      </c>
      <c r="C1923">
        <v>6</v>
      </c>
      <c r="J1923">
        <f>IF(YEAR(A1923)=$F$3,C1923*$G$3,IF(YEAR(A1923)=$F$4,C1923*$G$4,IF(YEAR(A1923)=$F$5,C1923*$G$5,IF(YEAR(A1923)=$F$6,C1923*$G$6,IF(YEAR(A1923)=$F$7,C1923*$G$7,IF(YEAR(A1923)=$F$8,C1923*$G$8,IF(YEAR(A1923)=$F$9,C1923*$G$9,IF(YEAR(A1923)=$F$10,C1923*$G$10,IF(YEAR(A1923)=$F$11,C1923*$G$11,IF(YEAR(A1923)=$F$12,C1923*$G$12,))))))))))</f>
        <v>13.32</v>
      </c>
      <c r="R1923">
        <f>SUMIF($B$3:B1923,B1923,$C$3:C1923)</f>
        <v>21</v>
      </c>
      <c r="S1923">
        <f t="shared" si="37"/>
        <v>0</v>
      </c>
    </row>
    <row r="1924" spans="1:19" x14ac:dyDescent="0.25">
      <c r="A1924" s="1">
        <v>41621</v>
      </c>
      <c r="B1924" t="s">
        <v>71</v>
      </c>
      <c r="C1924">
        <v>117</v>
      </c>
      <c r="J1924">
        <f>IF(YEAR(A1924)=$F$3,C1924*$G$3,IF(YEAR(A1924)=$F$4,C1924*$G$4,IF(YEAR(A1924)=$F$5,C1924*$G$5,IF(YEAR(A1924)=$F$6,C1924*$G$6,IF(YEAR(A1924)=$F$7,C1924*$G$7,IF(YEAR(A1924)=$F$8,C1924*$G$8,IF(YEAR(A1924)=$F$9,C1924*$G$9,IF(YEAR(A1924)=$F$10,C1924*$G$10,IF(YEAR(A1924)=$F$11,C1924*$G$11,IF(YEAR(A1924)=$F$12,C1924*$G$12,))))))))))</f>
        <v>259.74</v>
      </c>
      <c r="R1924">
        <f>SUMIF($B$3:B1924,B1924,$C$3:C1924)</f>
        <v>2394</v>
      </c>
      <c r="S1924">
        <f t="shared" ref="S1924:S1987" si="38">IF(R1924&gt;=10000,C1924*0.2,IF(R1924&gt;=1000,C1924*0.1,IF(R1924&gt;=100,C1924*0.05,0)))</f>
        <v>11.700000000000001</v>
      </c>
    </row>
    <row r="1925" spans="1:19" x14ac:dyDescent="0.25">
      <c r="A1925" s="1">
        <v>41622</v>
      </c>
      <c r="B1925" t="s">
        <v>42</v>
      </c>
      <c r="C1925">
        <v>6</v>
      </c>
      <c r="J1925">
        <f>IF(YEAR(A1925)=$F$3,C1925*$G$3,IF(YEAR(A1925)=$F$4,C1925*$G$4,IF(YEAR(A1925)=$F$5,C1925*$G$5,IF(YEAR(A1925)=$F$6,C1925*$G$6,IF(YEAR(A1925)=$F$7,C1925*$G$7,IF(YEAR(A1925)=$F$8,C1925*$G$8,IF(YEAR(A1925)=$F$9,C1925*$G$9,IF(YEAR(A1925)=$F$10,C1925*$G$10,IF(YEAR(A1925)=$F$11,C1925*$G$11,IF(YEAR(A1925)=$F$12,C1925*$G$12,))))))))))</f>
        <v>13.32</v>
      </c>
      <c r="R1925">
        <f>SUMIF($B$3:B1925,B1925,$C$3:C1925)</f>
        <v>47</v>
      </c>
      <c r="S1925">
        <f t="shared" si="38"/>
        <v>0</v>
      </c>
    </row>
    <row r="1926" spans="1:19" x14ac:dyDescent="0.25">
      <c r="A1926" s="1">
        <v>41623</v>
      </c>
      <c r="B1926" t="s">
        <v>9</v>
      </c>
      <c r="C1926">
        <v>186</v>
      </c>
      <c r="J1926">
        <f>IF(YEAR(A1926)=$F$3,C1926*$G$3,IF(YEAR(A1926)=$F$4,C1926*$G$4,IF(YEAR(A1926)=$F$5,C1926*$G$5,IF(YEAR(A1926)=$F$6,C1926*$G$6,IF(YEAR(A1926)=$F$7,C1926*$G$7,IF(YEAR(A1926)=$F$8,C1926*$G$8,IF(YEAR(A1926)=$F$9,C1926*$G$9,IF(YEAR(A1926)=$F$10,C1926*$G$10,IF(YEAR(A1926)=$F$11,C1926*$G$11,IF(YEAR(A1926)=$F$12,C1926*$G$12,))))))))))</f>
        <v>412.92</v>
      </c>
      <c r="R1926">
        <f>SUMIF($B$3:B1926,B1926,$C$3:C1926)</f>
        <v>23955</v>
      </c>
      <c r="S1926">
        <f t="shared" si="38"/>
        <v>37.200000000000003</v>
      </c>
    </row>
    <row r="1927" spans="1:19" x14ac:dyDescent="0.25">
      <c r="A1927" s="1">
        <v>41623</v>
      </c>
      <c r="B1927" t="s">
        <v>42</v>
      </c>
      <c r="C1927">
        <v>16</v>
      </c>
      <c r="J1927">
        <f>IF(YEAR(A1927)=$F$3,C1927*$G$3,IF(YEAR(A1927)=$F$4,C1927*$G$4,IF(YEAR(A1927)=$F$5,C1927*$G$5,IF(YEAR(A1927)=$F$6,C1927*$G$6,IF(YEAR(A1927)=$F$7,C1927*$G$7,IF(YEAR(A1927)=$F$8,C1927*$G$8,IF(YEAR(A1927)=$F$9,C1927*$G$9,IF(YEAR(A1927)=$F$10,C1927*$G$10,IF(YEAR(A1927)=$F$11,C1927*$G$11,IF(YEAR(A1927)=$F$12,C1927*$G$12,))))))))))</f>
        <v>35.520000000000003</v>
      </c>
      <c r="R1927">
        <f>SUMIF($B$3:B1927,B1927,$C$3:C1927)</f>
        <v>63</v>
      </c>
      <c r="S1927">
        <f t="shared" si="38"/>
        <v>0</v>
      </c>
    </row>
    <row r="1928" spans="1:19" x14ac:dyDescent="0.25">
      <c r="A1928" s="1">
        <v>41624</v>
      </c>
      <c r="B1928" t="s">
        <v>6</v>
      </c>
      <c r="C1928">
        <v>100</v>
      </c>
      <c r="J1928">
        <f>IF(YEAR(A1928)=$F$3,C1928*$G$3,IF(YEAR(A1928)=$F$4,C1928*$G$4,IF(YEAR(A1928)=$F$5,C1928*$G$5,IF(YEAR(A1928)=$F$6,C1928*$G$6,IF(YEAR(A1928)=$F$7,C1928*$G$7,IF(YEAR(A1928)=$F$8,C1928*$G$8,IF(YEAR(A1928)=$F$9,C1928*$G$9,IF(YEAR(A1928)=$F$10,C1928*$G$10,IF(YEAR(A1928)=$F$11,C1928*$G$11,IF(YEAR(A1928)=$F$12,C1928*$G$12,))))))))))</f>
        <v>222.00000000000003</v>
      </c>
      <c r="R1928">
        <f>SUMIF($B$3:B1928,B1928,$C$3:C1928)</f>
        <v>3940</v>
      </c>
      <c r="S1928">
        <f t="shared" si="38"/>
        <v>10</v>
      </c>
    </row>
    <row r="1929" spans="1:19" x14ac:dyDescent="0.25">
      <c r="A1929" s="1">
        <v>41629</v>
      </c>
      <c r="B1929" t="s">
        <v>1</v>
      </c>
      <c r="C1929">
        <v>20</v>
      </c>
      <c r="J1929">
        <f>IF(YEAR(A1929)=$F$3,C1929*$G$3,IF(YEAR(A1929)=$F$4,C1929*$G$4,IF(YEAR(A1929)=$F$5,C1929*$G$5,IF(YEAR(A1929)=$F$6,C1929*$G$6,IF(YEAR(A1929)=$F$7,C1929*$G$7,IF(YEAR(A1929)=$F$8,C1929*$G$8,IF(YEAR(A1929)=$F$9,C1929*$G$9,IF(YEAR(A1929)=$F$10,C1929*$G$10,IF(YEAR(A1929)=$F$11,C1929*$G$11,IF(YEAR(A1929)=$F$12,C1929*$G$12,))))))))))</f>
        <v>44.400000000000006</v>
      </c>
      <c r="R1929">
        <f>SUMIF($B$3:B1929,B1929,$C$3:C1929)</f>
        <v>69</v>
      </c>
      <c r="S1929">
        <f t="shared" si="38"/>
        <v>0</v>
      </c>
    </row>
    <row r="1930" spans="1:19" x14ac:dyDescent="0.25">
      <c r="A1930" s="1">
        <v>41629</v>
      </c>
      <c r="B1930" t="s">
        <v>35</v>
      </c>
      <c r="C1930">
        <v>192</v>
      </c>
      <c r="J1930">
        <f>IF(YEAR(A1930)=$F$3,C1930*$G$3,IF(YEAR(A1930)=$F$4,C1930*$G$4,IF(YEAR(A1930)=$F$5,C1930*$G$5,IF(YEAR(A1930)=$F$6,C1930*$G$6,IF(YEAR(A1930)=$F$7,C1930*$G$7,IF(YEAR(A1930)=$F$8,C1930*$G$8,IF(YEAR(A1930)=$F$9,C1930*$G$9,IF(YEAR(A1930)=$F$10,C1930*$G$10,IF(YEAR(A1930)=$F$11,C1930*$G$11,IF(YEAR(A1930)=$F$12,C1930*$G$12,))))))))))</f>
        <v>426.24</v>
      </c>
      <c r="R1930">
        <f>SUMIF($B$3:B1930,B1930,$C$3:C1930)</f>
        <v>3898</v>
      </c>
      <c r="S1930">
        <f t="shared" si="38"/>
        <v>19.200000000000003</v>
      </c>
    </row>
    <row r="1931" spans="1:19" x14ac:dyDescent="0.25">
      <c r="A1931" s="1">
        <v>41630</v>
      </c>
      <c r="B1931" t="s">
        <v>35</v>
      </c>
      <c r="C1931">
        <v>92</v>
      </c>
      <c r="J1931">
        <f>IF(YEAR(A1931)=$F$3,C1931*$G$3,IF(YEAR(A1931)=$F$4,C1931*$G$4,IF(YEAR(A1931)=$F$5,C1931*$G$5,IF(YEAR(A1931)=$F$6,C1931*$G$6,IF(YEAR(A1931)=$F$7,C1931*$G$7,IF(YEAR(A1931)=$F$8,C1931*$G$8,IF(YEAR(A1931)=$F$9,C1931*$G$9,IF(YEAR(A1931)=$F$10,C1931*$G$10,IF(YEAR(A1931)=$F$11,C1931*$G$11,IF(YEAR(A1931)=$F$12,C1931*$G$12,))))))))))</f>
        <v>204.24</v>
      </c>
      <c r="R1931">
        <f>SUMIF($B$3:B1931,B1931,$C$3:C1931)</f>
        <v>3990</v>
      </c>
      <c r="S1931">
        <f t="shared" si="38"/>
        <v>9.2000000000000011</v>
      </c>
    </row>
    <row r="1932" spans="1:19" x14ac:dyDescent="0.25">
      <c r="A1932" s="1">
        <v>41631</v>
      </c>
      <c r="B1932" t="s">
        <v>118</v>
      </c>
      <c r="C1932">
        <v>11</v>
      </c>
      <c r="J1932">
        <f>IF(YEAR(A1932)=$F$3,C1932*$G$3,IF(YEAR(A1932)=$F$4,C1932*$G$4,IF(YEAR(A1932)=$F$5,C1932*$G$5,IF(YEAR(A1932)=$F$6,C1932*$G$6,IF(YEAR(A1932)=$F$7,C1932*$G$7,IF(YEAR(A1932)=$F$8,C1932*$G$8,IF(YEAR(A1932)=$F$9,C1932*$G$9,IF(YEAR(A1932)=$F$10,C1932*$G$10,IF(YEAR(A1932)=$F$11,C1932*$G$11,IF(YEAR(A1932)=$F$12,C1932*$G$12,))))))))))</f>
        <v>24.42</v>
      </c>
      <c r="R1932">
        <f>SUMIF($B$3:B1932,B1932,$C$3:C1932)</f>
        <v>69</v>
      </c>
      <c r="S1932">
        <f t="shared" si="38"/>
        <v>0</v>
      </c>
    </row>
    <row r="1933" spans="1:19" x14ac:dyDescent="0.25">
      <c r="A1933" s="1">
        <v>41633</v>
      </c>
      <c r="B1933" t="s">
        <v>237</v>
      </c>
      <c r="C1933">
        <v>10</v>
      </c>
      <c r="J1933">
        <f>IF(YEAR(A1933)=$F$3,C1933*$G$3,IF(YEAR(A1933)=$F$4,C1933*$G$4,IF(YEAR(A1933)=$F$5,C1933*$G$5,IF(YEAR(A1933)=$F$6,C1933*$G$6,IF(YEAR(A1933)=$F$7,C1933*$G$7,IF(YEAR(A1933)=$F$8,C1933*$G$8,IF(YEAR(A1933)=$F$9,C1933*$G$9,IF(YEAR(A1933)=$F$10,C1933*$G$10,IF(YEAR(A1933)=$F$11,C1933*$G$11,IF(YEAR(A1933)=$F$12,C1933*$G$12,))))))))))</f>
        <v>22.200000000000003</v>
      </c>
      <c r="R1933">
        <f>SUMIF($B$3:B1933,B1933,$C$3:C1933)</f>
        <v>10</v>
      </c>
      <c r="S1933">
        <f t="shared" si="38"/>
        <v>0</v>
      </c>
    </row>
    <row r="1934" spans="1:19" x14ac:dyDescent="0.25">
      <c r="A1934" s="1">
        <v>41634</v>
      </c>
      <c r="B1934" t="s">
        <v>71</v>
      </c>
      <c r="C1934">
        <v>180</v>
      </c>
      <c r="J1934">
        <f>IF(YEAR(A1934)=$F$3,C1934*$G$3,IF(YEAR(A1934)=$F$4,C1934*$G$4,IF(YEAR(A1934)=$F$5,C1934*$G$5,IF(YEAR(A1934)=$F$6,C1934*$G$6,IF(YEAR(A1934)=$F$7,C1934*$G$7,IF(YEAR(A1934)=$F$8,C1934*$G$8,IF(YEAR(A1934)=$F$9,C1934*$G$9,IF(YEAR(A1934)=$F$10,C1934*$G$10,IF(YEAR(A1934)=$F$11,C1934*$G$11,IF(YEAR(A1934)=$F$12,C1934*$G$12,))))))))))</f>
        <v>399.6</v>
      </c>
      <c r="R1934">
        <f>SUMIF($B$3:B1934,B1934,$C$3:C1934)</f>
        <v>2574</v>
      </c>
      <c r="S1934">
        <f t="shared" si="38"/>
        <v>18</v>
      </c>
    </row>
    <row r="1935" spans="1:19" x14ac:dyDescent="0.25">
      <c r="A1935" s="1">
        <v>41637</v>
      </c>
      <c r="B1935" t="s">
        <v>38</v>
      </c>
      <c r="C1935">
        <v>12</v>
      </c>
      <c r="J1935">
        <f>IF(YEAR(A1935)=$F$3,C1935*$G$3,IF(YEAR(A1935)=$F$4,C1935*$G$4,IF(YEAR(A1935)=$F$5,C1935*$G$5,IF(YEAR(A1935)=$F$6,C1935*$G$6,IF(YEAR(A1935)=$F$7,C1935*$G$7,IF(YEAR(A1935)=$F$8,C1935*$G$8,IF(YEAR(A1935)=$F$9,C1935*$G$9,IF(YEAR(A1935)=$F$10,C1935*$G$10,IF(YEAR(A1935)=$F$11,C1935*$G$11,IF(YEAR(A1935)=$F$12,C1935*$G$12,))))))))))</f>
        <v>26.64</v>
      </c>
      <c r="R1935">
        <f>SUMIF($B$3:B1935,B1935,$C$3:C1935)</f>
        <v>48</v>
      </c>
      <c r="S1935">
        <f t="shared" si="38"/>
        <v>0</v>
      </c>
    </row>
    <row r="1936" spans="1:19" x14ac:dyDescent="0.25">
      <c r="A1936" s="1">
        <v>41638</v>
      </c>
      <c r="B1936" t="s">
        <v>222</v>
      </c>
      <c r="C1936">
        <v>12</v>
      </c>
      <c r="J1936">
        <f>IF(YEAR(A1936)=$F$3,C1936*$G$3,IF(YEAR(A1936)=$F$4,C1936*$G$4,IF(YEAR(A1936)=$F$5,C1936*$G$5,IF(YEAR(A1936)=$F$6,C1936*$G$6,IF(YEAR(A1936)=$F$7,C1936*$G$7,IF(YEAR(A1936)=$F$8,C1936*$G$8,IF(YEAR(A1936)=$F$9,C1936*$G$9,IF(YEAR(A1936)=$F$10,C1936*$G$10,IF(YEAR(A1936)=$F$11,C1936*$G$11,IF(YEAR(A1936)=$F$12,C1936*$G$12,))))))))))</f>
        <v>26.64</v>
      </c>
      <c r="R1936">
        <f>SUMIF($B$3:B1936,B1936,$C$3:C1936)</f>
        <v>47</v>
      </c>
      <c r="S1936">
        <f t="shared" si="38"/>
        <v>0</v>
      </c>
    </row>
    <row r="1937" spans="1:19" x14ac:dyDescent="0.25">
      <c r="A1937" s="1">
        <v>41639</v>
      </c>
      <c r="B1937" t="s">
        <v>97</v>
      </c>
      <c r="C1937">
        <v>8</v>
      </c>
      <c r="J1937">
        <f>IF(YEAR(A1937)=$F$3,C1937*$G$3,IF(YEAR(A1937)=$F$4,C1937*$G$4,IF(YEAR(A1937)=$F$5,C1937*$G$5,IF(YEAR(A1937)=$F$6,C1937*$G$6,IF(YEAR(A1937)=$F$7,C1937*$G$7,IF(YEAR(A1937)=$F$8,C1937*$G$8,IF(YEAR(A1937)=$F$9,C1937*$G$9,IF(YEAR(A1937)=$F$10,C1937*$G$10,IF(YEAR(A1937)=$F$11,C1937*$G$11,IF(YEAR(A1937)=$F$12,C1937*$G$12,))))))))))</f>
        <v>17.760000000000002</v>
      </c>
      <c r="R1937">
        <f>SUMIF($B$3:B1937,B1937,$C$3:C1937)</f>
        <v>42</v>
      </c>
      <c r="S1937">
        <f t="shared" si="38"/>
        <v>0</v>
      </c>
    </row>
    <row r="1938" spans="1:19" x14ac:dyDescent="0.25">
      <c r="A1938" s="1">
        <v>41641</v>
      </c>
      <c r="B1938" t="s">
        <v>12</v>
      </c>
      <c r="C1938">
        <v>56</v>
      </c>
      <c r="J1938">
        <f>IF(YEAR(A1938)=$F$3,C1938*$G$3,IF(YEAR(A1938)=$F$4,C1938*$G$4,IF(YEAR(A1938)=$F$5,C1938*$G$5,IF(YEAR(A1938)=$F$6,C1938*$G$6,IF(YEAR(A1938)=$F$7,C1938*$G$7,IF(YEAR(A1938)=$F$8,C1938*$G$8,IF(YEAR(A1938)=$F$9,C1938*$G$9,IF(YEAR(A1938)=$F$10,C1938*$G$10,IF(YEAR(A1938)=$F$11,C1938*$G$11,IF(YEAR(A1938)=$F$12,C1938*$G$12,))))))))))</f>
        <v>124.88</v>
      </c>
      <c r="R1938">
        <f>SUMIF($B$3:B1938,B1938,$C$3:C1938)</f>
        <v>4384</v>
      </c>
      <c r="S1938">
        <f t="shared" si="38"/>
        <v>5.6000000000000005</v>
      </c>
    </row>
    <row r="1939" spans="1:19" x14ac:dyDescent="0.25">
      <c r="A1939" s="1">
        <v>41642</v>
      </c>
      <c r="B1939" t="s">
        <v>82</v>
      </c>
      <c r="C1939">
        <v>18</v>
      </c>
      <c r="J1939">
        <f>IF(YEAR(A1939)=$F$3,C1939*$G$3,IF(YEAR(A1939)=$F$4,C1939*$G$4,IF(YEAR(A1939)=$F$5,C1939*$G$5,IF(YEAR(A1939)=$F$6,C1939*$G$6,IF(YEAR(A1939)=$F$7,C1939*$G$7,IF(YEAR(A1939)=$F$8,C1939*$G$8,IF(YEAR(A1939)=$F$9,C1939*$G$9,IF(YEAR(A1939)=$F$10,C1939*$G$10,IF(YEAR(A1939)=$F$11,C1939*$G$11,IF(YEAR(A1939)=$F$12,C1939*$G$12,))))))))))</f>
        <v>40.14</v>
      </c>
      <c r="R1939">
        <f>SUMIF($B$3:B1939,B1939,$C$3:C1939)</f>
        <v>52</v>
      </c>
      <c r="S1939">
        <f t="shared" si="38"/>
        <v>0</v>
      </c>
    </row>
    <row r="1940" spans="1:19" x14ac:dyDescent="0.25">
      <c r="A1940" s="1">
        <v>41642</v>
      </c>
      <c r="B1940" t="s">
        <v>14</v>
      </c>
      <c r="C1940">
        <v>164</v>
      </c>
      <c r="J1940">
        <f>IF(YEAR(A1940)=$F$3,C1940*$G$3,IF(YEAR(A1940)=$F$4,C1940*$G$4,IF(YEAR(A1940)=$F$5,C1940*$G$5,IF(YEAR(A1940)=$F$6,C1940*$G$6,IF(YEAR(A1940)=$F$7,C1940*$G$7,IF(YEAR(A1940)=$F$8,C1940*$G$8,IF(YEAR(A1940)=$F$9,C1940*$G$9,IF(YEAR(A1940)=$F$10,C1940*$G$10,IF(YEAR(A1940)=$F$11,C1940*$G$11,IF(YEAR(A1940)=$F$12,C1940*$G$12,))))))))))</f>
        <v>365.71999999999997</v>
      </c>
      <c r="R1940">
        <f>SUMIF($B$3:B1940,B1940,$C$3:C1940)</f>
        <v>21608</v>
      </c>
      <c r="S1940">
        <f t="shared" si="38"/>
        <v>32.800000000000004</v>
      </c>
    </row>
    <row r="1941" spans="1:19" x14ac:dyDescent="0.25">
      <c r="A1941" s="1">
        <v>41645</v>
      </c>
      <c r="B1941" t="s">
        <v>30</v>
      </c>
      <c r="C1941">
        <v>111</v>
      </c>
      <c r="J1941">
        <f>IF(YEAR(A1941)=$F$3,C1941*$G$3,IF(YEAR(A1941)=$F$4,C1941*$G$4,IF(YEAR(A1941)=$F$5,C1941*$G$5,IF(YEAR(A1941)=$F$6,C1941*$G$6,IF(YEAR(A1941)=$F$7,C1941*$G$7,IF(YEAR(A1941)=$F$8,C1941*$G$8,IF(YEAR(A1941)=$F$9,C1941*$G$9,IF(YEAR(A1941)=$F$10,C1941*$G$10,IF(YEAR(A1941)=$F$11,C1941*$G$11,IF(YEAR(A1941)=$F$12,C1941*$G$12,))))))))))</f>
        <v>247.53</v>
      </c>
      <c r="R1941">
        <f>SUMIF($B$3:B1941,B1941,$C$3:C1941)</f>
        <v>5030</v>
      </c>
      <c r="S1941">
        <f t="shared" si="38"/>
        <v>11.100000000000001</v>
      </c>
    </row>
    <row r="1942" spans="1:19" x14ac:dyDescent="0.25">
      <c r="A1942" s="1">
        <v>41646</v>
      </c>
      <c r="B1942" t="s">
        <v>190</v>
      </c>
      <c r="C1942">
        <v>14</v>
      </c>
      <c r="J1942">
        <f>IF(YEAR(A1942)=$F$3,C1942*$G$3,IF(YEAR(A1942)=$F$4,C1942*$G$4,IF(YEAR(A1942)=$F$5,C1942*$G$5,IF(YEAR(A1942)=$F$6,C1942*$G$6,IF(YEAR(A1942)=$F$7,C1942*$G$7,IF(YEAR(A1942)=$F$8,C1942*$G$8,IF(YEAR(A1942)=$F$9,C1942*$G$9,IF(YEAR(A1942)=$F$10,C1942*$G$10,IF(YEAR(A1942)=$F$11,C1942*$G$11,IF(YEAR(A1942)=$F$12,C1942*$G$12,))))))))))</f>
        <v>31.22</v>
      </c>
      <c r="R1942">
        <f>SUMIF($B$3:B1942,B1942,$C$3:C1942)</f>
        <v>17</v>
      </c>
      <c r="S1942">
        <f t="shared" si="38"/>
        <v>0</v>
      </c>
    </row>
    <row r="1943" spans="1:19" x14ac:dyDescent="0.25">
      <c r="A1943" s="1">
        <v>41647</v>
      </c>
      <c r="B1943" t="s">
        <v>102</v>
      </c>
      <c r="C1943">
        <v>143</v>
      </c>
      <c r="J1943">
        <f>IF(YEAR(A1943)=$F$3,C1943*$G$3,IF(YEAR(A1943)=$F$4,C1943*$G$4,IF(YEAR(A1943)=$F$5,C1943*$G$5,IF(YEAR(A1943)=$F$6,C1943*$G$6,IF(YEAR(A1943)=$F$7,C1943*$G$7,IF(YEAR(A1943)=$F$8,C1943*$G$8,IF(YEAR(A1943)=$F$9,C1943*$G$9,IF(YEAR(A1943)=$F$10,C1943*$G$10,IF(YEAR(A1943)=$F$11,C1943*$G$11,IF(YEAR(A1943)=$F$12,C1943*$G$12,))))))))))</f>
        <v>318.89</v>
      </c>
      <c r="R1943">
        <f>SUMIF($B$3:B1943,B1943,$C$3:C1943)</f>
        <v>6486</v>
      </c>
      <c r="S1943">
        <f t="shared" si="38"/>
        <v>14.3</v>
      </c>
    </row>
    <row r="1944" spans="1:19" x14ac:dyDescent="0.25">
      <c r="A1944" s="1">
        <v>41648</v>
      </c>
      <c r="B1944" t="s">
        <v>10</v>
      </c>
      <c r="C1944">
        <v>64</v>
      </c>
      <c r="J1944">
        <f>IF(YEAR(A1944)=$F$3,C1944*$G$3,IF(YEAR(A1944)=$F$4,C1944*$G$4,IF(YEAR(A1944)=$F$5,C1944*$G$5,IF(YEAR(A1944)=$F$6,C1944*$G$6,IF(YEAR(A1944)=$F$7,C1944*$G$7,IF(YEAR(A1944)=$F$8,C1944*$G$8,IF(YEAR(A1944)=$F$9,C1944*$G$9,IF(YEAR(A1944)=$F$10,C1944*$G$10,IF(YEAR(A1944)=$F$11,C1944*$G$11,IF(YEAR(A1944)=$F$12,C1944*$G$12,))))))))))</f>
        <v>142.72</v>
      </c>
      <c r="R1944">
        <f>SUMIF($B$3:B1944,B1944,$C$3:C1944)</f>
        <v>4312</v>
      </c>
      <c r="S1944">
        <f t="shared" si="38"/>
        <v>6.4</v>
      </c>
    </row>
    <row r="1945" spans="1:19" x14ac:dyDescent="0.25">
      <c r="A1945" s="1">
        <v>41651</v>
      </c>
      <c r="B1945" t="s">
        <v>234</v>
      </c>
      <c r="C1945">
        <v>3</v>
      </c>
      <c r="J1945">
        <f>IF(YEAR(A1945)=$F$3,C1945*$G$3,IF(YEAR(A1945)=$F$4,C1945*$G$4,IF(YEAR(A1945)=$F$5,C1945*$G$5,IF(YEAR(A1945)=$F$6,C1945*$G$6,IF(YEAR(A1945)=$F$7,C1945*$G$7,IF(YEAR(A1945)=$F$8,C1945*$G$8,IF(YEAR(A1945)=$F$9,C1945*$G$9,IF(YEAR(A1945)=$F$10,C1945*$G$10,IF(YEAR(A1945)=$F$11,C1945*$G$11,IF(YEAR(A1945)=$F$12,C1945*$G$12,))))))))))</f>
        <v>6.6899999999999995</v>
      </c>
      <c r="R1945">
        <f>SUMIF($B$3:B1945,B1945,$C$3:C1945)</f>
        <v>8</v>
      </c>
      <c r="S1945">
        <f t="shared" si="38"/>
        <v>0</v>
      </c>
    </row>
    <row r="1946" spans="1:19" x14ac:dyDescent="0.25">
      <c r="A1946" s="1">
        <v>41652</v>
      </c>
      <c r="B1946" t="s">
        <v>45</v>
      </c>
      <c r="C1946">
        <v>152</v>
      </c>
      <c r="J1946">
        <f>IF(YEAR(A1946)=$F$3,C1946*$G$3,IF(YEAR(A1946)=$F$4,C1946*$G$4,IF(YEAR(A1946)=$F$5,C1946*$G$5,IF(YEAR(A1946)=$F$6,C1946*$G$6,IF(YEAR(A1946)=$F$7,C1946*$G$7,IF(YEAR(A1946)=$F$8,C1946*$G$8,IF(YEAR(A1946)=$F$9,C1946*$G$9,IF(YEAR(A1946)=$F$10,C1946*$G$10,IF(YEAR(A1946)=$F$11,C1946*$G$11,IF(YEAR(A1946)=$F$12,C1946*$G$12,))))))))))</f>
        <v>338.96</v>
      </c>
      <c r="R1946">
        <f>SUMIF($B$3:B1946,B1946,$C$3:C1946)</f>
        <v>23212</v>
      </c>
      <c r="S1946">
        <f t="shared" si="38"/>
        <v>30.400000000000002</v>
      </c>
    </row>
    <row r="1947" spans="1:19" x14ac:dyDescent="0.25">
      <c r="A1947" s="1">
        <v>41653</v>
      </c>
      <c r="B1947" t="s">
        <v>10</v>
      </c>
      <c r="C1947">
        <v>152</v>
      </c>
      <c r="J1947">
        <f>IF(YEAR(A1947)=$F$3,C1947*$G$3,IF(YEAR(A1947)=$F$4,C1947*$G$4,IF(YEAR(A1947)=$F$5,C1947*$G$5,IF(YEAR(A1947)=$F$6,C1947*$G$6,IF(YEAR(A1947)=$F$7,C1947*$G$7,IF(YEAR(A1947)=$F$8,C1947*$G$8,IF(YEAR(A1947)=$F$9,C1947*$G$9,IF(YEAR(A1947)=$F$10,C1947*$G$10,IF(YEAR(A1947)=$F$11,C1947*$G$11,IF(YEAR(A1947)=$F$12,C1947*$G$12,))))))))))</f>
        <v>338.96</v>
      </c>
      <c r="R1947">
        <f>SUMIF($B$3:B1947,B1947,$C$3:C1947)</f>
        <v>4464</v>
      </c>
      <c r="S1947">
        <f t="shared" si="38"/>
        <v>15.200000000000001</v>
      </c>
    </row>
    <row r="1948" spans="1:19" x14ac:dyDescent="0.25">
      <c r="A1948" s="1">
        <v>41655</v>
      </c>
      <c r="B1948" t="s">
        <v>221</v>
      </c>
      <c r="C1948">
        <v>15</v>
      </c>
      <c r="J1948">
        <f>IF(YEAR(A1948)=$F$3,C1948*$G$3,IF(YEAR(A1948)=$F$4,C1948*$G$4,IF(YEAR(A1948)=$F$5,C1948*$G$5,IF(YEAR(A1948)=$F$6,C1948*$G$6,IF(YEAR(A1948)=$F$7,C1948*$G$7,IF(YEAR(A1948)=$F$8,C1948*$G$8,IF(YEAR(A1948)=$F$9,C1948*$G$9,IF(YEAR(A1948)=$F$10,C1948*$G$10,IF(YEAR(A1948)=$F$11,C1948*$G$11,IF(YEAR(A1948)=$F$12,C1948*$G$12,))))))))))</f>
        <v>33.450000000000003</v>
      </c>
      <c r="R1948">
        <f>SUMIF($B$3:B1948,B1948,$C$3:C1948)</f>
        <v>49</v>
      </c>
      <c r="S1948">
        <f t="shared" si="38"/>
        <v>0</v>
      </c>
    </row>
    <row r="1949" spans="1:19" x14ac:dyDescent="0.25">
      <c r="A1949" s="1">
        <v>41656</v>
      </c>
      <c r="B1949" t="s">
        <v>71</v>
      </c>
      <c r="C1949">
        <v>117</v>
      </c>
      <c r="J1949">
        <f>IF(YEAR(A1949)=$F$3,C1949*$G$3,IF(YEAR(A1949)=$F$4,C1949*$G$4,IF(YEAR(A1949)=$F$5,C1949*$G$5,IF(YEAR(A1949)=$F$6,C1949*$G$6,IF(YEAR(A1949)=$F$7,C1949*$G$7,IF(YEAR(A1949)=$F$8,C1949*$G$8,IF(YEAR(A1949)=$F$9,C1949*$G$9,IF(YEAR(A1949)=$F$10,C1949*$G$10,IF(YEAR(A1949)=$F$11,C1949*$G$11,IF(YEAR(A1949)=$F$12,C1949*$G$12,))))))))))</f>
        <v>260.91000000000003</v>
      </c>
      <c r="R1949">
        <f>SUMIF($B$3:B1949,B1949,$C$3:C1949)</f>
        <v>2691</v>
      </c>
      <c r="S1949">
        <f t="shared" si="38"/>
        <v>11.700000000000001</v>
      </c>
    </row>
    <row r="1950" spans="1:19" x14ac:dyDescent="0.25">
      <c r="A1950" s="1">
        <v>41656</v>
      </c>
      <c r="B1950" t="s">
        <v>215</v>
      </c>
      <c r="C1950">
        <v>14</v>
      </c>
      <c r="J1950">
        <f>IF(YEAR(A1950)=$F$3,C1950*$G$3,IF(YEAR(A1950)=$F$4,C1950*$G$4,IF(YEAR(A1950)=$F$5,C1950*$G$5,IF(YEAR(A1950)=$F$6,C1950*$G$6,IF(YEAR(A1950)=$F$7,C1950*$G$7,IF(YEAR(A1950)=$F$8,C1950*$G$8,IF(YEAR(A1950)=$F$9,C1950*$G$9,IF(YEAR(A1950)=$F$10,C1950*$G$10,IF(YEAR(A1950)=$F$11,C1950*$G$11,IF(YEAR(A1950)=$F$12,C1950*$G$12,))))))))))</f>
        <v>31.22</v>
      </c>
      <c r="R1950">
        <f>SUMIF($B$3:B1950,B1950,$C$3:C1950)</f>
        <v>23</v>
      </c>
      <c r="S1950">
        <f t="shared" si="38"/>
        <v>0</v>
      </c>
    </row>
    <row r="1951" spans="1:19" x14ac:dyDescent="0.25">
      <c r="A1951" s="1">
        <v>41656</v>
      </c>
      <c r="B1951" t="s">
        <v>45</v>
      </c>
      <c r="C1951">
        <v>431</v>
      </c>
      <c r="J1951">
        <f>IF(YEAR(A1951)=$F$3,C1951*$G$3,IF(YEAR(A1951)=$F$4,C1951*$G$4,IF(YEAR(A1951)=$F$5,C1951*$G$5,IF(YEAR(A1951)=$F$6,C1951*$G$6,IF(YEAR(A1951)=$F$7,C1951*$G$7,IF(YEAR(A1951)=$F$8,C1951*$G$8,IF(YEAR(A1951)=$F$9,C1951*$G$9,IF(YEAR(A1951)=$F$10,C1951*$G$10,IF(YEAR(A1951)=$F$11,C1951*$G$11,IF(YEAR(A1951)=$F$12,C1951*$G$12,))))))))))</f>
        <v>961.13</v>
      </c>
      <c r="R1951">
        <f>SUMIF($B$3:B1951,B1951,$C$3:C1951)</f>
        <v>23643</v>
      </c>
      <c r="S1951">
        <f t="shared" si="38"/>
        <v>86.2</v>
      </c>
    </row>
    <row r="1952" spans="1:19" x14ac:dyDescent="0.25">
      <c r="A1952" s="1">
        <v>41658</v>
      </c>
      <c r="B1952" t="s">
        <v>22</v>
      </c>
      <c r="C1952">
        <v>390</v>
      </c>
      <c r="J1952">
        <f>IF(YEAR(A1952)=$F$3,C1952*$G$3,IF(YEAR(A1952)=$F$4,C1952*$G$4,IF(YEAR(A1952)=$F$5,C1952*$G$5,IF(YEAR(A1952)=$F$6,C1952*$G$6,IF(YEAR(A1952)=$F$7,C1952*$G$7,IF(YEAR(A1952)=$F$8,C1952*$G$8,IF(YEAR(A1952)=$F$9,C1952*$G$9,IF(YEAR(A1952)=$F$10,C1952*$G$10,IF(YEAR(A1952)=$F$11,C1952*$G$11,IF(YEAR(A1952)=$F$12,C1952*$G$12,))))))))))</f>
        <v>869.7</v>
      </c>
      <c r="R1952">
        <f>SUMIF($B$3:B1952,B1952,$C$3:C1952)</f>
        <v>21297</v>
      </c>
      <c r="S1952">
        <f t="shared" si="38"/>
        <v>78</v>
      </c>
    </row>
    <row r="1953" spans="1:19" x14ac:dyDescent="0.25">
      <c r="A1953" s="1">
        <v>41663</v>
      </c>
      <c r="B1953" t="s">
        <v>222</v>
      </c>
      <c r="C1953">
        <v>1</v>
      </c>
      <c r="J1953">
        <f>IF(YEAR(A1953)=$F$3,C1953*$G$3,IF(YEAR(A1953)=$F$4,C1953*$G$4,IF(YEAR(A1953)=$F$5,C1953*$G$5,IF(YEAR(A1953)=$F$6,C1953*$G$6,IF(YEAR(A1953)=$F$7,C1953*$G$7,IF(YEAR(A1953)=$F$8,C1953*$G$8,IF(YEAR(A1953)=$F$9,C1953*$G$9,IF(YEAR(A1953)=$F$10,C1953*$G$10,IF(YEAR(A1953)=$F$11,C1953*$G$11,IF(YEAR(A1953)=$F$12,C1953*$G$12,))))))))))</f>
        <v>2.23</v>
      </c>
      <c r="R1953">
        <f>SUMIF($B$3:B1953,B1953,$C$3:C1953)</f>
        <v>48</v>
      </c>
      <c r="S1953">
        <f t="shared" si="38"/>
        <v>0</v>
      </c>
    </row>
    <row r="1954" spans="1:19" x14ac:dyDescent="0.25">
      <c r="A1954" s="1">
        <v>41666</v>
      </c>
      <c r="B1954" t="s">
        <v>17</v>
      </c>
      <c r="C1954">
        <v>392</v>
      </c>
      <c r="J1954">
        <f>IF(YEAR(A1954)=$F$3,C1954*$G$3,IF(YEAR(A1954)=$F$4,C1954*$G$4,IF(YEAR(A1954)=$F$5,C1954*$G$5,IF(YEAR(A1954)=$F$6,C1954*$G$6,IF(YEAR(A1954)=$F$7,C1954*$G$7,IF(YEAR(A1954)=$F$8,C1954*$G$8,IF(YEAR(A1954)=$F$9,C1954*$G$9,IF(YEAR(A1954)=$F$10,C1954*$G$10,IF(YEAR(A1954)=$F$11,C1954*$G$11,IF(YEAR(A1954)=$F$12,C1954*$G$12,))))))))))</f>
        <v>874.16</v>
      </c>
      <c r="R1954">
        <f>SUMIF($B$3:B1954,B1954,$C$3:C1954)</f>
        <v>17186</v>
      </c>
      <c r="S1954">
        <f t="shared" si="38"/>
        <v>78.400000000000006</v>
      </c>
    </row>
    <row r="1955" spans="1:19" x14ac:dyDescent="0.25">
      <c r="A1955" s="1">
        <v>41668</v>
      </c>
      <c r="B1955" t="s">
        <v>37</v>
      </c>
      <c r="C1955">
        <v>175</v>
      </c>
      <c r="J1955">
        <f>IF(YEAR(A1955)=$F$3,C1955*$G$3,IF(YEAR(A1955)=$F$4,C1955*$G$4,IF(YEAR(A1955)=$F$5,C1955*$G$5,IF(YEAR(A1955)=$F$6,C1955*$G$6,IF(YEAR(A1955)=$F$7,C1955*$G$7,IF(YEAR(A1955)=$F$8,C1955*$G$8,IF(YEAR(A1955)=$F$9,C1955*$G$9,IF(YEAR(A1955)=$F$10,C1955*$G$10,IF(YEAR(A1955)=$F$11,C1955*$G$11,IF(YEAR(A1955)=$F$12,C1955*$G$12,))))))))))</f>
        <v>390.25</v>
      </c>
      <c r="R1955">
        <f>SUMIF($B$3:B1955,B1955,$C$3:C1955)</f>
        <v>4687</v>
      </c>
      <c r="S1955">
        <f t="shared" si="38"/>
        <v>17.5</v>
      </c>
    </row>
    <row r="1956" spans="1:19" x14ac:dyDescent="0.25">
      <c r="A1956" s="1">
        <v>41668</v>
      </c>
      <c r="B1956" t="s">
        <v>55</v>
      </c>
      <c r="C1956">
        <v>118</v>
      </c>
      <c r="J1956">
        <f>IF(YEAR(A1956)=$F$3,C1956*$G$3,IF(YEAR(A1956)=$F$4,C1956*$G$4,IF(YEAR(A1956)=$F$5,C1956*$G$5,IF(YEAR(A1956)=$F$6,C1956*$G$6,IF(YEAR(A1956)=$F$7,C1956*$G$7,IF(YEAR(A1956)=$F$8,C1956*$G$8,IF(YEAR(A1956)=$F$9,C1956*$G$9,IF(YEAR(A1956)=$F$10,C1956*$G$10,IF(YEAR(A1956)=$F$11,C1956*$G$11,IF(YEAR(A1956)=$F$12,C1956*$G$12,))))))))))</f>
        <v>263.14</v>
      </c>
      <c r="R1956">
        <f>SUMIF($B$3:B1956,B1956,$C$3:C1956)</f>
        <v>4156</v>
      </c>
      <c r="S1956">
        <f t="shared" si="38"/>
        <v>11.8</v>
      </c>
    </row>
    <row r="1957" spans="1:19" x14ac:dyDescent="0.25">
      <c r="A1957" s="1">
        <v>41672</v>
      </c>
      <c r="B1957" t="s">
        <v>9</v>
      </c>
      <c r="C1957">
        <v>297</v>
      </c>
      <c r="J1957">
        <f>IF(YEAR(A1957)=$F$3,C1957*$G$3,IF(YEAR(A1957)=$F$4,C1957*$G$4,IF(YEAR(A1957)=$F$5,C1957*$G$5,IF(YEAR(A1957)=$F$6,C1957*$G$6,IF(YEAR(A1957)=$F$7,C1957*$G$7,IF(YEAR(A1957)=$F$8,C1957*$G$8,IF(YEAR(A1957)=$F$9,C1957*$G$9,IF(YEAR(A1957)=$F$10,C1957*$G$10,IF(YEAR(A1957)=$F$11,C1957*$G$11,IF(YEAR(A1957)=$F$12,C1957*$G$12,))))))))))</f>
        <v>662.31</v>
      </c>
      <c r="R1957">
        <f>SUMIF($B$3:B1957,B1957,$C$3:C1957)</f>
        <v>24252</v>
      </c>
      <c r="S1957">
        <f t="shared" si="38"/>
        <v>59.400000000000006</v>
      </c>
    </row>
    <row r="1958" spans="1:19" x14ac:dyDescent="0.25">
      <c r="A1958" s="1">
        <v>41676</v>
      </c>
      <c r="B1958" t="s">
        <v>23</v>
      </c>
      <c r="C1958">
        <v>89</v>
      </c>
      <c r="J1958">
        <f>IF(YEAR(A1958)=$F$3,C1958*$G$3,IF(YEAR(A1958)=$F$4,C1958*$G$4,IF(YEAR(A1958)=$F$5,C1958*$G$5,IF(YEAR(A1958)=$F$6,C1958*$G$6,IF(YEAR(A1958)=$F$7,C1958*$G$7,IF(YEAR(A1958)=$F$8,C1958*$G$8,IF(YEAR(A1958)=$F$9,C1958*$G$9,IF(YEAR(A1958)=$F$10,C1958*$G$10,IF(YEAR(A1958)=$F$11,C1958*$G$11,IF(YEAR(A1958)=$F$12,C1958*$G$12,))))))))))</f>
        <v>198.47</v>
      </c>
      <c r="R1958">
        <f>SUMIF($B$3:B1958,B1958,$C$3:C1958)</f>
        <v>3660</v>
      </c>
      <c r="S1958">
        <f t="shared" si="38"/>
        <v>8.9</v>
      </c>
    </row>
    <row r="1959" spans="1:19" x14ac:dyDescent="0.25">
      <c r="A1959" s="1">
        <v>41676</v>
      </c>
      <c r="B1959" t="s">
        <v>22</v>
      </c>
      <c r="C1959">
        <v>182</v>
      </c>
      <c r="J1959">
        <f>IF(YEAR(A1959)=$F$3,C1959*$G$3,IF(YEAR(A1959)=$F$4,C1959*$G$4,IF(YEAR(A1959)=$F$5,C1959*$G$5,IF(YEAR(A1959)=$F$6,C1959*$G$6,IF(YEAR(A1959)=$F$7,C1959*$G$7,IF(YEAR(A1959)=$F$8,C1959*$G$8,IF(YEAR(A1959)=$F$9,C1959*$G$9,IF(YEAR(A1959)=$F$10,C1959*$G$10,IF(YEAR(A1959)=$F$11,C1959*$G$11,IF(YEAR(A1959)=$F$12,C1959*$G$12,))))))))))</f>
        <v>405.86</v>
      </c>
      <c r="R1959">
        <f>SUMIF($B$3:B1959,B1959,$C$3:C1959)</f>
        <v>21479</v>
      </c>
      <c r="S1959">
        <f t="shared" si="38"/>
        <v>36.4</v>
      </c>
    </row>
    <row r="1960" spans="1:19" x14ac:dyDescent="0.25">
      <c r="A1960" s="1">
        <v>41677</v>
      </c>
      <c r="B1960" t="s">
        <v>10</v>
      </c>
      <c r="C1960">
        <v>130</v>
      </c>
      <c r="J1960">
        <f>IF(YEAR(A1960)=$F$3,C1960*$G$3,IF(YEAR(A1960)=$F$4,C1960*$G$4,IF(YEAR(A1960)=$F$5,C1960*$G$5,IF(YEAR(A1960)=$F$6,C1960*$G$6,IF(YEAR(A1960)=$F$7,C1960*$G$7,IF(YEAR(A1960)=$F$8,C1960*$G$8,IF(YEAR(A1960)=$F$9,C1960*$G$9,IF(YEAR(A1960)=$F$10,C1960*$G$10,IF(YEAR(A1960)=$F$11,C1960*$G$11,IF(YEAR(A1960)=$F$12,C1960*$G$12,))))))))))</f>
        <v>289.89999999999998</v>
      </c>
      <c r="R1960">
        <f>SUMIF($B$3:B1960,B1960,$C$3:C1960)</f>
        <v>4594</v>
      </c>
      <c r="S1960">
        <f t="shared" si="38"/>
        <v>13</v>
      </c>
    </row>
    <row r="1961" spans="1:19" x14ac:dyDescent="0.25">
      <c r="A1961" s="1">
        <v>41680</v>
      </c>
      <c r="B1961" t="s">
        <v>26</v>
      </c>
      <c r="C1961">
        <v>187</v>
      </c>
      <c r="J1961">
        <f>IF(YEAR(A1961)=$F$3,C1961*$G$3,IF(YEAR(A1961)=$F$4,C1961*$G$4,IF(YEAR(A1961)=$F$5,C1961*$G$5,IF(YEAR(A1961)=$F$6,C1961*$G$6,IF(YEAR(A1961)=$F$7,C1961*$G$7,IF(YEAR(A1961)=$F$8,C1961*$G$8,IF(YEAR(A1961)=$F$9,C1961*$G$9,IF(YEAR(A1961)=$F$10,C1961*$G$10,IF(YEAR(A1961)=$F$11,C1961*$G$11,IF(YEAR(A1961)=$F$12,C1961*$G$12,))))))))))</f>
        <v>417.01</v>
      </c>
      <c r="R1961">
        <f>SUMIF($B$3:B1961,B1961,$C$3:C1961)</f>
        <v>2245</v>
      </c>
      <c r="S1961">
        <f t="shared" si="38"/>
        <v>18.7</v>
      </c>
    </row>
    <row r="1962" spans="1:19" x14ac:dyDescent="0.25">
      <c r="A1962" s="1">
        <v>41681</v>
      </c>
      <c r="B1962" t="s">
        <v>50</v>
      </c>
      <c r="C1962">
        <v>166</v>
      </c>
      <c r="J1962">
        <f>IF(YEAR(A1962)=$F$3,C1962*$G$3,IF(YEAR(A1962)=$F$4,C1962*$G$4,IF(YEAR(A1962)=$F$5,C1962*$G$5,IF(YEAR(A1962)=$F$6,C1962*$G$6,IF(YEAR(A1962)=$F$7,C1962*$G$7,IF(YEAR(A1962)=$F$8,C1962*$G$8,IF(YEAR(A1962)=$F$9,C1962*$G$9,IF(YEAR(A1962)=$F$10,C1962*$G$10,IF(YEAR(A1962)=$F$11,C1962*$G$11,IF(YEAR(A1962)=$F$12,C1962*$G$12,))))))))))</f>
        <v>370.18</v>
      </c>
      <c r="R1962">
        <f>SUMIF($B$3:B1962,B1962,$C$3:C1962)</f>
        <v>21101</v>
      </c>
      <c r="S1962">
        <f t="shared" si="38"/>
        <v>33.200000000000003</v>
      </c>
    </row>
    <row r="1963" spans="1:19" x14ac:dyDescent="0.25">
      <c r="A1963" s="1">
        <v>41682</v>
      </c>
      <c r="B1963" t="s">
        <v>23</v>
      </c>
      <c r="C1963">
        <v>58</v>
      </c>
      <c r="J1963">
        <f>IF(YEAR(A1963)=$F$3,C1963*$G$3,IF(YEAR(A1963)=$F$4,C1963*$G$4,IF(YEAR(A1963)=$F$5,C1963*$G$5,IF(YEAR(A1963)=$F$6,C1963*$G$6,IF(YEAR(A1963)=$F$7,C1963*$G$7,IF(YEAR(A1963)=$F$8,C1963*$G$8,IF(YEAR(A1963)=$F$9,C1963*$G$9,IF(YEAR(A1963)=$F$10,C1963*$G$10,IF(YEAR(A1963)=$F$11,C1963*$G$11,IF(YEAR(A1963)=$F$12,C1963*$G$12,))))))))))</f>
        <v>129.34</v>
      </c>
      <c r="R1963">
        <f>SUMIF($B$3:B1963,B1963,$C$3:C1963)</f>
        <v>3718</v>
      </c>
      <c r="S1963">
        <f t="shared" si="38"/>
        <v>5.8000000000000007</v>
      </c>
    </row>
    <row r="1964" spans="1:19" x14ac:dyDescent="0.25">
      <c r="A1964" s="1">
        <v>41686</v>
      </c>
      <c r="B1964" t="s">
        <v>25</v>
      </c>
      <c r="C1964">
        <v>187</v>
      </c>
      <c r="J1964">
        <f>IF(YEAR(A1964)=$F$3,C1964*$G$3,IF(YEAR(A1964)=$F$4,C1964*$G$4,IF(YEAR(A1964)=$F$5,C1964*$G$5,IF(YEAR(A1964)=$F$6,C1964*$G$6,IF(YEAR(A1964)=$F$7,C1964*$G$7,IF(YEAR(A1964)=$F$8,C1964*$G$8,IF(YEAR(A1964)=$F$9,C1964*$G$9,IF(YEAR(A1964)=$F$10,C1964*$G$10,IF(YEAR(A1964)=$F$11,C1964*$G$11,IF(YEAR(A1964)=$F$12,C1964*$G$12,))))))))))</f>
        <v>417.01</v>
      </c>
      <c r="R1964">
        <f>SUMIF($B$3:B1964,B1964,$C$3:C1964)</f>
        <v>2483</v>
      </c>
      <c r="S1964">
        <f t="shared" si="38"/>
        <v>18.7</v>
      </c>
    </row>
    <row r="1965" spans="1:19" x14ac:dyDescent="0.25">
      <c r="A1965" s="1">
        <v>41687</v>
      </c>
      <c r="B1965" t="s">
        <v>23</v>
      </c>
      <c r="C1965">
        <v>58</v>
      </c>
      <c r="J1965">
        <f>IF(YEAR(A1965)=$F$3,C1965*$G$3,IF(YEAR(A1965)=$F$4,C1965*$G$4,IF(YEAR(A1965)=$F$5,C1965*$G$5,IF(YEAR(A1965)=$F$6,C1965*$G$6,IF(YEAR(A1965)=$F$7,C1965*$G$7,IF(YEAR(A1965)=$F$8,C1965*$G$8,IF(YEAR(A1965)=$F$9,C1965*$G$9,IF(YEAR(A1965)=$F$10,C1965*$G$10,IF(YEAR(A1965)=$F$11,C1965*$G$11,IF(YEAR(A1965)=$F$12,C1965*$G$12,))))))))))</f>
        <v>129.34</v>
      </c>
      <c r="R1965">
        <f>SUMIF($B$3:B1965,B1965,$C$3:C1965)</f>
        <v>3776</v>
      </c>
      <c r="S1965">
        <f t="shared" si="38"/>
        <v>5.8000000000000007</v>
      </c>
    </row>
    <row r="1966" spans="1:19" x14ac:dyDescent="0.25">
      <c r="A1966" s="1">
        <v>41689</v>
      </c>
      <c r="B1966" t="s">
        <v>60</v>
      </c>
      <c r="C1966">
        <v>19</v>
      </c>
      <c r="J1966">
        <f>IF(YEAR(A1966)=$F$3,C1966*$G$3,IF(YEAR(A1966)=$F$4,C1966*$G$4,IF(YEAR(A1966)=$F$5,C1966*$G$5,IF(YEAR(A1966)=$F$6,C1966*$G$6,IF(YEAR(A1966)=$F$7,C1966*$G$7,IF(YEAR(A1966)=$F$8,C1966*$G$8,IF(YEAR(A1966)=$F$9,C1966*$G$9,IF(YEAR(A1966)=$F$10,C1966*$G$10,IF(YEAR(A1966)=$F$11,C1966*$G$11,IF(YEAR(A1966)=$F$12,C1966*$G$12,))))))))))</f>
        <v>42.37</v>
      </c>
      <c r="R1966">
        <f>SUMIF($B$3:B1966,B1966,$C$3:C1966)</f>
        <v>46</v>
      </c>
      <c r="S1966">
        <f t="shared" si="38"/>
        <v>0</v>
      </c>
    </row>
    <row r="1967" spans="1:19" x14ac:dyDescent="0.25">
      <c r="A1967" s="1">
        <v>41689</v>
      </c>
      <c r="B1967" t="s">
        <v>9</v>
      </c>
      <c r="C1967">
        <v>388</v>
      </c>
      <c r="J1967">
        <f>IF(YEAR(A1967)=$F$3,C1967*$G$3,IF(YEAR(A1967)=$F$4,C1967*$G$4,IF(YEAR(A1967)=$F$5,C1967*$G$5,IF(YEAR(A1967)=$F$6,C1967*$G$6,IF(YEAR(A1967)=$F$7,C1967*$G$7,IF(YEAR(A1967)=$F$8,C1967*$G$8,IF(YEAR(A1967)=$F$9,C1967*$G$9,IF(YEAR(A1967)=$F$10,C1967*$G$10,IF(YEAR(A1967)=$F$11,C1967*$G$11,IF(YEAR(A1967)=$F$12,C1967*$G$12,))))))))))</f>
        <v>865.24</v>
      </c>
      <c r="R1967">
        <f>SUMIF($B$3:B1967,B1967,$C$3:C1967)</f>
        <v>24640</v>
      </c>
      <c r="S1967">
        <f t="shared" si="38"/>
        <v>77.600000000000009</v>
      </c>
    </row>
    <row r="1968" spans="1:19" x14ac:dyDescent="0.25">
      <c r="A1968" s="1">
        <v>41690</v>
      </c>
      <c r="B1968" t="s">
        <v>105</v>
      </c>
      <c r="C1968">
        <v>20</v>
      </c>
      <c r="J1968">
        <f>IF(YEAR(A1968)=$F$3,C1968*$G$3,IF(YEAR(A1968)=$F$4,C1968*$G$4,IF(YEAR(A1968)=$F$5,C1968*$G$5,IF(YEAR(A1968)=$F$6,C1968*$G$6,IF(YEAR(A1968)=$F$7,C1968*$G$7,IF(YEAR(A1968)=$F$8,C1968*$G$8,IF(YEAR(A1968)=$F$9,C1968*$G$9,IF(YEAR(A1968)=$F$10,C1968*$G$10,IF(YEAR(A1968)=$F$11,C1968*$G$11,IF(YEAR(A1968)=$F$12,C1968*$G$12,))))))))))</f>
        <v>44.6</v>
      </c>
      <c r="R1968">
        <f>SUMIF($B$3:B1968,B1968,$C$3:C1968)</f>
        <v>79</v>
      </c>
      <c r="S1968">
        <f t="shared" si="38"/>
        <v>0</v>
      </c>
    </row>
    <row r="1969" spans="1:19" x14ac:dyDescent="0.25">
      <c r="A1969" s="1">
        <v>41690</v>
      </c>
      <c r="B1969" t="s">
        <v>6</v>
      </c>
      <c r="C1969">
        <v>185</v>
      </c>
      <c r="J1969">
        <f>IF(YEAR(A1969)=$F$3,C1969*$G$3,IF(YEAR(A1969)=$F$4,C1969*$G$4,IF(YEAR(A1969)=$F$5,C1969*$G$5,IF(YEAR(A1969)=$F$6,C1969*$G$6,IF(YEAR(A1969)=$F$7,C1969*$G$7,IF(YEAR(A1969)=$F$8,C1969*$G$8,IF(YEAR(A1969)=$F$9,C1969*$G$9,IF(YEAR(A1969)=$F$10,C1969*$G$10,IF(YEAR(A1969)=$F$11,C1969*$G$11,IF(YEAR(A1969)=$F$12,C1969*$G$12,))))))))))</f>
        <v>412.55</v>
      </c>
      <c r="R1969">
        <f>SUMIF($B$3:B1969,B1969,$C$3:C1969)</f>
        <v>4125</v>
      </c>
      <c r="S1969">
        <f t="shared" si="38"/>
        <v>18.5</v>
      </c>
    </row>
    <row r="1970" spans="1:19" x14ac:dyDescent="0.25">
      <c r="A1970" s="1">
        <v>41690</v>
      </c>
      <c r="B1970" t="s">
        <v>66</v>
      </c>
      <c r="C1970">
        <v>191</v>
      </c>
      <c r="J1970">
        <f>IF(YEAR(A1970)=$F$3,C1970*$G$3,IF(YEAR(A1970)=$F$4,C1970*$G$4,IF(YEAR(A1970)=$F$5,C1970*$G$5,IF(YEAR(A1970)=$F$6,C1970*$G$6,IF(YEAR(A1970)=$F$7,C1970*$G$7,IF(YEAR(A1970)=$F$8,C1970*$G$8,IF(YEAR(A1970)=$F$9,C1970*$G$9,IF(YEAR(A1970)=$F$10,C1970*$G$10,IF(YEAR(A1970)=$F$11,C1970*$G$11,IF(YEAR(A1970)=$F$12,C1970*$G$12,))))))))))</f>
        <v>425.93</v>
      </c>
      <c r="R1970">
        <f>SUMIF($B$3:B1970,B1970,$C$3:C1970)</f>
        <v>3738</v>
      </c>
      <c r="S1970">
        <f t="shared" si="38"/>
        <v>19.100000000000001</v>
      </c>
    </row>
    <row r="1971" spans="1:19" x14ac:dyDescent="0.25">
      <c r="A1971" s="1">
        <v>41691</v>
      </c>
      <c r="B1971" t="s">
        <v>87</v>
      </c>
      <c r="C1971">
        <v>1</v>
      </c>
      <c r="J1971">
        <f>IF(YEAR(A1971)=$F$3,C1971*$G$3,IF(YEAR(A1971)=$F$4,C1971*$G$4,IF(YEAR(A1971)=$F$5,C1971*$G$5,IF(YEAR(A1971)=$F$6,C1971*$G$6,IF(YEAR(A1971)=$F$7,C1971*$G$7,IF(YEAR(A1971)=$F$8,C1971*$G$8,IF(YEAR(A1971)=$F$9,C1971*$G$9,IF(YEAR(A1971)=$F$10,C1971*$G$10,IF(YEAR(A1971)=$F$11,C1971*$G$11,IF(YEAR(A1971)=$F$12,C1971*$G$12,))))))))))</f>
        <v>2.23</v>
      </c>
      <c r="R1971">
        <f>SUMIF($B$3:B1971,B1971,$C$3:C1971)</f>
        <v>55</v>
      </c>
      <c r="S1971">
        <f t="shared" si="38"/>
        <v>0</v>
      </c>
    </row>
    <row r="1972" spans="1:19" x14ac:dyDescent="0.25">
      <c r="A1972" s="1">
        <v>41692</v>
      </c>
      <c r="B1972" t="s">
        <v>71</v>
      </c>
      <c r="C1972">
        <v>90</v>
      </c>
      <c r="J1972">
        <f>IF(YEAR(A1972)=$F$3,C1972*$G$3,IF(YEAR(A1972)=$F$4,C1972*$G$4,IF(YEAR(A1972)=$F$5,C1972*$G$5,IF(YEAR(A1972)=$F$6,C1972*$G$6,IF(YEAR(A1972)=$F$7,C1972*$G$7,IF(YEAR(A1972)=$F$8,C1972*$G$8,IF(YEAR(A1972)=$F$9,C1972*$G$9,IF(YEAR(A1972)=$F$10,C1972*$G$10,IF(YEAR(A1972)=$F$11,C1972*$G$11,IF(YEAR(A1972)=$F$12,C1972*$G$12,))))))))))</f>
        <v>200.7</v>
      </c>
      <c r="R1972">
        <f>SUMIF($B$3:B1972,B1972,$C$3:C1972)</f>
        <v>2781</v>
      </c>
      <c r="S1972">
        <f t="shared" si="38"/>
        <v>9</v>
      </c>
    </row>
    <row r="1973" spans="1:19" x14ac:dyDescent="0.25">
      <c r="A1973" s="1">
        <v>41696</v>
      </c>
      <c r="B1973" t="s">
        <v>9</v>
      </c>
      <c r="C1973">
        <v>234</v>
      </c>
      <c r="J1973">
        <f>IF(YEAR(A1973)=$F$3,C1973*$G$3,IF(YEAR(A1973)=$F$4,C1973*$G$4,IF(YEAR(A1973)=$F$5,C1973*$G$5,IF(YEAR(A1973)=$F$6,C1973*$G$6,IF(YEAR(A1973)=$F$7,C1973*$G$7,IF(YEAR(A1973)=$F$8,C1973*$G$8,IF(YEAR(A1973)=$F$9,C1973*$G$9,IF(YEAR(A1973)=$F$10,C1973*$G$10,IF(YEAR(A1973)=$F$11,C1973*$G$11,IF(YEAR(A1973)=$F$12,C1973*$G$12,))))))))))</f>
        <v>521.82000000000005</v>
      </c>
      <c r="R1973">
        <f>SUMIF($B$3:B1973,B1973,$C$3:C1973)</f>
        <v>24874</v>
      </c>
      <c r="S1973">
        <f t="shared" si="38"/>
        <v>46.800000000000004</v>
      </c>
    </row>
    <row r="1974" spans="1:19" x14ac:dyDescent="0.25">
      <c r="A1974" s="1">
        <v>41699</v>
      </c>
      <c r="B1974" t="s">
        <v>45</v>
      </c>
      <c r="C1974">
        <v>212</v>
      </c>
      <c r="J1974">
        <f>IF(YEAR(A1974)=$F$3,C1974*$G$3,IF(YEAR(A1974)=$F$4,C1974*$G$4,IF(YEAR(A1974)=$F$5,C1974*$G$5,IF(YEAR(A1974)=$F$6,C1974*$G$6,IF(YEAR(A1974)=$F$7,C1974*$G$7,IF(YEAR(A1974)=$F$8,C1974*$G$8,IF(YEAR(A1974)=$F$9,C1974*$G$9,IF(YEAR(A1974)=$F$10,C1974*$G$10,IF(YEAR(A1974)=$F$11,C1974*$G$11,IF(YEAR(A1974)=$F$12,C1974*$G$12,))))))))))</f>
        <v>472.76</v>
      </c>
      <c r="R1974">
        <f>SUMIF($B$3:B1974,B1974,$C$3:C1974)</f>
        <v>23855</v>
      </c>
      <c r="S1974">
        <f t="shared" si="38"/>
        <v>42.400000000000006</v>
      </c>
    </row>
    <row r="1975" spans="1:19" x14ac:dyDescent="0.25">
      <c r="A1975" s="1">
        <v>41701</v>
      </c>
      <c r="B1975" t="s">
        <v>45</v>
      </c>
      <c r="C1975">
        <v>372</v>
      </c>
      <c r="J1975">
        <f>IF(YEAR(A1975)=$F$3,C1975*$G$3,IF(YEAR(A1975)=$F$4,C1975*$G$4,IF(YEAR(A1975)=$F$5,C1975*$G$5,IF(YEAR(A1975)=$F$6,C1975*$G$6,IF(YEAR(A1975)=$F$7,C1975*$G$7,IF(YEAR(A1975)=$F$8,C1975*$G$8,IF(YEAR(A1975)=$F$9,C1975*$G$9,IF(YEAR(A1975)=$F$10,C1975*$G$10,IF(YEAR(A1975)=$F$11,C1975*$G$11,IF(YEAR(A1975)=$F$12,C1975*$G$12,))))))))))</f>
        <v>829.56</v>
      </c>
      <c r="R1975">
        <f>SUMIF($B$3:B1975,B1975,$C$3:C1975)</f>
        <v>24227</v>
      </c>
      <c r="S1975">
        <f t="shared" si="38"/>
        <v>74.400000000000006</v>
      </c>
    </row>
    <row r="1976" spans="1:19" x14ac:dyDescent="0.25">
      <c r="A1976" s="1">
        <v>41701</v>
      </c>
      <c r="B1976" t="s">
        <v>35</v>
      </c>
      <c r="C1976">
        <v>102</v>
      </c>
      <c r="J1976">
        <f>IF(YEAR(A1976)=$F$3,C1976*$G$3,IF(YEAR(A1976)=$F$4,C1976*$G$4,IF(YEAR(A1976)=$F$5,C1976*$G$5,IF(YEAR(A1976)=$F$6,C1976*$G$6,IF(YEAR(A1976)=$F$7,C1976*$G$7,IF(YEAR(A1976)=$F$8,C1976*$G$8,IF(YEAR(A1976)=$F$9,C1976*$G$9,IF(YEAR(A1976)=$F$10,C1976*$G$10,IF(YEAR(A1976)=$F$11,C1976*$G$11,IF(YEAR(A1976)=$F$12,C1976*$G$12,))))))))))</f>
        <v>227.46</v>
      </c>
      <c r="R1976">
        <f>SUMIF($B$3:B1976,B1976,$C$3:C1976)</f>
        <v>4092</v>
      </c>
      <c r="S1976">
        <f t="shared" si="38"/>
        <v>10.200000000000001</v>
      </c>
    </row>
    <row r="1977" spans="1:19" x14ac:dyDescent="0.25">
      <c r="A1977" s="1">
        <v>41701</v>
      </c>
      <c r="B1977" t="s">
        <v>10</v>
      </c>
      <c r="C1977">
        <v>69</v>
      </c>
      <c r="J1977">
        <f>IF(YEAR(A1977)=$F$3,C1977*$G$3,IF(YEAR(A1977)=$F$4,C1977*$G$4,IF(YEAR(A1977)=$F$5,C1977*$G$5,IF(YEAR(A1977)=$F$6,C1977*$G$6,IF(YEAR(A1977)=$F$7,C1977*$G$7,IF(YEAR(A1977)=$F$8,C1977*$G$8,IF(YEAR(A1977)=$F$9,C1977*$G$9,IF(YEAR(A1977)=$F$10,C1977*$G$10,IF(YEAR(A1977)=$F$11,C1977*$G$11,IF(YEAR(A1977)=$F$12,C1977*$G$12,))))))))))</f>
        <v>153.87</v>
      </c>
      <c r="R1977">
        <f>SUMIF($B$3:B1977,B1977,$C$3:C1977)</f>
        <v>4663</v>
      </c>
      <c r="S1977">
        <f t="shared" si="38"/>
        <v>6.9</v>
      </c>
    </row>
    <row r="1978" spans="1:19" x14ac:dyDescent="0.25">
      <c r="A1978" s="1">
        <v>41708</v>
      </c>
      <c r="B1978" t="s">
        <v>175</v>
      </c>
      <c r="C1978">
        <v>5</v>
      </c>
      <c r="J1978">
        <f>IF(YEAR(A1978)=$F$3,C1978*$G$3,IF(YEAR(A1978)=$F$4,C1978*$G$4,IF(YEAR(A1978)=$F$5,C1978*$G$5,IF(YEAR(A1978)=$F$6,C1978*$G$6,IF(YEAR(A1978)=$F$7,C1978*$G$7,IF(YEAR(A1978)=$F$8,C1978*$G$8,IF(YEAR(A1978)=$F$9,C1978*$G$9,IF(YEAR(A1978)=$F$10,C1978*$G$10,IF(YEAR(A1978)=$F$11,C1978*$G$11,IF(YEAR(A1978)=$F$12,C1978*$G$12,))))))))))</f>
        <v>11.15</v>
      </c>
      <c r="R1978">
        <f>SUMIF($B$3:B1978,B1978,$C$3:C1978)</f>
        <v>59</v>
      </c>
      <c r="S1978">
        <f t="shared" si="38"/>
        <v>0</v>
      </c>
    </row>
    <row r="1979" spans="1:19" x14ac:dyDescent="0.25">
      <c r="A1979" s="1">
        <v>41713</v>
      </c>
      <c r="B1979" t="s">
        <v>69</v>
      </c>
      <c r="C1979">
        <v>146</v>
      </c>
      <c r="J1979">
        <f>IF(YEAR(A1979)=$F$3,C1979*$G$3,IF(YEAR(A1979)=$F$4,C1979*$G$4,IF(YEAR(A1979)=$F$5,C1979*$G$5,IF(YEAR(A1979)=$F$6,C1979*$G$6,IF(YEAR(A1979)=$F$7,C1979*$G$7,IF(YEAR(A1979)=$F$8,C1979*$G$8,IF(YEAR(A1979)=$F$9,C1979*$G$9,IF(YEAR(A1979)=$F$10,C1979*$G$10,IF(YEAR(A1979)=$F$11,C1979*$G$11,IF(YEAR(A1979)=$F$12,C1979*$G$12,))))))))))</f>
        <v>325.58</v>
      </c>
      <c r="R1979">
        <f>SUMIF($B$3:B1979,B1979,$C$3:C1979)</f>
        <v>3302</v>
      </c>
      <c r="S1979">
        <f t="shared" si="38"/>
        <v>14.600000000000001</v>
      </c>
    </row>
    <row r="1980" spans="1:19" x14ac:dyDescent="0.25">
      <c r="A1980" s="1">
        <v>41714</v>
      </c>
      <c r="B1980" t="s">
        <v>20</v>
      </c>
      <c r="C1980">
        <v>114</v>
      </c>
      <c r="J1980">
        <f>IF(YEAR(A1980)=$F$3,C1980*$G$3,IF(YEAR(A1980)=$F$4,C1980*$G$4,IF(YEAR(A1980)=$F$5,C1980*$G$5,IF(YEAR(A1980)=$F$6,C1980*$G$6,IF(YEAR(A1980)=$F$7,C1980*$G$7,IF(YEAR(A1980)=$F$8,C1980*$G$8,IF(YEAR(A1980)=$F$9,C1980*$G$9,IF(YEAR(A1980)=$F$10,C1980*$G$10,IF(YEAR(A1980)=$F$11,C1980*$G$11,IF(YEAR(A1980)=$F$12,C1980*$G$12,))))))))))</f>
        <v>254.22</v>
      </c>
      <c r="R1980">
        <f>SUMIF($B$3:B1980,B1980,$C$3:C1980)</f>
        <v>1431</v>
      </c>
      <c r="S1980">
        <f t="shared" si="38"/>
        <v>11.4</v>
      </c>
    </row>
    <row r="1981" spans="1:19" x14ac:dyDescent="0.25">
      <c r="A1981" s="1">
        <v>41716</v>
      </c>
      <c r="B1981" t="s">
        <v>14</v>
      </c>
      <c r="C1981">
        <v>265</v>
      </c>
      <c r="J1981">
        <f>IF(YEAR(A1981)=$F$3,C1981*$G$3,IF(YEAR(A1981)=$F$4,C1981*$G$4,IF(YEAR(A1981)=$F$5,C1981*$G$5,IF(YEAR(A1981)=$F$6,C1981*$G$6,IF(YEAR(A1981)=$F$7,C1981*$G$7,IF(YEAR(A1981)=$F$8,C1981*$G$8,IF(YEAR(A1981)=$F$9,C1981*$G$9,IF(YEAR(A1981)=$F$10,C1981*$G$10,IF(YEAR(A1981)=$F$11,C1981*$G$11,IF(YEAR(A1981)=$F$12,C1981*$G$12,))))))))))</f>
        <v>590.95000000000005</v>
      </c>
      <c r="R1981">
        <f>SUMIF($B$3:B1981,B1981,$C$3:C1981)</f>
        <v>21873</v>
      </c>
      <c r="S1981">
        <f t="shared" si="38"/>
        <v>53</v>
      </c>
    </row>
    <row r="1982" spans="1:19" x14ac:dyDescent="0.25">
      <c r="A1982" s="1">
        <v>41716</v>
      </c>
      <c r="B1982" t="s">
        <v>128</v>
      </c>
      <c r="C1982">
        <v>1</v>
      </c>
      <c r="J1982">
        <f>IF(YEAR(A1982)=$F$3,C1982*$G$3,IF(YEAR(A1982)=$F$4,C1982*$G$4,IF(YEAR(A1982)=$F$5,C1982*$G$5,IF(YEAR(A1982)=$F$6,C1982*$G$6,IF(YEAR(A1982)=$F$7,C1982*$G$7,IF(YEAR(A1982)=$F$8,C1982*$G$8,IF(YEAR(A1982)=$F$9,C1982*$G$9,IF(YEAR(A1982)=$F$10,C1982*$G$10,IF(YEAR(A1982)=$F$11,C1982*$G$11,IF(YEAR(A1982)=$F$12,C1982*$G$12,))))))))))</f>
        <v>2.23</v>
      </c>
      <c r="R1982">
        <f>SUMIF($B$3:B1982,B1982,$C$3:C1982)</f>
        <v>7</v>
      </c>
      <c r="S1982">
        <f t="shared" si="38"/>
        <v>0</v>
      </c>
    </row>
    <row r="1983" spans="1:19" x14ac:dyDescent="0.25">
      <c r="A1983" s="1">
        <v>41719</v>
      </c>
      <c r="B1983" t="s">
        <v>156</v>
      </c>
      <c r="C1983">
        <v>16</v>
      </c>
      <c r="J1983">
        <f>IF(YEAR(A1983)=$F$3,C1983*$G$3,IF(YEAR(A1983)=$F$4,C1983*$G$4,IF(YEAR(A1983)=$F$5,C1983*$G$5,IF(YEAR(A1983)=$F$6,C1983*$G$6,IF(YEAR(A1983)=$F$7,C1983*$G$7,IF(YEAR(A1983)=$F$8,C1983*$G$8,IF(YEAR(A1983)=$F$9,C1983*$G$9,IF(YEAR(A1983)=$F$10,C1983*$G$10,IF(YEAR(A1983)=$F$11,C1983*$G$11,IF(YEAR(A1983)=$F$12,C1983*$G$12,))))))))))</f>
        <v>35.68</v>
      </c>
      <c r="R1983">
        <f>SUMIF($B$3:B1983,B1983,$C$3:C1983)</f>
        <v>31</v>
      </c>
      <c r="S1983">
        <f t="shared" si="38"/>
        <v>0</v>
      </c>
    </row>
    <row r="1984" spans="1:19" x14ac:dyDescent="0.25">
      <c r="A1984" s="1">
        <v>41721</v>
      </c>
      <c r="B1984" t="s">
        <v>191</v>
      </c>
      <c r="C1984">
        <v>11</v>
      </c>
      <c r="J1984">
        <f>IF(YEAR(A1984)=$F$3,C1984*$G$3,IF(YEAR(A1984)=$F$4,C1984*$G$4,IF(YEAR(A1984)=$F$5,C1984*$G$5,IF(YEAR(A1984)=$F$6,C1984*$G$6,IF(YEAR(A1984)=$F$7,C1984*$G$7,IF(YEAR(A1984)=$F$8,C1984*$G$8,IF(YEAR(A1984)=$F$9,C1984*$G$9,IF(YEAR(A1984)=$F$10,C1984*$G$10,IF(YEAR(A1984)=$F$11,C1984*$G$11,IF(YEAR(A1984)=$F$12,C1984*$G$12,))))))))))</f>
        <v>24.53</v>
      </c>
      <c r="R1984">
        <f>SUMIF($B$3:B1984,B1984,$C$3:C1984)</f>
        <v>18</v>
      </c>
      <c r="S1984">
        <f t="shared" si="38"/>
        <v>0</v>
      </c>
    </row>
    <row r="1985" spans="1:19" x14ac:dyDescent="0.25">
      <c r="A1985" s="1">
        <v>41721</v>
      </c>
      <c r="B1985" t="s">
        <v>22</v>
      </c>
      <c r="C1985">
        <v>118</v>
      </c>
      <c r="J1985">
        <f>IF(YEAR(A1985)=$F$3,C1985*$G$3,IF(YEAR(A1985)=$F$4,C1985*$G$4,IF(YEAR(A1985)=$F$5,C1985*$G$5,IF(YEAR(A1985)=$F$6,C1985*$G$6,IF(YEAR(A1985)=$F$7,C1985*$G$7,IF(YEAR(A1985)=$F$8,C1985*$G$8,IF(YEAR(A1985)=$F$9,C1985*$G$9,IF(YEAR(A1985)=$F$10,C1985*$G$10,IF(YEAR(A1985)=$F$11,C1985*$G$11,IF(YEAR(A1985)=$F$12,C1985*$G$12,))))))))))</f>
        <v>263.14</v>
      </c>
      <c r="R1985">
        <f>SUMIF($B$3:B1985,B1985,$C$3:C1985)</f>
        <v>21597</v>
      </c>
      <c r="S1985">
        <f t="shared" si="38"/>
        <v>23.6</v>
      </c>
    </row>
    <row r="1986" spans="1:19" x14ac:dyDescent="0.25">
      <c r="A1986" s="1">
        <v>41728</v>
      </c>
      <c r="B1986" t="s">
        <v>45</v>
      </c>
      <c r="C1986">
        <v>213</v>
      </c>
      <c r="J1986">
        <f>IF(YEAR(A1986)=$F$3,C1986*$G$3,IF(YEAR(A1986)=$F$4,C1986*$G$4,IF(YEAR(A1986)=$F$5,C1986*$G$5,IF(YEAR(A1986)=$F$6,C1986*$G$6,IF(YEAR(A1986)=$F$7,C1986*$G$7,IF(YEAR(A1986)=$F$8,C1986*$G$8,IF(YEAR(A1986)=$F$9,C1986*$G$9,IF(YEAR(A1986)=$F$10,C1986*$G$10,IF(YEAR(A1986)=$F$11,C1986*$G$11,IF(YEAR(A1986)=$F$12,C1986*$G$12,))))))))))</f>
        <v>474.99</v>
      </c>
      <c r="R1986">
        <f>SUMIF($B$3:B1986,B1986,$C$3:C1986)</f>
        <v>24440</v>
      </c>
      <c r="S1986">
        <f t="shared" si="38"/>
        <v>42.6</v>
      </c>
    </row>
    <row r="1987" spans="1:19" x14ac:dyDescent="0.25">
      <c r="A1987" s="1">
        <v>41732</v>
      </c>
      <c r="B1987" t="s">
        <v>9</v>
      </c>
      <c r="C1987">
        <v>146</v>
      </c>
      <c r="J1987">
        <f>IF(YEAR(A1987)=$F$3,C1987*$G$3,IF(YEAR(A1987)=$F$4,C1987*$G$4,IF(YEAR(A1987)=$F$5,C1987*$G$5,IF(YEAR(A1987)=$F$6,C1987*$G$6,IF(YEAR(A1987)=$F$7,C1987*$G$7,IF(YEAR(A1987)=$F$8,C1987*$G$8,IF(YEAR(A1987)=$F$9,C1987*$G$9,IF(YEAR(A1987)=$F$10,C1987*$G$10,IF(YEAR(A1987)=$F$11,C1987*$G$11,IF(YEAR(A1987)=$F$12,C1987*$G$12,))))))))))</f>
        <v>325.58</v>
      </c>
      <c r="R1987">
        <f>SUMIF($B$3:B1987,B1987,$C$3:C1987)</f>
        <v>25020</v>
      </c>
      <c r="S1987">
        <f t="shared" si="38"/>
        <v>29.200000000000003</v>
      </c>
    </row>
    <row r="1988" spans="1:19" x14ac:dyDescent="0.25">
      <c r="A1988" s="1">
        <v>41734</v>
      </c>
      <c r="B1988" t="s">
        <v>124</v>
      </c>
      <c r="C1988">
        <v>6</v>
      </c>
      <c r="J1988">
        <f>IF(YEAR(A1988)=$F$3,C1988*$G$3,IF(YEAR(A1988)=$F$4,C1988*$G$4,IF(YEAR(A1988)=$F$5,C1988*$G$5,IF(YEAR(A1988)=$F$6,C1988*$G$6,IF(YEAR(A1988)=$F$7,C1988*$G$7,IF(YEAR(A1988)=$F$8,C1988*$G$8,IF(YEAR(A1988)=$F$9,C1988*$G$9,IF(YEAR(A1988)=$F$10,C1988*$G$10,IF(YEAR(A1988)=$F$11,C1988*$G$11,IF(YEAR(A1988)=$F$12,C1988*$G$12,))))))))))</f>
        <v>13.379999999999999</v>
      </c>
      <c r="R1988">
        <f>SUMIF($B$3:B1988,B1988,$C$3:C1988)</f>
        <v>17</v>
      </c>
      <c r="S1988">
        <f t="shared" ref="S1988:S2051" si="39">IF(R1988&gt;=10000,C1988*0.2,IF(R1988&gt;=1000,C1988*0.1,IF(R1988&gt;=100,C1988*0.05,0)))</f>
        <v>0</v>
      </c>
    </row>
    <row r="1989" spans="1:19" x14ac:dyDescent="0.25">
      <c r="A1989" s="1">
        <v>41736</v>
      </c>
      <c r="B1989" t="s">
        <v>45</v>
      </c>
      <c r="C1989">
        <v>392</v>
      </c>
      <c r="J1989">
        <f>IF(YEAR(A1989)=$F$3,C1989*$G$3,IF(YEAR(A1989)=$F$4,C1989*$G$4,IF(YEAR(A1989)=$F$5,C1989*$G$5,IF(YEAR(A1989)=$F$6,C1989*$G$6,IF(YEAR(A1989)=$F$7,C1989*$G$7,IF(YEAR(A1989)=$F$8,C1989*$G$8,IF(YEAR(A1989)=$F$9,C1989*$G$9,IF(YEAR(A1989)=$F$10,C1989*$G$10,IF(YEAR(A1989)=$F$11,C1989*$G$11,IF(YEAR(A1989)=$F$12,C1989*$G$12,))))))))))</f>
        <v>874.16</v>
      </c>
      <c r="R1989">
        <f>SUMIF($B$3:B1989,B1989,$C$3:C1989)</f>
        <v>24832</v>
      </c>
      <c r="S1989">
        <f t="shared" si="39"/>
        <v>78.400000000000006</v>
      </c>
    </row>
    <row r="1990" spans="1:19" x14ac:dyDescent="0.25">
      <c r="A1990" s="1">
        <v>41736</v>
      </c>
      <c r="B1990" t="s">
        <v>102</v>
      </c>
      <c r="C1990">
        <v>422</v>
      </c>
      <c r="J1990">
        <f>IF(YEAR(A1990)=$F$3,C1990*$G$3,IF(YEAR(A1990)=$F$4,C1990*$G$4,IF(YEAR(A1990)=$F$5,C1990*$G$5,IF(YEAR(A1990)=$F$6,C1990*$G$6,IF(YEAR(A1990)=$F$7,C1990*$G$7,IF(YEAR(A1990)=$F$8,C1990*$G$8,IF(YEAR(A1990)=$F$9,C1990*$G$9,IF(YEAR(A1990)=$F$10,C1990*$G$10,IF(YEAR(A1990)=$F$11,C1990*$G$11,IF(YEAR(A1990)=$F$12,C1990*$G$12,))))))))))</f>
        <v>941.06</v>
      </c>
      <c r="R1990">
        <f>SUMIF($B$3:B1990,B1990,$C$3:C1990)</f>
        <v>6908</v>
      </c>
      <c r="S1990">
        <f t="shared" si="39"/>
        <v>42.2</v>
      </c>
    </row>
    <row r="1991" spans="1:19" x14ac:dyDescent="0.25">
      <c r="A1991" s="1">
        <v>41740</v>
      </c>
      <c r="B1991" t="s">
        <v>22</v>
      </c>
      <c r="C1991">
        <v>474</v>
      </c>
      <c r="J1991">
        <f>IF(YEAR(A1991)=$F$3,C1991*$G$3,IF(YEAR(A1991)=$F$4,C1991*$G$4,IF(YEAR(A1991)=$F$5,C1991*$G$5,IF(YEAR(A1991)=$F$6,C1991*$G$6,IF(YEAR(A1991)=$F$7,C1991*$G$7,IF(YEAR(A1991)=$F$8,C1991*$G$8,IF(YEAR(A1991)=$F$9,C1991*$G$9,IF(YEAR(A1991)=$F$10,C1991*$G$10,IF(YEAR(A1991)=$F$11,C1991*$G$11,IF(YEAR(A1991)=$F$12,C1991*$G$12,))))))))))</f>
        <v>1057.02</v>
      </c>
      <c r="R1991">
        <f>SUMIF($B$3:B1991,B1991,$C$3:C1991)</f>
        <v>22071</v>
      </c>
      <c r="S1991">
        <f t="shared" si="39"/>
        <v>94.800000000000011</v>
      </c>
    </row>
    <row r="1992" spans="1:19" x14ac:dyDescent="0.25">
      <c r="A1992" s="1">
        <v>41741</v>
      </c>
      <c r="B1992" t="s">
        <v>55</v>
      </c>
      <c r="C1992">
        <v>166</v>
      </c>
      <c r="J1992">
        <f>IF(YEAR(A1992)=$F$3,C1992*$G$3,IF(YEAR(A1992)=$F$4,C1992*$G$4,IF(YEAR(A1992)=$F$5,C1992*$G$5,IF(YEAR(A1992)=$F$6,C1992*$G$6,IF(YEAR(A1992)=$F$7,C1992*$G$7,IF(YEAR(A1992)=$F$8,C1992*$G$8,IF(YEAR(A1992)=$F$9,C1992*$G$9,IF(YEAR(A1992)=$F$10,C1992*$G$10,IF(YEAR(A1992)=$F$11,C1992*$G$11,IF(YEAR(A1992)=$F$12,C1992*$G$12,))))))))))</f>
        <v>370.18</v>
      </c>
      <c r="R1992">
        <f>SUMIF($B$3:B1992,B1992,$C$3:C1992)</f>
        <v>4322</v>
      </c>
      <c r="S1992">
        <f t="shared" si="39"/>
        <v>16.600000000000001</v>
      </c>
    </row>
    <row r="1993" spans="1:19" x14ac:dyDescent="0.25">
      <c r="A1993" s="1">
        <v>41743</v>
      </c>
      <c r="B1993" t="s">
        <v>55</v>
      </c>
      <c r="C1993">
        <v>121</v>
      </c>
      <c r="J1993">
        <f>IF(YEAR(A1993)=$F$3,C1993*$G$3,IF(YEAR(A1993)=$F$4,C1993*$G$4,IF(YEAR(A1993)=$F$5,C1993*$G$5,IF(YEAR(A1993)=$F$6,C1993*$G$6,IF(YEAR(A1993)=$F$7,C1993*$G$7,IF(YEAR(A1993)=$F$8,C1993*$G$8,IF(YEAR(A1993)=$F$9,C1993*$G$9,IF(YEAR(A1993)=$F$10,C1993*$G$10,IF(YEAR(A1993)=$F$11,C1993*$G$11,IF(YEAR(A1993)=$F$12,C1993*$G$12,))))))))))</f>
        <v>269.83</v>
      </c>
      <c r="R1993">
        <f>SUMIF($B$3:B1993,B1993,$C$3:C1993)</f>
        <v>4443</v>
      </c>
      <c r="S1993">
        <f t="shared" si="39"/>
        <v>12.100000000000001</v>
      </c>
    </row>
    <row r="1994" spans="1:19" x14ac:dyDescent="0.25">
      <c r="A1994" s="1">
        <v>41744</v>
      </c>
      <c r="B1994" t="s">
        <v>17</v>
      </c>
      <c r="C1994">
        <v>406</v>
      </c>
      <c r="J1994">
        <f>IF(YEAR(A1994)=$F$3,C1994*$G$3,IF(YEAR(A1994)=$F$4,C1994*$G$4,IF(YEAR(A1994)=$F$5,C1994*$G$5,IF(YEAR(A1994)=$F$6,C1994*$G$6,IF(YEAR(A1994)=$F$7,C1994*$G$7,IF(YEAR(A1994)=$F$8,C1994*$G$8,IF(YEAR(A1994)=$F$9,C1994*$G$9,IF(YEAR(A1994)=$F$10,C1994*$G$10,IF(YEAR(A1994)=$F$11,C1994*$G$11,IF(YEAR(A1994)=$F$12,C1994*$G$12,))))))))))</f>
        <v>905.38</v>
      </c>
      <c r="R1994">
        <f>SUMIF($B$3:B1994,B1994,$C$3:C1994)</f>
        <v>17592</v>
      </c>
      <c r="S1994">
        <f t="shared" si="39"/>
        <v>81.2</v>
      </c>
    </row>
    <row r="1995" spans="1:19" x14ac:dyDescent="0.25">
      <c r="A1995" s="1">
        <v>41746</v>
      </c>
      <c r="B1995" t="s">
        <v>26</v>
      </c>
      <c r="C1995">
        <v>41</v>
      </c>
      <c r="J1995">
        <f>IF(YEAR(A1995)=$F$3,C1995*$G$3,IF(YEAR(A1995)=$F$4,C1995*$G$4,IF(YEAR(A1995)=$F$5,C1995*$G$5,IF(YEAR(A1995)=$F$6,C1995*$G$6,IF(YEAR(A1995)=$F$7,C1995*$G$7,IF(YEAR(A1995)=$F$8,C1995*$G$8,IF(YEAR(A1995)=$F$9,C1995*$G$9,IF(YEAR(A1995)=$F$10,C1995*$G$10,IF(YEAR(A1995)=$F$11,C1995*$G$11,IF(YEAR(A1995)=$F$12,C1995*$G$12,))))))))))</f>
        <v>91.429999999999993</v>
      </c>
      <c r="R1995">
        <f>SUMIF($B$3:B1995,B1995,$C$3:C1995)</f>
        <v>2286</v>
      </c>
      <c r="S1995">
        <f t="shared" si="39"/>
        <v>4.1000000000000005</v>
      </c>
    </row>
    <row r="1996" spans="1:19" x14ac:dyDescent="0.25">
      <c r="A1996" s="1">
        <v>41750</v>
      </c>
      <c r="B1996" t="s">
        <v>50</v>
      </c>
      <c r="C1996">
        <v>254</v>
      </c>
      <c r="J1996">
        <f>IF(YEAR(A1996)=$F$3,C1996*$G$3,IF(YEAR(A1996)=$F$4,C1996*$G$4,IF(YEAR(A1996)=$F$5,C1996*$G$5,IF(YEAR(A1996)=$F$6,C1996*$G$6,IF(YEAR(A1996)=$F$7,C1996*$G$7,IF(YEAR(A1996)=$F$8,C1996*$G$8,IF(YEAR(A1996)=$F$9,C1996*$G$9,IF(YEAR(A1996)=$F$10,C1996*$G$10,IF(YEAR(A1996)=$F$11,C1996*$G$11,IF(YEAR(A1996)=$F$12,C1996*$G$12,))))))))))</f>
        <v>566.41999999999996</v>
      </c>
      <c r="R1996">
        <f>SUMIF($B$3:B1996,B1996,$C$3:C1996)</f>
        <v>21355</v>
      </c>
      <c r="S1996">
        <f t="shared" si="39"/>
        <v>50.800000000000004</v>
      </c>
    </row>
    <row r="1997" spans="1:19" x14ac:dyDescent="0.25">
      <c r="A1997" s="1">
        <v>41750</v>
      </c>
      <c r="B1997" t="s">
        <v>9</v>
      </c>
      <c r="C1997">
        <v>246</v>
      </c>
      <c r="J1997">
        <f>IF(YEAR(A1997)=$F$3,C1997*$G$3,IF(YEAR(A1997)=$F$4,C1997*$G$4,IF(YEAR(A1997)=$F$5,C1997*$G$5,IF(YEAR(A1997)=$F$6,C1997*$G$6,IF(YEAR(A1997)=$F$7,C1997*$G$7,IF(YEAR(A1997)=$F$8,C1997*$G$8,IF(YEAR(A1997)=$F$9,C1997*$G$9,IF(YEAR(A1997)=$F$10,C1997*$G$10,IF(YEAR(A1997)=$F$11,C1997*$G$11,IF(YEAR(A1997)=$F$12,C1997*$G$12,))))))))))</f>
        <v>548.58000000000004</v>
      </c>
      <c r="R1997">
        <f>SUMIF($B$3:B1997,B1997,$C$3:C1997)</f>
        <v>25266</v>
      </c>
      <c r="S1997">
        <f t="shared" si="39"/>
        <v>49.2</v>
      </c>
    </row>
    <row r="1998" spans="1:19" x14ac:dyDescent="0.25">
      <c r="A1998" s="1">
        <v>41755</v>
      </c>
      <c r="B1998" t="s">
        <v>19</v>
      </c>
      <c r="C1998">
        <v>148</v>
      </c>
      <c r="J1998">
        <f>IF(YEAR(A1998)=$F$3,C1998*$G$3,IF(YEAR(A1998)=$F$4,C1998*$G$4,IF(YEAR(A1998)=$F$5,C1998*$G$5,IF(YEAR(A1998)=$F$6,C1998*$G$6,IF(YEAR(A1998)=$F$7,C1998*$G$7,IF(YEAR(A1998)=$F$8,C1998*$G$8,IF(YEAR(A1998)=$F$9,C1998*$G$9,IF(YEAR(A1998)=$F$10,C1998*$G$10,IF(YEAR(A1998)=$F$11,C1998*$G$11,IF(YEAR(A1998)=$F$12,C1998*$G$12,))))))))))</f>
        <v>330.04</v>
      </c>
      <c r="R1998">
        <f>SUMIF($B$3:B1998,B1998,$C$3:C1998)</f>
        <v>4593</v>
      </c>
      <c r="S1998">
        <f t="shared" si="39"/>
        <v>14.8</v>
      </c>
    </row>
    <row r="1999" spans="1:19" x14ac:dyDescent="0.25">
      <c r="A1999" s="1">
        <v>41755</v>
      </c>
      <c r="B1999" t="s">
        <v>5</v>
      </c>
      <c r="C1999">
        <v>365</v>
      </c>
      <c r="J1999">
        <f>IF(YEAR(A1999)=$F$3,C1999*$G$3,IF(YEAR(A1999)=$F$4,C1999*$G$4,IF(YEAR(A1999)=$F$5,C1999*$G$5,IF(YEAR(A1999)=$F$6,C1999*$G$6,IF(YEAR(A1999)=$F$7,C1999*$G$7,IF(YEAR(A1999)=$F$8,C1999*$G$8,IF(YEAR(A1999)=$F$9,C1999*$G$9,IF(YEAR(A1999)=$F$10,C1999*$G$10,IF(YEAR(A1999)=$F$11,C1999*$G$11,IF(YEAR(A1999)=$F$12,C1999*$G$12,))))))))))</f>
        <v>813.95</v>
      </c>
      <c r="R1999">
        <f>SUMIF($B$3:B1999,B1999,$C$3:C1999)</f>
        <v>11096</v>
      </c>
      <c r="S1999">
        <f t="shared" si="39"/>
        <v>73</v>
      </c>
    </row>
    <row r="2000" spans="1:19" x14ac:dyDescent="0.25">
      <c r="A2000" s="1">
        <v>41756</v>
      </c>
      <c r="B2000" t="s">
        <v>20</v>
      </c>
      <c r="C2000">
        <v>20</v>
      </c>
      <c r="J2000">
        <f>IF(YEAR(A2000)=$F$3,C2000*$G$3,IF(YEAR(A2000)=$F$4,C2000*$G$4,IF(YEAR(A2000)=$F$5,C2000*$G$5,IF(YEAR(A2000)=$F$6,C2000*$G$6,IF(YEAR(A2000)=$F$7,C2000*$G$7,IF(YEAR(A2000)=$F$8,C2000*$G$8,IF(YEAR(A2000)=$F$9,C2000*$G$9,IF(YEAR(A2000)=$F$10,C2000*$G$10,IF(YEAR(A2000)=$F$11,C2000*$G$11,IF(YEAR(A2000)=$F$12,C2000*$G$12,))))))))))</f>
        <v>44.6</v>
      </c>
      <c r="R2000">
        <f>SUMIF($B$3:B2000,B2000,$C$3:C2000)</f>
        <v>1451</v>
      </c>
      <c r="S2000">
        <f t="shared" si="39"/>
        <v>2</v>
      </c>
    </row>
    <row r="2001" spans="1:19" x14ac:dyDescent="0.25">
      <c r="A2001" s="1">
        <v>41761</v>
      </c>
      <c r="B2001" t="s">
        <v>137</v>
      </c>
      <c r="C2001">
        <v>4</v>
      </c>
      <c r="J2001">
        <f>IF(YEAR(A2001)=$F$3,C2001*$G$3,IF(YEAR(A2001)=$F$4,C2001*$G$4,IF(YEAR(A2001)=$F$5,C2001*$G$5,IF(YEAR(A2001)=$F$6,C2001*$G$6,IF(YEAR(A2001)=$F$7,C2001*$G$7,IF(YEAR(A2001)=$F$8,C2001*$G$8,IF(YEAR(A2001)=$F$9,C2001*$G$9,IF(YEAR(A2001)=$F$10,C2001*$G$10,IF(YEAR(A2001)=$F$11,C2001*$G$11,IF(YEAR(A2001)=$F$12,C2001*$G$12,))))))))))</f>
        <v>8.92</v>
      </c>
      <c r="R2001">
        <f>SUMIF($B$3:B2001,B2001,$C$3:C2001)</f>
        <v>39</v>
      </c>
      <c r="S2001">
        <f t="shared" si="39"/>
        <v>0</v>
      </c>
    </row>
    <row r="2002" spans="1:19" x14ac:dyDescent="0.25">
      <c r="A2002" s="1">
        <v>41764</v>
      </c>
      <c r="B2002" t="s">
        <v>45</v>
      </c>
      <c r="C2002">
        <v>215</v>
      </c>
      <c r="J2002">
        <f>IF(YEAR(A2002)=$F$3,C2002*$G$3,IF(YEAR(A2002)=$F$4,C2002*$G$4,IF(YEAR(A2002)=$F$5,C2002*$G$5,IF(YEAR(A2002)=$F$6,C2002*$G$6,IF(YEAR(A2002)=$F$7,C2002*$G$7,IF(YEAR(A2002)=$F$8,C2002*$G$8,IF(YEAR(A2002)=$F$9,C2002*$G$9,IF(YEAR(A2002)=$F$10,C2002*$G$10,IF(YEAR(A2002)=$F$11,C2002*$G$11,IF(YEAR(A2002)=$F$12,C2002*$G$12,))))))))))</f>
        <v>479.45</v>
      </c>
      <c r="R2002">
        <f>SUMIF($B$3:B2002,B2002,$C$3:C2002)</f>
        <v>25047</v>
      </c>
      <c r="S2002">
        <f t="shared" si="39"/>
        <v>43</v>
      </c>
    </row>
    <row r="2003" spans="1:19" x14ac:dyDescent="0.25">
      <c r="A2003" s="1">
        <v>41766</v>
      </c>
      <c r="B2003" t="s">
        <v>12</v>
      </c>
      <c r="C2003">
        <v>138</v>
      </c>
      <c r="J2003">
        <f>IF(YEAR(A2003)=$F$3,C2003*$G$3,IF(YEAR(A2003)=$F$4,C2003*$G$4,IF(YEAR(A2003)=$F$5,C2003*$G$5,IF(YEAR(A2003)=$F$6,C2003*$G$6,IF(YEAR(A2003)=$F$7,C2003*$G$7,IF(YEAR(A2003)=$F$8,C2003*$G$8,IF(YEAR(A2003)=$F$9,C2003*$G$9,IF(YEAR(A2003)=$F$10,C2003*$G$10,IF(YEAR(A2003)=$F$11,C2003*$G$11,IF(YEAR(A2003)=$F$12,C2003*$G$12,))))))))))</f>
        <v>307.74</v>
      </c>
      <c r="R2003">
        <f>SUMIF($B$3:B2003,B2003,$C$3:C2003)</f>
        <v>4522</v>
      </c>
      <c r="S2003">
        <f t="shared" si="39"/>
        <v>13.8</v>
      </c>
    </row>
    <row r="2004" spans="1:19" x14ac:dyDescent="0.25">
      <c r="A2004" s="1">
        <v>41766</v>
      </c>
      <c r="B2004" t="s">
        <v>7</v>
      </c>
      <c r="C2004">
        <v>496</v>
      </c>
      <c r="J2004">
        <f>IF(YEAR(A2004)=$F$3,C2004*$G$3,IF(YEAR(A2004)=$F$4,C2004*$G$4,IF(YEAR(A2004)=$F$5,C2004*$G$5,IF(YEAR(A2004)=$F$6,C2004*$G$6,IF(YEAR(A2004)=$F$7,C2004*$G$7,IF(YEAR(A2004)=$F$8,C2004*$G$8,IF(YEAR(A2004)=$F$9,C2004*$G$9,IF(YEAR(A2004)=$F$10,C2004*$G$10,IF(YEAR(A2004)=$F$11,C2004*$G$11,IF(YEAR(A2004)=$F$12,C2004*$G$12,))))))))))</f>
        <v>1106.08</v>
      </c>
      <c r="R2004">
        <f>SUMIF($B$3:B2004,B2004,$C$3:C2004)</f>
        <v>25284</v>
      </c>
      <c r="S2004">
        <f t="shared" si="39"/>
        <v>99.2</v>
      </c>
    </row>
    <row r="2005" spans="1:19" x14ac:dyDescent="0.25">
      <c r="A2005" s="1">
        <v>41767</v>
      </c>
      <c r="B2005" t="s">
        <v>37</v>
      </c>
      <c r="C2005">
        <v>155</v>
      </c>
      <c r="J2005">
        <f>IF(YEAR(A2005)=$F$3,C2005*$G$3,IF(YEAR(A2005)=$F$4,C2005*$G$4,IF(YEAR(A2005)=$F$5,C2005*$G$5,IF(YEAR(A2005)=$F$6,C2005*$G$6,IF(YEAR(A2005)=$F$7,C2005*$G$7,IF(YEAR(A2005)=$F$8,C2005*$G$8,IF(YEAR(A2005)=$F$9,C2005*$G$9,IF(YEAR(A2005)=$F$10,C2005*$G$10,IF(YEAR(A2005)=$F$11,C2005*$G$11,IF(YEAR(A2005)=$F$12,C2005*$G$12,))))))))))</f>
        <v>345.65</v>
      </c>
      <c r="R2005">
        <f>SUMIF($B$3:B2005,B2005,$C$3:C2005)</f>
        <v>4842</v>
      </c>
      <c r="S2005">
        <f t="shared" si="39"/>
        <v>15.5</v>
      </c>
    </row>
    <row r="2006" spans="1:19" x14ac:dyDescent="0.25">
      <c r="A2006" s="1">
        <v>41770</v>
      </c>
      <c r="B2006" t="s">
        <v>24</v>
      </c>
      <c r="C2006">
        <v>386</v>
      </c>
      <c r="J2006">
        <f>IF(YEAR(A2006)=$F$3,C2006*$G$3,IF(YEAR(A2006)=$F$4,C2006*$G$4,IF(YEAR(A2006)=$F$5,C2006*$G$5,IF(YEAR(A2006)=$F$6,C2006*$G$6,IF(YEAR(A2006)=$F$7,C2006*$G$7,IF(YEAR(A2006)=$F$8,C2006*$G$8,IF(YEAR(A2006)=$F$9,C2006*$G$9,IF(YEAR(A2006)=$F$10,C2006*$G$10,IF(YEAR(A2006)=$F$11,C2006*$G$11,IF(YEAR(A2006)=$F$12,C2006*$G$12,))))))))))</f>
        <v>860.78</v>
      </c>
      <c r="R2006">
        <f>SUMIF($B$3:B2006,B2006,$C$3:C2006)</f>
        <v>5465</v>
      </c>
      <c r="S2006">
        <f t="shared" si="39"/>
        <v>38.6</v>
      </c>
    </row>
    <row r="2007" spans="1:19" x14ac:dyDescent="0.25">
      <c r="A2007" s="1">
        <v>41773</v>
      </c>
      <c r="B2007" t="s">
        <v>71</v>
      </c>
      <c r="C2007">
        <v>124</v>
      </c>
      <c r="J2007">
        <f>IF(YEAR(A2007)=$F$3,C2007*$G$3,IF(YEAR(A2007)=$F$4,C2007*$G$4,IF(YEAR(A2007)=$F$5,C2007*$G$5,IF(YEAR(A2007)=$F$6,C2007*$G$6,IF(YEAR(A2007)=$F$7,C2007*$G$7,IF(YEAR(A2007)=$F$8,C2007*$G$8,IF(YEAR(A2007)=$F$9,C2007*$G$9,IF(YEAR(A2007)=$F$10,C2007*$G$10,IF(YEAR(A2007)=$F$11,C2007*$G$11,IF(YEAR(A2007)=$F$12,C2007*$G$12,))))))))))</f>
        <v>276.52</v>
      </c>
      <c r="R2007">
        <f>SUMIF($B$3:B2007,B2007,$C$3:C2007)</f>
        <v>2905</v>
      </c>
      <c r="S2007">
        <f t="shared" si="39"/>
        <v>12.4</v>
      </c>
    </row>
    <row r="2008" spans="1:19" x14ac:dyDescent="0.25">
      <c r="A2008" s="1">
        <v>41774</v>
      </c>
      <c r="B2008" t="s">
        <v>14</v>
      </c>
      <c r="C2008">
        <v>173</v>
      </c>
      <c r="J2008">
        <f>IF(YEAR(A2008)=$F$3,C2008*$G$3,IF(YEAR(A2008)=$F$4,C2008*$G$4,IF(YEAR(A2008)=$F$5,C2008*$G$5,IF(YEAR(A2008)=$F$6,C2008*$G$6,IF(YEAR(A2008)=$F$7,C2008*$G$7,IF(YEAR(A2008)=$F$8,C2008*$G$8,IF(YEAR(A2008)=$F$9,C2008*$G$9,IF(YEAR(A2008)=$F$10,C2008*$G$10,IF(YEAR(A2008)=$F$11,C2008*$G$11,IF(YEAR(A2008)=$F$12,C2008*$G$12,))))))))))</f>
        <v>385.79</v>
      </c>
      <c r="R2008">
        <f>SUMIF($B$3:B2008,B2008,$C$3:C2008)</f>
        <v>22046</v>
      </c>
      <c r="S2008">
        <f t="shared" si="39"/>
        <v>34.6</v>
      </c>
    </row>
    <row r="2009" spans="1:19" x14ac:dyDescent="0.25">
      <c r="A2009" s="1">
        <v>41776</v>
      </c>
      <c r="B2009" t="s">
        <v>35</v>
      </c>
      <c r="C2009">
        <v>161</v>
      </c>
      <c r="J2009">
        <f>IF(YEAR(A2009)=$F$3,C2009*$G$3,IF(YEAR(A2009)=$F$4,C2009*$G$4,IF(YEAR(A2009)=$F$5,C2009*$G$5,IF(YEAR(A2009)=$F$6,C2009*$G$6,IF(YEAR(A2009)=$F$7,C2009*$G$7,IF(YEAR(A2009)=$F$8,C2009*$G$8,IF(YEAR(A2009)=$F$9,C2009*$G$9,IF(YEAR(A2009)=$F$10,C2009*$G$10,IF(YEAR(A2009)=$F$11,C2009*$G$11,IF(YEAR(A2009)=$F$12,C2009*$G$12,))))))))))</f>
        <v>359.03</v>
      </c>
      <c r="R2009">
        <f>SUMIF($B$3:B2009,B2009,$C$3:C2009)</f>
        <v>4253</v>
      </c>
      <c r="S2009">
        <f t="shared" si="39"/>
        <v>16.100000000000001</v>
      </c>
    </row>
    <row r="2010" spans="1:19" x14ac:dyDescent="0.25">
      <c r="A2010" s="1">
        <v>41778</v>
      </c>
      <c r="B2010" t="s">
        <v>69</v>
      </c>
      <c r="C2010">
        <v>147</v>
      </c>
      <c r="J2010">
        <f>IF(YEAR(A2010)=$F$3,C2010*$G$3,IF(YEAR(A2010)=$F$4,C2010*$G$4,IF(YEAR(A2010)=$F$5,C2010*$G$5,IF(YEAR(A2010)=$F$6,C2010*$G$6,IF(YEAR(A2010)=$F$7,C2010*$G$7,IF(YEAR(A2010)=$F$8,C2010*$G$8,IF(YEAR(A2010)=$F$9,C2010*$G$9,IF(YEAR(A2010)=$F$10,C2010*$G$10,IF(YEAR(A2010)=$F$11,C2010*$G$11,IF(YEAR(A2010)=$F$12,C2010*$G$12,))))))))))</f>
        <v>327.81</v>
      </c>
      <c r="R2010">
        <f>SUMIF($B$3:B2010,B2010,$C$3:C2010)</f>
        <v>3449</v>
      </c>
      <c r="S2010">
        <f t="shared" si="39"/>
        <v>14.700000000000001</v>
      </c>
    </row>
    <row r="2011" spans="1:19" x14ac:dyDescent="0.25">
      <c r="A2011" s="1">
        <v>41784</v>
      </c>
      <c r="B2011" t="s">
        <v>22</v>
      </c>
      <c r="C2011">
        <v>401</v>
      </c>
      <c r="J2011">
        <f>IF(YEAR(A2011)=$F$3,C2011*$G$3,IF(YEAR(A2011)=$F$4,C2011*$G$4,IF(YEAR(A2011)=$F$5,C2011*$G$5,IF(YEAR(A2011)=$F$6,C2011*$G$6,IF(YEAR(A2011)=$F$7,C2011*$G$7,IF(YEAR(A2011)=$F$8,C2011*$G$8,IF(YEAR(A2011)=$F$9,C2011*$G$9,IF(YEAR(A2011)=$F$10,C2011*$G$10,IF(YEAR(A2011)=$F$11,C2011*$G$11,IF(YEAR(A2011)=$F$12,C2011*$G$12,))))))))))</f>
        <v>894.23</v>
      </c>
      <c r="R2011">
        <f>SUMIF($B$3:B2011,B2011,$C$3:C2011)</f>
        <v>22472</v>
      </c>
      <c r="S2011">
        <f t="shared" si="39"/>
        <v>80.2</v>
      </c>
    </row>
    <row r="2012" spans="1:19" x14ac:dyDescent="0.25">
      <c r="A2012" s="1">
        <v>41784</v>
      </c>
      <c r="B2012" t="s">
        <v>50</v>
      </c>
      <c r="C2012">
        <v>101</v>
      </c>
      <c r="J2012">
        <f>IF(YEAR(A2012)=$F$3,C2012*$G$3,IF(YEAR(A2012)=$F$4,C2012*$G$4,IF(YEAR(A2012)=$F$5,C2012*$G$5,IF(YEAR(A2012)=$F$6,C2012*$G$6,IF(YEAR(A2012)=$F$7,C2012*$G$7,IF(YEAR(A2012)=$F$8,C2012*$G$8,IF(YEAR(A2012)=$F$9,C2012*$G$9,IF(YEAR(A2012)=$F$10,C2012*$G$10,IF(YEAR(A2012)=$F$11,C2012*$G$11,IF(YEAR(A2012)=$F$12,C2012*$G$12,))))))))))</f>
        <v>225.23</v>
      </c>
      <c r="R2012">
        <f>SUMIF($B$3:B2012,B2012,$C$3:C2012)</f>
        <v>21456</v>
      </c>
      <c r="S2012">
        <f t="shared" si="39"/>
        <v>20.200000000000003</v>
      </c>
    </row>
    <row r="2013" spans="1:19" x14ac:dyDescent="0.25">
      <c r="A2013" s="1">
        <v>41785</v>
      </c>
      <c r="B2013" t="s">
        <v>22</v>
      </c>
      <c r="C2013">
        <v>169</v>
      </c>
      <c r="J2013">
        <f>IF(YEAR(A2013)=$F$3,C2013*$G$3,IF(YEAR(A2013)=$F$4,C2013*$G$4,IF(YEAR(A2013)=$F$5,C2013*$G$5,IF(YEAR(A2013)=$F$6,C2013*$G$6,IF(YEAR(A2013)=$F$7,C2013*$G$7,IF(YEAR(A2013)=$F$8,C2013*$G$8,IF(YEAR(A2013)=$F$9,C2013*$G$9,IF(YEAR(A2013)=$F$10,C2013*$G$10,IF(YEAR(A2013)=$F$11,C2013*$G$11,IF(YEAR(A2013)=$F$12,C2013*$G$12,))))))))))</f>
        <v>376.87</v>
      </c>
      <c r="R2013">
        <f>SUMIF($B$3:B2013,B2013,$C$3:C2013)</f>
        <v>22641</v>
      </c>
      <c r="S2013">
        <f t="shared" si="39"/>
        <v>33.800000000000004</v>
      </c>
    </row>
    <row r="2014" spans="1:19" x14ac:dyDescent="0.25">
      <c r="A2014" s="1">
        <v>41786</v>
      </c>
      <c r="B2014" t="s">
        <v>14</v>
      </c>
      <c r="C2014">
        <v>324</v>
      </c>
      <c r="J2014">
        <f>IF(YEAR(A2014)=$F$3,C2014*$G$3,IF(YEAR(A2014)=$F$4,C2014*$G$4,IF(YEAR(A2014)=$F$5,C2014*$G$5,IF(YEAR(A2014)=$F$6,C2014*$G$6,IF(YEAR(A2014)=$F$7,C2014*$G$7,IF(YEAR(A2014)=$F$8,C2014*$G$8,IF(YEAR(A2014)=$F$9,C2014*$G$9,IF(YEAR(A2014)=$F$10,C2014*$G$10,IF(YEAR(A2014)=$F$11,C2014*$G$11,IF(YEAR(A2014)=$F$12,C2014*$G$12,))))))))))</f>
        <v>722.52</v>
      </c>
      <c r="R2014">
        <f>SUMIF($B$3:B2014,B2014,$C$3:C2014)</f>
        <v>22370</v>
      </c>
      <c r="S2014">
        <f t="shared" si="39"/>
        <v>64.8</v>
      </c>
    </row>
    <row r="2015" spans="1:19" x14ac:dyDescent="0.25">
      <c r="A2015" s="1">
        <v>41787</v>
      </c>
      <c r="B2015" t="s">
        <v>219</v>
      </c>
      <c r="C2015">
        <v>16</v>
      </c>
      <c r="J2015">
        <f>IF(YEAR(A2015)=$F$3,C2015*$G$3,IF(YEAR(A2015)=$F$4,C2015*$G$4,IF(YEAR(A2015)=$F$5,C2015*$G$5,IF(YEAR(A2015)=$F$6,C2015*$G$6,IF(YEAR(A2015)=$F$7,C2015*$G$7,IF(YEAR(A2015)=$F$8,C2015*$G$8,IF(YEAR(A2015)=$F$9,C2015*$G$9,IF(YEAR(A2015)=$F$10,C2015*$G$10,IF(YEAR(A2015)=$F$11,C2015*$G$11,IF(YEAR(A2015)=$F$12,C2015*$G$12,))))))))))</f>
        <v>35.68</v>
      </c>
      <c r="R2015">
        <f>SUMIF($B$3:B2015,B2015,$C$3:C2015)</f>
        <v>29</v>
      </c>
      <c r="S2015">
        <f t="shared" si="39"/>
        <v>0</v>
      </c>
    </row>
    <row r="2016" spans="1:19" x14ac:dyDescent="0.25">
      <c r="A2016" s="1">
        <v>41788</v>
      </c>
      <c r="B2016" t="s">
        <v>71</v>
      </c>
      <c r="C2016">
        <v>194</v>
      </c>
      <c r="J2016">
        <f>IF(YEAR(A2016)=$F$3,C2016*$G$3,IF(YEAR(A2016)=$F$4,C2016*$G$4,IF(YEAR(A2016)=$F$5,C2016*$G$5,IF(YEAR(A2016)=$F$6,C2016*$G$6,IF(YEAR(A2016)=$F$7,C2016*$G$7,IF(YEAR(A2016)=$F$8,C2016*$G$8,IF(YEAR(A2016)=$F$9,C2016*$G$9,IF(YEAR(A2016)=$F$10,C2016*$G$10,IF(YEAR(A2016)=$F$11,C2016*$G$11,IF(YEAR(A2016)=$F$12,C2016*$G$12,))))))))))</f>
        <v>432.62</v>
      </c>
      <c r="R2016">
        <f>SUMIF($B$3:B2016,B2016,$C$3:C2016)</f>
        <v>3099</v>
      </c>
      <c r="S2016">
        <f t="shared" si="39"/>
        <v>19.400000000000002</v>
      </c>
    </row>
    <row r="2017" spans="1:19" x14ac:dyDescent="0.25">
      <c r="A2017" s="1">
        <v>41789</v>
      </c>
      <c r="B2017" t="s">
        <v>102</v>
      </c>
      <c r="C2017">
        <v>197</v>
      </c>
      <c r="J2017">
        <f>IF(YEAR(A2017)=$F$3,C2017*$G$3,IF(YEAR(A2017)=$F$4,C2017*$G$4,IF(YEAR(A2017)=$F$5,C2017*$G$5,IF(YEAR(A2017)=$F$6,C2017*$G$6,IF(YEAR(A2017)=$F$7,C2017*$G$7,IF(YEAR(A2017)=$F$8,C2017*$G$8,IF(YEAR(A2017)=$F$9,C2017*$G$9,IF(YEAR(A2017)=$F$10,C2017*$G$10,IF(YEAR(A2017)=$F$11,C2017*$G$11,IF(YEAR(A2017)=$F$12,C2017*$G$12,))))))))))</f>
        <v>439.31</v>
      </c>
      <c r="R2017">
        <f>SUMIF($B$3:B2017,B2017,$C$3:C2017)</f>
        <v>7105</v>
      </c>
      <c r="S2017">
        <f t="shared" si="39"/>
        <v>19.700000000000003</v>
      </c>
    </row>
    <row r="2018" spans="1:19" x14ac:dyDescent="0.25">
      <c r="A2018" s="1">
        <v>41789</v>
      </c>
      <c r="B2018" t="s">
        <v>23</v>
      </c>
      <c r="C2018">
        <v>23</v>
      </c>
      <c r="J2018">
        <f>IF(YEAR(A2018)=$F$3,C2018*$G$3,IF(YEAR(A2018)=$F$4,C2018*$G$4,IF(YEAR(A2018)=$F$5,C2018*$G$5,IF(YEAR(A2018)=$F$6,C2018*$G$6,IF(YEAR(A2018)=$F$7,C2018*$G$7,IF(YEAR(A2018)=$F$8,C2018*$G$8,IF(YEAR(A2018)=$F$9,C2018*$G$9,IF(YEAR(A2018)=$F$10,C2018*$G$10,IF(YEAR(A2018)=$F$11,C2018*$G$11,IF(YEAR(A2018)=$F$12,C2018*$G$12,))))))))))</f>
        <v>51.29</v>
      </c>
      <c r="R2018">
        <f>SUMIF($B$3:B2018,B2018,$C$3:C2018)</f>
        <v>3799</v>
      </c>
      <c r="S2018">
        <f t="shared" si="39"/>
        <v>2.3000000000000003</v>
      </c>
    </row>
    <row r="2019" spans="1:19" x14ac:dyDescent="0.25">
      <c r="A2019" s="1">
        <v>41790</v>
      </c>
      <c r="B2019" t="s">
        <v>12</v>
      </c>
      <c r="C2019">
        <v>138</v>
      </c>
      <c r="J2019">
        <f>IF(YEAR(A2019)=$F$3,C2019*$G$3,IF(YEAR(A2019)=$F$4,C2019*$G$4,IF(YEAR(A2019)=$F$5,C2019*$G$5,IF(YEAR(A2019)=$F$6,C2019*$G$6,IF(YEAR(A2019)=$F$7,C2019*$G$7,IF(YEAR(A2019)=$F$8,C2019*$G$8,IF(YEAR(A2019)=$F$9,C2019*$G$9,IF(YEAR(A2019)=$F$10,C2019*$G$10,IF(YEAR(A2019)=$F$11,C2019*$G$11,IF(YEAR(A2019)=$F$12,C2019*$G$12,))))))))))</f>
        <v>307.74</v>
      </c>
      <c r="R2019">
        <f>SUMIF($B$3:B2019,B2019,$C$3:C2019)</f>
        <v>4660</v>
      </c>
      <c r="S2019">
        <f t="shared" si="39"/>
        <v>13.8</v>
      </c>
    </row>
    <row r="2020" spans="1:19" x14ac:dyDescent="0.25">
      <c r="A2020" s="1">
        <v>41791</v>
      </c>
      <c r="B2020" t="s">
        <v>61</v>
      </c>
      <c r="C2020">
        <v>121</v>
      </c>
      <c r="J2020">
        <f>IF(YEAR(A2020)=$F$3,C2020*$G$3,IF(YEAR(A2020)=$F$4,C2020*$G$4,IF(YEAR(A2020)=$F$5,C2020*$G$5,IF(YEAR(A2020)=$F$6,C2020*$G$6,IF(YEAR(A2020)=$F$7,C2020*$G$7,IF(YEAR(A2020)=$F$8,C2020*$G$8,IF(YEAR(A2020)=$F$9,C2020*$G$9,IF(YEAR(A2020)=$F$10,C2020*$G$10,IF(YEAR(A2020)=$F$11,C2020*$G$11,IF(YEAR(A2020)=$F$12,C2020*$G$12,))))))))))</f>
        <v>269.83</v>
      </c>
      <c r="R2020">
        <f>SUMIF($B$3:B2020,B2020,$C$3:C2020)</f>
        <v>3050</v>
      </c>
      <c r="S2020">
        <f t="shared" si="39"/>
        <v>12.100000000000001</v>
      </c>
    </row>
    <row r="2021" spans="1:19" x14ac:dyDescent="0.25">
      <c r="A2021" s="1">
        <v>41793</v>
      </c>
      <c r="B2021" t="s">
        <v>204</v>
      </c>
      <c r="C2021">
        <v>10</v>
      </c>
      <c r="J2021">
        <f>IF(YEAR(A2021)=$F$3,C2021*$G$3,IF(YEAR(A2021)=$F$4,C2021*$G$4,IF(YEAR(A2021)=$F$5,C2021*$G$5,IF(YEAR(A2021)=$F$6,C2021*$G$6,IF(YEAR(A2021)=$F$7,C2021*$G$7,IF(YEAR(A2021)=$F$8,C2021*$G$8,IF(YEAR(A2021)=$F$9,C2021*$G$9,IF(YEAR(A2021)=$F$10,C2021*$G$10,IF(YEAR(A2021)=$F$11,C2021*$G$11,IF(YEAR(A2021)=$F$12,C2021*$G$12,))))))))))</f>
        <v>22.3</v>
      </c>
      <c r="R2021">
        <f>SUMIF($B$3:B2021,B2021,$C$3:C2021)</f>
        <v>16</v>
      </c>
      <c r="S2021">
        <f t="shared" si="39"/>
        <v>0</v>
      </c>
    </row>
    <row r="2022" spans="1:19" x14ac:dyDescent="0.25">
      <c r="A2022" s="1">
        <v>41795</v>
      </c>
      <c r="B2022" t="s">
        <v>130</v>
      </c>
      <c r="C2022">
        <v>9</v>
      </c>
      <c r="J2022">
        <f>IF(YEAR(A2022)=$F$3,C2022*$G$3,IF(YEAR(A2022)=$F$4,C2022*$G$4,IF(YEAR(A2022)=$F$5,C2022*$G$5,IF(YEAR(A2022)=$F$6,C2022*$G$6,IF(YEAR(A2022)=$F$7,C2022*$G$7,IF(YEAR(A2022)=$F$8,C2022*$G$8,IF(YEAR(A2022)=$F$9,C2022*$G$9,IF(YEAR(A2022)=$F$10,C2022*$G$10,IF(YEAR(A2022)=$F$11,C2022*$G$11,IF(YEAR(A2022)=$F$12,C2022*$G$12,))))))))))</f>
        <v>20.07</v>
      </c>
      <c r="R2022">
        <f>SUMIF($B$3:B2022,B2022,$C$3:C2022)</f>
        <v>41</v>
      </c>
      <c r="S2022">
        <f t="shared" si="39"/>
        <v>0</v>
      </c>
    </row>
    <row r="2023" spans="1:19" x14ac:dyDescent="0.25">
      <c r="A2023" s="1">
        <v>41798</v>
      </c>
      <c r="B2023" t="s">
        <v>52</v>
      </c>
      <c r="C2023">
        <v>35</v>
      </c>
      <c r="J2023">
        <f>IF(YEAR(A2023)=$F$3,C2023*$G$3,IF(YEAR(A2023)=$F$4,C2023*$G$4,IF(YEAR(A2023)=$F$5,C2023*$G$5,IF(YEAR(A2023)=$F$6,C2023*$G$6,IF(YEAR(A2023)=$F$7,C2023*$G$7,IF(YEAR(A2023)=$F$8,C2023*$G$8,IF(YEAR(A2023)=$F$9,C2023*$G$9,IF(YEAR(A2023)=$F$10,C2023*$G$10,IF(YEAR(A2023)=$F$11,C2023*$G$11,IF(YEAR(A2023)=$F$12,C2023*$G$12,))))))))))</f>
        <v>78.05</v>
      </c>
      <c r="R2023">
        <f>SUMIF($B$3:B2023,B2023,$C$3:C2023)</f>
        <v>5181</v>
      </c>
      <c r="S2023">
        <f t="shared" si="39"/>
        <v>3.5</v>
      </c>
    </row>
    <row r="2024" spans="1:19" x14ac:dyDescent="0.25">
      <c r="A2024" s="1">
        <v>41802</v>
      </c>
      <c r="B2024" t="s">
        <v>35</v>
      </c>
      <c r="C2024">
        <v>154</v>
      </c>
      <c r="J2024">
        <f>IF(YEAR(A2024)=$F$3,C2024*$G$3,IF(YEAR(A2024)=$F$4,C2024*$G$4,IF(YEAR(A2024)=$F$5,C2024*$G$5,IF(YEAR(A2024)=$F$6,C2024*$G$6,IF(YEAR(A2024)=$F$7,C2024*$G$7,IF(YEAR(A2024)=$F$8,C2024*$G$8,IF(YEAR(A2024)=$F$9,C2024*$G$9,IF(YEAR(A2024)=$F$10,C2024*$G$10,IF(YEAR(A2024)=$F$11,C2024*$G$11,IF(YEAR(A2024)=$F$12,C2024*$G$12,))))))))))</f>
        <v>343.42</v>
      </c>
      <c r="R2024">
        <f>SUMIF($B$3:B2024,B2024,$C$3:C2024)</f>
        <v>4407</v>
      </c>
      <c r="S2024">
        <f t="shared" si="39"/>
        <v>15.4</v>
      </c>
    </row>
    <row r="2025" spans="1:19" x14ac:dyDescent="0.25">
      <c r="A2025" s="1">
        <v>41806</v>
      </c>
      <c r="B2025" t="s">
        <v>113</v>
      </c>
      <c r="C2025">
        <v>1</v>
      </c>
      <c r="J2025">
        <f>IF(YEAR(A2025)=$F$3,C2025*$G$3,IF(YEAR(A2025)=$F$4,C2025*$G$4,IF(YEAR(A2025)=$F$5,C2025*$G$5,IF(YEAR(A2025)=$F$6,C2025*$G$6,IF(YEAR(A2025)=$F$7,C2025*$G$7,IF(YEAR(A2025)=$F$8,C2025*$G$8,IF(YEAR(A2025)=$F$9,C2025*$G$9,IF(YEAR(A2025)=$F$10,C2025*$G$10,IF(YEAR(A2025)=$F$11,C2025*$G$11,IF(YEAR(A2025)=$F$12,C2025*$G$12,))))))))))</f>
        <v>2.23</v>
      </c>
      <c r="R2025">
        <f>SUMIF($B$3:B2025,B2025,$C$3:C2025)</f>
        <v>47</v>
      </c>
      <c r="S2025">
        <f t="shared" si="39"/>
        <v>0</v>
      </c>
    </row>
    <row r="2026" spans="1:19" x14ac:dyDescent="0.25">
      <c r="A2026" s="1">
        <v>41807</v>
      </c>
      <c r="B2026" t="s">
        <v>14</v>
      </c>
      <c r="C2026">
        <v>249</v>
      </c>
      <c r="J2026">
        <f>IF(YEAR(A2026)=$F$3,C2026*$G$3,IF(YEAR(A2026)=$F$4,C2026*$G$4,IF(YEAR(A2026)=$F$5,C2026*$G$5,IF(YEAR(A2026)=$F$6,C2026*$G$6,IF(YEAR(A2026)=$F$7,C2026*$G$7,IF(YEAR(A2026)=$F$8,C2026*$G$8,IF(YEAR(A2026)=$F$9,C2026*$G$9,IF(YEAR(A2026)=$F$10,C2026*$G$10,IF(YEAR(A2026)=$F$11,C2026*$G$11,IF(YEAR(A2026)=$F$12,C2026*$G$12,))))))))))</f>
        <v>555.27</v>
      </c>
      <c r="R2026">
        <f>SUMIF($B$3:B2026,B2026,$C$3:C2026)</f>
        <v>22619</v>
      </c>
      <c r="S2026">
        <f t="shared" si="39"/>
        <v>49.800000000000004</v>
      </c>
    </row>
    <row r="2027" spans="1:19" x14ac:dyDescent="0.25">
      <c r="A2027" s="1">
        <v>41807</v>
      </c>
      <c r="B2027" t="s">
        <v>37</v>
      </c>
      <c r="C2027">
        <v>27</v>
      </c>
      <c r="J2027">
        <f>IF(YEAR(A2027)=$F$3,C2027*$G$3,IF(YEAR(A2027)=$F$4,C2027*$G$4,IF(YEAR(A2027)=$F$5,C2027*$G$5,IF(YEAR(A2027)=$F$6,C2027*$G$6,IF(YEAR(A2027)=$F$7,C2027*$G$7,IF(YEAR(A2027)=$F$8,C2027*$G$8,IF(YEAR(A2027)=$F$9,C2027*$G$9,IF(YEAR(A2027)=$F$10,C2027*$G$10,IF(YEAR(A2027)=$F$11,C2027*$G$11,IF(YEAR(A2027)=$F$12,C2027*$G$12,))))))))))</f>
        <v>60.21</v>
      </c>
      <c r="R2027">
        <f>SUMIF($B$3:B2027,B2027,$C$3:C2027)</f>
        <v>4869</v>
      </c>
      <c r="S2027">
        <f t="shared" si="39"/>
        <v>2.7</v>
      </c>
    </row>
    <row r="2028" spans="1:19" x14ac:dyDescent="0.25">
      <c r="A2028" s="1">
        <v>41809</v>
      </c>
      <c r="B2028" t="s">
        <v>12</v>
      </c>
      <c r="C2028">
        <v>167</v>
      </c>
      <c r="J2028">
        <f>IF(YEAR(A2028)=$F$3,C2028*$G$3,IF(YEAR(A2028)=$F$4,C2028*$G$4,IF(YEAR(A2028)=$F$5,C2028*$G$5,IF(YEAR(A2028)=$F$6,C2028*$G$6,IF(YEAR(A2028)=$F$7,C2028*$G$7,IF(YEAR(A2028)=$F$8,C2028*$G$8,IF(YEAR(A2028)=$F$9,C2028*$G$9,IF(YEAR(A2028)=$F$10,C2028*$G$10,IF(YEAR(A2028)=$F$11,C2028*$G$11,IF(YEAR(A2028)=$F$12,C2028*$G$12,))))))))))</f>
        <v>372.41</v>
      </c>
      <c r="R2028">
        <f>SUMIF($B$3:B2028,B2028,$C$3:C2028)</f>
        <v>4827</v>
      </c>
      <c r="S2028">
        <f t="shared" si="39"/>
        <v>16.7</v>
      </c>
    </row>
    <row r="2029" spans="1:19" x14ac:dyDescent="0.25">
      <c r="A2029" s="1">
        <v>41810</v>
      </c>
      <c r="B2029" t="s">
        <v>12</v>
      </c>
      <c r="C2029">
        <v>71</v>
      </c>
      <c r="J2029">
        <f>IF(YEAR(A2029)=$F$3,C2029*$G$3,IF(YEAR(A2029)=$F$4,C2029*$G$4,IF(YEAR(A2029)=$F$5,C2029*$G$5,IF(YEAR(A2029)=$F$6,C2029*$G$6,IF(YEAR(A2029)=$F$7,C2029*$G$7,IF(YEAR(A2029)=$F$8,C2029*$G$8,IF(YEAR(A2029)=$F$9,C2029*$G$9,IF(YEAR(A2029)=$F$10,C2029*$G$10,IF(YEAR(A2029)=$F$11,C2029*$G$11,IF(YEAR(A2029)=$F$12,C2029*$G$12,))))))))))</f>
        <v>158.33000000000001</v>
      </c>
      <c r="R2029">
        <f>SUMIF($B$3:B2029,B2029,$C$3:C2029)</f>
        <v>4898</v>
      </c>
      <c r="S2029">
        <f t="shared" si="39"/>
        <v>7.1000000000000005</v>
      </c>
    </row>
    <row r="2030" spans="1:19" x14ac:dyDescent="0.25">
      <c r="A2030" s="1">
        <v>41810</v>
      </c>
      <c r="B2030" t="s">
        <v>83</v>
      </c>
      <c r="C2030">
        <v>13</v>
      </c>
      <c r="J2030">
        <f>IF(YEAR(A2030)=$F$3,C2030*$G$3,IF(YEAR(A2030)=$F$4,C2030*$G$4,IF(YEAR(A2030)=$F$5,C2030*$G$5,IF(YEAR(A2030)=$F$6,C2030*$G$6,IF(YEAR(A2030)=$F$7,C2030*$G$7,IF(YEAR(A2030)=$F$8,C2030*$G$8,IF(YEAR(A2030)=$F$9,C2030*$G$9,IF(YEAR(A2030)=$F$10,C2030*$G$10,IF(YEAR(A2030)=$F$11,C2030*$G$11,IF(YEAR(A2030)=$F$12,C2030*$G$12,))))))))))</f>
        <v>28.99</v>
      </c>
      <c r="R2030">
        <f>SUMIF($B$3:B2030,B2030,$C$3:C2030)</f>
        <v>16</v>
      </c>
      <c r="S2030">
        <f t="shared" si="39"/>
        <v>0</v>
      </c>
    </row>
    <row r="2031" spans="1:19" x14ac:dyDescent="0.25">
      <c r="A2031" s="1">
        <v>41811</v>
      </c>
      <c r="B2031" t="s">
        <v>30</v>
      </c>
      <c r="C2031">
        <v>90</v>
      </c>
      <c r="J2031">
        <f>IF(YEAR(A2031)=$F$3,C2031*$G$3,IF(YEAR(A2031)=$F$4,C2031*$G$4,IF(YEAR(A2031)=$F$5,C2031*$G$5,IF(YEAR(A2031)=$F$6,C2031*$G$6,IF(YEAR(A2031)=$F$7,C2031*$G$7,IF(YEAR(A2031)=$F$8,C2031*$G$8,IF(YEAR(A2031)=$F$9,C2031*$G$9,IF(YEAR(A2031)=$F$10,C2031*$G$10,IF(YEAR(A2031)=$F$11,C2031*$G$11,IF(YEAR(A2031)=$F$12,C2031*$G$12,))))))))))</f>
        <v>200.7</v>
      </c>
      <c r="R2031">
        <f>SUMIF($B$3:B2031,B2031,$C$3:C2031)</f>
        <v>5120</v>
      </c>
      <c r="S2031">
        <f t="shared" si="39"/>
        <v>9</v>
      </c>
    </row>
    <row r="2032" spans="1:19" x14ac:dyDescent="0.25">
      <c r="A2032" s="1">
        <v>41814</v>
      </c>
      <c r="B2032" t="s">
        <v>9</v>
      </c>
      <c r="C2032">
        <v>106</v>
      </c>
      <c r="J2032">
        <f>IF(YEAR(A2032)=$F$3,C2032*$G$3,IF(YEAR(A2032)=$F$4,C2032*$G$4,IF(YEAR(A2032)=$F$5,C2032*$G$5,IF(YEAR(A2032)=$F$6,C2032*$G$6,IF(YEAR(A2032)=$F$7,C2032*$G$7,IF(YEAR(A2032)=$F$8,C2032*$G$8,IF(YEAR(A2032)=$F$9,C2032*$G$9,IF(YEAR(A2032)=$F$10,C2032*$G$10,IF(YEAR(A2032)=$F$11,C2032*$G$11,IF(YEAR(A2032)=$F$12,C2032*$G$12,))))))))))</f>
        <v>236.38</v>
      </c>
      <c r="R2032">
        <f>SUMIF($B$3:B2032,B2032,$C$3:C2032)</f>
        <v>25372</v>
      </c>
      <c r="S2032">
        <f t="shared" si="39"/>
        <v>21.200000000000003</v>
      </c>
    </row>
    <row r="2033" spans="1:19" x14ac:dyDescent="0.25">
      <c r="A2033" s="1">
        <v>41815</v>
      </c>
      <c r="B2033" t="s">
        <v>66</v>
      </c>
      <c r="C2033">
        <v>57</v>
      </c>
      <c r="J2033">
        <f>IF(YEAR(A2033)=$F$3,C2033*$G$3,IF(YEAR(A2033)=$F$4,C2033*$G$4,IF(YEAR(A2033)=$F$5,C2033*$G$5,IF(YEAR(A2033)=$F$6,C2033*$G$6,IF(YEAR(A2033)=$F$7,C2033*$G$7,IF(YEAR(A2033)=$F$8,C2033*$G$8,IF(YEAR(A2033)=$F$9,C2033*$G$9,IF(YEAR(A2033)=$F$10,C2033*$G$10,IF(YEAR(A2033)=$F$11,C2033*$G$11,IF(YEAR(A2033)=$F$12,C2033*$G$12,))))))))))</f>
        <v>127.11</v>
      </c>
      <c r="R2033">
        <f>SUMIF($B$3:B2033,B2033,$C$3:C2033)</f>
        <v>3795</v>
      </c>
      <c r="S2033">
        <f t="shared" si="39"/>
        <v>5.7</v>
      </c>
    </row>
    <row r="2034" spans="1:19" x14ac:dyDescent="0.25">
      <c r="A2034" s="1">
        <v>41815</v>
      </c>
      <c r="B2034" t="s">
        <v>18</v>
      </c>
      <c r="C2034">
        <v>59</v>
      </c>
      <c r="J2034">
        <f>IF(YEAR(A2034)=$F$3,C2034*$G$3,IF(YEAR(A2034)=$F$4,C2034*$G$4,IF(YEAR(A2034)=$F$5,C2034*$G$5,IF(YEAR(A2034)=$F$6,C2034*$G$6,IF(YEAR(A2034)=$F$7,C2034*$G$7,IF(YEAR(A2034)=$F$8,C2034*$G$8,IF(YEAR(A2034)=$F$9,C2034*$G$9,IF(YEAR(A2034)=$F$10,C2034*$G$10,IF(YEAR(A2034)=$F$11,C2034*$G$11,IF(YEAR(A2034)=$F$12,C2034*$G$12,))))))))))</f>
        <v>131.57</v>
      </c>
      <c r="R2034">
        <f>SUMIF($B$3:B2034,B2034,$C$3:C2034)</f>
        <v>5051</v>
      </c>
      <c r="S2034">
        <f t="shared" si="39"/>
        <v>5.9</v>
      </c>
    </row>
    <row r="2035" spans="1:19" x14ac:dyDescent="0.25">
      <c r="A2035" s="1">
        <v>41817</v>
      </c>
      <c r="B2035" t="s">
        <v>79</v>
      </c>
      <c r="C2035">
        <v>11</v>
      </c>
      <c r="J2035">
        <f>IF(YEAR(A2035)=$F$3,C2035*$G$3,IF(YEAR(A2035)=$F$4,C2035*$G$4,IF(YEAR(A2035)=$F$5,C2035*$G$5,IF(YEAR(A2035)=$F$6,C2035*$G$6,IF(YEAR(A2035)=$F$7,C2035*$G$7,IF(YEAR(A2035)=$F$8,C2035*$G$8,IF(YEAR(A2035)=$F$9,C2035*$G$9,IF(YEAR(A2035)=$F$10,C2035*$G$10,IF(YEAR(A2035)=$F$11,C2035*$G$11,IF(YEAR(A2035)=$F$12,C2035*$G$12,))))))))))</f>
        <v>24.53</v>
      </c>
      <c r="R2035">
        <f>SUMIF($B$3:B2035,B2035,$C$3:C2035)</f>
        <v>56</v>
      </c>
      <c r="S2035">
        <f t="shared" si="39"/>
        <v>0</v>
      </c>
    </row>
    <row r="2036" spans="1:19" x14ac:dyDescent="0.25">
      <c r="A2036" s="1">
        <v>41818</v>
      </c>
      <c r="B2036" t="s">
        <v>102</v>
      </c>
      <c r="C2036">
        <v>361</v>
      </c>
      <c r="J2036">
        <f>IF(YEAR(A2036)=$F$3,C2036*$G$3,IF(YEAR(A2036)=$F$4,C2036*$G$4,IF(YEAR(A2036)=$F$5,C2036*$G$5,IF(YEAR(A2036)=$F$6,C2036*$G$6,IF(YEAR(A2036)=$F$7,C2036*$G$7,IF(YEAR(A2036)=$F$8,C2036*$G$8,IF(YEAR(A2036)=$F$9,C2036*$G$9,IF(YEAR(A2036)=$F$10,C2036*$G$10,IF(YEAR(A2036)=$F$11,C2036*$G$11,IF(YEAR(A2036)=$F$12,C2036*$G$12,))))))))))</f>
        <v>805.03</v>
      </c>
      <c r="R2036">
        <f>SUMIF($B$3:B2036,B2036,$C$3:C2036)</f>
        <v>7466</v>
      </c>
      <c r="S2036">
        <f t="shared" si="39"/>
        <v>36.1</v>
      </c>
    </row>
    <row r="2037" spans="1:19" x14ac:dyDescent="0.25">
      <c r="A2037" s="1">
        <v>41819</v>
      </c>
      <c r="B2037" t="s">
        <v>8</v>
      </c>
      <c r="C2037">
        <v>153</v>
      </c>
      <c r="J2037">
        <f>IF(YEAR(A2037)=$F$3,C2037*$G$3,IF(YEAR(A2037)=$F$4,C2037*$G$4,IF(YEAR(A2037)=$F$5,C2037*$G$5,IF(YEAR(A2037)=$F$6,C2037*$G$6,IF(YEAR(A2037)=$F$7,C2037*$G$7,IF(YEAR(A2037)=$F$8,C2037*$G$8,IF(YEAR(A2037)=$F$9,C2037*$G$9,IF(YEAR(A2037)=$F$10,C2037*$G$10,IF(YEAR(A2037)=$F$11,C2037*$G$11,IF(YEAR(A2037)=$F$12,C2037*$G$12,))))))))))</f>
        <v>341.19</v>
      </c>
      <c r="R2037">
        <f>SUMIF($B$3:B2037,B2037,$C$3:C2037)</f>
        <v>2982</v>
      </c>
      <c r="S2037">
        <f t="shared" si="39"/>
        <v>15.3</v>
      </c>
    </row>
    <row r="2038" spans="1:19" x14ac:dyDescent="0.25">
      <c r="A2038" s="1">
        <v>41820</v>
      </c>
      <c r="B2038" t="s">
        <v>147</v>
      </c>
      <c r="C2038">
        <v>7</v>
      </c>
      <c r="J2038">
        <f>IF(YEAR(A2038)=$F$3,C2038*$G$3,IF(YEAR(A2038)=$F$4,C2038*$G$4,IF(YEAR(A2038)=$F$5,C2038*$G$5,IF(YEAR(A2038)=$F$6,C2038*$G$6,IF(YEAR(A2038)=$F$7,C2038*$G$7,IF(YEAR(A2038)=$F$8,C2038*$G$8,IF(YEAR(A2038)=$F$9,C2038*$G$9,IF(YEAR(A2038)=$F$10,C2038*$G$10,IF(YEAR(A2038)=$F$11,C2038*$G$11,IF(YEAR(A2038)=$F$12,C2038*$G$12,))))))))))</f>
        <v>15.61</v>
      </c>
      <c r="R2038">
        <f>SUMIF($B$3:B2038,B2038,$C$3:C2038)</f>
        <v>35</v>
      </c>
      <c r="S2038">
        <f t="shared" si="39"/>
        <v>0</v>
      </c>
    </row>
    <row r="2039" spans="1:19" x14ac:dyDescent="0.25">
      <c r="A2039" s="1">
        <v>41821</v>
      </c>
      <c r="B2039" t="s">
        <v>71</v>
      </c>
      <c r="C2039">
        <v>65</v>
      </c>
      <c r="J2039">
        <f>IF(YEAR(A2039)=$F$3,C2039*$G$3,IF(YEAR(A2039)=$F$4,C2039*$G$4,IF(YEAR(A2039)=$F$5,C2039*$G$5,IF(YEAR(A2039)=$F$6,C2039*$G$6,IF(YEAR(A2039)=$F$7,C2039*$G$7,IF(YEAR(A2039)=$F$8,C2039*$G$8,IF(YEAR(A2039)=$F$9,C2039*$G$9,IF(YEAR(A2039)=$F$10,C2039*$G$10,IF(YEAR(A2039)=$F$11,C2039*$G$11,IF(YEAR(A2039)=$F$12,C2039*$G$12,))))))))))</f>
        <v>144.94999999999999</v>
      </c>
      <c r="R2039">
        <f>SUMIF($B$3:B2039,B2039,$C$3:C2039)</f>
        <v>3164</v>
      </c>
      <c r="S2039">
        <f t="shared" si="39"/>
        <v>6.5</v>
      </c>
    </row>
    <row r="2040" spans="1:19" x14ac:dyDescent="0.25">
      <c r="A2040" s="1">
        <v>41823</v>
      </c>
      <c r="B2040" t="s">
        <v>9</v>
      </c>
      <c r="C2040">
        <v>409</v>
      </c>
      <c r="J2040">
        <f>IF(YEAR(A2040)=$F$3,C2040*$G$3,IF(YEAR(A2040)=$F$4,C2040*$G$4,IF(YEAR(A2040)=$F$5,C2040*$G$5,IF(YEAR(A2040)=$F$6,C2040*$G$6,IF(YEAR(A2040)=$F$7,C2040*$G$7,IF(YEAR(A2040)=$F$8,C2040*$G$8,IF(YEAR(A2040)=$F$9,C2040*$G$9,IF(YEAR(A2040)=$F$10,C2040*$G$10,IF(YEAR(A2040)=$F$11,C2040*$G$11,IF(YEAR(A2040)=$F$12,C2040*$G$12,))))))))))</f>
        <v>912.06999999999994</v>
      </c>
      <c r="R2040">
        <f>SUMIF($B$3:B2040,B2040,$C$3:C2040)</f>
        <v>25781</v>
      </c>
      <c r="S2040">
        <f t="shared" si="39"/>
        <v>81.800000000000011</v>
      </c>
    </row>
    <row r="2041" spans="1:19" x14ac:dyDescent="0.25">
      <c r="A2041" s="1">
        <v>41825</v>
      </c>
      <c r="B2041" t="s">
        <v>63</v>
      </c>
      <c r="C2041">
        <v>63</v>
      </c>
      <c r="J2041">
        <f>IF(YEAR(A2041)=$F$3,C2041*$G$3,IF(YEAR(A2041)=$F$4,C2041*$G$4,IF(YEAR(A2041)=$F$5,C2041*$G$5,IF(YEAR(A2041)=$F$6,C2041*$G$6,IF(YEAR(A2041)=$F$7,C2041*$G$7,IF(YEAR(A2041)=$F$8,C2041*$G$8,IF(YEAR(A2041)=$F$9,C2041*$G$9,IF(YEAR(A2041)=$F$10,C2041*$G$10,IF(YEAR(A2041)=$F$11,C2041*$G$11,IF(YEAR(A2041)=$F$12,C2041*$G$12,))))))))))</f>
        <v>140.49</v>
      </c>
      <c r="R2041">
        <f>SUMIF($B$3:B2041,B2041,$C$3:C2041)</f>
        <v>1002</v>
      </c>
      <c r="S2041">
        <f t="shared" si="39"/>
        <v>6.3000000000000007</v>
      </c>
    </row>
    <row r="2042" spans="1:19" x14ac:dyDescent="0.25">
      <c r="A2042" s="1">
        <v>41826</v>
      </c>
      <c r="B2042" t="s">
        <v>7</v>
      </c>
      <c r="C2042">
        <v>441</v>
      </c>
      <c r="J2042">
        <f>IF(YEAR(A2042)=$F$3,C2042*$G$3,IF(YEAR(A2042)=$F$4,C2042*$G$4,IF(YEAR(A2042)=$F$5,C2042*$G$5,IF(YEAR(A2042)=$F$6,C2042*$G$6,IF(YEAR(A2042)=$F$7,C2042*$G$7,IF(YEAR(A2042)=$F$8,C2042*$G$8,IF(YEAR(A2042)=$F$9,C2042*$G$9,IF(YEAR(A2042)=$F$10,C2042*$G$10,IF(YEAR(A2042)=$F$11,C2042*$G$11,IF(YEAR(A2042)=$F$12,C2042*$G$12,))))))))))</f>
        <v>983.43</v>
      </c>
      <c r="R2042">
        <f>SUMIF($B$3:B2042,B2042,$C$3:C2042)</f>
        <v>25725</v>
      </c>
      <c r="S2042">
        <f t="shared" si="39"/>
        <v>88.2</v>
      </c>
    </row>
    <row r="2043" spans="1:19" x14ac:dyDescent="0.25">
      <c r="A2043" s="1">
        <v>41830</v>
      </c>
      <c r="B2043" t="s">
        <v>52</v>
      </c>
      <c r="C2043">
        <v>91</v>
      </c>
      <c r="J2043">
        <f>IF(YEAR(A2043)=$F$3,C2043*$G$3,IF(YEAR(A2043)=$F$4,C2043*$G$4,IF(YEAR(A2043)=$F$5,C2043*$G$5,IF(YEAR(A2043)=$F$6,C2043*$G$6,IF(YEAR(A2043)=$F$7,C2043*$G$7,IF(YEAR(A2043)=$F$8,C2043*$G$8,IF(YEAR(A2043)=$F$9,C2043*$G$9,IF(YEAR(A2043)=$F$10,C2043*$G$10,IF(YEAR(A2043)=$F$11,C2043*$G$11,IF(YEAR(A2043)=$F$12,C2043*$G$12,))))))))))</f>
        <v>202.93</v>
      </c>
      <c r="R2043">
        <f>SUMIF($B$3:B2043,B2043,$C$3:C2043)</f>
        <v>5272</v>
      </c>
      <c r="S2043">
        <f t="shared" si="39"/>
        <v>9.1</v>
      </c>
    </row>
    <row r="2044" spans="1:19" x14ac:dyDescent="0.25">
      <c r="A2044" s="1">
        <v>41831</v>
      </c>
      <c r="B2044" t="s">
        <v>12</v>
      </c>
      <c r="C2044">
        <v>73</v>
      </c>
      <c r="J2044">
        <f>IF(YEAR(A2044)=$F$3,C2044*$G$3,IF(YEAR(A2044)=$F$4,C2044*$G$4,IF(YEAR(A2044)=$F$5,C2044*$G$5,IF(YEAR(A2044)=$F$6,C2044*$G$6,IF(YEAR(A2044)=$F$7,C2044*$G$7,IF(YEAR(A2044)=$F$8,C2044*$G$8,IF(YEAR(A2044)=$F$9,C2044*$G$9,IF(YEAR(A2044)=$F$10,C2044*$G$10,IF(YEAR(A2044)=$F$11,C2044*$G$11,IF(YEAR(A2044)=$F$12,C2044*$G$12,))))))))))</f>
        <v>162.79</v>
      </c>
      <c r="R2044">
        <f>SUMIF($B$3:B2044,B2044,$C$3:C2044)</f>
        <v>4971</v>
      </c>
      <c r="S2044">
        <f t="shared" si="39"/>
        <v>7.3000000000000007</v>
      </c>
    </row>
    <row r="2045" spans="1:19" x14ac:dyDescent="0.25">
      <c r="A2045" s="1">
        <v>41832</v>
      </c>
      <c r="B2045" t="s">
        <v>6</v>
      </c>
      <c r="C2045">
        <v>184</v>
      </c>
      <c r="J2045">
        <f>IF(YEAR(A2045)=$F$3,C2045*$G$3,IF(YEAR(A2045)=$F$4,C2045*$G$4,IF(YEAR(A2045)=$F$5,C2045*$G$5,IF(YEAR(A2045)=$F$6,C2045*$G$6,IF(YEAR(A2045)=$F$7,C2045*$G$7,IF(YEAR(A2045)=$F$8,C2045*$G$8,IF(YEAR(A2045)=$F$9,C2045*$G$9,IF(YEAR(A2045)=$F$10,C2045*$G$10,IF(YEAR(A2045)=$F$11,C2045*$G$11,IF(YEAR(A2045)=$F$12,C2045*$G$12,))))))))))</f>
        <v>410.32</v>
      </c>
      <c r="R2045">
        <f>SUMIF($B$3:B2045,B2045,$C$3:C2045)</f>
        <v>4309</v>
      </c>
      <c r="S2045">
        <f t="shared" si="39"/>
        <v>18.400000000000002</v>
      </c>
    </row>
    <row r="2046" spans="1:19" x14ac:dyDescent="0.25">
      <c r="A2046" s="1">
        <v>41836</v>
      </c>
      <c r="B2046" t="s">
        <v>61</v>
      </c>
      <c r="C2046">
        <v>191</v>
      </c>
      <c r="J2046">
        <f>IF(YEAR(A2046)=$F$3,C2046*$G$3,IF(YEAR(A2046)=$F$4,C2046*$G$4,IF(YEAR(A2046)=$F$5,C2046*$G$5,IF(YEAR(A2046)=$F$6,C2046*$G$6,IF(YEAR(A2046)=$F$7,C2046*$G$7,IF(YEAR(A2046)=$F$8,C2046*$G$8,IF(YEAR(A2046)=$F$9,C2046*$G$9,IF(YEAR(A2046)=$F$10,C2046*$G$10,IF(YEAR(A2046)=$F$11,C2046*$G$11,IF(YEAR(A2046)=$F$12,C2046*$G$12,))))))))))</f>
        <v>425.93</v>
      </c>
      <c r="R2046">
        <f>SUMIF($B$3:B2046,B2046,$C$3:C2046)</f>
        <v>3241</v>
      </c>
      <c r="S2046">
        <f t="shared" si="39"/>
        <v>19.100000000000001</v>
      </c>
    </row>
    <row r="2047" spans="1:19" x14ac:dyDescent="0.25">
      <c r="A2047" s="1">
        <v>41837</v>
      </c>
      <c r="B2047" t="s">
        <v>17</v>
      </c>
      <c r="C2047">
        <v>371</v>
      </c>
      <c r="J2047">
        <f>IF(YEAR(A2047)=$F$3,C2047*$G$3,IF(YEAR(A2047)=$F$4,C2047*$G$4,IF(YEAR(A2047)=$F$5,C2047*$G$5,IF(YEAR(A2047)=$F$6,C2047*$G$6,IF(YEAR(A2047)=$F$7,C2047*$G$7,IF(YEAR(A2047)=$F$8,C2047*$G$8,IF(YEAR(A2047)=$F$9,C2047*$G$9,IF(YEAR(A2047)=$F$10,C2047*$G$10,IF(YEAR(A2047)=$F$11,C2047*$G$11,IF(YEAR(A2047)=$F$12,C2047*$G$12,))))))))))</f>
        <v>827.33</v>
      </c>
      <c r="R2047">
        <f>SUMIF($B$3:B2047,B2047,$C$3:C2047)</f>
        <v>17963</v>
      </c>
      <c r="S2047">
        <f t="shared" si="39"/>
        <v>74.2</v>
      </c>
    </row>
    <row r="2048" spans="1:19" x14ac:dyDescent="0.25">
      <c r="A2048" s="1">
        <v>41838</v>
      </c>
      <c r="B2048" t="s">
        <v>22</v>
      </c>
      <c r="C2048">
        <v>485</v>
      </c>
      <c r="J2048">
        <f>IF(YEAR(A2048)=$F$3,C2048*$G$3,IF(YEAR(A2048)=$F$4,C2048*$G$4,IF(YEAR(A2048)=$F$5,C2048*$G$5,IF(YEAR(A2048)=$F$6,C2048*$G$6,IF(YEAR(A2048)=$F$7,C2048*$G$7,IF(YEAR(A2048)=$F$8,C2048*$G$8,IF(YEAR(A2048)=$F$9,C2048*$G$9,IF(YEAR(A2048)=$F$10,C2048*$G$10,IF(YEAR(A2048)=$F$11,C2048*$G$11,IF(YEAR(A2048)=$F$12,C2048*$G$12,))))))))))</f>
        <v>1081.55</v>
      </c>
      <c r="R2048">
        <f>SUMIF($B$3:B2048,B2048,$C$3:C2048)</f>
        <v>23126</v>
      </c>
      <c r="S2048">
        <f t="shared" si="39"/>
        <v>97</v>
      </c>
    </row>
    <row r="2049" spans="1:19" x14ac:dyDescent="0.25">
      <c r="A2049" s="1">
        <v>41838</v>
      </c>
      <c r="B2049" t="s">
        <v>37</v>
      </c>
      <c r="C2049">
        <v>92</v>
      </c>
      <c r="J2049">
        <f>IF(YEAR(A2049)=$F$3,C2049*$G$3,IF(YEAR(A2049)=$F$4,C2049*$G$4,IF(YEAR(A2049)=$F$5,C2049*$G$5,IF(YEAR(A2049)=$F$6,C2049*$G$6,IF(YEAR(A2049)=$F$7,C2049*$G$7,IF(YEAR(A2049)=$F$8,C2049*$G$8,IF(YEAR(A2049)=$F$9,C2049*$G$9,IF(YEAR(A2049)=$F$10,C2049*$G$10,IF(YEAR(A2049)=$F$11,C2049*$G$11,IF(YEAR(A2049)=$F$12,C2049*$G$12,))))))))))</f>
        <v>205.16</v>
      </c>
      <c r="R2049">
        <f>SUMIF($B$3:B2049,B2049,$C$3:C2049)</f>
        <v>4961</v>
      </c>
      <c r="S2049">
        <f t="shared" si="39"/>
        <v>9.2000000000000011</v>
      </c>
    </row>
    <row r="2050" spans="1:19" x14ac:dyDescent="0.25">
      <c r="A2050" s="1">
        <v>41840</v>
      </c>
      <c r="B2050" t="s">
        <v>17</v>
      </c>
      <c r="C2050">
        <v>442</v>
      </c>
      <c r="J2050">
        <f>IF(YEAR(A2050)=$F$3,C2050*$G$3,IF(YEAR(A2050)=$F$4,C2050*$G$4,IF(YEAR(A2050)=$F$5,C2050*$G$5,IF(YEAR(A2050)=$F$6,C2050*$G$6,IF(YEAR(A2050)=$F$7,C2050*$G$7,IF(YEAR(A2050)=$F$8,C2050*$G$8,IF(YEAR(A2050)=$F$9,C2050*$G$9,IF(YEAR(A2050)=$F$10,C2050*$G$10,IF(YEAR(A2050)=$F$11,C2050*$G$11,IF(YEAR(A2050)=$F$12,C2050*$G$12,))))))))))</f>
        <v>985.66</v>
      </c>
      <c r="R2050">
        <f>SUMIF($B$3:B2050,B2050,$C$3:C2050)</f>
        <v>18405</v>
      </c>
      <c r="S2050">
        <f t="shared" si="39"/>
        <v>88.4</v>
      </c>
    </row>
    <row r="2051" spans="1:19" x14ac:dyDescent="0.25">
      <c r="A2051" s="1">
        <v>41841</v>
      </c>
      <c r="B2051" t="s">
        <v>8</v>
      </c>
      <c r="C2051">
        <v>44</v>
      </c>
      <c r="J2051">
        <f>IF(YEAR(A2051)=$F$3,C2051*$G$3,IF(YEAR(A2051)=$F$4,C2051*$G$4,IF(YEAR(A2051)=$F$5,C2051*$G$5,IF(YEAR(A2051)=$F$6,C2051*$G$6,IF(YEAR(A2051)=$F$7,C2051*$G$7,IF(YEAR(A2051)=$F$8,C2051*$G$8,IF(YEAR(A2051)=$F$9,C2051*$G$9,IF(YEAR(A2051)=$F$10,C2051*$G$10,IF(YEAR(A2051)=$F$11,C2051*$G$11,IF(YEAR(A2051)=$F$12,C2051*$G$12,))))))))))</f>
        <v>98.12</v>
      </c>
      <c r="R2051">
        <f>SUMIF($B$3:B2051,B2051,$C$3:C2051)</f>
        <v>3026</v>
      </c>
      <c r="S2051">
        <f t="shared" si="39"/>
        <v>4.4000000000000004</v>
      </c>
    </row>
    <row r="2052" spans="1:19" x14ac:dyDescent="0.25">
      <c r="A2052" s="1">
        <v>41843</v>
      </c>
      <c r="B2052" t="s">
        <v>39</v>
      </c>
      <c r="C2052">
        <v>39</v>
      </c>
      <c r="J2052">
        <f>IF(YEAR(A2052)=$F$3,C2052*$G$3,IF(YEAR(A2052)=$F$4,C2052*$G$4,IF(YEAR(A2052)=$F$5,C2052*$G$5,IF(YEAR(A2052)=$F$6,C2052*$G$6,IF(YEAR(A2052)=$F$7,C2052*$G$7,IF(YEAR(A2052)=$F$8,C2052*$G$8,IF(YEAR(A2052)=$F$9,C2052*$G$9,IF(YEAR(A2052)=$F$10,C2052*$G$10,IF(YEAR(A2052)=$F$11,C2052*$G$11,IF(YEAR(A2052)=$F$12,C2052*$G$12,))))))))))</f>
        <v>86.97</v>
      </c>
      <c r="R2052">
        <f>SUMIF($B$3:B2052,B2052,$C$3:C2052)</f>
        <v>1995</v>
      </c>
      <c r="S2052">
        <f t="shared" ref="S2052:S2115" si="40">IF(R2052&gt;=10000,C2052*0.2,IF(R2052&gt;=1000,C2052*0.1,IF(R2052&gt;=100,C2052*0.05,0)))</f>
        <v>3.9000000000000004</v>
      </c>
    </row>
    <row r="2053" spans="1:19" x14ac:dyDescent="0.25">
      <c r="A2053" s="1">
        <v>41848</v>
      </c>
      <c r="B2053" t="s">
        <v>17</v>
      </c>
      <c r="C2053">
        <v>288</v>
      </c>
      <c r="J2053">
        <f>IF(YEAR(A2053)=$F$3,C2053*$G$3,IF(YEAR(A2053)=$F$4,C2053*$G$4,IF(YEAR(A2053)=$F$5,C2053*$G$5,IF(YEAR(A2053)=$F$6,C2053*$G$6,IF(YEAR(A2053)=$F$7,C2053*$G$7,IF(YEAR(A2053)=$F$8,C2053*$G$8,IF(YEAR(A2053)=$F$9,C2053*$G$9,IF(YEAR(A2053)=$F$10,C2053*$G$10,IF(YEAR(A2053)=$F$11,C2053*$G$11,IF(YEAR(A2053)=$F$12,C2053*$G$12,))))))))))</f>
        <v>642.24</v>
      </c>
      <c r="R2053">
        <f>SUMIF($B$3:B2053,B2053,$C$3:C2053)</f>
        <v>18693</v>
      </c>
      <c r="S2053">
        <f t="shared" si="40"/>
        <v>57.6</v>
      </c>
    </row>
    <row r="2054" spans="1:19" x14ac:dyDescent="0.25">
      <c r="A2054" s="1">
        <v>41848</v>
      </c>
      <c r="B2054" t="s">
        <v>190</v>
      </c>
      <c r="C2054">
        <v>4</v>
      </c>
      <c r="J2054">
        <f>IF(YEAR(A2054)=$F$3,C2054*$G$3,IF(YEAR(A2054)=$F$4,C2054*$G$4,IF(YEAR(A2054)=$F$5,C2054*$G$5,IF(YEAR(A2054)=$F$6,C2054*$G$6,IF(YEAR(A2054)=$F$7,C2054*$G$7,IF(YEAR(A2054)=$F$8,C2054*$G$8,IF(YEAR(A2054)=$F$9,C2054*$G$9,IF(YEAR(A2054)=$F$10,C2054*$G$10,IF(YEAR(A2054)=$F$11,C2054*$G$11,IF(YEAR(A2054)=$F$12,C2054*$G$12,))))))))))</f>
        <v>8.92</v>
      </c>
      <c r="R2054">
        <f>SUMIF($B$3:B2054,B2054,$C$3:C2054)</f>
        <v>21</v>
      </c>
      <c r="S2054">
        <f t="shared" si="40"/>
        <v>0</v>
      </c>
    </row>
    <row r="2055" spans="1:19" x14ac:dyDescent="0.25">
      <c r="A2055" s="1">
        <v>41851</v>
      </c>
      <c r="B2055" t="s">
        <v>238</v>
      </c>
      <c r="C2055">
        <v>6</v>
      </c>
      <c r="J2055">
        <f>IF(YEAR(A2055)=$F$3,C2055*$G$3,IF(YEAR(A2055)=$F$4,C2055*$G$4,IF(YEAR(A2055)=$F$5,C2055*$G$5,IF(YEAR(A2055)=$F$6,C2055*$G$6,IF(YEAR(A2055)=$F$7,C2055*$G$7,IF(YEAR(A2055)=$F$8,C2055*$G$8,IF(YEAR(A2055)=$F$9,C2055*$G$9,IF(YEAR(A2055)=$F$10,C2055*$G$10,IF(YEAR(A2055)=$F$11,C2055*$G$11,IF(YEAR(A2055)=$F$12,C2055*$G$12,))))))))))</f>
        <v>13.379999999999999</v>
      </c>
      <c r="R2055">
        <f>SUMIF($B$3:B2055,B2055,$C$3:C2055)</f>
        <v>6</v>
      </c>
      <c r="S2055">
        <f t="shared" si="40"/>
        <v>0</v>
      </c>
    </row>
    <row r="2056" spans="1:19" x14ac:dyDescent="0.25">
      <c r="A2056" s="1">
        <v>41851</v>
      </c>
      <c r="B2056" t="s">
        <v>116</v>
      </c>
      <c r="C2056">
        <v>9</v>
      </c>
      <c r="J2056">
        <f>IF(YEAR(A2056)=$F$3,C2056*$G$3,IF(YEAR(A2056)=$F$4,C2056*$G$4,IF(YEAR(A2056)=$F$5,C2056*$G$5,IF(YEAR(A2056)=$F$6,C2056*$G$6,IF(YEAR(A2056)=$F$7,C2056*$G$7,IF(YEAR(A2056)=$F$8,C2056*$G$8,IF(YEAR(A2056)=$F$9,C2056*$G$9,IF(YEAR(A2056)=$F$10,C2056*$G$10,IF(YEAR(A2056)=$F$11,C2056*$G$11,IF(YEAR(A2056)=$F$12,C2056*$G$12,))))))))))</f>
        <v>20.07</v>
      </c>
      <c r="R2056">
        <f>SUMIF($B$3:B2056,B2056,$C$3:C2056)</f>
        <v>36</v>
      </c>
      <c r="S2056">
        <f t="shared" si="40"/>
        <v>0</v>
      </c>
    </row>
    <row r="2057" spans="1:19" x14ac:dyDescent="0.25">
      <c r="A2057" s="1">
        <v>41852</v>
      </c>
      <c r="B2057" t="s">
        <v>37</v>
      </c>
      <c r="C2057">
        <v>178</v>
      </c>
      <c r="J2057">
        <f>IF(YEAR(A2057)=$F$3,C2057*$G$3,IF(YEAR(A2057)=$F$4,C2057*$G$4,IF(YEAR(A2057)=$F$5,C2057*$G$5,IF(YEAR(A2057)=$F$6,C2057*$G$6,IF(YEAR(A2057)=$F$7,C2057*$G$7,IF(YEAR(A2057)=$F$8,C2057*$G$8,IF(YEAR(A2057)=$F$9,C2057*$G$9,IF(YEAR(A2057)=$F$10,C2057*$G$10,IF(YEAR(A2057)=$F$11,C2057*$G$11,IF(YEAR(A2057)=$F$12,C2057*$G$12,))))))))))</f>
        <v>396.94</v>
      </c>
      <c r="R2057">
        <f>SUMIF($B$3:B2057,B2057,$C$3:C2057)</f>
        <v>5139</v>
      </c>
      <c r="S2057">
        <f t="shared" si="40"/>
        <v>17.8</v>
      </c>
    </row>
    <row r="2058" spans="1:19" x14ac:dyDescent="0.25">
      <c r="A2058" s="1">
        <v>41853</v>
      </c>
      <c r="B2058" t="s">
        <v>50</v>
      </c>
      <c r="C2058">
        <v>455</v>
      </c>
      <c r="J2058">
        <f>IF(YEAR(A2058)=$F$3,C2058*$G$3,IF(YEAR(A2058)=$F$4,C2058*$G$4,IF(YEAR(A2058)=$F$5,C2058*$G$5,IF(YEAR(A2058)=$F$6,C2058*$G$6,IF(YEAR(A2058)=$F$7,C2058*$G$7,IF(YEAR(A2058)=$F$8,C2058*$G$8,IF(YEAR(A2058)=$F$9,C2058*$G$9,IF(YEAR(A2058)=$F$10,C2058*$G$10,IF(YEAR(A2058)=$F$11,C2058*$G$11,IF(YEAR(A2058)=$F$12,C2058*$G$12,))))))))))</f>
        <v>1014.65</v>
      </c>
      <c r="R2058">
        <f>SUMIF($B$3:B2058,B2058,$C$3:C2058)</f>
        <v>21911</v>
      </c>
      <c r="S2058">
        <f t="shared" si="40"/>
        <v>91</v>
      </c>
    </row>
    <row r="2059" spans="1:19" x14ac:dyDescent="0.25">
      <c r="A2059" s="1">
        <v>41854</v>
      </c>
      <c r="B2059" t="s">
        <v>78</v>
      </c>
      <c r="C2059">
        <v>56</v>
      </c>
      <c r="J2059">
        <f>IF(YEAR(A2059)=$F$3,C2059*$G$3,IF(YEAR(A2059)=$F$4,C2059*$G$4,IF(YEAR(A2059)=$F$5,C2059*$G$5,IF(YEAR(A2059)=$F$6,C2059*$G$6,IF(YEAR(A2059)=$F$7,C2059*$G$7,IF(YEAR(A2059)=$F$8,C2059*$G$8,IF(YEAR(A2059)=$F$9,C2059*$G$9,IF(YEAR(A2059)=$F$10,C2059*$G$10,IF(YEAR(A2059)=$F$11,C2059*$G$11,IF(YEAR(A2059)=$F$12,C2059*$G$12,))))))))))</f>
        <v>124.88</v>
      </c>
      <c r="R2059">
        <f>SUMIF($B$3:B2059,B2059,$C$3:C2059)</f>
        <v>2123</v>
      </c>
      <c r="S2059">
        <f t="shared" si="40"/>
        <v>5.6000000000000005</v>
      </c>
    </row>
    <row r="2060" spans="1:19" x14ac:dyDescent="0.25">
      <c r="A2060" s="1">
        <v>41858</v>
      </c>
      <c r="B2060" t="s">
        <v>61</v>
      </c>
      <c r="C2060">
        <v>46</v>
      </c>
      <c r="J2060">
        <f>IF(YEAR(A2060)=$F$3,C2060*$G$3,IF(YEAR(A2060)=$F$4,C2060*$G$4,IF(YEAR(A2060)=$F$5,C2060*$G$5,IF(YEAR(A2060)=$F$6,C2060*$G$6,IF(YEAR(A2060)=$F$7,C2060*$G$7,IF(YEAR(A2060)=$F$8,C2060*$G$8,IF(YEAR(A2060)=$F$9,C2060*$G$9,IF(YEAR(A2060)=$F$10,C2060*$G$10,IF(YEAR(A2060)=$F$11,C2060*$G$11,IF(YEAR(A2060)=$F$12,C2060*$G$12,))))))))))</f>
        <v>102.58</v>
      </c>
      <c r="R2060">
        <f>SUMIF($B$3:B2060,B2060,$C$3:C2060)</f>
        <v>3287</v>
      </c>
      <c r="S2060">
        <f t="shared" si="40"/>
        <v>4.6000000000000005</v>
      </c>
    </row>
    <row r="2061" spans="1:19" x14ac:dyDescent="0.25">
      <c r="A2061" s="1">
        <v>41859</v>
      </c>
      <c r="B2061" t="s">
        <v>124</v>
      </c>
      <c r="C2061">
        <v>15</v>
      </c>
      <c r="J2061">
        <f>IF(YEAR(A2061)=$F$3,C2061*$G$3,IF(YEAR(A2061)=$F$4,C2061*$G$4,IF(YEAR(A2061)=$F$5,C2061*$G$5,IF(YEAR(A2061)=$F$6,C2061*$G$6,IF(YEAR(A2061)=$F$7,C2061*$G$7,IF(YEAR(A2061)=$F$8,C2061*$G$8,IF(YEAR(A2061)=$F$9,C2061*$G$9,IF(YEAR(A2061)=$F$10,C2061*$G$10,IF(YEAR(A2061)=$F$11,C2061*$G$11,IF(YEAR(A2061)=$F$12,C2061*$G$12,))))))))))</f>
        <v>33.450000000000003</v>
      </c>
      <c r="R2061">
        <f>SUMIF($B$3:B2061,B2061,$C$3:C2061)</f>
        <v>32</v>
      </c>
      <c r="S2061">
        <f t="shared" si="40"/>
        <v>0</v>
      </c>
    </row>
    <row r="2062" spans="1:19" x14ac:dyDescent="0.25">
      <c r="A2062" s="1">
        <v>41860</v>
      </c>
      <c r="B2062" t="s">
        <v>8</v>
      </c>
      <c r="C2062">
        <v>130</v>
      </c>
      <c r="J2062">
        <f>IF(YEAR(A2062)=$F$3,C2062*$G$3,IF(YEAR(A2062)=$F$4,C2062*$G$4,IF(YEAR(A2062)=$F$5,C2062*$G$5,IF(YEAR(A2062)=$F$6,C2062*$G$6,IF(YEAR(A2062)=$F$7,C2062*$G$7,IF(YEAR(A2062)=$F$8,C2062*$G$8,IF(YEAR(A2062)=$F$9,C2062*$G$9,IF(YEAR(A2062)=$F$10,C2062*$G$10,IF(YEAR(A2062)=$F$11,C2062*$G$11,IF(YEAR(A2062)=$F$12,C2062*$G$12,))))))))))</f>
        <v>289.89999999999998</v>
      </c>
      <c r="R2062">
        <f>SUMIF($B$3:B2062,B2062,$C$3:C2062)</f>
        <v>3156</v>
      </c>
      <c r="S2062">
        <f t="shared" si="40"/>
        <v>13</v>
      </c>
    </row>
    <row r="2063" spans="1:19" x14ac:dyDescent="0.25">
      <c r="A2063" s="1">
        <v>41861</v>
      </c>
      <c r="B2063" t="s">
        <v>20</v>
      </c>
      <c r="C2063">
        <v>154</v>
      </c>
      <c r="J2063">
        <f>IF(YEAR(A2063)=$F$3,C2063*$G$3,IF(YEAR(A2063)=$F$4,C2063*$G$4,IF(YEAR(A2063)=$F$5,C2063*$G$5,IF(YEAR(A2063)=$F$6,C2063*$G$6,IF(YEAR(A2063)=$F$7,C2063*$G$7,IF(YEAR(A2063)=$F$8,C2063*$G$8,IF(YEAR(A2063)=$F$9,C2063*$G$9,IF(YEAR(A2063)=$F$10,C2063*$G$10,IF(YEAR(A2063)=$F$11,C2063*$G$11,IF(YEAR(A2063)=$F$12,C2063*$G$12,))))))))))</f>
        <v>343.42</v>
      </c>
      <c r="R2063">
        <f>SUMIF($B$3:B2063,B2063,$C$3:C2063)</f>
        <v>1605</v>
      </c>
      <c r="S2063">
        <f t="shared" si="40"/>
        <v>15.4</v>
      </c>
    </row>
    <row r="2064" spans="1:19" x14ac:dyDescent="0.25">
      <c r="A2064" s="1">
        <v>41861</v>
      </c>
      <c r="B2064" t="s">
        <v>8</v>
      </c>
      <c r="C2064">
        <v>137</v>
      </c>
      <c r="J2064">
        <f>IF(YEAR(A2064)=$F$3,C2064*$G$3,IF(YEAR(A2064)=$F$4,C2064*$G$4,IF(YEAR(A2064)=$F$5,C2064*$G$5,IF(YEAR(A2064)=$F$6,C2064*$G$6,IF(YEAR(A2064)=$F$7,C2064*$G$7,IF(YEAR(A2064)=$F$8,C2064*$G$8,IF(YEAR(A2064)=$F$9,C2064*$G$9,IF(YEAR(A2064)=$F$10,C2064*$G$10,IF(YEAR(A2064)=$F$11,C2064*$G$11,IF(YEAR(A2064)=$F$12,C2064*$G$12,))))))))))</f>
        <v>305.51</v>
      </c>
      <c r="R2064">
        <f>SUMIF($B$3:B2064,B2064,$C$3:C2064)</f>
        <v>3293</v>
      </c>
      <c r="S2064">
        <f t="shared" si="40"/>
        <v>13.700000000000001</v>
      </c>
    </row>
    <row r="2065" spans="1:19" x14ac:dyDescent="0.25">
      <c r="A2065" s="1">
        <v>41863</v>
      </c>
      <c r="B2065" t="s">
        <v>58</v>
      </c>
      <c r="C2065">
        <v>119</v>
      </c>
      <c r="J2065">
        <f>IF(YEAR(A2065)=$F$3,C2065*$G$3,IF(YEAR(A2065)=$F$4,C2065*$G$4,IF(YEAR(A2065)=$F$5,C2065*$G$5,IF(YEAR(A2065)=$F$6,C2065*$G$6,IF(YEAR(A2065)=$F$7,C2065*$G$7,IF(YEAR(A2065)=$F$8,C2065*$G$8,IF(YEAR(A2065)=$F$9,C2065*$G$9,IF(YEAR(A2065)=$F$10,C2065*$G$10,IF(YEAR(A2065)=$F$11,C2065*$G$11,IF(YEAR(A2065)=$F$12,C2065*$G$12,))))))))))</f>
        <v>265.37</v>
      </c>
      <c r="R2065">
        <f>SUMIF($B$3:B2065,B2065,$C$3:C2065)</f>
        <v>1097</v>
      </c>
      <c r="S2065">
        <f t="shared" si="40"/>
        <v>11.9</v>
      </c>
    </row>
    <row r="2066" spans="1:19" x14ac:dyDescent="0.25">
      <c r="A2066" s="1">
        <v>41863</v>
      </c>
      <c r="B2066" t="s">
        <v>50</v>
      </c>
      <c r="C2066">
        <v>138</v>
      </c>
      <c r="J2066">
        <f>IF(YEAR(A2066)=$F$3,C2066*$G$3,IF(YEAR(A2066)=$F$4,C2066*$G$4,IF(YEAR(A2066)=$F$5,C2066*$G$5,IF(YEAR(A2066)=$F$6,C2066*$G$6,IF(YEAR(A2066)=$F$7,C2066*$G$7,IF(YEAR(A2066)=$F$8,C2066*$G$8,IF(YEAR(A2066)=$F$9,C2066*$G$9,IF(YEAR(A2066)=$F$10,C2066*$G$10,IF(YEAR(A2066)=$F$11,C2066*$G$11,IF(YEAR(A2066)=$F$12,C2066*$G$12,))))))))))</f>
        <v>307.74</v>
      </c>
      <c r="R2066">
        <f>SUMIF($B$3:B2066,B2066,$C$3:C2066)</f>
        <v>22049</v>
      </c>
      <c r="S2066">
        <f t="shared" si="40"/>
        <v>27.6</v>
      </c>
    </row>
    <row r="2067" spans="1:19" x14ac:dyDescent="0.25">
      <c r="A2067" s="1">
        <v>41864</v>
      </c>
      <c r="B2067" t="s">
        <v>50</v>
      </c>
      <c r="C2067">
        <v>303</v>
      </c>
      <c r="J2067">
        <f>IF(YEAR(A2067)=$F$3,C2067*$G$3,IF(YEAR(A2067)=$F$4,C2067*$G$4,IF(YEAR(A2067)=$F$5,C2067*$G$5,IF(YEAR(A2067)=$F$6,C2067*$G$6,IF(YEAR(A2067)=$F$7,C2067*$G$7,IF(YEAR(A2067)=$F$8,C2067*$G$8,IF(YEAR(A2067)=$F$9,C2067*$G$9,IF(YEAR(A2067)=$F$10,C2067*$G$10,IF(YEAR(A2067)=$F$11,C2067*$G$11,IF(YEAR(A2067)=$F$12,C2067*$G$12,))))))))))</f>
        <v>675.68999999999994</v>
      </c>
      <c r="R2067">
        <f>SUMIF($B$3:B2067,B2067,$C$3:C2067)</f>
        <v>22352</v>
      </c>
      <c r="S2067">
        <f t="shared" si="40"/>
        <v>60.6</v>
      </c>
    </row>
    <row r="2068" spans="1:19" x14ac:dyDescent="0.25">
      <c r="A2068" s="1">
        <v>41866</v>
      </c>
      <c r="B2068" t="s">
        <v>18</v>
      </c>
      <c r="C2068">
        <v>73</v>
      </c>
      <c r="J2068">
        <f>IF(YEAR(A2068)=$F$3,C2068*$G$3,IF(YEAR(A2068)=$F$4,C2068*$G$4,IF(YEAR(A2068)=$F$5,C2068*$G$5,IF(YEAR(A2068)=$F$6,C2068*$G$6,IF(YEAR(A2068)=$F$7,C2068*$G$7,IF(YEAR(A2068)=$F$8,C2068*$G$8,IF(YEAR(A2068)=$F$9,C2068*$G$9,IF(YEAR(A2068)=$F$10,C2068*$G$10,IF(YEAR(A2068)=$F$11,C2068*$G$11,IF(YEAR(A2068)=$F$12,C2068*$G$12,))))))))))</f>
        <v>162.79</v>
      </c>
      <c r="R2068">
        <f>SUMIF($B$3:B2068,B2068,$C$3:C2068)</f>
        <v>5124</v>
      </c>
      <c r="S2068">
        <f t="shared" si="40"/>
        <v>7.3000000000000007</v>
      </c>
    </row>
    <row r="2069" spans="1:19" x14ac:dyDescent="0.25">
      <c r="A2069" s="1">
        <v>41868</v>
      </c>
      <c r="B2069" t="s">
        <v>55</v>
      </c>
      <c r="C2069">
        <v>35</v>
      </c>
      <c r="J2069">
        <f>IF(YEAR(A2069)=$F$3,C2069*$G$3,IF(YEAR(A2069)=$F$4,C2069*$G$4,IF(YEAR(A2069)=$F$5,C2069*$G$5,IF(YEAR(A2069)=$F$6,C2069*$G$6,IF(YEAR(A2069)=$F$7,C2069*$G$7,IF(YEAR(A2069)=$F$8,C2069*$G$8,IF(YEAR(A2069)=$F$9,C2069*$G$9,IF(YEAR(A2069)=$F$10,C2069*$G$10,IF(YEAR(A2069)=$F$11,C2069*$G$11,IF(YEAR(A2069)=$F$12,C2069*$G$12,))))))))))</f>
        <v>78.05</v>
      </c>
      <c r="R2069">
        <f>SUMIF($B$3:B2069,B2069,$C$3:C2069)</f>
        <v>4478</v>
      </c>
      <c r="S2069">
        <f t="shared" si="40"/>
        <v>3.5</v>
      </c>
    </row>
    <row r="2070" spans="1:19" x14ac:dyDescent="0.25">
      <c r="A2070" s="1">
        <v>41868</v>
      </c>
      <c r="B2070" t="s">
        <v>14</v>
      </c>
      <c r="C2070">
        <v>435</v>
      </c>
      <c r="J2070">
        <f>IF(YEAR(A2070)=$F$3,C2070*$G$3,IF(YEAR(A2070)=$F$4,C2070*$G$4,IF(YEAR(A2070)=$F$5,C2070*$G$5,IF(YEAR(A2070)=$F$6,C2070*$G$6,IF(YEAR(A2070)=$F$7,C2070*$G$7,IF(YEAR(A2070)=$F$8,C2070*$G$8,IF(YEAR(A2070)=$F$9,C2070*$G$9,IF(YEAR(A2070)=$F$10,C2070*$G$10,IF(YEAR(A2070)=$F$11,C2070*$G$11,IF(YEAR(A2070)=$F$12,C2070*$G$12,))))))))))</f>
        <v>970.05</v>
      </c>
      <c r="R2070">
        <f>SUMIF($B$3:B2070,B2070,$C$3:C2070)</f>
        <v>23054</v>
      </c>
      <c r="S2070">
        <f t="shared" si="40"/>
        <v>87</v>
      </c>
    </row>
    <row r="2071" spans="1:19" x14ac:dyDescent="0.25">
      <c r="A2071" s="1">
        <v>41871</v>
      </c>
      <c r="B2071" t="s">
        <v>9</v>
      </c>
      <c r="C2071">
        <v>476</v>
      </c>
      <c r="J2071">
        <f>IF(YEAR(A2071)=$F$3,C2071*$G$3,IF(YEAR(A2071)=$F$4,C2071*$G$4,IF(YEAR(A2071)=$F$5,C2071*$G$5,IF(YEAR(A2071)=$F$6,C2071*$G$6,IF(YEAR(A2071)=$F$7,C2071*$G$7,IF(YEAR(A2071)=$F$8,C2071*$G$8,IF(YEAR(A2071)=$F$9,C2071*$G$9,IF(YEAR(A2071)=$F$10,C2071*$G$10,IF(YEAR(A2071)=$F$11,C2071*$G$11,IF(YEAR(A2071)=$F$12,C2071*$G$12,))))))))))</f>
        <v>1061.48</v>
      </c>
      <c r="R2071">
        <f>SUMIF($B$3:B2071,B2071,$C$3:C2071)</f>
        <v>26257</v>
      </c>
      <c r="S2071">
        <f t="shared" si="40"/>
        <v>95.2</v>
      </c>
    </row>
    <row r="2072" spans="1:19" x14ac:dyDescent="0.25">
      <c r="A2072" s="1">
        <v>41874</v>
      </c>
      <c r="B2072" t="s">
        <v>7</v>
      </c>
      <c r="C2072">
        <v>386</v>
      </c>
      <c r="J2072">
        <f>IF(YEAR(A2072)=$F$3,C2072*$G$3,IF(YEAR(A2072)=$F$4,C2072*$G$4,IF(YEAR(A2072)=$F$5,C2072*$G$5,IF(YEAR(A2072)=$F$6,C2072*$G$6,IF(YEAR(A2072)=$F$7,C2072*$G$7,IF(YEAR(A2072)=$F$8,C2072*$G$8,IF(YEAR(A2072)=$F$9,C2072*$G$9,IF(YEAR(A2072)=$F$10,C2072*$G$10,IF(YEAR(A2072)=$F$11,C2072*$G$11,IF(YEAR(A2072)=$F$12,C2072*$G$12,))))))))))</f>
        <v>860.78</v>
      </c>
      <c r="R2072">
        <f>SUMIF($B$3:B2072,B2072,$C$3:C2072)</f>
        <v>26111</v>
      </c>
      <c r="S2072">
        <f t="shared" si="40"/>
        <v>77.2</v>
      </c>
    </row>
    <row r="2073" spans="1:19" x14ac:dyDescent="0.25">
      <c r="A2073" s="1">
        <v>41877</v>
      </c>
      <c r="B2073" t="s">
        <v>10</v>
      </c>
      <c r="C2073">
        <v>147</v>
      </c>
      <c r="J2073">
        <f>IF(YEAR(A2073)=$F$3,C2073*$G$3,IF(YEAR(A2073)=$F$4,C2073*$G$4,IF(YEAR(A2073)=$F$5,C2073*$G$5,IF(YEAR(A2073)=$F$6,C2073*$G$6,IF(YEAR(A2073)=$F$7,C2073*$G$7,IF(YEAR(A2073)=$F$8,C2073*$G$8,IF(YEAR(A2073)=$F$9,C2073*$G$9,IF(YEAR(A2073)=$F$10,C2073*$G$10,IF(YEAR(A2073)=$F$11,C2073*$G$11,IF(YEAR(A2073)=$F$12,C2073*$G$12,))))))))))</f>
        <v>327.81</v>
      </c>
      <c r="R2073">
        <f>SUMIF($B$3:B2073,B2073,$C$3:C2073)</f>
        <v>4810</v>
      </c>
      <c r="S2073">
        <f t="shared" si="40"/>
        <v>14.700000000000001</v>
      </c>
    </row>
    <row r="2074" spans="1:19" x14ac:dyDescent="0.25">
      <c r="A2074" s="1">
        <v>41880</v>
      </c>
      <c r="B2074" t="s">
        <v>14</v>
      </c>
      <c r="C2074">
        <v>112</v>
      </c>
      <c r="J2074">
        <f>IF(YEAR(A2074)=$F$3,C2074*$G$3,IF(YEAR(A2074)=$F$4,C2074*$G$4,IF(YEAR(A2074)=$F$5,C2074*$G$5,IF(YEAR(A2074)=$F$6,C2074*$G$6,IF(YEAR(A2074)=$F$7,C2074*$G$7,IF(YEAR(A2074)=$F$8,C2074*$G$8,IF(YEAR(A2074)=$F$9,C2074*$G$9,IF(YEAR(A2074)=$F$10,C2074*$G$10,IF(YEAR(A2074)=$F$11,C2074*$G$11,IF(YEAR(A2074)=$F$12,C2074*$G$12,))))))))))</f>
        <v>249.76</v>
      </c>
      <c r="R2074">
        <f>SUMIF($B$3:B2074,B2074,$C$3:C2074)</f>
        <v>23166</v>
      </c>
      <c r="S2074">
        <f t="shared" si="40"/>
        <v>22.400000000000002</v>
      </c>
    </row>
    <row r="2075" spans="1:19" x14ac:dyDescent="0.25">
      <c r="A2075" s="1">
        <v>41885</v>
      </c>
      <c r="B2075" t="s">
        <v>61</v>
      </c>
      <c r="C2075">
        <v>156</v>
      </c>
      <c r="J2075">
        <f>IF(YEAR(A2075)=$F$3,C2075*$G$3,IF(YEAR(A2075)=$F$4,C2075*$G$4,IF(YEAR(A2075)=$F$5,C2075*$G$5,IF(YEAR(A2075)=$F$6,C2075*$G$6,IF(YEAR(A2075)=$F$7,C2075*$G$7,IF(YEAR(A2075)=$F$8,C2075*$G$8,IF(YEAR(A2075)=$F$9,C2075*$G$9,IF(YEAR(A2075)=$F$10,C2075*$G$10,IF(YEAR(A2075)=$F$11,C2075*$G$11,IF(YEAR(A2075)=$F$12,C2075*$G$12,))))))))))</f>
        <v>347.88</v>
      </c>
      <c r="R2075">
        <f>SUMIF($B$3:B2075,B2075,$C$3:C2075)</f>
        <v>3443</v>
      </c>
      <c r="S2075">
        <f t="shared" si="40"/>
        <v>15.600000000000001</v>
      </c>
    </row>
    <row r="2076" spans="1:19" x14ac:dyDescent="0.25">
      <c r="A2076" s="1">
        <v>41886</v>
      </c>
      <c r="B2076" t="s">
        <v>102</v>
      </c>
      <c r="C2076">
        <v>106</v>
      </c>
      <c r="J2076">
        <f>IF(YEAR(A2076)=$F$3,C2076*$G$3,IF(YEAR(A2076)=$F$4,C2076*$G$4,IF(YEAR(A2076)=$F$5,C2076*$G$5,IF(YEAR(A2076)=$F$6,C2076*$G$6,IF(YEAR(A2076)=$F$7,C2076*$G$7,IF(YEAR(A2076)=$F$8,C2076*$G$8,IF(YEAR(A2076)=$F$9,C2076*$G$9,IF(YEAR(A2076)=$F$10,C2076*$G$10,IF(YEAR(A2076)=$F$11,C2076*$G$11,IF(YEAR(A2076)=$F$12,C2076*$G$12,))))))))))</f>
        <v>236.38</v>
      </c>
      <c r="R2076">
        <f>SUMIF($B$3:B2076,B2076,$C$3:C2076)</f>
        <v>7572</v>
      </c>
      <c r="S2076">
        <f t="shared" si="40"/>
        <v>10.600000000000001</v>
      </c>
    </row>
    <row r="2077" spans="1:19" x14ac:dyDescent="0.25">
      <c r="A2077" s="1">
        <v>41888</v>
      </c>
      <c r="B2077" t="s">
        <v>139</v>
      </c>
      <c r="C2077">
        <v>2</v>
      </c>
      <c r="J2077">
        <f>IF(YEAR(A2077)=$F$3,C2077*$G$3,IF(YEAR(A2077)=$F$4,C2077*$G$4,IF(YEAR(A2077)=$F$5,C2077*$G$5,IF(YEAR(A2077)=$F$6,C2077*$G$6,IF(YEAR(A2077)=$F$7,C2077*$G$7,IF(YEAR(A2077)=$F$8,C2077*$G$8,IF(YEAR(A2077)=$F$9,C2077*$G$9,IF(YEAR(A2077)=$F$10,C2077*$G$10,IF(YEAR(A2077)=$F$11,C2077*$G$11,IF(YEAR(A2077)=$F$12,C2077*$G$12,))))))))))</f>
        <v>4.46</v>
      </c>
      <c r="R2077">
        <f>SUMIF($B$3:B2077,B2077,$C$3:C2077)</f>
        <v>20</v>
      </c>
      <c r="S2077">
        <f t="shared" si="40"/>
        <v>0</v>
      </c>
    </row>
    <row r="2078" spans="1:19" x14ac:dyDescent="0.25">
      <c r="A2078" s="1">
        <v>41888</v>
      </c>
      <c r="B2078" t="s">
        <v>86</v>
      </c>
      <c r="C2078">
        <v>19</v>
      </c>
      <c r="J2078">
        <f>IF(YEAR(A2078)=$F$3,C2078*$G$3,IF(YEAR(A2078)=$F$4,C2078*$G$4,IF(YEAR(A2078)=$F$5,C2078*$G$5,IF(YEAR(A2078)=$F$6,C2078*$G$6,IF(YEAR(A2078)=$F$7,C2078*$G$7,IF(YEAR(A2078)=$F$8,C2078*$G$8,IF(YEAR(A2078)=$F$9,C2078*$G$9,IF(YEAR(A2078)=$F$10,C2078*$G$10,IF(YEAR(A2078)=$F$11,C2078*$G$11,IF(YEAR(A2078)=$F$12,C2078*$G$12,))))))))))</f>
        <v>42.37</v>
      </c>
      <c r="R2078">
        <f>SUMIF($B$3:B2078,B2078,$C$3:C2078)</f>
        <v>56</v>
      </c>
      <c r="S2078">
        <f t="shared" si="40"/>
        <v>0</v>
      </c>
    </row>
    <row r="2079" spans="1:19" x14ac:dyDescent="0.25">
      <c r="A2079" s="1">
        <v>41889</v>
      </c>
      <c r="B2079" t="s">
        <v>59</v>
      </c>
      <c r="C2079">
        <v>18</v>
      </c>
      <c r="J2079">
        <f>IF(YEAR(A2079)=$F$3,C2079*$G$3,IF(YEAR(A2079)=$F$4,C2079*$G$4,IF(YEAR(A2079)=$F$5,C2079*$G$5,IF(YEAR(A2079)=$F$6,C2079*$G$6,IF(YEAR(A2079)=$F$7,C2079*$G$7,IF(YEAR(A2079)=$F$8,C2079*$G$8,IF(YEAR(A2079)=$F$9,C2079*$G$9,IF(YEAR(A2079)=$F$10,C2079*$G$10,IF(YEAR(A2079)=$F$11,C2079*$G$11,IF(YEAR(A2079)=$F$12,C2079*$G$12,))))))))))</f>
        <v>40.14</v>
      </c>
      <c r="R2079">
        <f>SUMIF($B$3:B2079,B2079,$C$3:C2079)</f>
        <v>36</v>
      </c>
      <c r="S2079">
        <f t="shared" si="40"/>
        <v>0</v>
      </c>
    </row>
    <row r="2080" spans="1:19" x14ac:dyDescent="0.25">
      <c r="A2080" s="1">
        <v>41892</v>
      </c>
      <c r="B2080" t="s">
        <v>102</v>
      </c>
      <c r="C2080">
        <v>332</v>
      </c>
      <c r="J2080">
        <f>IF(YEAR(A2080)=$F$3,C2080*$G$3,IF(YEAR(A2080)=$F$4,C2080*$G$4,IF(YEAR(A2080)=$F$5,C2080*$G$5,IF(YEAR(A2080)=$F$6,C2080*$G$6,IF(YEAR(A2080)=$F$7,C2080*$G$7,IF(YEAR(A2080)=$F$8,C2080*$G$8,IF(YEAR(A2080)=$F$9,C2080*$G$9,IF(YEAR(A2080)=$F$10,C2080*$G$10,IF(YEAR(A2080)=$F$11,C2080*$G$11,IF(YEAR(A2080)=$F$12,C2080*$G$12,))))))))))</f>
        <v>740.36</v>
      </c>
      <c r="R2080">
        <f>SUMIF($B$3:B2080,B2080,$C$3:C2080)</f>
        <v>7904</v>
      </c>
      <c r="S2080">
        <f t="shared" si="40"/>
        <v>33.200000000000003</v>
      </c>
    </row>
    <row r="2081" spans="1:19" x14ac:dyDescent="0.25">
      <c r="A2081" s="1">
        <v>41893</v>
      </c>
      <c r="B2081" t="s">
        <v>110</v>
      </c>
      <c r="C2081">
        <v>1</v>
      </c>
      <c r="J2081">
        <f>IF(YEAR(A2081)=$F$3,C2081*$G$3,IF(YEAR(A2081)=$F$4,C2081*$G$4,IF(YEAR(A2081)=$F$5,C2081*$G$5,IF(YEAR(A2081)=$F$6,C2081*$G$6,IF(YEAR(A2081)=$F$7,C2081*$G$7,IF(YEAR(A2081)=$F$8,C2081*$G$8,IF(YEAR(A2081)=$F$9,C2081*$G$9,IF(YEAR(A2081)=$F$10,C2081*$G$10,IF(YEAR(A2081)=$F$11,C2081*$G$11,IF(YEAR(A2081)=$F$12,C2081*$G$12,))))))))))</f>
        <v>2.23</v>
      </c>
      <c r="R2081">
        <f>SUMIF($B$3:B2081,B2081,$C$3:C2081)</f>
        <v>18</v>
      </c>
      <c r="S2081">
        <f t="shared" si="40"/>
        <v>0</v>
      </c>
    </row>
    <row r="2082" spans="1:19" x14ac:dyDescent="0.25">
      <c r="A2082" s="1">
        <v>41894</v>
      </c>
      <c r="B2082" t="s">
        <v>17</v>
      </c>
      <c r="C2082">
        <v>438</v>
      </c>
      <c r="J2082">
        <f>IF(YEAR(A2082)=$F$3,C2082*$G$3,IF(YEAR(A2082)=$F$4,C2082*$G$4,IF(YEAR(A2082)=$F$5,C2082*$G$5,IF(YEAR(A2082)=$F$6,C2082*$G$6,IF(YEAR(A2082)=$F$7,C2082*$G$7,IF(YEAR(A2082)=$F$8,C2082*$G$8,IF(YEAR(A2082)=$F$9,C2082*$G$9,IF(YEAR(A2082)=$F$10,C2082*$G$10,IF(YEAR(A2082)=$F$11,C2082*$G$11,IF(YEAR(A2082)=$F$12,C2082*$G$12,))))))))))</f>
        <v>976.74</v>
      </c>
      <c r="R2082">
        <f>SUMIF($B$3:B2082,B2082,$C$3:C2082)</f>
        <v>19131</v>
      </c>
      <c r="S2082">
        <f t="shared" si="40"/>
        <v>87.600000000000009</v>
      </c>
    </row>
    <row r="2083" spans="1:19" x14ac:dyDescent="0.25">
      <c r="A2083" s="1">
        <v>41895</v>
      </c>
      <c r="B2083" t="s">
        <v>19</v>
      </c>
      <c r="C2083">
        <v>25</v>
      </c>
      <c r="J2083">
        <f>IF(YEAR(A2083)=$F$3,C2083*$G$3,IF(YEAR(A2083)=$F$4,C2083*$G$4,IF(YEAR(A2083)=$F$5,C2083*$G$5,IF(YEAR(A2083)=$F$6,C2083*$G$6,IF(YEAR(A2083)=$F$7,C2083*$G$7,IF(YEAR(A2083)=$F$8,C2083*$G$8,IF(YEAR(A2083)=$F$9,C2083*$G$9,IF(YEAR(A2083)=$F$10,C2083*$G$10,IF(YEAR(A2083)=$F$11,C2083*$G$11,IF(YEAR(A2083)=$F$12,C2083*$G$12,))))))))))</f>
        <v>55.75</v>
      </c>
      <c r="R2083">
        <f>SUMIF($B$3:B2083,B2083,$C$3:C2083)</f>
        <v>4618</v>
      </c>
      <c r="S2083">
        <f t="shared" si="40"/>
        <v>2.5</v>
      </c>
    </row>
    <row r="2084" spans="1:19" x14ac:dyDescent="0.25">
      <c r="A2084" s="1">
        <v>41897</v>
      </c>
      <c r="B2084" t="s">
        <v>14</v>
      </c>
      <c r="C2084">
        <v>220</v>
      </c>
      <c r="J2084">
        <f>IF(YEAR(A2084)=$F$3,C2084*$G$3,IF(YEAR(A2084)=$F$4,C2084*$G$4,IF(YEAR(A2084)=$F$5,C2084*$G$5,IF(YEAR(A2084)=$F$6,C2084*$G$6,IF(YEAR(A2084)=$F$7,C2084*$G$7,IF(YEAR(A2084)=$F$8,C2084*$G$8,IF(YEAR(A2084)=$F$9,C2084*$G$9,IF(YEAR(A2084)=$F$10,C2084*$G$10,IF(YEAR(A2084)=$F$11,C2084*$G$11,IF(YEAR(A2084)=$F$12,C2084*$G$12,))))))))))</f>
        <v>490.6</v>
      </c>
      <c r="R2084">
        <f>SUMIF($B$3:B2084,B2084,$C$3:C2084)</f>
        <v>23386</v>
      </c>
      <c r="S2084">
        <f t="shared" si="40"/>
        <v>44</v>
      </c>
    </row>
    <row r="2085" spans="1:19" x14ac:dyDescent="0.25">
      <c r="A2085" s="1">
        <v>41897</v>
      </c>
      <c r="B2085" t="s">
        <v>39</v>
      </c>
      <c r="C2085">
        <v>47</v>
      </c>
      <c r="J2085">
        <f>IF(YEAR(A2085)=$F$3,C2085*$G$3,IF(YEAR(A2085)=$F$4,C2085*$G$4,IF(YEAR(A2085)=$F$5,C2085*$G$5,IF(YEAR(A2085)=$F$6,C2085*$G$6,IF(YEAR(A2085)=$F$7,C2085*$G$7,IF(YEAR(A2085)=$F$8,C2085*$G$8,IF(YEAR(A2085)=$F$9,C2085*$G$9,IF(YEAR(A2085)=$F$10,C2085*$G$10,IF(YEAR(A2085)=$F$11,C2085*$G$11,IF(YEAR(A2085)=$F$12,C2085*$G$12,))))))))))</f>
        <v>104.81</v>
      </c>
      <c r="R2085">
        <f>SUMIF($B$3:B2085,B2085,$C$3:C2085)</f>
        <v>2042</v>
      </c>
      <c r="S2085">
        <f t="shared" si="40"/>
        <v>4.7</v>
      </c>
    </row>
    <row r="2086" spans="1:19" x14ac:dyDescent="0.25">
      <c r="A2086" s="1">
        <v>41897</v>
      </c>
      <c r="B2086" t="s">
        <v>239</v>
      </c>
      <c r="C2086">
        <v>1</v>
      </c>
      <c r="J2086">
        <f>IF(YEAR(A2086)=$F$3,C2086*$G$3,IF(YEAR(A2086)=$F$4,C2086*$G$4,IF(YEAR(A2086)=$F$5,C2086*$G$5,IF(YEAR(A2086)=$F$6,C2086*$G$6,IF(YEAR(A2086)=$F$7,C2086*$G$7,IF(YEAR(A2086)=$F$8,C2086*$G$8,IF(YEAR(A2086)=$F$9,C2086*$G$9,IF(YEAR(A2086)=$F$10,C2086*$G$10,IF(YEAR(A2086)=$F$11,C2086*$G$11,IF(YEAR(A2086)=$F$12,C2086*$G$12,))))))))))</f>
        <v>2.23</v>
      </c>
      <c r="R2086">
        <f>SUMIF($B$3:B2086,B2086,$C$3:C2086)</f>
        <v>1</v>
      </c>
      <c r="S2086">
        <f t="shared" si="40"/>
        <v>0</v>
      </c>
    </row>
    <row r="2087" spans="1:19" x14ac:dyDescent="0.25">
      <c r="A2087" s="1">
        <v>41898</v>
      </c>
      <c r="B2087" t="s">
        <v>186</v>
      </c>
      <c r="C2087">
        <v>14</v>
      </c>
      <c r="J2087">
        <f>IF(YEAR(A2087)=$F$3,C2087*$G$3,IF(YEAR(A2087)=$F$4,C2087*$G$4,IF(YEAR(A2087)=$F$5,C2087*$G$5,IF(YEAR(A2087)=$F$6,C2087*$G$6,IF(YEAR(A2087)=$F$7,C2087*$G$7,IF(YEAR(A2087)=$F$8,C2087*$G$8,IF(YEAR(A2087)=$F$9,C2087*$G$9,IF(YEAR(A2087)=$F$10,C2087*$G$10,IF(YEAR(A2087)=$F$11,C2087*$G$11,IF(YEAR(A2087)=$F$12,C2087*$G$12,))))))))))</f>
        <v>31.22</v>
      </c>
      <c r="R2087">
        <f>SUMIF($B$3:B2087,B2087,$C$3:C2087)</f>
        <v>29</v>
      </c>
      <c r="S2087">
        <f t="shared" si="40"/>
        <v>0</v>
      </c>
    </row>
    <row r="2088" spans="1:19" x14ac:dyDescent="0.25">
      <c r="A2088" s="1">
        <v>41899</v>
      </c>
      <c r="B2088" t="s">
        <v>9</v>
      </c>
      <c r="C2088">
        <v>132</v>
      </c>
      <c r="J2088">
        <f>IF(YEAR(A2088)=$F$3,C2088*$G$3,IF(YEAR(A2088)=$F$4,C2088*$G$4,IF(YEAR(A2088)=$F$5,C2088*$G$5,IF(YEAR(A2088)=$F$6,C2088*$G$6,IF(YEAR(A2088)=$F$7,C2088*$G$7,IF(YEAR(A2088)=$F$8,C2088*$G$8,IF(YEAR(A2088)=$F$9,C2088*$G$9,IF(YEAR(A2088)=$F$10,C2088*$G$10,IF(YEAR(A2088)=$F$11,C2088*$G$11,IF(YEAR(A2088)=$F$12,C2088*$G$12,))))))))))</f>
        <v>294.36</v>
      </c>
      <c r="R2088">
        <f>SUMIF($B$3:B2088,B2088,$C$3:C2088)</f>
        <v>26389</v>
      </c>
      <c r="S2088">
        <f t="shared" si="40"/>
        <v>26.400000000000002</v>
      </c>
    </row>
    <row r="2089" spans="1:19" x14ac:dyDescent="0.25">
      <c r="A2089" s="1">
        <v>41904</v>
      </c>
      <c r="B2089" t="s">
        <v>146</v>
      </c>
      <c r="C2089">
        <v>18</v>
      </c>
      <c r="J2089">
        <f>IF(YEAR(A2089)=$F$3,C2089*$G$3,IF(YEAR(A2089)=$F$4,C2089*$G$4,IF(YEAR(A2089)=$F$5,C2089*$G$5,IF(YEAR(A2089)=$F$6,C2089*$G$6,IF(YEAR(A2089)=$F$7,C2089*$G$7,IF(YEAR(A2089)=$F$8,C2089*$G$8,IF(YEAR(A2089)=$F$9,C2089*$G$9,IF(YEAR(A2089)=$F$10,C2089*$G$10,IF(YEAR(A2089)=$F$11,C2089*$G$11,IF(YEAR(A2089)=$F$12,C2089*$G$12,))))))))))</f>
        <v>40.14</v>
      </c>
      <c r="R2089">
        <f>SUMIF($B$3:B2089,B2089,$C$3:C2089)</f>
        <v>50</v>
      </c>
      <c r="S2089">
        <f t="shared" si="40"/>
        <v>0</v>
      </c>
    </row>
    <row r="2090" spans="1:19" x14ac:dyDescent="0.25">
      <c r="A2090" s="1">
        <v>41906</v>
      </c>
      <c r="B2090" t="s">
        <v>9</v>
      </c>
      <c r="C2090">
        <v>266</v>
      </c>
      <c r="J2090">
        <f>IF(YEAR(A2090)=$F$3,C2090*$G$3,IF(YEAR(A2090)=$F$4,C2090*$G$4,IF(YEAR(A2090)=$F$5,C2090*$G$5,IF(YEAR(A2090)=$F$6,C2090*$G$6,IF(YEAR(A2090)=$F$7,C2090*$G$7,IF(YEAR(A2090)=$F$8,C2090*$G$8,IF(YEAR(A2090)=$F$9,C2090*$G$9,IF(YEAR(A2090)=$F$10,C2090*$G$10,IF(YEAR(A2090)=$F$11,C2090*$G$11,IF(YEAR(A2090)=$F$12,C2090*$G$12,))))))))))</f>
        <v>593.17999999999995</v>
      </c>
      <c r="R2090">
        <f>SUMIF($B$3:B2090,B2090,$C$3:C2090)</f>
        <v>26655</v>
      </c>
      <c r="S2090">
        <f t="shared" si="40"/>
        <v>53.2</v>
      </c>
    </row>
    <row r="2091" spans="1:19" x14ac:dyDescent="0.25">
      <c r="A2091" s="1">
        <v>41907</v>
      </c>
      <c r="B2091" t="s">
        <v>8</v>
      </c>
      <c r="C2091">
        <v>30</v>
      </c>
      <c r="J2091">
        <f>IF(YEAR(A2091)=$F$3,C2091*$G$3,IF(YEAR(A2091)=$F$4,C2091*$G$4,IF(YEAR(A2091)=$F$5,C2091*$G$5,IF(YEAR(A2091)=$F$6,C2091*$G$6,IF(YEAR(A2091)=$F$7,C2091*$G$7,IF(YEAR(A2091)=$F$8,C2091*$G$8,IF(YEAR(A2091)=$F$9,C2091*$G$9,IF(YEAR(A2091)=$F$10,C2091*$G$10,IF(YEAR(A2091)=$F$11,C2091*$G$11,IF(YEAR(A2091)=$F$12,C2091*$G$12,))))))))))</f>
        <v>66.900000000000006</v>
      </c>
      <c r="R2091">
        <f>SUMIF($B$3:B2091,B2091,$C$3:C2091)</f>
        <v>3323</v>
      </c>
      <c r="S2091">
        <f t="shared" si="40"/>
        <v>3</v>
      </c>
    </row>
    <row r="2092" spans="1:19" x14ac:dyDescent="0.25">
      <c r="A2092" s="1">
        <v>41909</v>
      </c>
      <c r="B2092" t="s">
        <v>45</v>
      </c>
      <c r="C2092">
        <v>452</v>
      </c>
      <c r="J2092">
        <f>IF(YEAR(A2092)=$F$3,C2092*$G$3,IF(YEAR(A2092)=$F$4,C2092*$G$4,IF(YEAR(A2092)=$F$5,C2092*$G$5,IF(YEAR(A2092)=$F$6,C2092*$G$6,IF(YEAR(A2092)=$F$7,C2092*$G$7,IF(YEAR(A2092)=$F$8,C2092*$G$8,IF(YEAR(A2092)=$F$9,C2092*$G$9,IF(YEAR(A2092)=$F$10,C2092*$G$10,IF(YEAR(A2092)=$F$11,C2092*$G$11,IF(YEAR(A2092)=$F$12,C2092*$G$12,))))))))))</f>
        <v>1007.96</v>
      </c>
      <c r="R2092">
        <f>SUMIF($B$3:B2092,B2092,$C$3:C2092)</f>
        <v>25499</v>
      </c>
      <c r="S2092">
        <f t="shared" si="40"/>
        <v>90.4</v>
      </c>
    </row>
    <row r="2093" spans="1:19" x14ac:dyDescent="0.25">
      <c r="A2093" s="1">
        <v>41911</v>
      </c>
      <c r="B2093" t="s">
        <v>5</v>
      </c>
      <c r="C2093">
        <v>306</v>
      </c>
      <c r="J2093">
        <f>IF(YEAR(A2093)=$F$3,C2093*$G$3,IF(YEAR(A2093)=$F$4,C2093*$G$4,IF(YEAR(A2093)=$F$5,C2093*$G$5,IF(YEAR(A2093)=$F$6,C2093*$G$6,IF(YEAR(A2093)=$F$7,C2093*$G$7,IF(YEAR(A2093)=$F$8,C2093*$G$8,IF(YEAR(A2093)=$F$9,C2093*$G$9,IF(YEAR(A2093)=$F$10,C2093*$G$10,IF(YEAR(A2093)=$F$11,C2093*$G$11,IF(YEAR(A2093)=$F$12,C2093*$G$12,))))))))))</f>
        <v>682.38</v>
      </c>
      <c r="R2093">
        <f>SUMIF($B$3:B2093,B2093,$C$3:C2093)</f>
        <v>11402</v>
      </c>
      <c r="S2093">
        <f t="shared" si="40"/>
        <v>61.2</v>
      </c>
    </row>
    <row r="2094" spans="1:19" x14ac:dyDescent="0.25">
      <c r="A2094" s="1">
        <v>41912</v>
      </c>
      <c r="B2094" t="s">
        <v>61</v>
      </c>
      <c r="C2094">
        <v>98</v>
      </c>
      <c r="J2094">
        <f>IF(YEAR(A2094)=$F$3,C2094*$G$3,IF(YEAR(A2094)=$F$4,C2094*$G$4,IF(YEAR(A2094)=$F$5,C2094*$G$5,IF(YEAR(A2094)=$F$6,C2094*$G$6,IF(YEAR(A2094)=$F$7,C2094*$G$7,IF(YEAR(A2094)=$F$8,C2094*$G$8,IF(YEAR(A2094)=$F$9,C2094*$G$9,IF(YEAR(A2094)=$F$10,C2094*$G$10,IF(YEAR(A2094)=$F$11,C2094*$G$11,IF(YEAR(A2094)=$F$12,C2094*$G$12,))))))))))</f>
        <v>218.54</v>
      </c>
      <c r="R2094">
        <f>SUMIF($B$3:B2094,B2094,$C$3:C2094)</f>
        <v>3541</v>
      </c>
      <c r="S2094">
        <f t="shared" si="40"/>
        <v>9.8000000000000007</v>
      </c>
    </row>
    <row r="2095" spans="1:19" x14ac:dyDescent="0.25">
      <c r="A2095" s="1">
        <v>41913</v>
      </c>
      <c r="B2095" t="s">
        <v>58</v>
      </c>
      <c r="C2095">
        <v>110</v>
      </c>
      <c r="J2095">
        <f>IF(YEAR(A2095)=$F$3,C2095*$G$3,IF(YEAR(A2095)=$F$4,C2095*$G$4,IF(YEAR(A2095)=$F$5,C2095*$G$5,IF(YEAR(A2095)=$F$6,C2095*$G$6,IF(YEAR(A2095)=$F$7,C2095*$G$7,IF(YEAR(A2095)=$F$8,C2095*$G$8,IF(YEAR(A2095)=$F$9,C2095*$G$9,IF(YEAR(A2095)=$F$10,C2095*$G$10,IF(YEAR(A2095)=$F$11,C2095*$G$11,IF(YEAR(A2095)=$F$12,C2095*$G$12,))))))))))</f>
        <v>245.3</v>
      </c>
      <c r="R2095">
        <f>SUMIF($B$3:B2095,B2095,$C$3:C2095)</f>
        <v>1207</v>
      </c>
      <c r="S2095">
        <f t="shared" si="40"/>
        <v>11</v>
      </c>
    </row>
    <row r="2096" spans="1:19" x14ac:dyDescent="0.25">
      <c r="A2096" s="1">
        <v>41913</v>
      </c>
      <c r="B2096" t="s">
        <v>8</v>
      </c>
      <c r="C2096">
        <v>57</v>
      </c>
      <c r="J2096">
        <f>IF(YEAR(A2096)=$F$3,C2096*$G$3,IF(YEAR(A2096)=$F$4,C2096*$G$4,IF(YEAR(A2096)=$F$5,C2096*$G$5,IF(YEAR(A2096)=$F$6,C2096*$G$6,IF(YEAR(A2096)=$F$7,C2096*$G$7,IF(YEAR(A2096)=$F$8,C2096*$G$8,IF(YEAR(A2096)=$F$9,C2096*$G$9,IF(YEAR(A2096)=$F$10,C2096*$G$10,IF(YEAR(A2096)=$F$11,C2096*$G$11,IF(YEAR(A2096)=$F$12,C2096*$G$12,))))))))))</f>
        <v>127.11</v>
      </c>
      <c r="R2096">
        <f>SUMIF($B$3:B2096,B2096,$C$3:C2096)</f>
        <v>3380</v>
      </c>
      <c r="S2096">
        <f t="shared" si="40"/>
        <v>5.7</v>
      </c>
    </row>
    <row r="2097" spans="1:19" x14ac:dyDescent="0.25">
      <c r="A2097" s="1">
        <v>41913</v>
      </c>
      <c r="B2097" t="s">
        <v>157</v>
      </c>
      <c r="C2097">
        <v>16</v>
      </c>
      <c r="J2097">
        <f>IF(YEAR(A2097)=$F$3,C2097*$G$3,IF(YEAR(A2097)=$F$4,C2097*$G$4,IF(YEAR(A2097)=$F$5,C2097*$G$5,IF(YEAR(A2097)=$F$6,C2097*$G$6,IF(YEAR(A2097)=$F$7,C2097*$G$7,IF(YEAR(A2097)=$F$8,C2097*$G$8,IF(YEAR(A2097)=$F$9,C2097*$G$9,IF(YEAR(A2097)=$F$10,C2097*$G$10,IF(YEAR(A2097)=$F$11,C2097*$G$11,IF(YEAR(A2097)=$F$12,C2097*$G$12,))))))))))</f>
        <v>35.68</v>
      </c>
      <c r="R2097">
        <f>SUMIF($B$3:B2097,B2097,$C$3:C2097)</f>
        <v>20</v>
      </c>
      <c r="S2097">
        <f t="shared" si="40"/>
        <v>0</v>
      </c>
    </row>
    <row r="2098" spans="1:19" x14ac:dyDescent="0.25">
      <c r="A2098" s="1">
        <v>41916</v>
      </c>
      <c r="B2098" t="s">
        <v>104</v>
      </c>
      <c r="C2098">
        <v>5</v>
      </c>
      <c r="J2098">
        <f>IF(YEAR(A2098)=$F$3,C2098*$G$3,IF(YEAR(A2098)=$F$4,C2098*$G$4,IF(YEAR(A2098)=$F$5,C2098*$G$5,IF(YEAR(A2098)=$F$6,C2098*$G$6,IF(YEAR(A2098)=$F$7,C2098*$G$7,IF(YEAR(A2098)=$F$8,C2098*$G$8,IF(YEAR(A2098)=$F$9,C2098*$G$9,IF(YEAR(A2098)=$F$10,C2098*$G$10,IF(YEAR(A2098)=$F$11,C2098*$G$11,IF(YEAR(A2098)=$F$12,C2098*$G$12,))))))))))</f>
        <v>11.15</v>
      </c>
      <c r="R2098">
        <f>SUMIF($B$3:B2098,B2098,$C$3:C2098)</f>
        <v>28</v>
      </c>
      <c r="S2098">
        <f t="shared" si="40"/>
        <v>0</v>
      </c>
    </row>
    <row r="2099" spans="1:19" x14ac:dyDescent="0.25">
      <c r="A2099" s="1">
        <v>41919</v>
      </c>
      <c r="B2099" t="s">
        <v>22</v>
      </c>
      <c r="C2099">
        <v>433</v>
      </c>
      <c r="J2099">
        <f>IF(YEAR(A2099)=$F$3,C2099*$G$3,IF(YEAR(A2099)=$F$4,C2099*$G$4,IF(YEAR(A2099)=$F$5,C2099*$G$5,IF(YEAR(A2099)=$F$6,C2099*$G$6,IF(YEAR(A2099)=$F$7,C2099*$G$7,IF(YEAR(A2099)=$F$8,C2099*$G$8,IF(YEAR(A2099)=$F$9,C2099*$G$9,IF(YEAR(A2099)=$F$10,C2099*$G$10,IF(YEAR(A2099)=$F$11,C2099*$G$11,IF(YEAR(A2099)=$F$12,C2099*$G$12,))))))))))</f>
        <v>965.59</v>
      </c>
      <c r="R2099">
        <f>SUMIF($B$3:B2099,B2099,$C$3:C2099)</f>
        <v>23559</v>
      </c>
      <c r="S2099">
        <f t="shared" si="40"/>
        <v>86.600000000000009</v>
      </c>
    </row>
    <row r="2100" spans="1:19" x14ac:dyDescent="0.25">
      <c r="A2100" s="1">
        <v>41920</v>
      </c>
      <c r="B2100" t="s">
        <v>69</v>
      </c>
      <c r="C2100">
        <v>180</v>
      </c>
      <c r="J2100">
        <f>IF(YEAR(A2100)=$F$3,C2100*$G$3,IF(YEAR(A2100)=$F$4,C2100*$G$4,IF(YEAR(A2100)=$F$5,C2100*$G$5,IF(YEAR(A2100)=$F$6,C2100*$G$6,IF(YEAR(A2100)=$F$7,C2100*$G$7,IF(YEAR(A2100)=$F$8,C2100*$G$8,IF(YEAR(A2100)=$F$9,C2100*$G$9,IF(YEAR(A2100)=$F$10,C2100*$G$10,IF(YEAR(A2100)=$F$11,C2100*$G$11,IF(YEAR(A2100)=$F$12,C2100*$G$12,))))))))))</f>
        <v>401.4</v>
      </c>
      <c r="R2100">
        <f>SUMIF($B$3:B2100,B2100,$C$3:C2100)</f>
        <v>3629</v>
      </c>
      <c r="S2100">
        <f t="shared" si="40"/>
        <v>18</v>
      </c>
    </row>
    <row r="2101" spans="1:19" x14ac:dyDescent="0.25">
      <c r="A2101" s="1">
        <v>41920</v>
      </c>
      <c r="B2101" t="s">
        <v>22</v>
      </c>
      <c r="C2101">
        <v>381</v>
      </c>
      <c r="J2101">
        <f>IF(YEAR(A2101)=$F$3,C2101*$G$3,IF(YEAR(A2101)=$F$4,C2101*$G$4,IF(YEAR(A2101)=$F$5,C2101*$G$5,IF(YEAR(A2101)=$F$6,C2101*$G$6,IF(YEAR(A2101)=$F$7,C2101*$G$7,IF(YEAR(A2101)=$F$8,C2101*$G$8,IF(YEAR(A2101)=$F$9,C2101*$G$9,IF(YEAR(A2101)=$F$10,C2101*$G$10,IF(YEAR(A2101)=$F$11,C2101*$G$11,IF(YEAR(A2101)=$F$12,C2101*$G$12,))))))))))</f>
        <v>849.63</v>
      </c>
      <c r="R2101">
        <f>SUMIF($B$3:B2101,B2101,$C$3:C2101)</f>
        <v>23940</v>
      </c>
      <c r="S2101">
        <f t="shared" si="40"/>
        <v>76.2</v>
      </c>
    </row>
    <row r="2102" spans="1:19" x14ac:dyDescent="0.25">
      <c r="A2102" s="1">
        <v>41921</v>
      </c>
      <c r="B2102" t="s">
        <v>70</v>
      </c>
      <c r="C2102">
        <v>16</v>
      </c>
      <c r="J2102">
        <f>IF(YEAR(A2102)=$F$3,C2102*$G$3,IF(YEAR(A2102)=$F$4,C2102*$G$4,IF(YEAR(A2102)=$F$5,C2102*$G$5,IF(YEAR(A2102)=$F$6,C2102*$G$6,IF(YEAR(A2102)=$F$7,C2102*$G$7,IF(YEAR(A2102)=$F$8,C2102*$G$8,IF(YEAR(A2102)=$F$9,C2102*$G$9,IF(YEAR(A2102)=$F$10,C2102*$G$10,IF(YEAR(A2102)=$F$11,C2102*$G$11,IF(YEAR(A2102)=$F$12,C2102*$G$12,))))))))))</f>
        <v>35.68</v>
      </c>
      <c r="R2102">
        <f>SUMIF($B$3:B2102,B2102,$C$3:C2102)</f>
        <v>55</v>
      </c>
      <c r="S2102">
        <f t="shared" si="40"/>
        <v>0</v>
      </c>
    </row>
    <row r="2103" spans="1:19" x14ac:dyDescent="0.25">
      <c r="A2103" s="1">
        <v>41921</v>
      </c>
      <c r="B2103" t="s">
        <v>28</v>
      </c>
      <c r="C2103">
        <v>85</v>
      </c>
      <c r="J2103">
        <f>IF(YEAR(A2103)=$F$3,C2103*$G$3,IF(YEAR(A2103)=$F$4,C2103*$G$4,IF(YEAR(A2103)=$F$5,C2103*$G$5,IF(YEAR(A2103)=$F$6,C2103*$G$6,IF(YEAR(A2103)=$F$7,C2103*$G$7,IF(YEAR(A2103)=$F$8,C2103*$G$8,IF(YEAR(A2103)=$F$9,C2103*$G$9,IF(YEAR(A2103)=$F$10,C2103*$G$10,IF(YEAR(A2103)=$F$11,C2103*$G$11,IF(YEAR(A2103)=$F$12,C2103*$G$12,))))))))))</f>
        <v>189.55</v>
      </c>
      <c r="R2103">
        <f>SUMIF($B$3:B2103,B2103,$C$3:C2103)</f>
        <v>4324</v>
      </c>
      <c r="S2103">
        <f t="shared" si="40"/>
        <v>8.5</v>
      </c>
    </row>
    <row r="2104" spans="1:19" x14ac:dyDescent="0.25">
      <c r="A2104" s="1">
        <v>41921</v>
      </c>
      <c r="B2104" t="s">
        <v>25</v>
      </c>
      <c r="C2104">
        <v>37</v>
      </c>
      <c r="J2104">
        <f>IF(YEAR(A2104)=$F$3,C2104*$G$3,IF(YEAR(A2104)=$F$4,C2104*$G$4,IF(YEAR(A2104)=$F$5,C2104*$G$5,IF(YEAR(A2104)=$F$6,C2104*$G$6,IF(YEAR(A2104)=$F$7,C2104*$G$7,IF(YEAR(A2104)=$F$8,C2104*$G$8,IF(YEAR(A2104)=$F$9,C2104*$G$9,IF(YEAR(A2104)=$F$10,C2104*$G$10,IF(YEAR(A2104)=$F$11,C2104*$G$11,IF(YEAR(A2104)=$F$12,C2104*$G$12,))))))))))</f>
        <v>82.51</v>
      </c>
      <c r="R2104">
        <f>SUMIF($B$3:B2104,B2104,$C$3:C2104)</f>
        <v>2520</v>
      </c>
      <c r="S2104">
        <f t="shared" si="40"/>
        <v>3.7</v>
      </c>
    </row>
    <row r="2105" spans="1:19" x14ac:dyDescent="0.25">
      <c r="A2105" s="1">
        <v>41924</v>
      </c>
      <c r="B2105" t="s">
        <v>20</v>
      </c>
      <c r="C2105">
        <v>69</v>
      </c>
      <c r="J2105">
        <f>IF(YEAR(A2105)=$F$3,C2105*$G$3,IF(YEAR(A2105)=$F$4,C2105*$G$4,IF(YEAR(A2105)=$F$5,C2105*$G$5,IF(YEAR(A2105)=$F$6,C2105*$G$6,IF(YEAR(A2105)=$F$7,C2105*$G$7,IF(YEAR(A2105)=$F$8,C2105*$G$8,IF(YEAR(A2105)=$F$9,C2105*$G$9,IF(YEAR(A2105)=$F$10,C2105*$G$10,IF(YEAR(A2105)=$F$11,C2105*$G$11,IF(YEAR(A2105)=$F$12,C2105*$G$12,))))))))))</f>
        <v>153.87</v>
      </c>
      <c r="R2105">
        <f>SUMIF($B$3:B2105,B2105,$C$3:C2105)</f>
        <v>1674</v>
      </c>
      <c r="S2105">
        <f t="shared" si="40"/>
        <v>6.9</v>
      </c>
    </row>
    <row r="2106" spans="1:19" x14ac:dyDescent="0.25">
      <c r="A2106" s="1">
        <v>41925</v>
      </c>
      <c r="B2106" t="s">
        <v>7</v>
      </c>
      <c r="C2106">
        <v>304</v>
      </c>
      <c r="J2106">
        <f>IF(YEAR(A2106)=$F$3,C2106*$G$3,IF(YEAR(A2106)=$F$4,C2106*$G$4,IF(YEAR(A2106)=$F$5,C2106*$G$5,IF(YEAR(A2106)=$F$6,C2106*$G$6,IF(YEAR(A2106)=$F$7,C2106*$G$7,IF(YEAR(A2106)=$F$8,C2106*$G$8,IF(YEAR(A2106)=$F$9,C2106*$G$9,IF(YEAR(A2106)=$F$10,C2106*$G$10,IF(YEAR(A2106)=$F$11,C2106*$G$11,IF(YEAR(A2106)=$F$12,C2106*$G$12,))))))))))</f>
        <v>677.92</v>
      </c>
      <c r="R2106">
        <f>SUMIF($B$3:B2106,B2106,$C$3:C2106)</f>
        <v>26415</v>
      </c>
      <c r="S2106">
        <f t="shared" si="40"/>
        <v>60.800000000000004</v>
      </c>
    </row>
    <row r="2107" spans="1:19" x14ac:dyDescent="0.25">
      <c r="A2107" s="1">
        <v>41928</v>
      </c>
      <c r="B2107" t="s">
        <v>22</v>
      </c>
      <c r="C2107">
        <v>491</v>
      </c>
      <c r="J2107">
        <f>IF(YEAR(A2107)=$F$3,C2107*$G$3,IF(YEAR(A2107)=$F$4,C2107*$G$4,IF(YEAR(A2107)=$F$5,C2107*$G$5,IF(YEAR(A2107)=$F$6,C2107*$G$6,IF(YEAR(A2107)=$F$7,C2107*$G$7,IF(YEAR(A2107)=$F$8,C2107*$G$8,IF(YEAR(A2107)=$F$9,C2107*$G$9,IF(YEAR(A2107)=$F$10,C2107*$G$10,IF(YEAR(A2107)=$F$11,C2107*$G$11,IF(YEAR(A2107)=$F$12,C2107*$G$12,))))))))))</f>
        <v>1094.93</v>
      </c>
      <c r="R2107">
        <f>SUMIF($B$3:B2107,B2107,$C$3:C2107)</f>
        <v>24431</v>
      </c>
      <c r="S2107">
        <f t="shared" si="40"/>
        <v>98.2</v>
      </c>
    </row>
    <row r="2108" spans="1:19" x14ac:dyDescent="0.25">
      <c r="A2108" s="1">
        <v>41931</v>
      </c>
      <c r="B2108" t="s">
        <v>23</v>
      </c>
      <c r="C2108">
        <v>106</v>
      </c>
      <c r="J2108">
        <f>IF(YEAR(A2108)=$F$3,C2108*$G$3,IF(YEAR(A2108)=$F$4,C2108*$G$4,IF(YEAR(A2108)=$F$5,C2108*$G$5,IF(YEAR(A2108)=$F$6,C2108*$G$6,IF(YEAR(A2108)=$F$7,C2108*$G$7,IF(YEAR(A2108)=$F$8,C2108*$G$8,IF(YEAR(A2108)=$F$9,C2108*$G$9,IF(YEAR(A2108)=$F$10,C2108*$G$10,IF(YEAR(A2108)=$F$11,C2108*$G$11,IF(YEAR(A2108)=$F$12,C2108*$G$12,))))))))))</f>
        <v>236.38</v>
      </c>
      <c r="R2108">
        <f>SUMIF($B$3:B2108,B2108,$C$3:C2108)</f>
        <v>3905</v>
      </c>
      <c r="S2108">
        <f t="shared" si="40"/>
        <v>10.600000000000001</v>
      </c>
    </row>
    <row r="2109" spans="1:19" x14ac:dyDescent="0.25">
      <c r="A2109" s="1">
        <v>41935</v>
      </c>
      <c r="B2109" t="s">
        <v>52</v>
      </c>
      <c r="C2109">
        <v>188</v>
      </c>
      <c r="J2109">
        <f>IF(YEAR(A2109)=$F$3,C2109*$G$3,IF(YEAR(A2109)=$F$4,C2109*$G$4,IF(YEAR(A2109)=$F$5,C2109*$G$5,IF(YEAR(A2109)=$F$6,C2109*$G$6,IF(YEAR(A2109)=$F$7,C2109*$G$7,IF(YEAR(A2109)=$F$8,C2109*$G$8,IF(YEAR(A2109)=$F$9,C2109*$G$9,IF(YEAR(A2109)=$F$10,C2109*$G$10,IF(YEAR(A2109)=$F$11,C2109*$G$11,IF(YEAR(A2109)=$F$12,C2109*$G$12,))))))))))</f>
        <v>419.24</v>
      </c>
      <c r="R2109">
        <f>SUMIF($B$3:B2109,B2109,$C$3:C2109)</f>
        <v>5460</v>
      </c>
      <c r="S2109">
        <f t="shared" si="40"/>
        <v>18.8</v>
      </c>
    </row>
    <row r="2110" spans="1:19" x14ac:dyDescent="0.25">
      <c r="A2110" s="1">
        <v>41935</v>
      </c>
      <c r="B2110" t="s">
        <v>8</v>
      </c>
      <c r="C2110">
        <v>131</v>
      </c>
      <c r="J2110">
        <f>IF(YEAR(A2110)=$F$3,C2110*$G$3,IF(YEAR(A2110)=$F$4,C2110*$G$4,IF(YEAR(A2110)=$F$5,C2110*$G$5,IF(YEAR(A2110)=$F$6,C2110*$G$6,IF(YEAR(A2110)=$F$7,C2110*$G$7,IF(YEAR(A2110)=$F$8,C2110*$G$8,IF(YEAR(A2110)=$F$9,C2110*$G$9,IF(YEAR(A2110)=$F$10,C2110*$G$10,IF(YEAR(A2110)=$F$11,C2110*$G$11,IF(YEAR(A2110)=$F$12,C2110*$G$12,))))))))))</f>
        <v>292.13</v>
      </c>
      <c r="R2110">
        <f>SUMIF($B$3:B2110,B2110,$C$3:C2110)</f>
        <v>3511</v>
      </c>
      <c r="S2110">
        <f t="shared" si="40"/>
        <v>13.100000000000001</v>
      </c>
    </row>
    <row r="2111" spans="1:19" x14ac:dyDescent="0.25">
      <c r="A2111" s="1">
        <v>41936</v>
      </c>
      <c r="B2111" t="s">
        <v>148</v>
      </c>
      <c r="C2111">
        <v>9</v>
      </c>
      <c r="J2111">
        <f>IF(YEAR(A2111)=$F$3,C2111*$G$3,IF(YEAR(A2111)=$F$4,C2111*$G$4,IF(YEAR(A2111)=$F$5,C2111*$G$5,IF(YEAR(A2111)=$F$6,C2111*$G$6,IF(YEAR(A2111)=$F$7,C2111*$G$7,IF(YEAR(A2111)=$F$8,C2111*$G$8,IF(YEAR(A2111)=$F$9,C2111*$G$9,IF(YEAR(A2111)=$F$10,C2111*$G$10,IF(YEAR(A2111)=$F$11,C2111*$G$11,IF(YEAR(A2111)=$F$12,C2111*$G$12,))))))))))</f>
        <v>20.07</v>
      </c>
      <c r="R2111">
        <f>SUMIF($B$3:B2111,B2111,$C$3:C2111)</f>
        <v>26</v>
      </c>
      <c r="S2111">
        <f t="shared" si="40"/>
        <v>0</v>
      </c>
    </row>
    <row r="2112" spans="1:19" x14ac:dyDescent="0.25">
      <c r="A2112" s="1">
        <v>41938</v>
      </c>
      <c r="B2112" t="s">
        <v>45</v>
      </c>
      <c r="C2112">
        <v>245</v>
      </c>
      <c r="J2112">
        <f>IF(YEAR(A2112)=$F$3,C2112*$G$3,IF(YEAR(A2112)=$F$4,C2112*$G$4,IF(YEAR(A2112)=$F$5,C2112*$G$5,IF(YEAR(A2112)=$F$6,C2112*$G$6,IF(YEAR(A2112)=$F$7,C2112*$G$7,IF(YEAR(A2112)=$F$8,C2112*$G$8,IF(YEAR(A2112)=$F$9,C2112*$G$9,IF(YEAR(A2112)=$F$10,C2112*$G$10,IF(YEAR(A2112)=$F$11,C2112*$G$11,IF(YEAR(A2112)=$F$12,C2112*$G$12,))))))))))</f>
        <v>546.35</v>
      </c>
      <c r="R2112">
        <f>SUMIF($B$3:B2112,B2112,$C$3:C2112)</f>
        <v>25744</v>
      </c>
      <c r="S2112">
        <f t="shared" si="40"/>
        <v>49</v>
      </c>
    </row>
    <row r="2113" spans="1:19" x14ac:dyDescent="0.25">
      <c r="A2113" s="1">
        <v>41943</v>
      </c>
      <c r="B2113" t="s">
        <v>22</v>
      </c>
      <c r="C2113">
        <v>166</v>
      </c>
      <c r="J2113">
        <f>IF(YEAR(A2113)=$F$3,C2113*$G$3,IF(YEAR(A2113)=$F$4,C2113*$G$4,IF(YEAR(A2113)=$F$5,C2113*$G$5,IF(YEAR(A2113)=$F$6,C2113*$G$6,IF(YEAR(A2113)=$F$7,C2113*$G$7,IF(YEAR(A2113)=$F$8,C2113*$G$8,IF(YEAR(A2113)=$F$9,C2113*$G$9,IF(YEAR(A2113)=$F$10,C2113*$G$10,IF(YEAR(A2113)=$F$11,C2113*$G$11,IF(YEAR(A2113)=$F$12,C2113*$G$12,))))))))))</f>
        <v>370.18</v>
      </c>
      <c r="R2113">
        <f>SUMIF($B$3:B2113,B2113,$C$3:C2113)</f>
        <v>24597</v>
      </c>
      <c r="S2113">
        <f t="shared" si="40"/>
        <v>33.200000000000003</v>
      </c>
    </row>
    <row r="2114" spans="1:19" x14ac:dyDescent="0.25">
      <c r="A2114" s="1">
        <v>41945</v>
      </c>
      <c r="B2114" t="s">
        <v>55</v>
      </c>
      <c r="C2114">
        <v>171</v>
      </c>
      <c r="J2114">
        <f>IF(YEAR(A2114)=$F$3,C2114*$G$3,IF(YEAR(A2114)=$F$4,C2114*$G$4,IF(YEAR(A2114)=$F$5,C2114*$G$5,IF(YEAR(A2114)=$F$6,C2114*$G$6,IF(YEAR(A2114)=$F$7,C2114*$G$7,IF(YEAR(A2114)=$F$8,C2114*$G$8,IF(YEAR(A2114)=$F$9,C2114*$G$9,IF(YEAR(A2114)=$F$10,C2114*$G$10,IF(YEAR(A2114)=$F$11,C2114*$G$11,IF(YEAR(A2114)=$F$12,C2114*$G$12,))))))))))</f>
        <v>381.33</v>
      </c>
      <c r="R2114">
        <f>SUMIF($B$3:B2114,B2114,$C$3:C2114)</f>
        <v>4649</v>
      </c>
      <c r="S2114">
        <f t="shared" si="40"/>
        <v>17.100000000000001</v>
      </c>
    </row>
    <row r="2115" spans="1:19" x14ac:dyDescent="0.25">
      <c r="A2115" s="1">
        <v>41945</v>
      </c>
      <c r="B2115" t="s">
        <v>119</v>
      </c>
      <c r="C2115">
        <v>11</v>
      </c>
      <c r="J2115">
        <f>IF(YEAR(A2115)=$F$3,C2115*$G$3,IF(YEAR(A2115)=$F$4,C2115*$G$4,IF(YEAR(A2115)=$F$5,C2115*$G$5,IF(YEAR(A2115)=$F$6,C2115*$G$6,IF(YEAR(A2115)=$F$7,C2115*$G$7,IF(YEAR(A2115)=$F$8,C2115*$G$8,IF(YEAR(A2115)=$F$9,C2115*$G$9,IF(YEAR(A2115)=$F$10,C2115*$G$10,IF(YEAR(A2115)=$F$11,C2115*$G$11,IF(YEAR(A2115)=$F$12,C2115*$G$12,))))))))))</f>
        <v>24.53</v>
      </c>
      <c r="R2115">
        <f>SUMIF($B$3:B2115,B2115,$C$3:C2115)</f>
        <v>36</v>
      </c>
      <c r="S2115">
        <f t="shared" si="40"/>
        <v>0</v>
      </c>
    </row>
    <row r="2116" spans="1:19" x14ac:dyDescent="0.25">
      <c r="A2116" s="1">
        <v>41946</v>
      </c>
      <c r="B2116" t="s">
        <v>20</v>
      </c>
      <c r="C2116">
        <v>52</v>
      </c>
      <c r="J2116">
        <f>IF(YEAR(A2116)=$F$3,C2116*$G$3,IF(YEAR(A2116)=$F$4,C2116*$G$4,IF(YEAR(A2116)=$F$5,C2116*$G$5,IF(YEAR(A2116)=$F$6,C2116*$G$6,IF(YEAR(A2116)=$F$7,C2116*$G$7,IF(YEAR(A2116)=$F$8,C2116*$G$8,IF(YEAR(A2116)=$F$9,C2116*$G$9,IF(YEAR(A2116)=$F$10,C2116*$G$10,IF(YEAR(A2116)=$F$11,C2116*$G$11,IF(YEAR(A2116)=$F$12,C2116*$G$12,))))))))))</f>
        <v>115.96</v>
      </c>
      <c r="R2116">
        <f>SUMIF($B$3:B2116,B2116,$C$3:C2116)</f>
        <v>1726</v>
      </c>
      <c r="S2116">
        <f t="shared" ref="S2116:S2164" si="41">IF(R2116&gt;=10000,C2116*0.2,IF(R2116&gt;=1000,C2116*0.1,IF(R2116&gt;=100,C2116*0.05,0)))</f>
        <v>5.2</v>
      </c>
    </row>
    <row r="2117" spans="1:19" x14ac:dyDescent="0.25">
      <c r="A2117" s="1">
        <v>41949</v>
      </c>
      <c r="B2117" t="s">
        <v>120</v>
      </c>
      <c r="C2117">
        <v>56</v>
      </c>
      <c r="J2117">
        <f>IF(YEAR(A2117)=$F$3,C2117*$G$3,IF(YEAR(A2117)=$F$4,C2117*$G$4,IF(YEAR(A2117)=$F$5,C2117*$G$5,IF(YEAR(A2117)=$F$6,C2117*$G$6,IF(YEAR(A2117)=$F$7,C2117*$G$7,IF(YEAR(A2117)=$F$8,C2117*$G$8,IF(YEAR(A2117)=$F$9,C2117*$G$9,IF(YEAR(A2117)=$F$10,C2117*$G$10,IF(YEAR(A2117)=$F$11,C2117*$G$11,IF(YEAR(A2117)=$F$12,C2117*$G$12,))))))))))</f>
        <v>124.88</v>
      </c>
      <c r="R2117">
        <f>SUMIF($B$3:B2117,B2117,$C$3:C2117)</f>
        <v>815</v>
      </c>
      <c r="S2117">
        <f t="shared" si="41"/>
        <v>2.8000000000000003</v>
      </c>
    </row>
    <row r="2118" spans="1:19" x14ac:dyDescent="0.25">
      <c r="A2118" s="1">
        <v>41950</v>
      </c>
      <c r="B2118" t="s">
        <v>54</v>
      </c>
      <c r="C2118">
        <v>6</v>
      </c>
      <c r="J2118">
        <f>IF(YEAR(A2118)=$F$3,C2118*$G$3,IF(YEAR(A2118)=$F$4,C2118*$G$4,IF(YEAR(A2118)=$F$5,C2118*$G$5,IF(YEAR(A2118)=$F$6,C2118*$G$6,IF(YEAR(A2118)=$F$7,C2118*$G$7,IF(YEAR(A2118)=$F$8,C2118*$G$8,IF(YEAR(A2118)=$F$9,C2118*$G$9,IF(YEAR(A2118)=$F$10,C2118*$G$10,IF(YEAR(A2118)=$F$11,C2118*$G$11,IF(YEAR(A2118)=$F$12,C2118*$G$12,))))))))))</f>
        <v>13.379999999999999</v>
      </c>
      <c r="R2118">
        <f>SUMIF($B$3:B2118,B2118,$C$3:C2118)</f>
        <v>36</v>
      </c>
      <c r="S2118">
        <f t="shared" si="41"/>
        <v>0</v>
      </c>
    </row>
    <row r="2119" spans="1:19" x14ac:dyDescent="0.25">
      <c r="A2119" s="1">
        <v>41950</v>
      </c>
      <c r="B2119" t="s">
        <v>55</v>
      </c>
      <c r="C2119">
        <v>179</v>
      </c>
      <c r="J2119">
        <f>IF(YEAR(A2119)=$F$3,C2119*$G$3,IF(YEAR(A2119)=$F$4,C2119*$G$4,IF(YEAR(A2119)=$F$5,C2119*$G$5,IF(YEAR(A2119)=$F$6,C2119*$G$6,IF(YEAR(A2119)=$F$7,C2119*$G$7,IF(YEAR(A2119)=$F$8,C2119*$G$8,IF(YEAR(A2119)=$F$9,C2119*$G$9,IF(YEAR(A2119)=$F$10,C2119*$G$10,IF(YEAR(A2119)=$F$11,C2119*$G$11,IF(YEAR(A2119)=$F$12,C2119*$G$12,))))))))))</f>
        <v>399.17</v>
      </c>
      <c r="R2119">
        <f>SUMIF($B$3:B2119,B2119,$C$3:C2119)</f>
        <v>4828</v>
      </c>
      <c r="S2119">
        <f t="shared" si="41"/>
        <v>17.900000000000002</v>
      </c>
    </row>
    <row r="2120" spans="1:19" x14ac:dyDescent="0.25">
      <c r="A2120" s="1">
        <v>41951</v>
      </c>
      <c r="B2120" t="s">
        <v>22</v>
      </c>
      <c r="C2120">
        <v>398</v>
      </c>
      <c r="J2120">
        <f>IF(YEAR(A2120)=$F$3,C2120*$G$3,IF(YEAR(A2120)=$F$4,C2120*$G$4,IF(YEAR(A2120)=$F$5,C2120*$G$5,IF(YEAR(A2120)=$F$6,C2120*$G$6,IF(YEAR(A2120)=$F$7,C2120*$G$7,IF(YEAR(A2120)=$F$8,C2120*$G$8,IF(YEAR(A2120)=$F$9,C2120*$G$9,IF(YEAR(A2120)=$F$10,C2120*$G$10,IF(YEAR(A2120)=$F$11,C2120*$G$11,IF(YEAR(A2120)=$F$12,C2120*$G$12,))))))))))</f>
        <v>887.54</v>
      </c>
      <c r="R2120">
        <f>SUMIF($B$3:B2120,B2120,$C$3:C2120)</f>
        <v>24995</v>
      </c>
      <c r="S2120">
        <f t="shared" si="41"/>
        <v>79.600000000000009</v>
      </c>
    </row>
    <row r="2121" spans="1:19" x14ac:dyDescent="0.25">
      <c r="A2121" s="1">
        <v>41952</v>
      </c>
      <c r="B2121" t="s">
        <v>69</v>
      </c>
      <c r="C2121">
        <v>68</v>
      </c>
      <c r="J2121">
        <f>IF(YEAR(A2121)=$F$3,C2121*$G$3,IF(YEAR(A2121)=$F$4,C2121*$G$4,IF(YEAR(A2121)=$F$5,C2121*$G$5,IF(YEAR(A2121)=$F$6,C2121*$G$6,IF(YEAR(A2121)=$F$7,C2121*$G$7,IF(YEAR(A2121)=$F$8,C2121*$G$8,IF(YEAR(A2121)=$F$9,C2121*$G$9,IF(YEAR(A2121)=$F$10,C2121*$G$10,IF(YEAR(A2121)=$F$11,C2121*$G$11,IF(YEAR(A2121)=$F$12,C2121*$G$12,))))))))))</f>
        <v>151.63999999999999</v>
      </c>
      <c r="R2121">
        <f>SUMIF($B$3:B2121,B2121,$C$3:C2121)</f>
        <v>3697</v>
      </c>
      <c r="S2121">
        <f t="shared" si="41"/>
        <v>6.8000000000000007</v>
      </c>
    </row>
    <row r="2122" spans="1:19" x14ac:dyDescent="0.25">
      <c r="A2122" s="1">
        <v>41952</v>
      </c>
      <c r="B2122" t="s">
        <v>12</v>
      </c>
      <c r="C2122">
        <v>160</v>
      </c>
      <c r="J2122">
        <f>IF(YEAR(A2122)=$F$3,C2122*$G$3,IF(YEAR(A2122)=$F$4,C2122*$G$4,IF(YEAR(A2122)=$F$5,C2122*$G$5,IF(YEAR(A2122)=$F$6,C2122*$G$6,IF(YEAR(A2122)=$F$7,C2122*$G$7,IF(YEAR(A2122)=$F$8,C2122*$G$8,IF(YEAR(A2122)=$F$9,C2122*$G$9,IF(YEAR(A2122)=$F$10,C2122*$G$10,IF(YEAR(A2122)=$F$11,C2122*$G$11,IF(YEAR(A2122)=$F$12,C2122*$G$12,))))))))))</f>
        <v>356.8</v>
      </c>
      <c r="R2122">
        <f>SUMIF($B$3:B2122,B2122,$C$3:C2122)</f>
        <v>5131</v>
      </c>
      <c r="S2122">
        <f t="shared" si="41"/>
        <v>16</v>
      </c>
    </row>
    <row r="2123" spans="1:19" x14ac:dyDescent="0.25">
      <c r="A2123" s="1">
        <v>41953</v>
      </c>
      <c r="B2123" t="s">
        <v>12</v>
      </c>
      <c r="C2123">
        <v>183</v>
      </c>
      <c r="J2123">
        <f>IF(YEAR(A2123)=$F$3,C2123*$G$3,IF(YEAR(A2123)=$F$4,C2123*$G$4,IF(YEAR(A2123)=$F$5,C2123*$G$5,IF(YEAR(A2123)=$F$6,C2123*$G$6,IF(YEAR(A2123)=$F$7,C2123*$G$7,IF(YEAR(A2123)=$F$8,C2123*$G$8,IF(YEAR(A2123)=$F$9,C2123*$G$9,IF(YEAR(A2123)=$F$10,C2123*$G$10,IF(YEAR(A2123)=$F$11,C2123*$G$11,IF(YEAR(A2123)=$F$12,C2123*$G$12,))))))))))</f>
        <v>408.09</v>
      </c>
      <c r="R2123">
        <f>SUMIF($B$3:B2123,B2123,$C$3:C2123)</f>
        <v>5314</v>
      </c>
      <c r="S2123">
        <f t="shared" si="41"/>
        <v>18.3</v>
      </c>
    </row>
    <row r="2124" spans="1:19" x14ac:dyDescent="0.25">
      <c r="A2124" s="1">
        <v>41954</v>
      </c>
      <c r="B2124" t="s">
        <v>22</v>
      </c>
      <c r="C2124">
        <v>178</v>
      </c>
      <c r="J2124">
        <f>IF(YEAR(A2124)=$F$3,C2124*$G$3,IF(YEAR(A2124)=$F$4,C2124*$G$4,IF(YEAR(A2124)=$F$5,C2124*$G$5,IF(YEAR(A2124)=$F$6,C2124*$G$6,IF(YEAR(A2124)=$F$7,C2124*$G$7,IF(YEAR(A2124)=$F$8,C2124*$G$8,IF(YEAR(A2124)=$F$9,C2124*$G$9,IF(YEAR(A2124)=$F$10,C2124*$G$10,IF(YEAR(A2124)=$F$11,C2124*$G$11,IF(YEAR(A2124)=$F$12,C2124*$G$12,))))))))))</f>
        <v>396.94</v>
      </c>
      <c r="R2124">
        <f>SUMIF($B$3:B2124,B2124,$C$3:C2124)</f>
        <v>25173</v>
      </c>
      <c r="S2124">
        <f t="shared" si="41"/>
        <v>35.6</v>
      </c>
    </row>
    <row r="2125" spans="1:19" x14ac:dyDescent="0.25">
      <c r="A2125" s="1">
        <v>41955</v>
      </c>
      <c r="B2125" t="s">
        <v>7</v>
      </c>
      <c r="C2125">
        <v>381</v>
      </c>
      <c r="J2125">
        <f>IF(YEAR(A2125)=$F$3,C2125*$G$3,IF(YEAR(A2125)=$F$4,C2125*$G$4,IF(YEAR(A2125)=$F$5,C2125*$G$5,IF(YEAR(A2125)=$F$6,C2125*$G$6,IF(YEAR(A2125)=$F$7,C2125*$G$7,IF(YEAR(A2125)=$F$8,C2125*$G$8,IF(YEAR(A2125)=$F$9,C2125*$G$9,IF(YEAR(A2125)=$F$10,C2125*$G$10,IF(YEAR(A2125)=$F$11,C2125*$G$11,IF(YEAR(A2125)=$F$12,C2125*$G$12,))))))))))</f>
        <v>849.63</v>
      </c>
      <c r="R2125">
        <f>SUMIF($B$3:B2125,B2125,$C$3:C2125)</f>
        <v>26796</v>
      </c>
      <c r="S2125">
        <f t="shared" si="41"/>
        <v>76.2</v>
      </c>
    </row>
    <row r="2126" spans="1:19" x14ac:dyDescent="0.25">
      <c r="A2126" s="1">
        <v>41957</v>
      </c>
      <c r="B2126" t="s">
        <v>62</v>
      </c>
      <c r="C2126">
        <v>12</v>
      </c>
      <c r="J2126">
        <f>IF(YEAR(A2126)=$F$3,C2126*$G$3,IF(YEAR(A2126)=$F$4,C2126*$G$4,IF(YEAR(A2126)=$F$5,C2126*$G$5,IF(YEAR(A2126)=$F$6,C2126*$G$6,IF(YEAR(A2126)=$F$7,C2126*$G$7,IF(YEAR(A2126)=$F$8,C2126*$G$8,IF(YEAR(A2126)=$F$9,C2126*$G$9,IF(YEAR(A2126)=$F$10,C2126*$G$10,IF(YEAR(A2126)=$F$11,C2126*$G$11,IF(YEAR(A2126)=$F$12,C2126*$G$12,))))))))))</f>
        <v>26.759999999999998</v>
      </c>
      <c r="R2126">
        <f>SUMIF($B$3:B2126,B2126,$C$3:C2126)</f>
        <v>36</v>
      </c>
      <c r="S2126">
        <f t="shared" si="41"/>
        <v>0</v>
      </c>
    </row>
    <row r="2127" spans="1:19" x14ac:dyDescent="0.25">
      <c r="A2127" s="1">
        <v>41959</v>
      </c>
      <c r="B2127" t="s">
        <v>28</v>
      </c>
      <c r="C2127">
        <v>116</v>
      </c>
      <c r="J2127">
        <f>IF(YEAR(A2127)=$F$3,C2127*$G$3,IF(YEAR(A2127)=$F$4,C2127*$G$4,IF(YEAR(A2127)=$F$5,C2127*$G$5,IF(YEAR(A2127)=$F$6,C2127*$G$6,IF(YEAR(A2127)=$F$7,C2127*$G$7,IF(YEAR(A2127)=$F$8,C2127*$G$8,IF(YEAR(A2127)=$F$9,C2127*$G$9,IF(YEAR(A2127)=$F$10,C2127*$G$10,IF(YEAR(A2127)=$F$11,C2127*$G$11,IF(YEAR(A2127)=$F$12,C2127*$G$12,))))))))))</f>
        <v>258.68</v>
      </c>
      <c r="R2127">
        <f>SUMIF($B$3:B2127,B2127,$C$3:C2127)</f>
        <v>4440</v>
      </c>
      <c r="S2127">
        <f t="shared" si="41"/>
        <v>11.600000000000001</v>
      </c>
    </row>
    <row r="2128" spans="1:19" x14ac:dyDescent="0.25">
      <c r="A2128" s="1">
        <v>41961</v>
      </c>
      <c r="B2128" t="s">
        <v>7</v>
      </c>
      <c r="C2128">
        <v>117</v>
      </c>
      <c r="J2128">
        <f>IF(YEAR(A2128)=$F$3,C2128*$G$3,IF(YEAR(A2128)=$F$4,C2128*$G$4,IF(YEAR(A2128)=$F$5,C2128*$G$5,IF(YEAR(A2128)=$F$6,C2128*$G$6,IF(YEAR(A2128)=$F$7,C2128*$G$7,IF(YEAR(A2128)=$F$8,C2128*$G$8,IF(YEAR(A2128)=$F$9,C2128*$G$9,IF(YEAR(A2128)=$F$10,C2128*$G$10,IF(YEAR(A2128)=$F$11,C2128*$G$11,IF(YEAR(A2128)=$F$12,C2128*$G$12,))))))))))</f>
        <v>260.91000000000003</v>
      </c>
      <c r="R2128">
        <f>SUMIF($B$3:B2128,B2128,$C$3:C2128)</f>
        <v>26913</v>
      </c>
      <c r="S2128">
        <f t="shared" si="41"/>
        <v>23.400000000000002</v>
      </c>
    </row>
    <row r="2129" spans="1:19" x14ac:dyDescent="0.25">
      <c r="A2129" s="1">
        <v>41961</v>
      </c>
      <c r="B2129" t="s">
        <v>69</v>
      </c>
      <c r="C2129">
        <v>31</v>
      </c>
      <c r="J2129">
        <f>IF(YEAR(A2129)=$F$3,C2129*$G$3,IF(YEAR(A2129)=$F$4,C2129*$G$4,IF(YEAR(A2129)=$F$5,C2129*$G$5,IF(YEAR(A2129)=$F$6,C2129*$G$6,IF(YEAR(A2129)=$F$7,C2129*$G$7,IF(YEAR(A2129)=$F$8,C2129*$G$8,IF(YEAR(A2129)=$F$9,C2129*$G$9,IF(YEAR(A2129)=$F$10,C2129*$G$10,IF(YEAR(A2129)=$F$11,C2129*$G$11,IF(YEAR(A2129)=$F$12,C2129*$G$12,))))))))))</f>
        <v>69.13</v>
      </c>
      <c r="R2129">
        <f>SUMIF($B$3:B2129,B2129,$C$3:C2129)</f>
        <v>3728</v>
      </c>
      <c r="S2129">
        <f t="shared" si="41"/>
        <v>3.1</v>
      </c>
    </row>
    <row r="2130" spans="1:19" x14ac:dyDescent="0.25">
      <c r="A2130" s="1">
        <v>41962</v>
      </c>
      <c r="B2130" t="s">
        <v>8</v>
      </c>
      <c r="C2130">
        <v>131</v>
      </c>
      <c r="J2130">
        <f>IF(YEAR(A2130)=$F$3,C2130*$G$3,IF(YEAR(A2130)=$F$4,C2130*$G$4,IF(YEAR(A2130)=$F$5,C2130*$G$5,IF(YEAR(A2130)=$F$6,C2130*$G$6,IF(YEAR(A2130)=$F$7,C2130*$G$7,IF(YEAR(A2130)=$F$8,C2130*$G$8,IF(YEAR(A2130)=$F$9,C2130*$G$9,IF(YEAR(A2130)=$F$10,C2130*$G$10,IF(YEAR(A2130)=$F$11,C2130*$G$11,IF(YEAR(A2130)=$F$12,C2130*$G$12,))))))))))</f>
        <v>292.13</v>
      </c>
      <c r="R2130">
        <f>SUMIF($B$3:B2130,B2130,$C$3:C2130)</f>
        <v>3642</v>
      </c>
      <c r="S2130">
        <f t="shared" si="41"/>
        <v>13.100000000000001</v>
      </c>
    </row>
    <row r="2131" spans="1:19" x14ac:dyDescent="0.25">
      <c r="A2131" s="1">
        <v>41962</v>
      </c>
      <c r="B2131" t="s">
        <v>10</v>
      </c>
      <c r="C2131">
        <v>21</v>
      </c>
      <c r="J2131">
        <f>IF(YEAR(A2131)=$F$3,C2131*$G$3,IF(YEAR(A2131)=$F$4,C2131*$G$4,IF(YEAR(A2131)=$F$5,C2131*$G$5,IF(YEAR(A2131)=$F$6,C2131*$G$6,IF(YEAR(A2131)=$F$7,C2131*$G$7,IF(YEAR(A2131)=$F$8,C2131*$G$8,IF(YEAR(A2131)=$F$9,C2131*$G$9,IF(YEAR(A2131)=$F$10,C2131*$G$10,IF(YEAR(A2131)=$F$11,C2131*$G$11,IF(YEAR(A2131)=$F$12,C2131*$G$12,))))))))))</f>
        <v>46.83</v>
      </c>
      <c r="R2131">
        <f>SUMIF($B$3:B2131,B2131,$C$3:C2131)</f>
        <v>4831</v>
      </c>
      <c r="S2131">
        <f t="shared" si="41"/>
        <v>2.1</v>
      </c>
    </row>
    <row r="2132" spans="1:19" x14ac:dyDescent="0.25">
      <c r="A2132" s="1">
        <v>41963</v>
      </c>
      <c r="B2132" t="s">
        <v>9</v>
      </c>
      <c r="C2132">
        <v>300</v>
      </c>
      <c r="J2132">
        <f>IF(YEAR(A2132)=$F$3,C2132*$G$3,IF(YEAR(A2132)=$F$4,C2132*$G$4,IF(YEAR(A2132)=$F$5,C2132*$G$5,IF(YEAR(A2132)=$F$6,C2132*$G$6,IF(YEAR(A2132)=$F$7,C2132*$G$7,IF(YEAR(A2132)=$F$8,C2132*$G$8,IF(YEAR(A2132)=$F$9,C2132*$G$9,IF(YEAR(A2132)=$F$10,C2132*$G$10,IF(YEAR(A2132)=$F$11,C2132*$G$11,IF(YEAR(A2132)=$F$12,C2132*$G$12,))))))))))</f>
        <v>669</v>
      </c>
      <c r="R2132">
        <f>SUMIF($B$3:B2132,B2132,$C$3:C2132)</f>
        <v>26955</v>
      </c>
      <c r="S2132">
        <f t="shared" si="41"/>
        <v>60</v>
      </c>
    </row>
    <row r="2133" spans="1:19" x14ac:dyDescent="0.25">
      <c r="A2133" s="1">
        <v>41963</v>
      </c>
      <c r="B2133" t="s">
        <v>18</v>
      </c>
      <c r="C2133">
        <v>32</v>
      </c>
      <c r="J2133">
        <f>IF(YEAR(A2133)=$F$3,C2133*$G$3,IF(YEAR(A2133)=$F$4,C2133*$G$4,IF(YEAR(A2133)=$F$5,C2133*$G$5,IF(YEAR(A2133)=$F$6,C2133*$G$6,IF(YEAR(A2133)=$F$7,C2133*$G$7,IF(YEAR(A2133)=$F$8,C2133*$G$8,IF(YEAR(A2133)=$F$9,C2133*$G$9,IF(YEAR(A2133)=$F$10,C2133*$G$10,IF(YEAR(A2133)=$F$11,C2133*$G$11,IF(YEAR(A2133)=$F$12,C2133*$G$12,))))))))))</f>
        <v>71.36</v>
      </c>
      <c r="R2133">
        <f>SUMIF($B$3:B2133,B2133,$C$3:C2133)</f>
        <v>5156</v>
      </c>
      <c r="S2133">
        <f t="shared" si="41"/>
        <v>3.2</v>
      </c>
    </row>
    <row r="2134" spans="1:19" x14ac:dyDescent="0.25">
      <c r="A2134" s="1">
        <v>41966</v>
      </c>
      <c r="B2134" t="s">
        <v>132</v>
      </c>
      <c r="C2134">
        <v>4</v>
      </c>
      <c r="J2134">
        <f>IF(YEAR(A2134)=$F$3,C2134*$G$3,IF(YEAR(A2134)=$F$4,C2134*$G$4,IF(YEAR(A2134)=$F$5,C2134*$G$5,IF(YEAR(A2134)=$F$6,C2134*$G$6,IF(YEAR(A2134)=$F$7,C2134*$G$7,IF(YEAR(A2134)=$F$8,C2134*$G$8,IF(YEAR(A2134)=$F$9,C2134*$G$9,IF(YEAR(A2134)=$F$10,C2134*$G$10,IF(YEAR(A2134)=$F$11,C2134*$G$11,IF(YEAR(A2134)=$F$12,C2134*$G$12,))))))))))</f>
        <v>8.92</v>
      </c>
      <c r="R2134">
        <f>SUMIF($B$3:B2134,B2134,$C$3:C2134)</f>
        <v>31</v>
      </c>
      <c r="S2134">
        <f t="shared" si="41"/>
        <v>0</v>
      </c>
    </row>
    <row r="2135" spans="1:19" x14ac:dyDescent="0.25">
      <c r="A2135" s="1">
        <v>41967</v>
      </c>
      <c r="B2135" t="s">
        <v>45</v>
      </c>
      <c r="C2135">
        <v>230</v>
      </c>
      <c r="J2135">
        <f>IF(YEAR(A2135)=$F$3,C2135*$G$3,IF(YEAR(A2135)=$F$4,C2135*$G$4,IF(YEAR(A2135)=$F$5,C2135*$G$5,IF(YEAR(A2135)=$F$6,C2135*$G$6,IF(YEAR(A2135)=$F$7,C2135*$G$7,IF(YEAR(A2135)=$F$8,C2135*$G$8,IF(YEAR(A2135)=$F$9,C2135*$G$9,IF(YEAR(A2135)=$F$10,C2135*$G$10,IF(YEAR(A2135)=$F$11,C2135*$G$11,IF(YEAR(A2135)=$F$12,C2135*$G$12,))))))))))</f>
        <v>512.9</v>
      </c>
      <c r="R2135">
        <f>SUMIF($B$3:B2135,B2135,$C$3:C2135)</f>
        <v>25974</v>
      </c>
      <c r="S2135">
        <f t="shared" si="41"/>
        <v>46</v>
      </c>
    </row>
    <row r="2136" spans="1:19" x14ac:dyDescent="0.25">
      <c r="A2136" s="1">
        <v>41968</v>
      </c>
      <c r="B2136" t="s">
        <v>61</v>
      </c>
      <c r="C2136">
        <v>164</v>
      </c>
      <c r="J2136">
        <f>IF(YEAR(A2136)=$F$3,C2136*$G$3,IF(YEAR(A2136)=$F$4,C2136*$G$4,IF(YEAR(A2136)=$F$5,C2136*$G$5,IF(YEAR(A2136)=$F$6,C2136*$G$6,IF(YEAR(A2136)=$F$7,C2136*$G$7,IF(YEAR(A2136)=$F$8,C2136*$G$8,IF(YEAR(A2136)=$F$9,C2136*$G$9,IF(YEAR(A2136)=$F$10,C2136*$G$10,IF(YEAR(A2136)=$F$11,C2136*$G$11,IF(YEAR(A2136)=$F$12,C2136*$G$12,))))))))))</f>
        <v>365.71999999999997</v>
      </c>
      <c r="R2136">
        <f>SUMIF($B$3:B2136,B2136,$C$3:C2136)</f>
        <v>3705</v>
      </c>
      <c r="S2136">
        <f t="shared" si="41"/>
        <v>16.400000000000002</v>
      </c>
    </row>
    <row r="2137" spans="1:19" x14ac:dyDescent="0.25">
      <c r="A2137" s="1">
        <v>41969</v>
      </c>
      <c r="B2137" t="s">
        <v>98</v>
      </c>
      <c r="C2137">
        <v>4</v>
      </c>
      <c r="J2137">
        <f>IF(YEAR(A2137)=$F$3,C2137*$G$3,IF(YEAR(A2137)=$F$4,C2137*$G$4,IF(YEAR(A2137)=$F$5,C2137*$G$5,IF(YEAR(A2137)=$F$6,C2137*$G$6,IF(YEAR(A2137)=$F$7,C2137*$G$7,IF(YEAR(A2137)=$F$8,C2137*$G$8,IF(YEAR(A2137)=$F$9,C2137*$G$9,IF(YEAR(A2137)=$F$10,C2137*$G$10,IF(YEAR(A2137)=$F$11,C2137*$G$11,IF(YEAR(A2137)=$F$12,C2137*$G$12,))))))))))</f>
        <v>8.92</v>
      </c>
      <c r="R2137">
        <f>SUMIF($B$3:B2137,B2137,$C$3:C2137)</f>
        <v>55</v>
      </c>
      <c r="S2137">
        <f t="shared" si="41"/>
        <v>0</v>
      </c>
    </row>
    <row r="2138" spans="1:19" x14ac:dyDescent="0.25">
      <c r="A2138" s="1">
        <v>41972</v>
      </c>
      <c r="B2138" t="s">
        <v>20</v>
      </c>
      <c r="C2138">
        <v>96</v>
      </c>
      <c r="J2138">
        <f>IF(YEAR(A2138)=$F$3,C2138*$G$3,IF(YEAR(A2138)=$F$4,C2138*$G$4,IF(YEAR(A2138)=$F$5,C2138*$G$5,IF(YEAR(A2138)=$F$6,C2138*$G$6,IF(YEAR(A2138)=$F$7,C2138*$G$7,IF(YEAR(A2138)=$F$8,C2138*$G$8,IF(YEAR(A2138)=$F$9,C2138*$G$9,IF(YEAR(A2138)=$F$10,C2138*$G$10,IF(YEAR(A2138)=$F$11,C2138*$G$11,IF(YEAR(A2138)=$F$12,C2138*$G$12,))))))))))</f>
        <v>214.07999999999998</v>
      </c>
      <c r="R2138">
        <f>SUMIF($B$3:B2138,B2138,$C$3:C2138)</f>
        <v>1822</v>
      </c>
      <c r="S2138">
        <f t="shared" si="41"/>
        <v>9.6000000000000014</v>
      </c>
    </row>
    <row r="2139" spans="1:19" x14ac:dyDescent="0.25">
      <c r="A2139" s="1">
        <v>41975</v>
      </c>
      <c r="B2139" t="s">
        <v>131</v>
      </c>
      <c r="C2139">
        <v>94</v>
      </c>
      <c r="J2139">
        <f>IF(YEAR(A2139)=$F$3,C2139*$G$3,IF(YEAR(A2139)=$F$4,C2139*$G$4,IF(YEAR(A2139)=$F$5,C2139*$G$5,IF(YEAR(A2139)=$F$6,C2139*$G$6,IF(YEAR(A2139)=$F$7,C2139*$G$7,IF(YEAR(A2139)=$F$8,C2139*$G$8,IF(YEAR(A2139)=$F$9,C2139*$G$9,IF(YEAR(A2139)=$F$10,C2139*$G$10,IF(YEAR(A2139)=$F$11,C2139*$G$11,IF(YEAR(A2139)=$F$12,C2139*$G$12,))))))))))</f>
        <v>209.62</v>
      </c>
      <c r="R2139">
        <f>SUMIF($B$3:B2139,B2139,$C$3:C2139)</f>
        <v>1503</v>
      </c>
      <c r="S2139">
        <f t="shared" si="41"/>
        <v>9.4</v>
      </c>
    </row>
    <row r="2140" spans="1:19" x14ac:dyDescent="0.25">
      <c r="A2140" s="1">
        <v>41975</v>
      </c>
      <c r="B2140" t="s">
        <v>71</v>
      </c>
      <c r="C2140">
        <v>21</v>
      </c>
      <c r="J2140">
        <f>IF(YEAR(A2140)=$F$3,C2140*$G$3,IF(YEAR(A2140)=$F$4,C2140*$G$4,IF(YEAR(A2140)=$F$5,C2140*$G$5,IF(YEAR(A2140)=$F$6,C2140*$G$6,IF(YEAR(A2140)=$F$7,C2140*$G$7,IF(YEAR(A2140)=$F$8,C2140*$G$8,IF(YEAR(A2140)=$F$9,C2140*$G$9,IF(YEAR(A2140)=$F$10,C2140*$G$10,IF(YEAR(A2140)=$F$11,C2140*$G$11,IF(YEAR(A2140)=$F$12,C2140*$G$12,))))))))))</f>
        <v>46.83</v>
      </c>
      <c r="R2140">
        <f>SUMIF($B$3:B2140,B2140,$C$3:C2140)</f>
        <v>3185</v>
      </c>
      <c r="S2140">
        <f t="shared" si="41"/>
        <v>2.1</v>
      </c>
    </row>
    <row r="2141" spans="1:19" x14ac:dyDescent="0.25">
      <c r="A2141" s="1">
        <v>41977</v>
      </c>
      <c r="B2141" t="s">
        <v>7</v>
      </c>
      <c r="C2141">
        <v>129</v>
      </c>
      <c r="J2141">
        <f>IF(YEAR(A2141)=$F$3,C2141*$G$3,IF(YEAR(A2141)=$F$4,C2141*$G$4,IF(YEAR(A2141)=$F$5,C2141*$G$5,IF(YEAR(A2141)=$F$6,C2141*$G$6,IF(YEAR(A2141)=$F$7,C2141*$G$7,IF(YEAR(A2141)=$F$8,C2141*$G$8,IF(YEAR(A2141)=$F$9,C2141*$G$9,IF(YEAR(A2141)=$F$10,C2141*$G$10,IF(YEAR(A2141)=$F$11,C2141*$G$11,IF(YEAR(A2141)=$F$12,C2141*$G$12,))))))))))</f>
        <v>287.67</v>
      </c>
      <c r="R2141">
        <f>SUMIF($B$3:B2141,B2141,$C$3:C2141)</f>
        <v>27042</v>
      </c>
      <c r="S2141">
        <f t="shared" si="41"/>
        <v>25.8</v>
      </c>
    </row>
    <row r="2142" spans="1:19" x14ac:dyDescent="0.25">
      <c r="A2142" s="1">
        <v>41977</v>
      </c>
      <c r="B2142" t="s">
        <v>25</v>
      </c>
      <c r="C2142">
        <v>197</v>
      </c>
      <c r="J2142">
        <f>IF(YEAR(A2142)=$F$3,C2142*$G$3,IF(YEAR(A2142)=$F$4,C2142*$G$4,IF(YEAR(A2142)=$F$5,C2142*$G$5,IF(YEAR(A2142)=$F$6,C2142*$G$6,IF(YEAR(A2142)=$F$7,C2142*$G$7,IF(YEAR(A2142)=$F$8,C2142*$G$8,IF(YEAR(A2142)=$F$9,C2142*$G$9,IF(YEAR(A2142)=$F$10,C2142*$G$10,IF(YEAR(A2142)=$F$11,C2142*$G$11,IF(YEAR(A2142)=$F$12,C2142*$G$12,))))))))))</f>
        <v>439.31</v>
      </c>
      <c r="R2142">
        <f>SUMIF($B$3:B2142,B2142,$C$3:C2142)</f>
        <v>2717</v>
      </c>
      <c r="S2142">
        <f t="shared" si="41"/>
        <v>19.700000000000003</v>
      </c>
    </row>
    <row r="2143" spans="1:19" x14ac:dyDescent="0.25">
      <c r="A2143" s="1">
        <v>41978</v>
      </c>
      <c r="B2143" t="s">
        <v>113</v>
      </c>
      <c r="C2143">
        <v>16</v>
      </c>
      <c r="J2143">
        <f>IF(YEAR(A2143)=$F$3,C2143*$G$3,IF(YEAR(A2143)=$F$4,C2143*$G$4,IF(YEAR(A2143)=$F$5,C2143*$G$5,IF(YEAR(A2143)=$F$6,C2143*$G$6,IF(YEAR(A2143)=$F$7,C2143*$G$7,IF(YEAR(A2143)=$F$8,C2143*$G$8,IF(YEAR(A2143)=$F$9,C2143*$G$9,IF(YEAR(A2143)=$F$10,C2143*$G$10,IF(YEAR(A2143)=$F$11,C2143*$G$11,IF(YEAR(A2143)=$F$12,C2143*$G$12,))))))))))</f>
        <v>35.68</v>
      </c>
      <c r="R2143">
        <f>SUMIF($B$3:B2143,B2143,$C$3:C2143)</f>
        <v>63</v>
      </c>
      <c r="S2143">
        <f t="shared" si="41"/>
        <v>0</v>
      </c>
    </row>
    <row r="2144" spans="1:19" x14ac:dyDescent="0.25">
      <c r="A2144" s="1">
        <v>41978</v>
      </c>
      <c r="B2144" t="s">
        <v>24</v>
      </c>
      <c r="C2144">
        <v>332</v>
      </c>
      <c r="J2144">
        <f>IF(YEAR(A2144)=$F$3,C2144*$G$3,IF(YEAR(A2144)=$F$4,C2144*$G$4,IF(YEAR(A2144)=$F$5,C2144*$G$5,IF(YEAR(A2144)=$F$6,C2144*$G$6,IF(YEAR(A2144)=$F$7,C2144*$G$7,IF(YEAR(A2144)=$F$8,C2144*$G$8,IF(YEAR(A2144)=$F$9,C2144*$G$9,IF(YEAR(A2144)=$F$10,C2144*$G$10,IF(YEAR(A2144)=$F$11,C2144*$G$11,IF(YEAR(A2144)=$F$12,C2144*$G$12,))))))))))</f>
        <v>740.36</v>
      </c>
      <c r="R2144">
        <f>SUMIF($B$3:B2144,B2144,$C$3:C2144)</f>
        <v>5797</v>
      </c>
      <c r="S2144">
        <f t="shared" si="41"/>
        <v>33.200000000000003</v>
      </c>
    </row>
    <row r="2145" spans="1:19" x14ac:dyDescent="0.25">
      <c r="A2145" s="1">
        <v>41980</v>
      </c>
      <c r="B2145" t="s">
        <v>69</v>
      </c>
      <c r="C2145">
        <v>75</v>
      </c>
      <c r="J2145">
        <f>IF(YEAR(A2145)=$F$3,C2145*$G$3,IF(YEAR(A2145)=$F$4,C2145*$G$4,IF(YEAR(A2145)=$F$5,C2145*$G$5,IF(YEAR(A2145)=$F$6,C2145*$G$6,IF(YEAR(A2145)=$F$7,C2145*$G$7,IF(YEAR(A2145)=$F$8,C2145*$G$8,IF(YEAR(A2145)=$F$9,C2145*$G$9,IF(YEAR(A2145)=$F$10,C2145*$G$10,IF(YEAR(A2145)=$F$11,C2145*$G$11,IF(YEAR(A2145)=$F$12,C2145*$G$12,))))))))))</f>
        <v>167.25</v>
      </c>
      <c r="R2145">
        <f>SUMIF($B$3:B2145,B2145,$C$3:C2145)</f>
        <v>3803</v>
      </c>
      <c r="S2145">
        <f t="shared" si="41"/>
        <v>7.5</v>
      </c>
    </row>
    <row r="2146" spans="1:19" x14ac:dyDescent="0.25">
      <c r="A2146" s="1">
        <v>41981</v>
      </c>
      <c r="B2146" t="s">
        <v>74</v>
      </c>
      <c r="C2146">
        <v>10</v>
      </c>
      <c r="J2146">
        <f>IF(YEAR(A2146)=$F$3,C2146*$G$3,IF(YEAR(A2146)=$F$4,C2146*$G$4,IF(YEAR(A2146)=$F$5,C2146*$G$5,IF(YEAR(A2146)=$F$6,C2146*$G$6,IF(YEAR(A2146)=$F$7,C2146*$G$7,IF(YEAR(A2146)=$F$8,C2146*$G$8,IF(YEAR(A2146)=$F$9,C2146*$G$9,IF(YEAR(A2146)=$F$10,C2146*$G$10,IF(YEAR(A2146)=$F$11,C2146*$G$11,IF(YEAR(A2146)=$F$12,C2146*$G$12,))))))))))</f>
        <v>22.3</v>
      </c>
      <c r="R2146">
        <f>SUMIF($B$3:B2146,B2146,$C$3:C2146)</f>
        <v>38</v>
      </c>
      <c r="S2146">
        <f t="shared" si="41"/>
        <v>0</v>
      </c>
    </row>
    <row r="2147" spans="1:19" x14ac:dyDescent="0.25">
      <c r="A2147" s="1">
        <v>41982</v>
      </c>
      <c r="B2147" t="s">
        <v>37</v>
      </c>
      <c r="C2147">
        <v>93</v>
      </c>
      <c r="J2147">
        <f>IF(YEAR(A2147)=$F$3,C2147*$G$3,IF(YEAR(A2147)=$F$4,C2147*$G$4,IF(YEAR(A2147)=$F$5,C2147*$G$5,IF(YEAR(A2147)=$F$6,C2147*$G$6,IF(YEAR(A2147)=$F$7,C2147*$G$7,IF(YEAR(A2147)=$F$8,C2147*$G$8,IF(YEAR(A2147)=$F$9,C2147*$G$9,IF(YEAR(A2147)=$F$10,C2147*$G$10,IF(YEAR(A2147)=$F$11,C2147*$G$11,IF(YEAR(A2147)=$F$12,C2147*$G$12,))))))))))</f>
        <v>207.39</v>
      </c>
      <c r="R2147">
        <f>SUMIF($B$3:B2147,B2147,$C$3:C2147)</f>
        <v>5232</v>
      </c>
      <c r="S2147">
        <f t="shared" si="41"/>
        <v>9.3000000000000007</v>
      </c>
    </row>
    <row r="2148" spans="1:19" x14ac:dyDescent="0.25">
      <c r="A2148" s="1">
        <v>41983</v>
      </c>
      <c r="B2148" t="s">
        <v>45</v>
      </c>
      <c r="C2148">
        <v>146</v>
      </c>
      <c r="J2148">
        <f>IF(YEAR(A2148)=$F$3,C2148*$G$3,IF(YEAR(A2148)=$F$4,C2148*$G$4,IF(YEAR(A2148)=$F$5,C2148*$G$5,IF(YEAR(A2148)=$F$6,C2148*$G$6,IF(YEAR(A2148)=$F$7,C2148*$G$7,IF(YEAR(A2148)=$F$8,C2148*$G$8,IF(YEAR(A2148)=$F$9,C2148*$G$9,IF(YEAR(A2148)=$F$10,C2148*$G$10,IF(YEAR(A2148)=$F$11,C2148*$G$11,IF(YEAR(A2148)=$F$12,C2148*$G$12,))))))))))</f>
        <v>325.58</v>
      </c>
      <c r="R2148">
        <f>SUMIF($B$3:B2148,B2148,$C$3:C2148)</f>
        <v>26120</v>
      </c>
      <c r="S2148">
        <f t="shared" si="41"/>
        <v>29.200000000000003</v>
      </c>
    </row>
    <row r="2149" spans="1:19" x14ac:dyDescent="0.25">
      <c r="A2149" s="1">
        <v>41984</v>
      </c>
      <c r="B2149" t="s">
        <v>58</v>
      </c>
      <c r="C2149">
        <v>197</v>
      </c>
      <c r="J2149">
        <f>IF(YEAR(A2149)=$F$3,C2149*$G$3,IF(YEAR(A2149)=$F$4,C2149*$G$4,IF(YEAR(A2149)=$F$5,C2149*$G$5,IF(YEAR(A2149)=$F$6,C2149*$G$6,IF(YEAR(A2149)=$F$7,C2149*$G$7,IF(YEAR(A2149)=$F$8,C2149*$G$8,IF(YEAR(A2149)=$F$9,C2149*$G$9,IF(YEAR(A2149)=$F$10,C2149*$G$10,IF(YEAR(A2149)=$F$11,C2149*$G$11,IF(YEAR(A2149)=$F$12,C2149*$G$12,))))))))))</f>
        <v>439.31</v>
      </c>
      <c r="R2149">
        <f>SUMIF($B$3:B2149,B2149,$C$3:C2149)</f>
        <v>1404</v>
      </c>
      <c r="S2149">
        <f t="shared" si="41"/>
        <v>19.700000000000003</v>
      </c>
    </row>
    <row r="2150" spans="1:19" x14ac:dyDescent="0.25">
      <c r="A2150" s="1">
        <v>41986</v>
      </c>
      <c r="B2150" t="s">
        <v>17</v>
      </c>
      <c r="C2150">
        <v>482</v>
      </c>
      <c r="J2150">
        <f>IF(YEAR(A2150)=$F$3,C2150*$G$3,IF(YEAR(A2150)=$F$4,C2150*$G$4,IF(YEAR(A2150)=$F$5,C2150*$G$5,IF(YEAR(A2150)=$F$6,C2150*$G$6,IF(YEAR(A2150)=$F$7,C2150*$G$7,IF(YEAR(A2150)=$F$8,C2150*$G$8,IF(YEAR(A2150)=$F$9,C2150*$G$9,IF(YEAR(A2150)=$F$10,C2150*$G$10,IF(YEAR(A2150)=$F$11,C2150*$G$11,IF(YEAR(A2150)=$F$12,C2150*$G$12,))))))))))</f>
        <v>1074.8599999999999</v>
      </c>
      <c r="R2150">
        <f>SUMIF($B$3:B2150,B2150,$C$3:C2150)</f>
        <v>19613</v>
      </c>
      <c r="S2150">
        <f t="shared" si="41"/>
        <v>96.4</v>
      </c>
    </row>
    <row r="2151" spans="1:19" x14ac:dyDescent="0.25">
      <c r="A2151" s="1">
        <v>41988</v>
      </c>
      <c r="B2151" t="s">
        <v>8</v>
      </c>
      <c r="C2151">
        <v>43</v>
      </c>
      <c r="J2151">
        <f>IF(YEAR(A2151)=$F$3,C2151*$G$3,IF(YEAR(A2151)=$F$4,C2151*$G$4,IF(YEAR(A2151)=$F$5,C2151*$G$5,IF(YEAR(A2151)=$F$6,C2151*$G$6,IF(YEAR(A2151)=$F$7,C2151*$G$7,IF(YEAR(A2151)=$F$8,C2151*$G$8,IF(YEAR(A2151)=$F$9,C2151*$G$9,IF(YEAR(A2151)=$F$10,C2151*$G$10,IF(YEAR(A2151)=$F$11,C2151*$G$11,IF(YEAR(A2151)=$F$12,C2151*$G$12,))))))))))</f>
        <v>95.89</v>
      </c>
      <c r="R2151">
        <f>SUMIF($B$3:B2151,B2151,$C$3:C2151)</f>
        <v>3685</v>
      </c>
      <c r="S2151">
        <f t="shared" si="41"/>
        <v>4.3</v>
      </c>
    </row>
    <row r="2152" spans="1:19" x14ac:dyDescent="0.25">
      <c r="A2152" s="1">
        <v>41989</v>
      </c>
      <c r="B2152" t="s">
        <v>22</v>
      </c>
      <c r="C2152">
        <v>367</v>
      </c>
      <c r="J2152">
        <f>IF(YEAR(A2152)=$F$3,C2152*$G$3,IF(YEAR(A2152)=$F$4,C2152*$G$4,IF(YEAR(A2152)=$F$5,C2152*$G$5,IF(YEAR(A2152)=$F$6,C2152*$G$6,IF(YEAR(A2152)=$F$7,C2152*$G$7,IF(YEAR(A2152)=$F$8,C2152*$G$8,IF(YEAR(A2152)=$F$9,C2152*$G$9,IF(YEAR(A2152)=$F$10,C2152*$G$10,IF(YEAR(A2152)=$F$11,C2152*$G$11,IF(YEAR(A2152)=$F$12,C2152*$G$12,))))))))))</f>
        <v>818.41</v>
      </c>
      <c r="R2152">
        <f>SUMIF($B$3:B2152,B2152,$C$3:C2152)</f>
        <v>25540</v>
      </c>
      <c r="S2152">
        <f t="shared" si="41"/>
        <v>73.400000000000006</v>
      </c>
    </row>
    <row r="2153" spans="1:19" x14ac:dyDescent="0.25">
      <c r="A2153" s="1">
        <v>41989</v>
      </c>
      <c r="B2153" t="s">
        <v>14</v>
      </c>
      <c r="C2153">
        <v>274</v>
      </c>
      <c r="J2153">
        <f>IF(YEAR(A2153)=$F$3,C2153*$G$3,IF(YEAR(A2153)=$F$4,C2153*$G$4,IF(YEAR(A2153)=$F$5,C2153*$G$5,IF(YEAR(A2153)=$F$6,C2153*$G$6,IF(YEAR(A2153)=$F$7,C2153*$G$7,IF(YEAR(A2153)=$F$8,C2153*$G$8,IF(YEAR(A2153)=$F$9,C2153*$G$9,IF(YEAR(A2153)=$F$10,C2153*$G$10,IF(YEAR(A2153)=$F$11,C2153*$G$11,IF(YEAR(A2153)=$F$12,C2153*$G$12,))))))))))</f>
        <v>611.02</v>
      </c>
      <c r="R2153">
        <f>SUMIF($B$3:B2153,B2153,$C$3:C2153)</f>
        <v>23660</v>
      </c>
      <c r="S2153">
        <f t="shared" si="41"/>
        <v>54.800000000000004</v>
      </c>
    </row>
    <row r="2154" spans="1:19" x14ac:dyDescent="0.25">
      <c r="A2154" s="1">
        <v>41991</v>
      </c>
      <c r="B2154" t="s">
        <v>17</v>
      </c>
      <c r="C2154">
        <v>283</v>
      </c>
      <c r="J2154">
        <f>IF(YEAR(A2154)=$F$3,C2154*$G$3,IF(YEAR(A2154)=$F$4,C2154*$G$4,IF(YEAR(A2154)=$F$5,C2154*$G$5,IF(YEAR(A2154)=$F$6,C2154*$G$6,IF(YEAR(A2154)=$F$7,C2154*$G$7,IF(YEAR(A2154)=$F$8,C2154*$G$8,IF(YEAR(A2154)=$F$9,C2154*$G$9,IF(YEAR(A2154)=$F$10,C2154*$G$10,IF(YEAR(A2154)=$F$11,C2154*$G$11,IF(YEAR(A2154)=$F$12,C2154*$G$12,))))))))))</f>
        <v>631.09</v>
      </c>
      <c r="R2154">
        <f>SUMIF($B$3:B2154,B2154,$C$3:C2154)</f>
        <v>19896</v>
      </c>
      <c r="S2154">
        <f t="shared" si="41"/>
        <v>56.6</v>
      </c>
    </row>
    <row r="2155" spans="1:19" x14ac:dyDescent="0.25">
      <c r="A2155" s="1">
        <v>41992</v>
      </c>
      <c r="B2155" t="s">
        <v>55</v>
      </c>
      <c r="C2155">
        <v>98</v>
      </c>
      <c r="J2155">
        <f>IF(YEAR(A2155)=$F$3,C2155*$G$3,IF(YEAR(A2155)=$F$4,C2155*$G$4,IF(YEAR(A2155)=$F$5,C2155*$G$5,IF(YEAR(A2155)=$F$6,C2155*$G$6,IF(YEAR(A2155)=$F$7,C2155*$G$7,IF(YEAR(A2155)=$F$8,C2155*$G$8,IF(YEAR(A2155)=$F$9,C2155*$G$9,IF(YEAR(A2155)=$F$10,C2155*$G$10,IF(YEAR(A2155)=$F$11,C2155*$G$11,IF(YEAR(A2155)=$F$12,C2155*$G$12,))))))))))</f>
        <v>218.54</v>
      </c>
      <c r="R2155">
        <f>SUMIF($B$3:B2155,B2155,$C$3:C2155)</f>
        <v>4926</v>
      </c>
      <c r="S2155">
        <f t="shared" si="41"/>
        <v>9.8000000000000007</v>
      </c>
    </row>
    <row r="2156" spans="1:19" x14ac:dyDescent="0.25">
      <c r="A2156" s="1">
        <v>41993</v>
      </c>
      <c r="B2156" t="s">
        <v>22</v>
      </c>
      <c r="C2156">
        <v>485</v>
      </c>
      <c r="J2156">
        <f>IF(YEAR(A2156)=$F$3,C2156*$G$3,IF(YEAR(A2156)=$F$4,C2156*$G$4,IF(YEAR(A2156)=$F$5,C2156*$G$5,IF(YEAR(A2156)=$F$6,C2156*$G$6,IF(YEAR(A2156)=$F$7,C2156*$G$7,IF(YEAR(A2156)=$F$8,C2156*$G$8,IF(YEAR(A2156)=$F$9,C2156*$G$9,IF(YEAR(A2156)=$F$10,C2156*$G$10,IF(YEAR(A2156)=$F$11,C2156*$G$11,IF(YEAR(A2156)=$F$12,C2156*$G$12,))))))))))</f>
        <v>1081.55</v>
      </c>
      <c r="R2156">
        <f>SUMIF($B$3:B2156,B2156,$C$3:C2156)</f>
        <v>26025</v>
      </c>
      <c r="S2156">
        <f t="shared" si="41"/>
        <v>97</v>
      </c>
    </row>
    <row r="2157" spans="1:19" x14ac:dyDescent="0.25">
      <c r="A2157" s="1">
        <v>41994</v>
      </c>
      <c r="B2157" t="s">
        <v>167</v>
      </c>
      <c r="C2157">
        <v>3</v>
      </c>
      <c r="J2157">
        <f>IF(YEAR(A2157)=$F$3,C2157*$G$3,IF(YEAR(A2157)=$F$4,C2157*$G$4,IF(YEAR(A2157)=$F$5,C2157*$G$5,IF(YEAR(A2157)=$F$6,C2157*$G$6,IF(YEAR(A2157)=$F$7,C2157*$G$7,IF(YEAR(A2157)=$F$8,C2157*$G$8,IF(YEAR(A2157)=$F$9,C2157*$G$9,IF(YEAR(A2157)=$F$10,C2157*$G$10,IF(YEAR(A2157)=$F$11,C2157*$G$11,IF(YEAR(A2157)=$F$12,C2157*$G$12,))))))))))</f>
        <v>6.6899999999999995</v>
      </c>
      <c r="R2157">
        <f>SUMIF($B$3:B2157,B2157,$C$3:C2157)</f>
        <v>24</v>
      </c>
      <c r="S2157">
        <f t="shared" si="41"/>
        <v>0</v>
      </c>
    </row>
    <row r="2158" spans="1:19" x14ac:dyDescent="0.25">
      <c r="A2158" s="1">
        <v>41996</v>
      </c>
      <c r="B2158" t="s">
        <v>45</v>
      </c>
      <c r="C2158">
        <v>331</v>
      </c>
      <c r="J2158">
        <f>IF(YEAR(A2158)=$F$3,C2158*$G$3,IF(YEAR(A2158)=$F$4,C2158*$G$4,IF(YEAR(A2158)=$F$5,C2158*$G$5,IF(YEAR(A2158)=$F$6,C2158*$G$6,IF(YEAR(A2158)=$F$7,C2158*$G$7,IF(YEAR(A2158)=$F$8,C2158*$G$8,IF(YEAR(A2158)=$F$9,C2158*$G$9,IF(YEAR(A2158)=$F$10,C2158*$G$10,IF(YEAR(A2158)=$F$11,C2158*$G$11,IF(YEAR(A2158)=$F$12,C2158*$G$12,))))))))))</f>
        <v>738.13</v>
      </c>
      <c r="R2158">
        <f>SUMIF($B$3:B2158,B2158,$C$3:C2158)</f>
        <v>26451</v>
      </c>
      <c r="S2158">
        <f t="shared" si="41"/>
        <v>66.2</v>
      </c>
    </row>
    <row r="2159" spans="1:19" x14ac:dyDescent="0.25">
      <c r="A2159" s="1">
        <v>41997</v>
      </c>
      <c r="B2159" t="s">
        <v>8</v>
      </c>
      <c r="C2159">
        <v>150</v>
      </c>
      <c r="J2159">
        <f>IF(YEAR(A2159)=$F$3,C2159*$G$3,IF(YEAR(A2159)=$F$4,C2159*$G$4,IF(YEAR(A2159)=$F$5,C2159*$G$5,IF(YEAR(A2159)=$F$6,C2159*$G$6,IF(YEAR(A2159)=$F$7,C2159*$G$7,IF(YEAR(A2159)=$F$8,C2159*$G$8,IF(YEAR(A2159)=$F$9,C2159*$G$9,IF(YEAR(A2159)=$F$10,C2159*$G$10,IF(YEAR(A2159)=$F$11,C2159*$G$11,IF(YEAR(A2159)=$F$12,C2159*$G$12,))))))))))</f>
        <v>334.5</v>
      </c>
      <c r="R2159">
        <f>SUMIF($B$3:B2159,B2159,$C$3:C2159)</f>
        <v>3835</v>
      </c>
      <c r="S2159">
        <f t="shared" si="41"/>
        <v>15</v>
      </c>
    </row>
    <row r="2160" spans="1:19" x14ac:dyDescent="0.25">
      <c r="A2160" s="1">
        <v>41998</v>
      </c>
      <c r="B2160" t="s">
        <v>7</v>
      </c>
      <c r="C2160">
        <v>463</v>
      </c>
      <c r="J2160">
        <f>IF(YEAR(A2160)=$F$3,C2160*$G$3,IF(YEAR(A2160)=$F$4,C2160*$G$4,IF(YEAR(A2160)=$F$5,C2160*$G$5,IF(YEAR(A2160)=$F$6,C2160*$G$6,IF(YEAR(A2160)=$F$7,C2160*$G$7,IF(YEAR(A2160)=$F$8,C2160*$G$8,IF(YEAR(A2160)=$F$9,C2160*$G$9,IF(YEAR(A2160)=$F$10,C2160*$G$10,IF(YEAR(A2160)=$F$11,C2160*$G$11,IF(YEAR(A2160)=$F$12,C2160*$G$12,))))))))))</f>
        <v>1032.49</v>
      </c>
      <c r="R2160">
        <f>SUMIF($B$3:B2160,B2160,$C$3:C2160)</f>
        <v>27505</v>
      </c>
      <c r="S2160">
        <f t="shared" si="41"/>
        <v>92.600000000000009</v>
      </c>
    </row>
    <row r="2161" spans="1:19" x14ac:dyDescent="0.25">
      <c r="A2161" s="1">
        <v>41999</v>
      </c>
      <c r="B2161" t="s">
        <v>159</v>
      </c>
      <c r="C2161">
        <v>8</v>
      </c>
      <c r="J2161">
        <f>IF(YEAR(A2161)=$F$3,C2161*$G$3,IF(YEAR(A2161)=$F$4,C2161*$G$4,IF(YEAR(A2161)=$F$5,C2161*$G$5,IF(YEAR(A2161)=$F$6,C2161*$G$6,IF(YEAR(A2161)=$F$7,C2161*$G$7,IF(YEAR(A2161)=$F$8,C2161*$G$8,IF(YEAR(A2161)=$F$9,C2161*$G$9,IF(YEAR(A2161)=$F$10,C2161*$G$10,IF(YEAR(A2161)=$F$11,C2161*$G$11,IF(YEAR(A2161)=$F$12,C2161*$G$12,))))))))))</f>
        <v>17.84</v>
      </c>
      <c r="R2161">
        <f>SUMIF($B$3:B2161,B2161,$C$3:C2161)</f>
        <v>46</v>
      </c>
      <c r="S2161">
        <f t="shared" si="41"/>
        <v>0</v>
      </c>
    </row>
    <row r="2162" spans="1:19" x14ac:dyDescent="0.25">
      <c r="A2162" s="1">
        <v>41999</v>
      </c>
      <c r="B2162" t="s">
        <v>12</v>
      </c>
      <c r="C2162">
        <v>178</v>
      </c>
      <c r="J2162">
        <f>IF(YEAR(A2162)=$F$3,C2162*$G$3,IF(YEAR(A2162)=$F$4,C2162*$G$4,IF(YEAR(A2162)=$F$5,C2162*$G$5,IF(YEAR(A2162)=$F$6,C2162*$G$6,IF(YEAR(A2162)=$F$7,C2162*$G$7,IF(YEAR(A2162)=$F$8,C2162*$G$8,IF(YEAR(A2162)=$F$9,C2162*$G$9,IF(YEAR(A2162)=$F$10,C2162*$G$10,IF(YEAR(A2162)=$F$11,C2162*$G$11,IF(YEAR(A2162)=$F$12,C2162*$G$12,))))))))))</f>
        <v>396.94</v>
      </c>
      <c r="R2162">
        <f>SUMIF($B$3:B2162,B2162,$C$3:C2162)</f>
        <v>5492</v>
      </c>
      <c r="S2162">
        <f t="shared" si="41"/>
        <v>17.8</v>
      </c>
    </row>
    <row r="2163" spans="1:19" x14ac:dyDescent="0.25">
      <c r="A2163" s="1">
        <v>42001</v>
      </c>
      <c r="B2163" t="s">
        <v>19</v>
      </c>
      <c r="C2163">
        <v>166</v>
      </c>
      <c r="J2163">
        <f>IF(YEAR(A2163)=$F$3,C2163*$G$3,IF(YEAR(A2163)=$F$4,C2163*$G$4,IF(YEAR(A2163)=$F$5,C2163*$G$5,IF(YEAR(A2163)=$F$6,C2163*$G$6,IF(YEAR(A2163)=$F$7,C2163*$G$7,IF(YEAR(A2163)=$F$8,C2163*$G$8,IF(YEAR(A2163)=$F$9,C2163*$G$9,IF(YEAR(A2163)=$F$10,C2163*$G$10,IF(YEAR(A2163)=$F$11,C2163*$G$11,IF(YEAR(A2163)=$F$12,C2163*$G$12,))))))))))</f>
        <v>370.18</v>
      </c>
      <c r="R2163">
        <f>SUMIF($B$3:B2163,B2163,$C$3:C2163)</f>
        <v>4784</v>
      </c>
      <c r="S2163">
        <f t="shared" si="41"/>
        <v>16.600000000000001</v>
      </c>
    </row>
    <row r="2164" spans="1:19" x14ac:dyDescent="0.25">
      <c r="A2164" s="1">
        <v>42002</v>
      </c>
      <c r="B2164" t="s">
        <v>232</v>
      </c>
      <c r="C2164">
        <v>14</v>
      </c>
      <c r="J2164">
        <f>IF(YEAR(A2164)=$F$3,C2164*$G$3,IF(YEAR(A2164)=$F$4,C2164*$G$4,IF(YEAR(A2164)=$F$5,C2164*$G$5,IF(YEAR(A2164)=$F$6,C2164*$G$6,IF(YEAR(A2164)=$F$7,C2164*$G$7,IF(YEAR(A2164)=$F$8,C2164*$G$8,IF(YEAR(A2164)=$F$9,C2164*$G$9,IF(YEAR(A2164)=$F$10,C2164*$G$10,IF(YEAR(A2164)=$F$11,C2164*$G$11,IF(YEAR(A2164)=$F$12,C2164*$G$12,))))))))))</f>
        <v>31.22</v>
      </c>
      <c r="R2164">
        <f>SUMIF($B$3:B2164,B2164,$C$3:C2164)</f>
        <v>33</v>
      </c>
      <c r="S2164">
        <f t="shared" si="41"/>
        <v>0</v>
      </c>
    </row>
    <row r="2167" spans="1:19" x14ac:dyDescent="0.25">
      <c r="I2167" t="s">
        <v>240</v>
      </c>
      <c r="J2167">
        <f>SUM(J3:J2164)</f>
        <v>643267.07000000111</v>
      </c>
      <c r="S2167">
        <f>SUM(S3:S2164)</f>
        <v>38126.349999999991</v>
      </c>
    </row>
  </sheetData>
  <mergeCells count="1">
    <mergeCell ref="U2:V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cukier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Wisien</dc:creator>
  <cp:lastModifiedBy>Wisien</cp:lastModifiedBy>
  <dcterms:created xsi:type="dcterms:W3CDTF">2019-04-22T09:08:32Z</dcterms:created>
  <dcterms:modified xsi:type="dcterms:W3CDTF">2019-07-10T14:41:30Z</dcterms:modified>
</cp:coreProperties>
</file>