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A190627-66A2-49D6-8D27-30AA1E0407C6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</sheets>
  <definedNames>
    <definedName name="woda_1" localSheetId="0">Sheet1!$A$2:$B$3654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7" i="1"/>
  <c r="G8" i="1"/>
  <c r="G9" i="1"/>
  <c r="G10" i="1"/>
  <c r="G11" i="1"/>
  <c r="G12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21EFC1-5AAE-43AA-9784-0DEB173F57D1}" name="woda" type="6" refreshedVersion="6" background="1" saveData="1">
    <textPr codePage="852" sourceFile="C:\Users\Wisien\Documents\Matura\2018\Dane_PR2\woda.txt" decimal="," thousands=" 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Dobływ do zbiornika retencyjnego</a:t>
            </a:r>
          </a:p>
        </c:rich>
      </c:tx>
      <c:layout>
        <c:manualLayout>
          <c:xMode val="edge"/>
          <c:yMode val="edge"/>
          <c:x val="0.24240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Sheet1!$F$2:$F$13</c:f>
              <c:numCache>
                <c:formatCode>mmm\-yy</c:formatCode>
                <c:ptCount val="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1-4B9B-AB55-76632E45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759215"/>
        <c:axId val="1283581519"/>
      </c:barChart>
      <c:dateAx>
        <c:axId val="127975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3581519"/>
        <c:crosses val="autoZero"/>
        <c:auto val="1"/>
        <c:lblOffset val="100"/>
        <c:baseTimeUnit val="months"/>
      </c:dateAx>
      <c:valAx>
        <c:axId val="12835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m^3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975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95250</xdr:rowOff>
    </xdr:from>
    <xdr:to>
      <xdr:col>15</xdr:col>
      <xdr:colOff>314325</xdr:colOff>
      <xdr:row>16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6111B7-702E-4C63-AA78-455AD1BD0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_1" connectionId="1" xr16:uid="{AC9D911B-1C5D-4F4A-B874-32C646C6701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54"/>
  <sheetViews>
    <sheetView tabSelected="1" topLeftCell="A19" workbookViewId="0">
      <selection activeCell="F2" sqref="F2:G13"/>
    </sheetView>
  </sheetViews>
  <sheetFormatPr defaultRowHeight="15" x14ac:dyDescent="0.25"/>
  <cols>
    <col min="1" max="1" width="10.140625" bestFit="1" customWidth="1"/>
    <col min="2" max="2" width="7" bestFit="1" customWidth="1"/>
    <col min="7" max="7" width="20" customWidth="1"/>
  </cols>
  <sheetData>
    <row r="1" spans="1:7" x14ac:dyDescent="0.25">
      <c r="A1" s="1"/>
    </row>
    <row r="2" spans="1:7" x14ac:dyDescent="0.25">
      <c r="A2" s="1">
        <v>39448</v>
      </c>
      <c r="B2">
        <v>2275</v>
      </c>
      <c r="F2" s="2">
        <v>39448</v>
      </c>
      <c r="G2">
        <f>SUMIFS($B$2:$B$36553,$A$2:$A$36553,"&gt;=01.01.2008",$A$2:$A$36553,"&lt;01.02.2008")</f>
        <v>95433</v>
      </c>
    </row>
    <row r="3" spans="1:7" x14ac:dyDescent="0.25">
      <c r="A3" s="1">
        <v>39449</v>
      </c>
      <c r="B3">
        <v>2831</v>
      </c>
      <c r="F3" s="2">
        <v>39479</v>
      </c>
      <c r="G3">
        <f>SUMIFS($B$2:$B$36553,$A$2:$A$36553,"&gt;=01.02.2008",$A$2:$A$36553,"&lt;01.03.2008")</f>
        <v>94730</v>
      </c>
    </row>
    <row r="4" spans="1:7" x14ac:dyDescent="0.25">
      <c r="A4" s="1">
        <v>39450</v>
      </c>
      <c r="B4">
        <v>4615</v>
      </c>
      <c r="F4" s="2">
        <v>39508</v>
      </c>
      <c r="G4">
        <f>SUMIFS($B$2:$B$36553,$A$2:$A$36553,"&gt;=01.03.2008",$A$2:$A$36553,"&lt;01.04.2008")</f>
        <v>109439</v>
      </c>
    </row>
    <row r="5" spans="1:7" x14ac:dyDescent="0.25">
      <c r="A5" s="1">
        <v>39451</v>
      </c>
      <c r="B5">
        <v>4084</v>
      </c>
      <c r="F5" s="2">
        <v>39539</v>
      </c>
      <c r="G5">
        <f>SUMIFS($B$2:$B$36553,$A$2:$A$36553,"&gt;=01.04.2008",$A$2:$A$36553,"&lt;01.05.2008")</f>
        <v>632931</v>
      </c>
    </row>
    <row r="6" spans="1:7" x14ac:dyDescent="0.25">
      <c r="A6" s="1">
        <v>39452</v>
      </c>
      <c r="B6">
        <v>3258</v>
      </c>
      <c r="F6" s="2">
        <v>39569</v>
      </c>
      <c r="G6">
        <f>SUMIFS($B$2:$B$36553,$A$2:$A$36553,"&gt;=01.05.2008",$A$2:$A$36553,"&lt;01.06.2008")</f>
        <v>329203</v>
      </c>
    </row>
    <row r="7" spans="1:7" x14ac:dyDescent="0.25">
      <c r="A7" s="1">
        <v>39453</v>
      </c>
      <c r="B7">
        <v>3532</v>
      </c>
      <c r="F7" s="2">
        <v>39600</v>
      </c>
      <c r="G7">
        <f>SUMIFS($B$2:$B$36553,$A$2:$A$36553,"&gt;=01.06.2008",$A$2:$A$36553,"&lt;01.07.2008")</f>
        <v>85628</v>
      </c>
    </row>
    <row r="8" spans="1:7" x14ac:dyDescent="0.25">
      <c r="A8" s="1">
        <v>39454</v>
      </c>
      <c r="B8">
        <v>2757</v>
      </c>
      <c r="F8" s="2">
        <v>39630</v>
      </c>
      <c r="G8">
        <f>SUMIFS($B$2:$B$36553,$A$2:$A$36553,"&gt;=01.07.2008",$A$2:$A$36553,"&lt;01.08.2008")</f>
        <v>166597</v>
      </c>
    </row>
    <row r="9" spans="1:7" x14ac:dyDescent="0.25">
      <c r="A9" s="1">
        <v>39455</v>
      </c>
      <c r="B9">
        <v>4708</v>
      </c>
      <c r="F9" s="2">
        <v>39661</v>
      </c>
      <c r="G9">
        <f>SUMIFS($B$2:$B$36553,$A$2:$A$36553,"&gt;=01.08.2008",$A$2:$A$36553,"&lt;01.09.2008")</f>
        <v>139747</v>
      </c>
    </row>
    <row r="10" spans="1:7" x14ac:dyDescent="0.25">
      <c r="A10" s="1">
        <v>39456</v>
      </c>
      <c r="B10">
        <v>2044</v>
      </c>
      <c r="F10" s="2">
        <v>39692</v>
      </c>
      <c r="G10">
        <f>SUMIFS($B$2:$B$36553,$A$2:$A$36553,"&gt;=01.09.2008",$A$2:$A$36553,"&lt;01.10.2008")</f>
        <v>282342</v>
      </c>
    </row>
    <row r="11" spans="1:7" x14ac:dyDescent="0.25">
      <c r="A11" s="1">
        <v>39457</v>
      </c>
      <c r="B11">
        <v>3512</v>
      </c>
      <c r="F11" s="2">
        <v>39722</v>
      </c>
      <c r="G11">
        <f>SUMIFS($B$2:$B$36553,$A$2:$A$36553,"&gt;=01.10.2008",$A$2:$A$36553,"&lt;01.11.2008")</f>
        <v>170729</v>
      </c>
    </row>
    <row r="12" spans="1:7" x14ac:dyDescent="0.25">
      <c r="A12" s="1">
        <v>39458</v>
      </c>
      <c r="B12">
        <v>3473</v>
      </c>
      <c r="F12" s="2">
        <v>39753</v>
      </c>
      <c r="G12">
        <f>SUMIFS($B$2:$B$36553,$A$2:$A$36553,"&gt;=01.11.2008",$A$2:$A$36553,"&lt;01.12.2008")</f>
        <v>222440</v>
      </c>
    </row>
    <row r="13" spans="1:7" x14ac:dyDescent="0.25">
      <c r="A13" s="1">
        <v>39459</v>
      </c>
      <c r="B13">
        <v>3814</v>
      </c>
      <c r="F13" s="2">
        <v>39783</v>
      </c>
      <c r="G13">
        <f>SUMIFS($B$2:$B$36553,$A$2:$A$36553,"&gt;=01.12.2008",$A$2:$A$36553,"&lt;01.01.2009")</f>
        <v>172072</v>
      </c>
    </row>
    <row r="14" spans="1:7" x14ac:dyDescent="0.25">
      <c r="A14" s="1">
        <v>39460</v>
      </c>
      <c r="B14">
        <v>2034</v>
      </c>
    </row>
    <row r="15" spans="1:7" x14ac:dyDescent="0.25">
      <c r="A15" s="1">
        <v>39461</v>
      </c>
      <c r="B15">
        <v>1788</v>
      </c>
    </row>
    <row r="16" spans="1:7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Sheet1!woda_1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2019-08-02T11:07:33Z</dcterms:modified>
</cp:coreProperties>
</file>