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npjs-my.sharepoint.com/personal/lewisw_landsurveys_net_au/Documents/GitHub/RailGeometry/Excel/Reference/"/>
    </mc:Choice>
  </mc:AlternateContent>
  <xr:revisionPtr revIDLastSave="0" documentId="8_{0BF38A73-E4B4-4554-9C9C-506AAA74294A}" xr6:coauthVersionLast="47" xr6:coauthVersionMax="47" xr10:uidLastSave="{00000000-0000-0000-0000-000000000000}"/>
  <bookViews>
    <workbookView xWindow="-120" yWindow="-120" windowWidth="29040" windowHeight="15840" activeTab="3" xr2:uid="{6F4D4CD5-3C02-4DF5-A6FA-C4032C998DF1}"/>
  </bookViews>
  <sheets>
    <sheet name="Sheet1" sheetId="1" r:id="rId1"/>
    <sheet name="Track Raw Data" sheetId="2" r:id="rId2"/>
    <sheet name="Track Baseline" sheetId="3" r:id="rId3"/>
    <sheet name="TrackDisplacement" sheetId="5" r:id="rId4"/>
  </sheets>
  <definedNames>
    <definedName name="ExternalData_1" localSheetId="2" hidden="1">'Track Baseline'!$A$1:$G$30</definedName>
    <definedName name="ExternalData_2" localSheetId="3" hidden="1">TrackDisplacement!$A$1:$O$1216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5" l="1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B21" i="5" s="1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B51" i="5" s="1"/>
  <c r="AA52" i="5"/>
  <c r="AA53" i="5"/>
  <c r="AA54" i="5"/>
  <c r="AA55" i="5"/>
  <c r="AA56" i="5"/>
  <c r="AA57" i="5"/>
  <c r="AA58" i="5"/>
  <c r="AA59" i="5"/>
  <c r="AA60" i="5"/>
  <c r="AA61" i="5"/>
  <c r="AB61" i="5" s="1"/>
  <c r="AA62" i="5"/>
  <c r="AA63" i="5"/>
  <c r="AA64" i="5"/>
  <c r="AA65" i="5"/>
  <c r="AA66" i="5"/>
  <c r="AA67" i="5"/>
  <c r="AA68" i="5"/>
  <c r="AA69" i="5"/>
  <c r="AA70" i="5"/>
  <c r="AB70" i="5" s="1"/>
  <c r="AA71" i="5"/>
  <c r="AA72" i="5"/>
  <c r="AA73" i="5"/>
  <c r="AA74" i="5"/>
  <c r="AA75" i="5"/>
  <c r="AA76" i="5"/>
  <c r="AA77" i="5"/>
  <c r="AA78" i="5"/>
  <c r="AA79" i="5"/>
  <c r="AA80" i="5"/>
  <c r="AA81" i="5"/>
  <c r="AB81" i="5" s="1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B110" i="5" s="1"/>
  <c r="AA111" i="5"/>
  <c r="AB111" i="5" s="1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B129" i="5" s="1"/>
  <c r="AA130" i="5"/>
  <c r="AA131" i="5"/>
  <c r="AA132" i="5"/>
  <c r="AA133" i="5"/>
  <c r="AA134" i="5"/>
  <c r="AA135" i="5"/>
  <c r="AA136" i="5"/>
  <c r="AB136" i="5" s="1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B149" i="5" s="1"/>
  <c r="AA150" i="5"/>
  <c r="AB150" i="5" s="1"/>
  <c r="AA151" i="5"/>
  <c r="AA152" i="5"/>
  <c r="AA153" i="5"/>
  <c r="AA154" i="5"/>
  <c r="AA155" i="5"/>
  <c r="AA156" i="5"/>
  <c r="AA157" i="5"/>
  <c r="AB157" i="5" s="1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B169" i="5" s="1"/>
  <c r="AA170" i="5"/>
  <c r="AB170" i="5" s="1"/>
  <c r="AA171" i="5"/>
  <c r="AA172" i="5"/>
  <c r="AA173" i="5"/>
  <c r="AA174" i="5"/>
  <c r="AA175" i="5"/>
  <c r="AB175" i="5" s="1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B189" i="5" s="1"/>
  <c r="AA190" i="5"/>
  <c r="AA191" i="5"/>
  <c r="AA192" i="5"/>
  <c r="AA193" i="5"/>
  <c r="AA194" i="5"/>
  <c r="AA195" i="5"/>
  <c r="AB195" i="5" s="1"/>
  <c r="AA196" i="5"/>
  <c r="AA197" i="5"/>
  <c r="AA198" i="5"/>
  <c r="AA199" i="5"/>
  <c r="AA200" i="5"/>
  <c r="AA201" i="5"/>
  <c r="AB201" i="5" s="1"/>
  <c r="AA202" i="5"/>
  <c r="AA203" i="5"/>
  <c r="AA204" i="5"/>
  <c r="AA205" i="5"/>
  <c r="AA206" i="5"/>
  <c r="AA207" i="5"/>
  <c r="AA208" i="5"/>
  <c r="AA209" i="5"/>
  <c r="AB209" i="5" s="1"/>
  <c r="AA210" i="5"/>
  <c r="AB210" i="5" s="1"/>
  <c r="AA211" i="5"/>
  <c r="AB211" i="5" s="1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B229" i="5" s="1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B241" i="5" s="1"/>
  <c r="AA242" i="5"/>
  <c r="AA243" i="5"/>
  <c r="AA244" i="5"/>
  <c r="AA245" i="5"/>
  <c r="AA246" i="5"/>
  <c r="AA247" i="5"/>
  <c r="AA248" i="5"/>
  <c r="AA249" i="5"/>
  <c r="AA250" i="5"/>
  <c r="AA251" i="5"/>
  <c r="AB251" i="5" s="1"/>
  <c r="AA252" i="5"/>
  <c r="AA253" i="5"/>
  <c r="AA254" i="5"/>
  <c r="AA255" i="5"/>
  <c r="AA256" i="5"/>
  <c r="AA257" i="5"/>
  <c r="AB257" i="5" s="1"/>
  <c r="AA258" i="5"/>
  <c r="AA259" i="5"/>
  <c r="AA260" i="5"/>
  <c r="AA261" i="5"/>
  <c r="AB261" i="5" s="1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B275" i="5" s="1"/>
  <c r="AA276" i="5"/>
  <c r="AB276" i="5" s="1"/>
  <c r="AA277" i="5"/>
  <c r="AB277" i="5" s="1"/>
  <c r="AA278" i="5"/>
  <c r="AA279" i="5"/>
  <c r="AA280" i="5"/>
  <c r="AA281" i="5"/>
  <c r="AB281" i="5" s="1"/>
  <c r="AA282" i="5"/>
  <c r="AA283" i="5"/>
  <c r="AA284" i="5"/>
  <c r="AA285" i="5"/>
  <c r="AA286" i="5"/>
  <c r="AA287" i="5"/>
  <c r="AA288" i="5"/>
  <c r="AA289" i="5"/>
  <c r="AB289" i="5" s="1"/>
  <c r="AA290" i="5"/>
  <c r="AB290" i="5" s="1"/>
  <c r="AA291" i="5"/>
  <c r="AA292" i="5"/>
  <c r="AA293" i="5"/>
  <c r="AA294" i="5"/>
  <c r="AA295" i="5"/>
  <c r="AB295" i="5" s="1"/>
  <c r="AA296" i="5"/>
  <c r="AB296" i="5" s="1"/>
  <c r="AA297" i="5"/>
  <c r="AB297" i="5" s="1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B309" i="5" s="1"/>
  <c r="AA310" i="5"/>
  <c r="AB310" i="5" s="1"/>
  <c r="AA311" i="5"/>
  <c r="AB311" i="5" s="1"/>
  <c r="AA312" i="5"/>
  <c r="AA313" i="5"/>
  <c r="AA314" i="5"/>
  <c r="AA315" i="5"/>
  <c r="AB315" i="5" s="1"/>
  <c r="AA316" i="5"/>
  <c r="AB316" i="5" s="1"/>
  <c r="AA317" i="5"/>
  <c r="AB317" i="5" s="1"/>
  <c r="AA318" i="5"/>
  <c r="AA319" i="5"/>
  <c r="AA320" i="5"/>
  <c r="AA321" i="5"/>
  <c r="AB321" i="5" s="1"/>
  <c r="AA322" i="5"/>
  <c r="AA323" i="5"/>
  <c r="AA324" i="5"/>
  <c r="AA325" i="5"/>
  <c r="AA326" i="5"/>
  <c r="AA327" i="5"/>
  <c r="AA328" i="5"/>
  <c r="AA329" i="5"/>
  <c r="AB329" i="5" s="1"/>
  <c r="AA330" i="5"/>
  <c r="AB330" i="5" s="1"/>
  <c r="AA331" i="5"/>
  <c r="AB331" i="5" s="1"/>
  <c r="AA332" i="5"/>
  <c r="AA333" i="5"/>
  <c r="AA334" i="5"/>
  <c r="AA335" i="5"/>
  <c r="AB335" i="5" s="1"/>
  <c r="AA336" i="5"/>
  <c r="AB336" i="5" s="1"/>
  <c r="AA337" i="5"/>
  <c r="AB337" i="5" s="1"/>
  <c r="AA338" i="5"/>
  <c r="AA339" i="5"/>
  <c r="AA340" i="5"/>
  <c r="AA341" i="5"/>
  <c r="AB341" i="5" s="1"/>
  <c r="AA342" i="5"/>
  <c r="AA343" i="5"/>
  <c r="AA344" i="5"/>
  <c r="AA345" i="5"/>
  <c r="AA346" i="5"/>
  <c r="AA347" i="5"/>
  <c r="AA348" i="5"/>
  <c r="AA349" i="5"/>
  <c r="AB349" i="5" s="1"/>
  <c r="AA350" i="5"/>
  <c r="AA351" i="5"/>
  <c r="AB351" i="5" s="1"/>
  <c r="AA352" i="5"/>
  <c r="AA353" i="5"/>
  <c r="AA354" i="5"/>
  <c r="AA355" i="5"/>
  <c r="AA356" i="5"/>
  <c r="AA357" i="5"/>
  <c r="AB357" i="5" s="1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B369" i="5" s="1"/>
  <c r="AA370" i="5"/>
  <c r="AB370" i="5" s="1"/>
  <c r="AA371" i="5"/>
  <c r="AB371" i="5" s="1"/>
  <c r="AA372" i="5"/>
  <c r="AA373" i="5"/>
  <c r="AA374" i="5"/>
  <c r="AA375" i="5"/>
  <c r="AB375" i="5" s="1"/>
  <c r="AA376" i="5"/>
  <c r="AB376" i="5" s="1"/>
  <c r="AA377" i="5"/>
  <c r="AB377" i="5" s="1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B389" i="5" s="1"/>
  <c r="AA390" i="5"/>
  <c r="AB390" i="5" s="1"/>
  <c r="AA391" i="5"/>
  <c r="AA392" i="5"/>
  <c r="AA393" i="5"/>
  <c r="AA394" i="5"/>
  <c r="AA395" i="5"/>
  <c r="AA396" i="5"/>
  <c r="AB396" i="5" s="1"/>
  <c r="AA397" i="5"/>
  <c r="AB397" i="5" s="1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B409" i="5" s="1"/>
  <c r="AA410" i="5"/>
  <c r="AB410" i="5" s="1"/>
  <c r="AA411" i="5"/>
  <c r="AB411" i="5" s="1"/>
  <c r="AA412" i="5"/>
  <c r="AA413" i="5"/>
  <c r="AA414" i="5"/>
  <c r="AA415" i="5"/>
  <c r="AB415" i="5" s="1"/>
  <c r="AA416" i="5"/>
  <c r="AB416" i="5" s="1"/>
  <c r="AA417" i="5"/>
  <c r="AB417" i="5" s="1"/>
  <c r="AA418" i="5"/>
  <c r="AA419" i="5"/>
  <c r="AA420" i="5"/>
  <c r="AA421" i="5"/>
  <c r="AB421" i="5" s="1"/>
  <c r="AA422" i="5"/>
  <c r="AA423" i="5"/>
  <c r="AA424" i="5"/>
  <c r="AA425" i="5"/>
  <c r="AA426" i="5"/>
  <c r="AA427" i="5"/>
  <c r="AA428" i="5"/>
  <c r="AA429" i="5"/>
  <c r="AB429" i="5" s="1"/>
  <c r="AA430" i="5"/>
  <c r="AB430" i="5" s="1"/>
  <c r="AA431" i="5"/>
  <c r="AB431" i="5" s="1"/>
  <c r="AA432" i="5"/>
  <c r="AA433" i="5"/>
  <c r="AA434" i="5"/>
  <c r="AA435" i="5"/>
  <c r="AA436" i="5"/>
  <c r="AB436" i="5" s="1"/>
  <c r="AA437" i="5"/>
  <c r="AB437" i="5" s="1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B456" i="5" s="1"/>
  <c r="AA457" i="5"/>
  <c r="AB457" i="5" s="1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B469" i="5" s="1"/>
  <c r="AA470" i="5"/>
  <c r="AB470" i="5" s="1"/>
  <c r="AA471" i="5"/>
  <c r="AA472" i="5"/>
  <c r="AA473" i="5"/>
  <c r="AA474" i="5"/>
  <c r="AA475" i="5"/>
  <c r="AB475" i="5" s="1"/>
  <c r="AA476" i="5"/>
  <c r="AB476" i="5" s="1"/>
  <c r="AA477" i="5"/>
  <c r="AB477" i="5" s="1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B490" i="5" s="1"/>
  <c r="AA491" i="5"/>
  <c r="AB491" i="5" s="1"/>
  <c r="AA492" i="5"/>
  <c r="AA493" i="5"/>
  <c r="AA494" i="5"/>
  <c r="AA495" i="5"/>
  <c r="AB495" i="5" s="1"/>
  <c r="AA496" i="5"/>
  <c r="AB496" i="5" s="1"/>
  <c r="AA497" i="5"/>
  <c r="AB497" i="5" s="1"/>
  <c r="AA498" i="5"/>
  <c r="AA499" i="5"/>
  <c r="AA500" i="5"/>
  <c r="AA501" i="5"/>
  <c r="AB501" i="5" s="1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B515" i="5" s="1"/>
  <c r="AA516" i="5"/>
  <c r="AB516" i="5" s="1"/>
  <c r="AA517" i="5"/>
  <c r="AA518" i="5"/>
  <c r="AA519" i="5"/>
  <c r="AA520" i="5"/>
  <c r="AA521" i="5"/>
  <c r="AB521" i="5" s="1"/>
  <c r="AA522" i="5"/>
  <c r="AA523" i="5"/>
  <c r="AA524" i="5"/>
  <c r="AA525" i="5"/>
  <c r="AA526" i="5"/>
  <c r="AA527" i="5"/>
  <c r="AA528" i="5"/>
  <c r="AA529" i="5"/>
  <c r="AB529" i="5" s="1"/>
  <c r="AA530" i="5"/>
  <c r="AB530" i="5" s="1"/>
  <c r="AA531" i="5"/>
  <c r="AB531" i="5" s="1"/>
  <c r="AA532" i="5"/>
  <c r="AA533" i="5"/>
  <c r="AA534" i="5"/>
  <c r="AA535" i="5"/>
  <c r="AB535" i="5" s="1"/>
  <c r="AA536" i="5"/>
  <c r="AA537" i="5"/>
  <c r="AA538" i="5"/>
  <c r="AA539" i="5"/>
  <c r="AA540" i="5"/>
  <c r="AA541" i="5"/>
  <c r="AB541" i="5" s="1"/>
  <c r="AA542" i="5"/>
  <c r="AA543" i="5"/>
  <c r="AA544" i="5"/>
  <c r="AA545" i="5"/>
  <c r="AA546" i="5"/>
  <c r="AA547" i="5"/>
  <c r="AA548" i="5"/>
  <c r="AA549" i="5"/>
  <c r="AB549" i="5" s="1"/>
  <c r="AA550" i="5"/>
  <c r="AB550" i="5" s="1"/>
  <c r="AA551" i="5"/>
  <c r="AA552" i="5"/>
  <c r="AA553" i="5"/>
  <c r="AA554" i="5"/>
  <c r="AA555" i="5"/>
  <c r="AB555" i="5" s="1"/>
  <c r="AA556" i="5"/>
  <c r="AB556" i="5" s="1"/>
  <c r="AA557" i="5"/>
  <c r="AA558" i="5"/>
  <c r="AA559" i="5"/>
  <c r="AA560" i="5"/>
  <c r="AA561" i="5"/>
  <c r="AB561" i="5" s="1"/>
  <c r="AA562" i="5"/>
  <c r="AA563" i="5"/>
  <c r="AA564" i="5"/>
  <c r="AA565" i="5"/>
  <c r="AA566" i="5"/>
  <c r="AA567" i="5"/>
  <c r="AA568" i="5"/>
  <c r="AA569" i="5"/>
  <c r="AA570" i="5"/>
  <c r="AA571" i="5"/>
  <c r="AB571" i="5" s="1"/>
  <c r="AA572" i="5"/>
  <c r="AA573" i="5"/>
  <c r="AA574" i="5"/>
  <c r="AA575" i="5"/>
  <c r="AB575" i="5" s="1"/>
  <c r="AA576" i="5"/>
  <c r="AA577" i="5"/>
  <c r="AB577" i="5" s="1"/>
  <c r="AA578" i="5"/>
  <c r="AA579" i="5"/>
  <c r="AA580" i="5"/>
  <c r="AA581" i="5"/>
  <c r="AB581" i="5" s="1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B595" i="5" s="1"/>
  <c r="AA596" i="5"/>
  <c r="AA597" i="5"/>
  <c r="AA598" i="5"/>
  <c r="AA599" i="5"/>
  <c r="AA600" i="5"/>
  <c r="AA601" i="5"/>
  <c r="AB601" i="5" s="1"/>
  <c r="AA602" i="5"/>
  <c r="AA603" i="5"/>
  <c r="AA604" i="5"/>
  <c r="AA605" i="5"/>
  <c r="AA606" i="5"/>
  <c r="AA607" i="5"/>
  <c r="AA608" i="5"/>
  <c r="AA609" i="5"/>
  <c r="AB609" i="5" s="1"/>
  <c r="AA610" i="5"/>
  <c r="AB610" i="5" s="1"/>
  <c r="AA611" i="5"/>
  <c r="AA612" i="5"/>
  <c r="AA613" i="5"/>
  <c r="AA614" i="5"/>
  <c r="AA615" i="5"/>
  <c r="AA616" i="5"/>
  <c r="AA617" i="5"/>
  <c r="AA618" i="5"/>
  <c r="AA619" i="5"/>
  <c r="AA620" i="5"/>
  <c r="AA621" i="5"/>
  <c r="AB621" i="5" s="1"/>
  <c r="AA622" i="5"/>
  <c r="AA623" i="5"/>
  <c r="AA624" i="5"/>
  <c r="AA625" i="5"/>
  <c r="AA626" i="5"/>
  <c r="AA627" i="5"/>
  <c r="AA628" i="5"/>
  <c r="AA629" i="5"/>
  <c r="AB629" i="5" s="1"/>
  <c r="AA630" i="5"/>
  <c r="AB630" i="5" s="1"/>
  <c r="AA631" i="5"/>
  <c r="AB631" i="5" s="1"/>
  <c r="AA632" i="5"/>
  <c r="AA633" i="5"/>
  <c r="AA634" i="5"/>
  <c r="AA635" i="5"/>
  <c r="AA636" i="5"/>
  <c r="AB636" i="5" s="1"/>
  <c r="AA637" i="5"/>
  <c r="AB637" i="5" s="1"/>
  <c r="AA638" i="5"/>
  <c r="AA639" i="5"/>
  <c r="AA640" i="5"/>
  <c r="AA641" i="5"/>
  <c r="AB641" i="5" s="1"/>
  <c r="AA642" i="5"/>
  <c r="AA643" i="5"/>
  <c r="AA644" i="5"/>
  <c r="AA645" i="5"/>
  <c r="AA646" i="5"/>
  <c r="AA647" i="5"/>
  <c r="AA648" i="5"/>
  <c r="AA649" i="5"/>
  <c r="AB649" i="5" s="1"/>
  <c r="AA650" i="5"/>
  <c r="AA651" i="5"/>
  <c r="AA652" i="5"/>
  <c r="AA653" i="5"/>
  <c r="AA654" i="5"/>
  <c r="AA655" i="5"/>
  <c r="AA656" i="5"/>
  <c r="AA657" i="5"/>
  <c r="AB657" i="5" s="1"/>
  <c r="AA658" i="5"/>
  <c r="AA659" i="5"/>
  <c r="AA660" i="5"/>
  <c r="AA661" i="5"/>
  <c r="AB661" i="5" s="1"/>
  <c r="AA662" i="5"/>
  <c r="AA663" i="5"/>
  <c r="AA664" i="5"/>
  <c r="AA665" i="5"/>
  <c r="AA666" i="5"/>
  <c r="AA667" i="5"/>
  <c r="AA668" i="5"/>
  <c r="AA669" i="5"/>
  <c r="AB669" i="5" s="1"/>
  <c r="AA670" i="5"/>
  <c r="AB670" i="5" s="1"/>
  <c r="AA671" i="5"/>
  <c r="AB671" i="5" s="1"/>
  <c r="AA672" i="5"/>
  <c r="AA673" i="5"/>
  <c r="AA674" i="5"/>
  <c r="AA675" i="5"/>
  <c r="AB675" i="5" s="1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B691" i="5" s="1"/>
  <c r="AA692" i="5"/>
  <c r="AA693" i="5"/>
  <c r="AA694" i="5"/>
  <c r="AA695" i="5"/>
  <c r="AB695" i="5" s="1"/>
  <c r="AA696" i="5"/>
  <c r="AA697" i="5"/>
  <c r="AB697" i="5" s="1"/>
  <c r="AA698" i="5"/>
  <c r="AA699" i="5"/>
  <c r="AA700" i="5"/>
  <c r="AA701" i="5"/>
  <c r="AB701" i="5" s="1"/>
  <c r="AA702" i="5"/>
  <c r="AA703" i="5"/>
  <c r="AA704" i="5"/>
  <c r="AA705" i="5"/>
  <c r="AA706" i="5"/>
  <c r="AA707" i="5"/>
  <c r="AA708" i="5"/>
  <c r="AA709" i="5"/>
  <c r="AB709" i="5" s="1"/>
  <c r="AA710" i="5"/>
  <c r="AA711" i="5"/>
  <c r="AA712" i="5"/>
  <c r="AA713" i="5"/>
  <c r="AA714" i="5"/>
  <c r="AA715" i="5"/>
  <c r="AB715" i="5" s="1"/>
  <c r="AA716" i="5"/>
  <c r="AB716" i="5" s="1"/>
  <c r="AA717" i="5"/>
  <c r="AA718" i="5"/>
  <c r="AA719" i="5"/>
  <c r="AA720" i="5"/>
  <c r="AA721" i="5"/>
  <c r="AB721" i="5" s="1"/>
  <c r="AA722" i="5"/>
  <c r="AA723" i="5"/>
  <c r="AA724" i="5"/>
  <c r="AA725" i="5"/>
  <c r="AA726" i="5"/>
  <c r="AA727" i="5"/>
  <c r="AA728" i="5"/>
  <c r="AA729" i="5"/>
  <c r="AB729" i="5" s="1"/>
  <c r="AA730" i="5"/>
  <c r="AB730" i="5" s="1"/>
  <c r="AA731" i="5"/>
  <c r="AB731" i="5" s="1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B749" i="5" s="1"/>
  <c r="AA750" i="5"/>
  <c r="AB750" i="5" s="1"/>
  <c r="AA751" i="5"/>
  <c r="AA752" i="5"/>
  <c r="AA753" i="5"/>
  <c r="AA754" i="5"/>
  <c r="AA755" i="5"/>
  <c r="AA756" i="5"/>
  <c r="AB756" i="5" s="1"/>
  <c r="AA757" i="5"/>
  <c r="AB757" i="5" s="1"/>
  <c r="AA758" i="5"/>
  <c r="AA759" i="5"/>
  <c r="AA760" i="5"/>
  <c r="AA761" i="5"/>
  <c r="AB761" i="5" s="1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B789" i="5" s="1"/>
  <c r="AA790" i="5"/>
  <c r="AB790" i="5" s="1"/>
  <c r="AA791" i="5"/>
  <c r="AA792" i="5"/>
  <c r="AA793" i="5"/>
  <c r="AA794" i="5"/>
  <c r="AA795" i="5"/>
  <c r="AA796" i="5"/>
  <c r="AB796" i="5" s="1"/>
  <c r="AA797" i="5"/>
  <c r="AB797" i="5" s="1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B810" i="5" s="1"/>
  <c r="AA811" i="5"/>
  <c r="AB811" i="5" s="1"/>
  <c r="AA812" i="5"/>
  <c r="AA813" i="5"/>
  <c r="AA814" i="5"/>
  <c r="AA815" i="5"/>
  <c r="AB815" i="5" s="1"/>
  <c r="AA816" i="5"/>
  <c r="AB816" i="5" s="1"/>
  <c r="AA817" i="5"/>
  <c r="AB817" i="5" s="1"/>
  <c r="AA818" i="5"/>
  <c r="AA819" i="5"/>
  <c r="AA820" i="5"/>
  <c r="AA821" i="5"/>
  <c r="AB821" i="5" s="1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B835" i="5" s="1"/>
  <c r="AA836" i="5"/>
  <c r="AB836" i="5" s="1"/>
  <c r="AA837" i="5"/>
  <c r="AB837" i="5" s="1"/>
  <c r="AA838" i="5"/>
  <c r="AA839" i="5"/>
  <c r="AA840" i="5"/>
  <c r="AA841" i="5"/>
  <c r="AB841" i="5" s="1"/>
  <c r="AA842" i="5"/>
  <c r="AA843" i="5"/>
  <c r="AA844" i="5"/>
  <c r="AA845" i="5"/>
  <c r="AA846" i="5"/>
  <c r="AA847" i="5"/>
  <c r="AA848" i="5"/>
  <c r="AA849" i="5"/>
  <c r="AB849" i="5" s="1"/>
  <c r="AA850" i="5"/>
  <c r="AB850" i="5" s="1"/>
  <c r="AA851" i="5"/>
  <c r="AB851" i="5" s="1"/>
  <c r="AA852" i="5"/>
  <c r="AA853" i="5"/>
  <c r="AA854" i="5"/>
  <c r="AA855" i="5"/>
  <c r="AB855" i="5" s="1"/>
  <c r="AA856" i="5"/>
  <c r="AA857" i="5"/>
  <c r="AA858" i="5"/>
  <c r="AA859" i="5"/>
  <c r="AA860" i="5"/>
  <c r="AA861" i="5"/>
  <c r="AB861" i="5" s="1"/>
  <c r="AA862" i="5"/>
  <c r="AA863" i="5"/>
  <c r="AA864" i="5"/>
  <c r="AA865" i="5"/>
  <c r="AA866" i="5"/>
  <c r="AA867" i="5"/>
  <c r="AA868" i="5"/>
  <c r="AA869" i="5"/>
  <c r="AB869" i="5" s="1"/>
  <c r="AA870" i="5"/>
  <c r="AB870" i="5" s="1"/>
  <c r="AA871" i="5"/>
  <c r="AA872" i="5"/>
  <c r="AA873" i="5"/>
  <c r="AA874" i="5"/>
  <c r="AA875" i="5"/>
  <c r="AB875" i="5" s="1"/>
  <c r="AA876" i="5"/>
  <c r="AA877" i="5"/>
  <c r="AA878" i="5"/>
  <c r="AA879" i="5"/>
  <c r="AA880" i="5"/>
  <c r="AA881" i="5"/>
  <c r="AB881" i="5" s="1"/>
  <c r="AA882" i="5"/>
  <c r="AA883" i="5"/>
  <c r="AA884" i="5"/>
  <c r="AA885" i="5"/>
  <c r="AA886" i="5"/>
  <c r="AA887" i="5"/>
  <c r="AA888" i="5"/>
  <c r="AA889" i="5"/>
  <c r="AA890" i="5"/>
  <c r="AA891" i="5"/>
  <c r="AB891" i="5" s="1"/>
  <c r="AA892" i="5"/>
  <c r="AA893" i="5"/>
  <c r="AA894" i="5"/>
  <c r="AA895" i="5"/>
  <c r="AA896" i="5"/>
  <c r="AB896" i="5" s="1"/>
  <c r="AA897" i="5"/>
  <c r="AB897" i="5" s="1"/>
  <c r="AA898" i="5"/>
  <c r="AA899" i="5"/>
  <c r="AA900" i="5"/>
  <c r="AA901" i="5"/>
  <c r="AB901" i="5" s="1"/>
  <c r="AA902" i="5"/>
  <c r="AA903" i="5"/>
  <c r="AA904" i="5"/>
  <c r="AA905" i="5"/>
  <c r="AA906" i="5"/>
  <c r="AA907" i="5"/>
  <c r="AA908" i="5"/>
  <c r="AA909" i="5"/>
  <c r="AB909" i="5" s="1"/>
  <c r="AA910" i="5"/>
  <c r="AA911" i="5"/>
  <c r="AA912" i="5"/>
  <c r="AA913" i="5"/>
  <c r="AA914" i="5"/>
  <c r="AA915" i="5"/>
  <c r="AA916" i="5"/>
  <c r="AB916" i="5" s="1"/>
  <c r="AA917" i="5"/>
  <c r="AB917" i="5" s="1"/>
  <c r="AA918" i="5"/>
  <c r="AA919" i="5"/>
  <c r="AA920" i="5"/>
  <c r="AA921" i="5"/>
  <c r="AB921" i="5" s="1"/>
  <c r="AA922" i="5"/>
  <c r="AA923" i="5"/>
  <c r="AA924" i="5"/>
  <c r="AA925" i="5"/>
  <c r="AA926" i="5"/>
  <c r="AA927" i="5"/>
  <c r="AA928" i="5"/>
  <c r="AA929" i="5"/>
  <c r="AB929" i="5" s="1"/>
  <c r="AA930" i="5"/>
  <c r="AB930" i="5" s="1"/>
  <c r="AA931" i="5"/>
  <c r="AB931" i="5" s="1"/>
  <c r="AA932" i="5"/>
  <c r="AA933" i="5"/>
  <c r="AA934" i="5"/>
  <c r="AA935" i="5"/>
  <c r="AB935" i="5" s="1"/>
  <c r="AA936" i="5"/>
  <c r="AB936" i="5" s="1"/>
  <c r="AA937" i="5"/>
  <c r="AA938" i="5"/>
  <c r="AA939" i="5"/>
  <c r="AA940" i="5"/>
  <c r="AA941" i="5"/>
  <c r="AB941" i="5" s="1"/>
  <c r="AA942" i="5"/>
  <c r="AA943" i="5"/>
  <c r="AA944" i="5"/>
  <c r="AA945" i="5"/>
  <c r="AA946" i="5"/>
  <c r="AA947" i="5"/>
  <c r="AA948" i="5"/>
  <c r="AA949" i="5"/>
  <c r="AB949" i="5" s="1"/>
  <c r="AA950" i="5"/>
  <c r="AB950" i="5" s="1"/>
  <c r="AA951" i="5"/>
  <c r="AB951" i="5" s="1"/>
  <c r="AA952" i="5"/>
  <c r="AA953" i="5"/>
  <c r="AA954" i="5"/>
  <c r="AA955" i="5"/>
  <c r="AB955" i="5" s="1"/>
  <c r="AA956" i="5"/>
  <c r="AB956" i="5" s="1"/>
  <c r="AA957" i="5"/>
  <c r="AB957" i="5" s="1"/>
  <c r="AA958" i="5"/>
  <c r="AA959" i="5"/>
  <c r="AA960" i="5"/>
  <c r="AA961" i="5"/>
  <c r="AB961" i="5" s="1"/>
  <c r="AA962" i="5"/>
  <c r="AA963" i="5"/>
  <c r="AA964" i="5"/>
  <c r="AA965" i="5"/>
  <c r="AA966" i="5"/>
  <c r="AA967" i="5"/>
  <c r="AB967" i="5" s="1"/>
  <c r="AA968" i="5"/>
  <c r="AA969" i="5"/>
  <c r="AB969" i="5" s="1"/>
  <c r="AA970" i="5"/>
  <c r="AB970" i="5" s="1"/>
  <c r="AA971" i="5"/>
  <c r="AA972" i="5"/>
  <c r="AA973" i="5"/>
  <c r="AA974" i="5"/>
  <c r="AA975" i="5"/>
  <c r="AA976" i="5"/>
  <c r="AB976" i="5" s="1"/>
  <c r="AA977" i="5"/>
  <c r="AA978" i="5"/>
  <c r="AA979" i="5"/>
  <c r="AA980" i="5"/>
  <c r="AA981" i="5"/>
  <c r="AB981" i="5" s="1"/>
  <c r="AA982" i="5"/>
  <c r="AA983" i="5"/>
  <c r="AA984" i="5"/>
  <c r="AA985" i="5"/>
  <c r="AA986" i="5"/>
  <c r="AA987" i="5"/>
  <c r="AB987" i="5" s="1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B1001" i="5" s="1"/>
  <c r="AA1002" i="5"/>
  <c r="AA1003" i="5"/>
  <c r="AA1004" i="5"/>
  <c r="AA1005" i="5"/>
  <c r="AA1006" i="5"/>
  <c r="AA1007" i="5"/>
  <c r="AB1007" i="5" s="1"/>
  <c r="AA1008" i="5"/>
  <c r="AA1009" i="5"/>
  <c r="AB1009" i="5" s="1"/>
  <c r="AA1010" i="5"/>
  <c r="AB1010" i="5" s="1"/>
  <c r="AA1011" i="5"/>
  <c r="AA1012" i="5"/>
  <c r="AA1013" i="5"/>
  <c r="AA1014" i="5"/>
  <c r="AA1015" i="5"/>
  <c r="AB1015" i="5" s="1"/>
  <c r="AA1016" i="5"/>
  <c r="AB1016" i="5" s="1"/>
  <c r="AA1017" i="5"/>
  <c r="AA1018" i="5"/>
  <c r="AA1019" i="5"/>
  <c r="AA1020" i="5"/>
  <c r="AA1021" i="5"/>
  <c r="AB1021" i="5" s="1"/>
  <c r="AA1022" i="5"/>
  <c r="AA1023" i="5"/>
  <c r="AA1024" i="5"/>
  <c r="AA1025" i="5"/>
  <c r="AA1026" i="5"/>
  <c r="AA1027" i="5"/>
  <c r="AA1028" i="5"/>
  <c r="AA1029" i="5"/>
  <c r="AA1030" i="5"/>
  <c r="AA1031" i="5"/>
  <c r="AA1032" i="5"/>
  <c r="AA1033" i="5"/>
  <c r="AA1034" i="5"/>
  <c r="AA1035" i="5"/>
  <c r="AA1036" i="5"/>
  <c r="AB1036" i="5" s="1"/>
  <c r="AA1037" i="5"/>
  <c r="AB1037" i="5" s="1"/>
  <c r="AA1038" i="5"/>
  <c r="AA1039" i="5"/>
  <c r="AA1040" i="5"/>
  <c r="AA1041" i="5"/>
  <c r="AB1041" i="5" s="1"/>
  <c r="AA1042" i="5"/>
  <c r="AA1043" i="5"/>
  <c r="AA1044" i="5"/>
  <c r="AA1045" i="5"/>
  <c r="AA1046" i="5"/>
  <c r="AA1047" i="5"/>
  <c r="AB1047" i="5" s="1"/>
  <c r="AA1048" i="5"/>
  <c r="AA1049" i="5"/>
  <c r="AB1049" i="5" s="1"/>
  <c r="AA1050" i="5"/>
  <c r="AB1050" i="5" s="1"/>
  <c r="AA1051" i="5"/>
  <c r="AA1052" i="5"/>
  <c r="AA1053" i="5"/>
  <c r="AA1054" i="5"/>
  <c r="AA1055" i="5"/>
  <c r="AA1056" i="5"/>
  <c r="AB1056" i="5" s="1"/>
  <c r="AA1057" i="5"/>
  <c r="AB1057" i="5" s="1"/>
  <c r="AA1058" i="5"/>
  <c r="AA1059" i="5"/>
  <c r="AA1060" i="5"/>
  <c r="AA1061" i="5"/>
  <c r="AA1062" i="5"/>
  <c r="AA1063" i="5"/>
  <c r="AA1064" i="5"/>
  <c r="AA1065" i="5"/>
  <c r="AA1066" i="5"/>
  <c r="AA1067" i="5"/>
  <c r="AB1067" i="5" s="1"/>
  <c r="AA1068" i="5"/>
  <c r="AA1069" i="5"/>
  <c r="AB1069" i="5" s="1"/>
  <c r="AA1070" i="5"/>
  <c r="AB1070" i="5" s="1"/>
  <c r="AA1071" i="5"/>
  <c r="AB1071" i="5" s="1"/>
  <c r="AA1072" i="5"/>
  <c r="AA1073" i="5"/>
  <c r="AA1074" i="5"/>
  <c r="AA1075" i="5"/>
  <c r="AA1076" i="5"/>
  <c r="AA1077" i="5"/>
  <c r="AA1078" i="5"/>
  <c r="AA1079" i="5"/>
  <c r="AA1080" i="5"/>
  <c r="AA1081" i="5"/>
  <c r="AB1081" i="5" s="1"/>
  <c r="AA1082" i="5"/>
  <c r="AA1083" i="5"/>
  <c r="AA1084" i="5"/>
  <c r="AA1085" i="5"/>
  <c r="AA1086" i="5"/>
  <c r="AA1087" i="5"/>
  <c r="AA1088" i="5"/>
  <c r="AA1089" i="5"/>
  <c r="AA1090" i="5"/>
  <c r="AA1091" i="5"/>
  <c r="AA1092" i="5"/>
  <c r="AA1093" i="5"/>
  <c r="AA1094" i="5"/>
  <c r="AA1095" i="5"/>
  <c r="AB1095" i="5" s="1"/>
  <c r="AA1096" i="5"/>
  <c r="AB1096" i="5" s="1"/>
  <c r="AA1097" i="5"/>
  <c r="AB1097" i="5" s="1"/>
  <c r="AA1098" i="5"/>
  <c r="AA1099" i="5"/>
  <c r="AA1100" i="5"/>
  <c r="AA1101" i="5"/>
  <c r="AB1101" i="5" s="1"/>
  <c r="AA1102" i="5"/>
  <c r="AA1103" i="5"/>
  <c r="AA1104" i="5"/>
  <c r="AA1105" i="5"/>
  <c r="AA1106" i="5"/>
  <c r="AA1107" i="5"/>
  <c r="AB1107" i="5" s="1"/>
  <c r="AA1108" i="5"/>
  <c r="AA1109" i="5"/>
  <c r="AB1109" i="5" s="1"/>
  <c r="AA1110" i="5"/>
  <c r="AB1110" i="5" s="1"/>
  <c r="AA1111" i="5"/>
  <c r="AA1112" i="5"/>
  <c r="AA1113" i="5"/>
  <c r="AA1114" i="5"/>
  <c r="AA1115" i="5"/>
  <c r="AA1116" i="5"/>
  <c r="AB1116" i="5" s="1"/>
  <c r="AA1117" i="5"/>
  <c r="AB1117" i="5" s="1"/>
  <c r="AA1118" i="5"/>
  <c r="AA1119" i="5"/>
  <c r="AA1120" i="5"/>
  <c r="AA1121" i="5"/>
  <c r="AB1121" i="5" s="1"/>
  <c r="AA1122" i="5"/>
  <c r="AA1123" i="5"/>
  <c r="AA1124" i="5"/>
  <c r="AA1125" i="5"/>
  <c r="AA1126" i="5"/>
  <c r="AA1127" i="5"/>
  <c r="AA1128" i="5"/>
  <c r="AA1129" i="5"/>
  <c r="AA1130" i="5"/>
  <c r="AB1130" i="5" s="1"/>
  <c r="AA1131" i="5"/>
  <c r="AB1131" i="5" s="1"/>
  <c r="AA1132" i="5"/>
  <c r="AA1133" i="5"/>
  <c r="AA1134" i="5"/>
  <c r="AA1135" i="5"/>
  <c r="AB1135" i="5" s="1"/>
  <c r="AA1136" i="5"/>
  <c r="AA1137" i="5"/>
  <c r="AA1138" i="5"/>
  <c r="AA1139" i="5"/>
  <c r="AA1140" i="5"/>
  <c r="AA1141" i="5"/>
  <c r="AB1141" i="5" s="1"/>
  <c r="AA1142" i="5"/>
  <c r="AA1143" i="5"/>
  <c r="AA1144" i="5"/>
  <c r="AA1145" i="5"/>
  <c r="AA1146" i="5"/>
  <c r="AA1147" i="5"/>
  <c r="AA1148" i="5"/>
  <c r="AA1149" i="5"/>
  <c r="AA1150" i="5"/>
  <c r="AB1150" i="5" s="1"/>
  <c r="AA1151" i="5"/>
  <c r="AA1152" i="5"/>
  <c r="AA1153" i="5"/>
  <c r="AA1154" i="5"/>
  <c r="AA1155" i="5"/>
  <c r="AB1155" i="5" s="1"/>
  <c r="AA1156" i="5"/>
  <c r="AA1157" i="5"/>
  <c r="AA1158" i="5"/>
  <c r="AA1159" i="5"/>
  <c r="AA1160" i="5"/>
  <c r="AA1161" i="5"/>
  <c r="AB1161" i="5" s="1"/>
  <c r="AA1162" i="5"/>
  <c r="AA1163" i="5"/>
  <c r="AA1164" i="5"/>
  <c r="AA1165" i="5"/>
  <c r="AA1166" i="5"/>
  <c r="AA1167" i="5"/>
  <c r="AA1168" i="5"/>
  <c r="AA1169" i="5"/>
  <c r="AA1170" i="5"/>
  <c r="AB1170" i="5" s="1"/>
  <c r="AA1171" i="5"/>
  <c r="AB1171" i="5" s="1"/>
  <c r="AA1172" i="5"/>
  <c r="AA1173" i="5"/>
  <c r="AA1174" i="5"/>
  <c r="AA1175" i="5"/>
  <c r="AB1175" i="5" s="1"/>
  <c r="AA1176" i="5"/>
  <c r="AB1176" i="5" s="1"/>
  <c r="AA1177" i="5"/>
  <c r="AB1177" i="5" s="1"/>
  <c r="AA1178" i="5"/>
  <c r="AA1179" i="5"/>
  <c r="AA1180" i="5"/>
  <c r="AA1181" i="5"/>
  <c r="AB1181" i="5" s="1"/>
  <c r="AA1182" i="5"/>
  <c r="AA1183" i="5"/>
  <c r="AA1184" i="5"/>
  <c r="AA1185" i="5"/>
  <c r="AA1186" i="5"/>
  <c r="AA1187" i="5"/>
  <c r="AB1187" i="5" s="1"/>
  <c r="AA1188" i="5"/>
  <c r="AA1189" i="5"/>
  <c r="AA1190" i="5"/>
  <c r="AB1190" i="5" s="1"/>
  <c r="AA1191" i="5"/>
  <c r="AB1191" i="5" s="1"/>
  <c r="AA1192" i="5"/>
  <c r="AA1193" i="5"/>
  <c r="AA1194" i="5"/>
  <c r="AA1195" i="5"/>
  <c r="AB1195" i="5" s="1"/>
  <c r="AA1196" i="5"/>
  <c r="AB1196" i="5" s="1"/>
  <c r="AA1197" i="5"/>
  <c r="AB1197" i="5" s="1"/>
  <c r="AA1198" i="5"/>
  <c r="AA1199" i="5"/>
  <c r="AA1200" i="5"/>
  <c r="AA1201" i="5"/>
  <c r="AB1201" i="5" s="1"/>
  <c r="AA1202" i="5"/>
  <c r="AA1203" i="5"/>
  <c r="AA1204" i="5"/>
  <c r="AA1205" i="5"/>
  <c r="AA1206" i="5"/>
  <c r="AA1207" i="5"/>
  <c r="AA1208" i="5"/>
  <c r="AA1209" i="5"/>
  <c r="AB1209" i="5" s="1"/>
  <c r="AA1210" i="5"/>
  <c r="AB1210" i="5" s="1"/>
  <c r="AA1211" i="5"/>
  <c r="AB1211" i="5" s="1"/>
  <c r="AA1212" i="5"/>
  <c r="AA1213" i="5"/>
  <c r="AA1214" i="5"/>
  <c r="AA1215" i="5"/>
  <c r="AA1216" i="5"/>
  <c r="AB1216" i="5" s="1"/>
  <c r="J2" i="3"/>
  <c r="J3" i="3"/>
  <c r="J4" i="3"/>
  <c r="J5" i="3"/>
  <c r="J6" i="3"/>
  <c r="J7" i="3"/>
  <c r="AB178" i="5" s="1"/>
  <c r="J8" i="3"/>
  <c r="AB179" i="5" s="1"/>
  <c r="J9" i="3"/>
  <c r="AB238" i="5" s="1"/>
  <c r="J10" i="3"/>
  <c r="J11" i="3"/>
  <c r="J12" i="3"/>
  <c r="J13" i="3"/>
  <c r="AB358" i="5" s="1"/>
  <c r="J14" i="3"/>
  <c r="AB98" i="5" s="1"/>
  <c r="J15" i="3"/>
  <c r="AB418" i="5" s="1"/>
  <c r="J16" i="3"/>
  <c r="AB158" i="5" s="1"/>
  <c r="J17" i="3"/>
  <c r="AB478" i="5" s="1"/>
  <c r="J18" i="3"/>
  <c r="AB218" i="5" s="1"/>
  <c r="J19" i="3"/>
  <c r="AB538" i="5" s="1"/>
  <c r="J20" i="3"/>
  <c r="AB278" i="5" s="1"/>
  <c r="J21" i="3"/>
  <c r="AB18" i="5" s="1"/>
  <c r="J22" i="3"/>
  <c r="J23" i="3"/>
  <c r="J24" i="3"/>
  <c r="J25" i="3"/>
  <c r="J26" i="3"/>
  <c r="J27" i="3"/>
  <c r="AB198" i="5" s="1"/>
  <c r="J28" i="3"/>
  <c r="AB199" i="5" s="1"/>
  <c r="J29" i="3"/>
  <c r="AB258" i="5" s="1"/>
  <c r="J30" i="3"/>
  <c r="Z2" i="5"/>
  <c r="AB7" i="5"/>
  <c r="AB8" i="5"/>
  <c r="AB9" i="5"/>
  <c r="AB10" i="5"/>
  <c r="AB11" i="5"/>
  <c r="AB19" i="5"/>
  <c r="AB27" i="5"/>
  <c r="AB28" i="5"/>
  <c r="AB29" i="5"/>
  <c r="AB30" i="5"/>
  <c r="AB31" i="5"/>
  <c r="AB38" i="5"/>
  <c r="AB48" i="5"/>
  <c r="AB49" i="5"/>
  <c r="AB50" i="5"/>
  <c r="AB58" i="5"/>
  <c r="AB59" i="5"/>
  <c r="AB66" i="5"/>
  <c r="AB67" i="5"/>
  <c r="AB69" i="5"/>
  <c r="AB71" i="5"/>
  <c r="AB78" i="5"/>
  <c r="AB79" i="5"/>
  <c r="AB86" i="5"/>
  <c r="AB87" i="5"/>
  <c r="AB88" i="5"/>
  <c r="AB89" i="5"/>
  <c r="AB90" i="5"/>
  <c r="AB91" i="5"/>
  <c r="AB106" i="5"/>
  <c r="AB107" i="5"/>
  <c r="AB108" i="5"/>
  <c r="AB109" i="5"/>
  <c r="AB118" i="5"/>
  <c r="AB119" i="5"/>
  <c r="AB131" i="5"/>
  <c r="AB138" i="5"/>
  <c r="AB139" i="5"/>
  <c r="AB146" i="5"/>
  <c r="AB147" i="5"/>
  <c r="AB148" i="5"/>
  <c r="AB151" i="5"/>
  <c r="AB166" i="5"/>
  <c r="AB167" i="5"/>
  <c r="AB168" i="5"/>
  <c r="AB171" i="5"/>
  <c r="AB206" i="5"/>
  <c r="AB226" i="5"/>
  <c r="AB230" i="5"/>
  <c r="AB231" i="5"/>
  <c r="AB239" i="5"/>
  <c r="AB259" i="5"/>
  <c r="AB268" i="5"/>
  <c r="AB269" i="5"/>
  <c r="AB270" i="5"/>
  <c r="AB271" i="5"/>
  <c r="AB288" i="5"/>
  <c r="AB291" i="5"/>
  <c r="AB298" i="5"/>
  <c r="AB299" i="5"/>
  <c r="AB318" i="5"/>
  <c r="AB319" i="5"/>
  <c r="AB326" i="5"/>
  <c r="AB327" i="5"/>
  <c r="AB328" i="5"/>
  <c r="AB338" i="5"/>
  <c r="AB339" i="5"/>
  <c r="AB346" i="5"/>
  <c r="AB347" i="5"/>
  <c r="AB348" i="5"/>
  <c r="AB350" i="5"/>
  <c r="AB359" i="5"/>
  <c r="AB367" i="5"/>
  <c r="AB368" i="5"/>
  <c r="AB378" i="5"/>
  <c r="AB379" i="5"/>
  <c r="AB386" i="5"/>
  <c r="AB398" i="5"/>
  <c r="AB406" i="5"/>
  <c r="AB407" i="5"/>
  <c r="AB408" i="5"/>
  <c r="AB426" i="5"/>
  <c r="AB427" i="5"/>
  <c r="AB428" i="5"/>
  <c r="AB438" i="5"/>
  <c r="AB446" i="5"/>
  <c r="AB450" i="5"/>
  <c r="AB458" i="5"/>
  <c r="AB466" i="5"/>
  <c r="AB467" i="5"/>
  <c r="AB471" i="5"/>
  <c r="AB487" i="5"/>
  <c r="AB489" i="5"/>
  <c r="AB498" i="5"/>
  <c r="AB518" i="5"/>
  <c r="AB527" i="5"/>
  <c r="AB547" i="5"/>
  <c r="AB551" i="5"/>
  <c r="AB558" i="5"/>
  <c r="AB570" i="5"/>
  <c r="AB578" i="5"/>
  <c r="AB587" i="5"/>
  <c r="AB589" i="5"/>
  <c r="AB590" i="5"/>
  <c r="AB591" i="5"/>
  <c r="AB607" i="5"/>
  <c r="AB611" i="5"/>
  <c r="AB618" i="5"/>
  <c r="AB638" i="5"/>
  <c r="AB647" i="5"/>
  <c r="AB650" i="5"/>
  <c r="AB651" i="5"/>
  <c r="AB667" i="5"/>
  <c r="AB687" i="5"/>
  <c r="AB689" i="5"/>
  <c r="AB690" i="5"/>
  <c r="AB707" i="5"/>
  <c r="AB711" i="5"/>
  <c r="AB727" i="5"/>
  <c r="AB747" i="5"/>
  <c r="AB751" i="5"/>
  <c r="AB767" i="5"/>
  <c r="AB769" i="5"/>
  <c r="AB787" i="5"/>
  <c r="AB791" i="5"/>
  <c r="AB807" i="5"/>
  <c r="AB809" i="5"/>
  <c r="AB827" i="5"/>
  <c r="AB831" i="5"/>
  <c r="AB847" i="5"/>
  <c r="AB867" i="5"/>
  <c r="AB871" i="5"/>
  <c r="AB889" i="5"/>
  <c r="AB890" i="5"/>
  <c r="AB907" i="5"/>
  <c r="AB910" i="5"/>
  <c r="AB911" i="5"/>
  <c r="AB927" i="5"/>
  <c r="AB947" i="5"/>
  <c r="AB989" i="5"/>
  <c r="AB990" i="5"/>
  <c r="AB991" i="5"/>
  <c r="AB1011" i="5"/>
  <c r="AB1027" i="5"/>
  <c r="AB1030" i="5"/>
  <c r="AB1051" i="5"/>
  <c r="AB1111" i="5"/>
  <c r="AB1127" i="5"/>
  <c r="AB1129" i="5"/>
  <c r="AB1151" i="5"/>
  <c r="AB1167" i="5"/>
  <c r="AB1169" i="5"/>
  <c r="AB1189" i="5"/>
  <c r="AB3" i="5"/>
  <c r="AB4" i="5"/>
  <c r="AB5" i="5"/>
  <c r="AB12" i="5"/>
  <c r="AB13" i="5"/>
  <c r="AB15" i="5"/>
  <c r="AB16" i="5"/>
  <c r="AB17" i="5"/>
  <c r="AB20" i="5"/>
  <c r="AB22" i="5"/>
  <c r="AB23" i="5"/>
  <c r="AB24" i="5"/>
  <c r="AB25" i="5"/>
  <c r="AB32" i="5"/>
  <c r="AB33" i="5"/>
  <c r="AB34" i="5"/>
  <c r="AB35" i="5"/>
  <c r="AB36" i="5"/>
  <c r="AB37" i="5"/>
  <c r="AB44" i="5"/>
  <c r="AB52" i="5"/>
  <c r="AB53" i="5"/>
  <c r="AB54" i="5"/>
  <c r="AB55" i="5"/>
  <c r="AB56" i="5"/>
  <c r="AB57" i="5"/>
  <c r="AB60" i="5"/>
  <c r="AB63" i="5"/>
  <c r="AB64" i="5"/>
  <c r="AB65" i="5"/>
  <c r="AB73" i="5"/>
  <c r="AB77" i="5"/>
  <c r="AB80" i="5"/>
  <c r="AB83" i="5"/>
  <c r="AB84" i="5"/>
  <c r="AB85" i="5"/>
  <c r="AB92" i="5"/>
  <c r="AB93" i="5"/>
  <c r="AB94" i="5"/>
  <c r="AB95" i="5"/>
  <c r="AB96" i="5"/>
  <c r="AB97" i="5"/>
  <c r="AB112" i="5"/>
  <c r="AB113" i="5"/>
  <c r="AB114" i="5"/>
  <c r="AB115" i="5"/>
  <c r="AB116" i="5"/>
  <c r="AB117" i="5"/>
  <c r="AB123" i="5"/>
  <c r="AB124" i="5"/>
  <c r="AB125" i="5"/>
  <c r="AB135" i="5"/>
  <c r="AB137" i="5"/>
  <c r="AB143" i="5"/>
  <c r="AB144" i="5"/>
  <c r="AB145" i="5"/>
  <c r="AB152" i="5"/>
  <c r="AB153" i="5"/>
  <c r="AB154" i="5"/>
  <c r="AB155" i="5"/>
  <c r="AB156" i="5"/>
  <c r="AB164" i="5"/>
  <c r="AB165" i="5"/>
  <c r="AB172" i="5"/>
  <c r="AB173" i="5"/>
  <c r="AB174" i="5"/>
  <c r="AB176" i="5"/>
  <c r="AB177" i="5"/>
  <c r="AB181" i="5"/>
  <c r="AB182" i="5"/>
  <c r="AB183" i="5"/>
  <c r="AB184" i="5"/>
  <c r="AB185" i="5"/>
  <c r="AB193" i="5"/>
  <c r="AB194" i="5"/>
  <c r="AB196" i="5"/>
  <c r="AB197" i="5"/>
  <c r="AB202" i="5"/>
  <c r="AB203" i="5"/>
  <c r="AB204" i="5"/>
  <c r="AB205" i="5"/>
  <c r="AB212" i="5"/>
  <c r="AB213" i="5"/>
  <c r="AB214" i="5"/>
  <c r="AB215" i="5"/>
  <c r="AB216" i="5"/>
  <c r="AB217" i="5"/>
  <c r="AB222" i="5"/>
  <c r="AB223" i="5"/>
  <c r="AB224" i="5"/>
  <c r="AB225" i="5"/>
  <c r="AB232" i="5"/>
  <c r="AB233" i="5"/>
  <c r="AB234" i="5"/>
  <c r="AB235" i="5"/>
  <c r="AB236" i="5"/>
  <c r="AB237" i="5"/>
  <c r="AB240" i="5"/>
  <c r="AB243" i="5"/>
  <c r="AB244" i="5"/>
  <c r="AB245" i="5"/>
  <c r="AB252" i="5"/>
  <c r="AB253" i="5"/>
  <c r="AB254" i="5"/>
  <c r="AB255" i="5"/>
  <c r="AB256" i="5"/>
  <c r="AB260" i="5"/>
  <c r="AB262" i="5"/>
  <c r="AB263" i="5"/>
  <c r="AB264" i="5"/>
  <c r="AB265" i="5"/>
  <c r="AB272" i="5"/>
  <c r="AB273" i="5"/>
  <c r="AB274" i="5"/>
  <c r="AB280" i="5"/>
  <c r="AB282" i="5"/>
  <c r="AB283" i="5"/>
  <c r="AB284" i="5"/>
  <c r="AB285" i="5"/>
  <c r="AB292" i="5"/>
  <c r="AB293" i="5"/>
  <c r="AB294" i="5"/>
  <c r="AB303" i="5"/>
  <c r="AB305" i="5"/>
  <c r="AB312" i="5"/>
  <c r="AB313" i="5"/>
  <c r="AB314" i="5"/>
  <c r="AB320" i="5"/>
  <c r="AB322" i="5"/>
  <c r="AB323" i="5"/>
  <c r="AB324" i="5"/>
  <c r="AB325" i="5"/>
  <c r="AB332" i="5"/>
  <c r="AB333" i="5"/>
  <c r="AB334" i="5"/>
  <c r="AB340" i="5"/>
  <c r="AB342" i="5"/>
  <c r="AB343" i="5"/>
  <c r="AB344" i="5"/>
  <c r="AB345" i="5"/>
  <c r="AB352" i="5"/>
  <c r="AB353" i="5"/>
  <c r="AB354" i="5"/>
  <c r="AB355" i="5"/>
  <c r="AB356" i="5"/>
  <c r="AB363" i="5"/>
  <c r="AB372" i="5"/>
  <c r="AB373" i="5"/>
  <c r="AB374" i="5"/>
  <c r="AB380" i="5"/>
  <c r="AB383" i="5"/>
  <c r="AB384" i="5"/>
  <c r="AB385" i="5"/>
  <c r="AB392" i="5"/>
  <c r="AB393" i="5"/>
  <c r="AB399" i="5"/>
  <c r="AB400" i="5"/>
  <c r="AB403" i="5"/>
  <c r="AB404" i="5"/>
  <c r="AB405" i="5"/>
  <c r="AB412" i="5"/>
  <c r="AB413" i="5"/>
  <c r="AB414" i="5"/>
  <c r="AB419" i="5"/>
  <c r="AB425" i="5"/>
  <c r="AB432" i="5"/>
  <c r="AB433" i="5"/>
  <c r="AB434" i="5"/>
  <c r="AB435" i="5"/>
  <c r="AB439" i="5"/>
  <c r="AB442" i="5"/>
  <c r="AB443" i="5"/>
  <c r="AB444" i="5"/>
  <c r="AB445" i="5"/>
  <c r="AB448" i="5"/>
  <c r="AB454" i="5"/>
  <c r="AB455" i="5"/>
  <c r="AB459" i="5"/>
  <c r="AB462" i="5"/>
  <c r="AB463" i="5"/>
  <c r="AB464" i="5"/>
  <c r="AB465" i="5"/>
  <c r="AB472" i="5"/>
  <c r="AB473" i="5"/>
  <c r="AB474" i="5"/>
  <c r="AB479" i="5"/>
  <c r="AB483" i="5"/>
  <c r="AB484" i="5"/>
  <c r="AB485" i="5"/>
  <c r="AB486" i="5"/>
  <c r="AB488" i="5"/>
  <c r="AB492" i="5"/>
  <c r="AB493" i="5"/>
  <c r="AB494" i="5"/>
  <c r="AB499" i="5"/>
  <c r="AB500" i="5"/>
  <c r="AB502" i="5"/>
  <c r="AB503" i="5"/>
  <c r="AB504" i="5"/>
  <c r="AB505" i="5"/>
  <c r="AB506" i="5"/>
  <c r="AB508" i="5"/>
  <c r="AB512" i="5"/>
  <c r="AB513" i="5"/>
  <c r="AB514" i="5"/>
  <c r="AB517" i="5"/>
  <c r="AB519" i="5"/>
  <c r="AB520" i="5"/>
  <c r="AB522" i="5"/>
  <c r="AB523" i="5"/>
  <c r="AB524" i="5"/>
  <c r="AB525" i="5"/>
  <c r="AB526" i="5"/>
  <c r="AB528" i="5"/>
  <c r="AB532" i="5"/>
  <c r="AB533" i="5"/>
  <c r="AB534" i="5"/>
  <c r="AB536" i="5"/>
  <c r="AB537" i="5"/>
  <c r="AB542" i="5"/>
  <c r="AB543" i="5"/>
  <c r="AB544" i="5"/>
  <c r="AB545" i="5"/>
  <c r="AB546" i="5"/>
  <c r="AB548" i="5"/>
  <c r="AB552" i="5"/>
  <c r="AB553" i="5"/>
  <c r="AB554" i="5"/>
  <c r="AB557" i="5"/>
  <c r="AB559" i="5"/>
  <c r="AB560" i="5"/>
  <c r="AB562" i="5"/>
  <c r="AB563" i="5"/>
  <c r="AB564" i="5"/>
  <c r="AB566" i="5"/>
  <c r="AB572" i="5"/>
  <c r="AB573" i="5"/>
  <c r="AB574" i="5"/>
  <c r="AB576" i="5"/>
  <c r="AB579" i="5"/>
  <c r="AB580" i="5"/>
  <c r="AB582" i="5"/>
  <c r="AB583" i="5"/>
  <c r="AB584" i="5"/>
  <c r="AB585" i="5"/>
  <c r="AB586" i="5"/>
  <c r="AB588" i="5"/>
  <c r="AB592" i="5"/>
  <c r="AB593" i="5"/>
  <c r="AB596" i="5"/>
  <c r="AB597" i="5"/>
  <c r="AB599" i="5"/>
  <c r="AB600" i="5"/>
  <c r="AB602" i="5"/>
  <c r="AB603" i="5"/>
  <c r="AB604" i="5"/>
  <c r="AB605" i="5"/>
  <c r="AB606" i="5"/>
  <c r="AB608" i="5"/>
  <c r="AB612" i="5"/>
  <c r="AB613" i="5"/>
  <c r="AB614" i="5"/>
  <c r="AB615" i="5"/>
  <c r="AB616" i="5"/>
  <c r="AB617" i="5"/>
  <c r="AB619" i="5"/>
  <c r="AB620" i="5"/>
  <c r="AB622" i="5"/>
  <c r="AB624" i="5"/>
  <c r="AB628" i="5"/>
  <c r="AB632" i="5"/>
  <c r="AB633" i="5"/>
  <c r="AB634" i="5"/>
  <c r="AB635" i="5"/>
  <c r="AB639" i="5"/>
  <c r="AB640" i="5"/>
  <c r="AB642" i="5"/>
  <c r="AB643" i="5"/>
  <c r="AB644" i="5"/>
  <c r="AB645" i="5"/>
  <c r="AB646" i="5"/>
  <c r="AB648" i="5"/>
  <c r="AB653" i="5"/>
  <c r="AB658" i="5"/>
  <c r="AB659" i="5"/>
  <c r="AB660" i="5"/>
  <c r="AB662" i="5"/>
  <c r="AB663" i="5"/>
  <c r="AB664" i="5"/>
  <c r="AB665" i="5"/>
  <c r="AB666" i="5"/>
  <c r="AB668" i="5"/>
  <c r="AB672" i="5"/>
  <c r="AB673" i="5"/>
  <c r="AB674" i="5"/>
  <c r="AB676" i="5"/>
  <c r="AB677" i="5"/>
  <c r="AB678" i="5"/>
  <c r="AB679" i="5"/>
  <c r="AB680" i="5"/>
  <c r="AB682" i="5"/>
  <c r="AB686" i="5"/>
  <c r="AB688" i="5"/>
  <c r="AB692" i="5"/>
  <c r="AB693" i="5"/>
  <c r="AB694" i="5"/>
  <c r="AB696" i="5"/>
  <c r="AB698" i="5"/>
  <c r="AB699" i="5"/>
  <c r="AB700" i="5"/>
  <c r="AB702" i="5"/>
  <c r="AB703" i="5"/>
  <c r="AB704" i="5"/>
  <c r="AB705" i="5"/>
  <c r="AB706" i="5"/>
  <c r="AB708" i="5"/>
  <c r="AB717" i="5"/>
  <c r="AB718" i="5"/>
  <c r="AB719" i="5"/>
  <c r="AB720" i="5"/>
  <c r="AB722" i="5"/>
  <c r="AB723" i="5"/>
  <c r="AB724" i="5"/>
  <c r="AB725" i="5"/>
  <c r="AB726" i="5"/>
  <c r="AB728" i="5"/>
  <c r="AB732" i="5"/>
  <c r="AB733" i="5"/>
  <c r="AB734" i="5"/>
  <c r="AB735" i="5"/>
  <c r="AB736" i="5"/>
  <c r="AB737" i="5"/>
  <c r="AB738" i="5"/>
  <c r="AB740" i="5"/>
  <c r="AB744" i="5"/>
  <c r="AB745" i="5"/>
  <c r="AB746" i="5"/>
  <c r="AB748" i="5"/>
  <c r="AB752" i="5"/>
  <c r="AB753" i="5"/>
  <c r="AB754" i="5"/>
  <c r="AB755" i="5"/>
  <c r="AB758" i="5"/>
  <c r="AB759" i="5"/>
  <c r="AB760" i="5"/>
  <c r="AB762" i="5"/>
  <c r="AB763" i="5"/>
  <c r="AB764" i="5"/>
  <c r="AB765" i="5"/>
  <c r="AB766" i="5"/>
  <c r="AB773" i="5"/>
  <c r="AB774" i="5"/>
  <c r="AB775" i="5"/>
  <c r="AB776" i="5"/>
  <c r="AB777" i="5"/>
  <c r="AB778" i="5"/>
  <c r="AB779" i="5"/>
  <c r="AB780" i="5"/>
  <c r="AB781" i="5"/>
  <c r="AB782" i="5"/>
  <c r="AB783" i="5"/>
  <c r="AB784" i="5"/>
  <c r="AB785" i="5"/>
  <c r="AB786" i="5"/>
  <c r="AB788" i="5"/>
  <c r="AB792" i="5"/>
  <c r="AB793" i="5"/>
  <c r="AB794" i="5"/>
  <c r="AB795" i="5"/>
  <c r="AB798" i="5"/>
  <c r="AB802" i="5"/>
  <c r="AB803" i="5"/>
  <c r="AB804" i="5"/>
  <c r="AB805" i="5"/>
  <c r="AB806" i="5"/>
  <c r="AB808" i="5"/>
  <c r="AB812" i="5"/>
  <c r="AB813" i="5"/>
  <c r="AB814" i="5"/>
  <c r="AB818" i="5"/>
  <c r="AB819" i="5"/>
  <c r="AB820" i="5"/>
  <c r="AB822" i="5"/>
  <c r="AB823" i="5"/>
  <c r="AB824" i="5"/>
  <c r="AB825" i="5"/>
  <c r="AB832" i="5"/>
  <c r="AB833" i="5"/>
  <c r="AB834" i="5"/>
  <c r="AB838" i="5"/>
  <c r="AB839" i="5"/>
  <c r="AB840" i="5"/>
  <c r="AB842" i="5"/>
  <c r="AB843" i="5"/>
  <c r="AB844" i="5"/>
  <c r="AB845" i="5"/>
  <c r="AB846" i="5"/>
  <c r="AB848" i="5"/>
  <c r="AB852" i="5"/>
  <c r="AB853" i="5"/>
  <c r="AB854" i="5"/>
  <c r="AB856" i="5"/>
  <c r="AB857" i="5"/>
  <c r="AB860" i="5"/>
  <c r="AB862" i="5"/>
  <c r="AB863" i="5"/>
  <c r="AB864" i="5"/>
  <c r="AB865" i="5"/>
  <c r="AB866" i="5"/>
  <c r="AB868" i="5"/>
  <c r="AB872" i="5"/>
  <c r="AB873" i="5"/>
  <c r="AB874" i="5"/>
  <c r="AB876" i="5"/>
  <c r="AB877" i="5"/>
  <c r="AB878" i="5"/>
  <c r="AB879" i="5"/>
  <c r="AB880" i="5"/>
  <c r="AB882" i="5"/>
  <c r="AB883" i="5"/>
  <c r="AB885" i="5"/>
  <c r="AB892" i="5"/>
  <c r="AB893" i="5"/>
  <c r="AB894" i="5"/>
  <c r="AB895" i="5"/>
  <c r="AB898" i="5"/>
  <c r="AB899" i="5"/>
  <c r="AB900" i="5"/>
  <c r="AB902" i="5"/>
  <c r="AB903" i="5"/>
  <c r="AB904" i="5"/>
  <c r="AB905" i="5"/>
  <c r="AB906" i="5"/>
  <c r="AB908" i="5"/>
  <c r="AB912" i="5"/>
  <c r="AB913" i="5"/>
  <c r="AB914" i="5"/>
  <c r="AB915" i="5"/>
  <c r="AB918" i="5"/>
  <c r="AB919" i="5"/>
  <c r="AB920" i="5"/>
  <c r="AB922" i="5"/>
  <c r="AB923" i="5"/>
  <c r="AB924" i="5"/>
  <c r="AB925" i="5"/>
  <c r="AB926" i="5"/>
  <c r="AB928" i="5"/>
  <c r="AB932" i="5"/>
  <c r="AB933" i="5"/>
  <c r="AB934" i="5"/>
  <c r="AB937" i="5"/>
  <c r="AB938" i="5"/>
  <c r="AB939" i="5"/>
  <c r="AB940" i="5"/>
  <c r="AB943" i="5"/>
  <c r="AB948" i="5"/>
  <c r="AB952" i="5"/>
  <c r="AB953" i="5"/>
  <c r="AB954" i="5"/>
  <c r="AB958" i="5"/>
  <c r="AB959" i="5"/>
  <c r="AB960" i="5"/>
  <c r="AB962" i="5"/>
  <c r="AB963" i="5"/>
  <c r="AB964" i="5"/>
  <c r="AB965" i="5"/>
  <c r="AB966" i="5"/>
  <c r="AB968" i="5"/>
  <c r="AB972" i="5"/>
  <c r="AB973" i="5"/>
  <c r="AB977" i="5"/>
  <c r="AB978" i="5"/>
  <c r="AB979" i="5"/>
  <c r="AB980" i="5"/>
  <c r="AB982" i="5"/>
  <c r="AB983" i="5"/>
  <c r="AB984" i="5"/>
  <c r="AB985" i="5"/>
  <c r="AB986" i="5"/>
  <c r="AB988" i="5"/>
  <c r="AB992" i="5"/>
  <c r="AB993" i="5"/>
  <c r="AB994" i="5"/>
  <c r="AB995" i="5"/>
  <c r="AB996" i="5"/>
  <c r="AB997" i="5"/>
  <c r="AB998" i="5"/>
  <c r="AB999" i="5"/>
  <c r="AB1005" i="5"/>
  <c r="AB1006" i="5"/>
  <c r="AB1008" i="5"/>
  <c r="AB1012" i="5"/>
  <c r="AB1013" i="5"/>
  <c r="AB1014" i="5"/>
  <c r="AB1017" i="5"/>
  <c r="AB1018" i="5"/>
  <c r="AB1019" i="5"/>
  <c r="AB1020" i="5"/>
  <c r="AB1022" i="5"/>
  <c r="AB1023" i="5"/>
  <c r="AB1024" i="5"/>
  <c r="AB1025" i="5"/>
  <c r="AB1026" i="5"/>
  <c r="AB1028" i="5"/>
  <c r="AB1034" i="5"/>
  <c r="AB1035" i="5"/>
  <c r="AB1038" i="5"/>
  <c r="AB1039" i="5"/>
  <c r="AB1040" i="5"/>
  <c r="AB1042" i="5"/>
  <c r="AB1043" i="5"/>
  <c r="AB1044" i="5"/>
  <c r="AB1045" i="5"/>
  <c r="AB1046" i="5"/>
  <c r="AB1048" i="5"/>
  <c r="AB1052" i="5"/>
  <c r="AB1053" i="5"/>
  <c r="AB1054" i="5"/>
  <c r="AB1055" i="5"/>
  <c r="AB1059" i="5"/>
  <c r="AB1063" i="5"/>
  <c r="AB1064" i="5"/>
  <c r="AB1065" i="5"/>
  <c r="AB1066" i="5"/>
  <c r="AB1068" i="5"/>
  <c r="AB1072" i="5"/>
  <c r="AB1073" i="5"/>
  <c r="AB1074" i="5"/>
  <c r="AB1075" i="5"/>
  <c r="AB1076" i="5"/>
  <c r="AB1077" i="5"/>
  <c r="AB1078" i="5"/>
  <c r="AB1079" i="5"/>
  <c r="AB1080" i="5"/>
  <c r="AB1082" i="5"/>
  <c r="AB1083" i="5"/>
  <c r="AB1084" i="5"/>
  <c r="AB1085" i="5"/>
  <c r="AB1086" i="5"/>
  <c r="AB1088" i="5"/>
  <c r="AB1092" i="5"/>
  <c r="AB1093" i="5"/>
  <c r="AB1094" i="5"/>
  <c r="AB1098" i="5"/>
  <c r="AB1099" i="5"/>
  <c r="AB1100" i="5"/>
  <c r="AB1102" i="5"/>
  <c r="AB1103" i="5"/>
  <c r="AB1104" i="5"/>
  <c r="AB1105" i="5"/>
  <c r="AB1106" i="5"/>
  <c r="AB1108" i="5"/>
  <c r="AB1112" i="5"/>
  <c r="AB1113" i="5"/>
  <c r="AB1114" i="5"/>
  <c r="AB1115" i="5"/>
  <c r="AB1122" i="5"/>
  <c r="AB1123" i="5"/>
  <c r="AB1124" i="5"/>
  <c r="AB1125" i="5"/>
  <c r="AB1126" i="5"/>
  <c r="AB1128" i="5"/>
  <c r="AB1132" i="5"/>
  <c r="AB1133" i="5"/>
  <c r="AB1134" i="5"/>
  <c r="AB1136" i="5"/>
  <c r="AB1137" i="5"/>
  <c r="AB1138" i="5"/>
  <c r="AB1139" i="5"/>
  <c r="AB1140" i="5"/>
  <c r="AB1142" i="5"/>
  <c r="AB1143" i="5"/>
  <c r="AB1144" i="5"/>
  <c r="AB1146" i="5"/>
  <c r="AB1152" i="5"/>
  <c r="AB1153" i="5"/>
  <c r="AB1154" i="5"/>
  <c r="AB1156" i="5"/>
  <c r="AB1157" i="5"/>
  <c r="AB1158" i="5"/>
  <c r="AB1159" i="5"/>
  <c r="AB1160" i="5"/>
  <c r="AB1162" i="5"/>
  <c r="AB1163" i="5"/>
  <c r="AB1164" i="5"/>
  <c r="AB1165" i="5"/>
  <c r="AB1166" i="5"/>
  <c r="AB1168" i="5"/>
  <c r="AB1172" i="5"/>
  <c r="AB1173" i="5"/>
  <c r="AB1179" i="5"/>
  <c r="AB1180" i="5"/>
  <c r="AB1182" i="5"/>
  <c r="AB1183" i="5"/>
  <c r="AB1184" i="5"/>
  <c r="AB1185" i="5"/>
  <c r="AB1186" i="5"/>
  <c r="AB1188" i="5"/>
  <c r="AB1192" i="5"/>
  <c r="AB1193" i="5"/>
  <c r="AB1194" i="5"/>
  <c r="AB1198" i="5"/>
  <c r="AB1199" i="5"/>
  <c r="AB1200" i="5"/>
  <c r="AB1202" i="5"/>
  <c r="AB1204" i="5"/>
  <c r="AB1208" i="5"/>
  <c r="AB1212" i="5"/>
  <c r="AB1213" i="5"/>
  <c r="AB1214" i="5"/>
  <c r="AB1215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Z1006" i="5"/>
  <c r="Z1007" i="5"/>
  <c r="Z1008" i="5"/>
  <c r="Z1009" i="5"/>
  <c r="Z1010" i="5"/>
  <c r="Z1011" i="5"/>
  <c r="Z1012" i="5"/>
  <c r="Z1013" i="5"/>
  <c r="Z1014" i="5"/>
  <c r="Z1015" i="5"/>
  <c r="Z1016" i="5"/>
  <c r="Z1017" i="5"/>
  <c r="Z1018" i="5"/>
  <c r="Z1019" i="5"/>
  <c r="Z1020" i="5"/>
  <c r="Z1021" i="5"/>
  <c r="Z1022" i="5"/>
  <c r="Z1023" i="5"/>
  <c r="Z1024" i="5"/>
  <c r="Z1025" i="5"/>
  <c r="Z1026" i="5"/>
  <c r="Z1027" i="5"/>
  <c r="Z1028" i="5"/>
  <c r="Z1029" i="5"/>
  <c r="Z1030" i="5"/>
  <c r="Z1031" i="5"/>
  <c r="Z1032" i="5"/>
  <c r="Z1033" i="5"/>
  <c r="Z1034" i="5"/>
  <c r="Z1035" i="5"/>
  <c r="Z1036" i="5"/>
  <c r="Z1037" i="5"/>
  <c r="Z1038" i="5"/>
  <c r="Z1039" i="5"/>
  <c r="Z1040" i="5"/>
  <c r="Z1041" i="5"/>
  <c r="Z1042" i="5"/>
  <c r="Z1043" i="5"/>
  <c r="Z1044" i="5"/>
  <c r="Z1045" i="5"/>
  <c r="Z1046" i="5"/>
  <c r="Z1047" i="5"/>
  <c r="Z1048" i="5"/>
  <c r="Z1049" i="5"/>
  <c r="Z1050" i="5"/>
  <c r="Z1051" i="5"/>
  <c r="Z1052" i="5"/>
  <c r="Z1053" i="5"/>
  <c r="Z1054" i="5"/>
  <c r="Z1055" i="5"/>
  <c r="Z1056" i="5"/>
  <c r="Z1057" i="5"/>
  <c r="Z1058" i="5"/>
  <c r="Z1059" i="5"/>
  <c r="Z1060" i="5"/>
  <c r="Z1061" i="5"/>
  <c r="Z1062" i="5"/>
  <c r="Z1063" i="5"/>
  <c r="Z1064" i="5"/>
  <c r="Z1065" i="5"/>
  <c r="Z1066" i="5"/>
  <c r="Z1067" i="5"/>
  <c r="Z1068" i="5"/>
  <c r="Z1069" i="5"/>
  <c r="Z1070" i="5"/>
  <c r="Z1071" i="5"/>
  <c r="Z1072" i="5"/>
  <c r="Z1073" i="5"/>
  <c r="Z1074" i="5"/>
  <c r="Z1075" i="5"/>
  <c r="Z1076" i="5"/>
  <c r="Z1077" i="5"/>
  <c r="Z1078" i="5"/>
  <c r="Z1079" i="5"/>
  <c r="Z1080" i="5"/>
  <c r="Z1081" i="5"/>
  <c r="Z1082" i="5"/>
  <c r="Z1083" i="5"/>
  <c r="Z1084" i="5"/>
  <c r="Z1085" i="5"/>
  <c r="Z1086" i="5"/>
  <c r="Z1087" i="5"/>
  <c r="Z1088" i="5"/>
  <c r="Z1089" i="5"/>
  <c r="Z1090" i="5"/>
  <c r="Z1091" i="5"/>
  <c r="Z1092" i="5"/>
  <c r="Z1093" i="5"/>
  <c r="Z1094" i="5"/>
  <c r="Z1095" i="5"/>
  <c r="Z1096" i="5"/>
  <c r="Z1097" i="5"/>
  <c r="Z1098" i="5"/>
  <c r="Z1099" i="5"/>
  <c r="Z1100" i="5"/>
  <c r="Z1101" i="5"/>
  <c r="Z1102" i="5"/>
  <c r="Z1103" i="5"/>
  <c r="Z1104" i="5"/>
  <c r="Z1105" i="5"/>
  <c r="Z1106" i="5"/>
  <c r="Z1107" i="5"/>
  <c r="Z1108" i="5"/>
  <c r="Z1109" i="5"/>
  <c r="Z1110" i="5"/>
  <c r="Z1111" i="5"/>
  <c r="Z1112" i="5"/>
  <c r="Z1113" i="5"/>
  <c r="Z1114" i="5"/>
  <c r="Z1115" i="5"/>
  <c r="Z1116" i="5"/>
  <c r="Z1117" i="5"/>
  <c r="Z1118" i="5"/>
  <c r="Z1119" i="5"/>
  <c r="Z1120" i="5"/>
  <c r="Z1121" i="5"/>
  <c r="Z1122" i="5"/>
  <c r="Z1123" i="5"/>
  <c r="Z1124" i="5"/>
  <c r="Z1125" i="5"/>
  <c r="Z1126" i="5"/>
  <c r="Z1127" i="5"/>
  <c r="Z1128" i="5"/>
  <c r="Z1129" i="5"/>
  <c r="Z1130" i="5"/>
  <c r="Z1131" i="5"/>
  <c r="Z1132" i="5"/>
  <c r="Z1133" i="5"/>
  <c r="Z1134" i="5"/>
  <c r="Z1135" i="5"/>
  <c r="Z1136" i="5"/>
  <c r="Z1137" i="5"/>
  <c r="Z1138" i="5"/>
  <c r="Z1139" i="5"/>
  <c r="Z1140" i="5"/>
  <c r="Z1141" i="5"/>
  <c r="Z1142" i="5"/>
  <c r="Z1143" i="5"/>
  <c r="Z1144" i="5"/>
  <c r="Z1145" i="5"/>
  <c r="Z1146" i="5"/>
  <c r="Z1147" i="5"/>
  <c r="Z1148" i="5"/>
  <c r="Z1149" i="5"/>
  <c r="Z1150" i="5"/>
  <c r="Z1151" i="5"/>
  <c r="Z1152" i="5"/>
  <c r="Z1153" i="5"/>
  <c r="Z1154" i="5"/>
  <c r="Z1155" i="5"/>
  <c r="Z1156" i="5"/>
  <c r="Z1157" i="5"/>
  <c r="Z1158" i="5"/>
  <c r="Z1159" i="5"/>
  <c r="Z1160" i="5"/>
  <c r="Z1161" i="5"/>
  <c r="Z1162" i="5"/>
  <c r="Z1163" i="5"/>
  <c r="Z1164" i="5"/>
  <c r="Z1165" i="5"/>
  <c r="Z1166" i="5"/>
  <c r="Z1167" i="5"/>
  <c r="Z1168" i="5"/>
  <c r="Z1169" i="5"/>
  <c r="Z1170" i="5"/>
  <c r="Z1171" i="5"/>
  <c r="Z1172" i="5"/>
  <c r="Z1173" i="5"/>
  <c r="Z1174" i="5"/>
  <c r="Z1175" i="5"/>
  <c r="Z1176" i="5"/>
  <c r="Z1177" i="5"/>
  <c r="Z1178" i="5"/>
  <c r="Z1179" i="5"/>
  <c r="Z1180" i="5"/>
  <c r="Z1181" i="5"/>
  <c r="Z1182" i="5"/>
  <c r="Z1183" i="5"/>
  <c r="Z1184" i="5"/>
  <c r="Z1185" i="5"/>
  <c r="Z1186" i="5"/>
  <c r="Z1187" i="5"/>
  <c r="Z1188" i="5"/>
  <c r="Z1189" i="5"/>
  <c r="Z1190" i="5"/>
  <c r="Z1191" i="5"/>
  <c r="Z1192" i="5"/>
  <c r="Z1193" i="5"/>
  <c r="Z1194" i="5"/>
  <c r="Z1195" i="5"/>
  <c r="Z1196" i="5"/>
  <c r="Z1197" i="5"/>
  <c r="Z1198" i="5"/>
  <c r="Z1199" i="5"/>
  <c r="Z1200" i="5"/>
  <c r="Z1201" i="5"/>
  <c r="Z1202" i="5"/>
  <c r="Z1203" i="5"/>
  <c r="Z1204" i="5"/>
  <c r="Z1205" i="5"/>
  <c r="Z1206" i="5"/>
  <c r="Z1207" i="5"/>
  <c r="Z1208" i="5"/>
  <c r="Z1209" i="5"/>
  <c r="Z1210" i="5"/>
  <c r="Z1211" i="5"/>
  <c r="Z1212" i="5"/>
  <c r="Z1213" i="5"/>
  <c r="Z1214" i="5"/>
  <c r="Z1215" i="5"/>
  <c r="Z1216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C688" i="5"/>
  <c r="AC689" i="5"/>
  <c r="AC690" i="5"/>
  <c r="AC691" i="5"/>
  <c r="AC692" i="5"/>
  <c r="AC693" i="5"/>
  <c r="AC694" i="5"/>
  <c r="AC695" i="5"/>
  <c r="AC696" i="5"/>
  <c r="AC697" i="5"/>
  <c r="AC698" i="5"/>
  <c r="AC699" i="5"/>
  <c r="AC700" i="5"/>
  <c r="AC701" i="5"/>
  <c r="AC702" i="5"/>
  <c r="AC703" i="5"/>
  <c r="AC704" i="5"/>
  <c r="AC705" i="5"/>
  <c r="AC706" i="5"/>
  <c r="AC707" i="5"/>
  <c r="AC708" i="5"/>
  <c r="AC709" i="5"/>
  <c r="AC710" i="5"/>
  <c r="AC711" i="5"/>
  <c r="AC712" i="5"/>
  <c r="AC713" i="5"/>
  <c r="AC714" i="5"/>
  <c r="AC715" i="5"/>
  <c r="AC716" i="5"/>
  <c r="AC717" i="5"/>
  <c r="AC718" i="5"/>
  <c r="AC719" i="5"/>
  <c r="AC720" i="5"/>
  <c r="AC721" i="5"/>
  <c r="AC722" i="5"/>
  <c r="AC723" i="5"/>
  <c r="AC724" i="5"/>
  <c r="AC725" i="5"/>
  <c r="AC726" i="5"/>
  <c r="AC727" i="5"/>
  <c r="AC728" i="5"/>
  <c r="AC729" i="5"/>
  <c r="AC730" i="5"/>
  <c r="AC731" i="5"/>
  <c r="AC732" i="5"/>
  <c r="AC733" i="5"/>
  <c r="AC734" i="5"/>
  <c r="AC735" i="5"/>
  <c r="AC736" i="5"/>
  <c r="AC737" i="5"/>
  <c r="AC738" i="5"/>
  <c r="AC739" i="5"/>
  <c r="AC740" i="5"/>
  <c r="AC741" i="5"/>
  <c r="AC742" i="5"/>
  <c r="AC743" i="5"/>
  <c r="AC744" i="5"/>
  <c r="AC745" i="5"/>
  <c r="AC746" i="5"/>
  <c r="AC747" i="5"/>
  <c r="AC748" i="5"/>
  <c r="AC749" i="5"/>
  <c r="AC750" i="5"/>
  <c r="AC751" i="5"/>
  <c r="AC752" i="5"/>
  <c r="AC753" i="5"/>
  <c r="AC754" i="5"/>
  <c r="AC755" i="5"/>
  <c r="AC756" i="5"/>
  <c r="AC757" i="5"/>
  <c r="AC758" i="5"/>
  <c r="AC759" i="5"/>
  <c r="AC760" i="5"/>
  <c r="AC761" i="5"/>
  <c r="AC762" i="5"/>
  <c r="AC763" i="5"/>
  <c r="AC764" i="5"/>
  <c r="AC765" i="5"/>
  <c r="AC766" i="5"/>
  <c r="AC767" i="5"/>
  <c r="AC768" i="5"/>
  <c r="AC769" i="5"/>
  <c r="AC770" i="5"/>
  <c r="AC771" i="5"/>
  <c r="AC772" i="5"/>
  <c r="AC773" i="5"/>
  <c r="AC774" i="5"/>
  <c r="AC775" i="5"/>
  <c r="AC776" i="5"/>
  <c r="AC777" i="5"/>
  <c r="AC778" i="5"/>
  <c r="AC779" i="5"/>
  <c r="AC780" i="5"/>
  <c r="AC781" i="5"/>
  <c r="AC782" i="5"/>
  <c r="AC783" i="5"/>
  <c r="AC784" i="5"/>
  <c r="AC785" i="5"/>
  <c r="AC786" i="5"/>
  <c r="AC787" i="5"/>
  <c r="AC788" i="5"/>
  <c r="AC789" i="5"/>
  <c r="AC790" i="5"/>
  <c r="AC791" i="5"/>
  <c r="AC792" i="5"/>
  <c r="AC793" i="5"/>
  <c r="AC794" i="5"/>
  <c r="AC795" i="5"/>
  <c r="AC796" i="5"/>
  <c r="AC797" i="5"/>
  <c r="AC798" i="5"/>
  <c r="AC799" i="5"/>
  <c r="AC800" i="5"/>
  <c r="AC801" i="5"/>
  <c r="AC802" i="5"/>
  <c r="AC803" i="5"/>
  <c r="AC804" i="5"/>
  <c r="AC805" i="5"/>
  <c r="AC806" i="5"/>
  <c r="AC807" i="5"/>
  <c r="AC808" i="5"/>
  <c r="AC809" i="5"/>
  <c r="AC810" i="5"/>
  <c r="AC811" i="5"/>
  <c r="AC812" i="5"/>
  <c r="AC813" i="5"/>
  <c r="AC814" i="5"/>
  <c r="AC815" i="5"/>
  <c r="AC816" i="5"/>
  <c r="AC817" i="5"/>
  <c r="AC818" i="5"/>
  <c r="AC819" i="5"/>
  <c r="AC820" i="5"/>
  <c r="AC821" i="5"/>
  <c r="AC822" i="5"/>
  <c r="AC823" i="5"/>
  <c r="AC824" i="5"/>
  <c r="AC825" i="5"/>
  <c r="AC826" i="5"/>
  <c r="AC827" i="5"/>
  <c r="AC828" i="5"/>
  <c r="AC829" i="5"/>
  <c r="AC830" i="5"/>
  <c r="AC831" i="5"/>
  <c r="AC832" i="5"/>
  <c r="AC833" i="5"/>
  <c r="AC834" i="5"/>
  <c r="AC835" i="5"/>
  <c r="AC836" i="5"/>
  <c r="AC837" i="5"/>
  <c r="AC838" i="5"/>
  <c r="AC839" i="5"/>
  <c r="AC840" i="5"/>
  <c r="AC841" i="5"/>
  <c r="AC842" i="5"/>
  <c r="AC843" i="5"/>
  <c r="AC844" i="5"/>
  <c r="AC845" i="5"/>
  <c r="AC846" i="5"/>
  <c r="AC847" i="5"/>
  <c r="AC848" i="5"/>
  <c r="AC849" i="5"/>
  <c r="AC850" i="5"/>
  <c r="AC851" i="5"/>
  <c r="AC852" i="5"/>
  <c r="AC853" i="5"/>
  <c r="AC854" i="5"/>
  <c r="AC855" i="5"/>
  <c r="AC856" i="5"/>
  <c r="AC857" i="5"/>
  <c r="AC858" i="5"/>
  <c r="AC859" i="5"/>
  <c r="AC860" i="5"/>
  <c r="AC861" i="5"/>
  <c r="AC862" i="5"/>
  <c r="AC863" i="5"/>
  <c r="AC864" i="5"/>
  <c r="AC865" i="5"/>
  <c r="AC866" i="5"/>
  <c r="AC867" i="5"/>
  <c r="AC868" i="5"/>
  <c r="AC869" i="5"/>
  <c r="AC870" i="5"/>
  <c r="AC871" i="5"/>
  <c r="AC872" i="5"/>
  <c r="AC873" i="5"/>
  <c r="AC874" i="5"/>
  <c r="AC875" i="5"/>
  <c r="AC876" i="5"/>
  <c r="AC877" i="5"/>
  <c r="AC878" i="5"/>
  <c r="AC879" i="5"/>
  <c r="AC880" i="5"/>
  <c r="AC881" i="5"/>
  <c r="AC882" i="5"/>
  <c r="AC883" i="5"/>
  <c r="AC884" i="5"/>
  <c r="AC885" i="5"/>
  <c r="AC886" i="5"/>
  <c r="AC887" i="5"/>
  <c r="AC888" i="5"/>
  <c r="AC889" i="5"/>
  <c r="AC890" i="5"/>
  <c r="AC891" i="5"/>
  <c r="AC892" i="5"/>
  <c r="AC893" i="5"/>
  <c r="AC894" i="5"/>
  <c r="AC895" i="5"/>
  <c r="AC896" i="5"/>
  <c r="AC897" i="5"/>
  <c r="AC898" i="5"/>
  <c r="AC899" i="5"/>
  <c r="AC900" i="5"/>
  <c r="AC901" i="5"/>
  <c r="AC902" i="5"/>
  <c r="AC903" i="5"/>
  <c r="AC904" i="5"/>
  <c r="AC905" i="5"/>
  <c r="AC906" i="5"/>
  <c r="AC907" i="5"/>
  <c r="AC908" i="5"/>
  <c r="AC909" i="5"/>
  <c r="AC910" i="5"/>
  <c r="AC911" i="5"/>
  <c r="AC912" i="5"/>
  <c r="AC913" i="5"/>
  <c r="AC914" i="5"/>
  <c r="AC915" i="5"/>
  <c r="AC916" i="5"/>
  <c r="AC917" i="5"/>
  <c r="AC918" i="5"/>
  <c r="AC919" i="5"/>
  <c r="AC920" i="5"/>
  <c r="AC921" i="5"/>
  <c r="AC922" i="5"/>
  <c r="AC923" i="5"/>
  <c r="AC924" i="5"/>
  <c r="AC925" i="5"/>
  <c r="AC926" i="5"/>
  <c r="AC927" i="5"/>
  <c r="AC928" i="5"/>
  <c r="AC929" i="5"/>
  <c r="AC930" i="5"/>
  <c r="AC931" i="5"/>
  <c r="AC932" i="5"/>
  <c r="AC933" i="5"/>
  <c r="AC934" i="5"/>
  <c r="AC935" i="5"/>
  <c r="AC936" i="5"/>
  <c r="AC937" i="5"/>
  <c r="AC938" i="5"/>
  <c r="AC939" i="5"/>
  <c r="AC940" i="5"/>
  <c r="AC941" i="5"/>
  <c r="AC942" i="5"/>
  <c r="AC943" i="5"/>
  <c r="AC944" i="5"/>
  <c r="AC945" i="5"/>
  <c r="AC946" i="5"/>
  <c r="AC947" i="5"/>
  <c r="AC948" i="5"/>
  <c r="AC949" i="5"/>
  <c r="AC950" i="5"/>
  <c r="AC951" i="5"/>
  <c r="AC952" i="5"/>
  <c r="AC953" i="5"/>
  <c r="AC954" i="5"/>
  <c r="AC955" i="5"/>
  <c r="AC956" i="5"/>
  <c r="AC957" i="5"/>
  <c r="AC958" i="5"/>
  <c r="AC959" i="5"/>
  <c r="AC960" i="5"/>
  <c r="AC961" i="5"/>
  <c r="AC962" i="5"/>
  <c r="AC963" i="5"/>
  <c r="AC964" i="5"/>
  <c r="AC965" i="5"/>
  <c r="AC966" i="5"/>
  <c r="AC967" i="5"/>
  <c r="AC968" i="5"/>
  <c r="AC969" i="5"/>
  <c r="AC970" i="5"/>
  <c r="AC971" i="5"/>
  <c r="AC972" i="5"/>
  <c r="AC973" i="5"/>
  <c r="AC974" i="5"/>
  <c r="AC975" i="5"/>
  <c r="AC976" i="5"/>
  <c r="AC977" i="5"/>
  <c r="AC978" i="5"/>
  <c r="AC979" i="5"/>
  <c r="AC980" i="5"/>
  <c r="AC981" i="5"/>
  <c r="AC982" i="5"/>
  <c r="AC983" i="5"/>
  <c r="AC984" i="5"/>
  <c r="AC985" i="5"/>
  <c r="AC986" i="5"/>
  <c r="AC987" i="5"/>
  <c r="AC988" i="5"/>
  <c r="AC989" i="5"/>
  <c r="AC990" i="5"/>
  <c r="AC991" i="5"/>
  <c r="AC992" i="5"/>
  <c r="AC993" i="5"/>
  <c r="AC994" i="5"/>
  <c r="AC995" i="5"/>
  <c r="AC996" i="5"/>
  <c r="AC997" i="5"/>
  <c r="AC998" i="5"/>
  <c r="AC999" i="5"/>
  <c r="AC1000" i="5"/>
  <c r="AC1001" i="5"/>
  <c r="AC1002" i="5"/>
  <c r="AC1003" i="5"/>
  <c r="AC1004" i="5"/>
  <c r="AC1005" i="5"/>
  <c r="AC1006" i="5"/>
  <c r="AC1007" i="5"/>
  <c r="AC1008" i="5"/>
  <c r="AC1009" i="5"/>
  <c r="AC1010" i="5"/>
  <c r="AC1011" i="5"/>
  <c r="AC1012" i="5"/>
  <c r="AC1013" i="5"/>
  <c r="AC1014" i="5"/>
  <c r="AC1015" i="5"/>
  <c r="AC1016" i="5"/>
  <c r="AC1017" i="5"/>
  <c r="AC1018" i="5"/>
  <c r="AC1019" i="5"/>
  <c r="AC1020" i="5"/>
  <c r="AC1021" i="5"/>
  <c r="AC1022" i="5"/>
  <c r="AC1023" i="5"/>
  <c r="AC1024" i="5"/>
  <c r="AC1025" i="5"/>
  <c r="AC1026" i="5"/>
  <c r="AC1027" i="5"/>
  <c r="AC1028" i="5"/>
  <c r="AC1029" i="5"/>
  <c r="AC1030" i="5"/>
  <c r="AC1031" i="5"/>
  <c r="AC1032" i="5"/>
  <c r="AC1033" i="5"/>
  <c r="AC1034" i="5"/>
  <c r="AC1035" i="5"/>
  <c r="AC1036" i="5"/>
  <c r="AC1037" i="5"/>
  <c r="AC1038" i="5"/>
  <c r="AC1039" i="5"/>
  <c r="AC1040" i="5"/>
  <c r="AC1041" i="5"/>
  <c r="AC1042" i="5"/>
  <c r="AC1043" i="5"/>
  <c r="AC1044" i="5"/>
  <c r="AC1045" i="5"/>
  <c r="AC1046" i="5"/>
  <c r="AC1047" i="5"/>
  <c r="AC1048" i="5"/>
  <c r="AC1049" i="5"/>
  <c r="AC1050" i="5"/>
  <c r="AC1051" i="5"/>
  <c r="AC1052" i="5"/>
  <c r="AC1053" i="5"/>
  <c r="AC1054" i="5"/>
  <c r="AC1055" i="5"/>
  <c r="AC1056" i="5"/>
  <c r="AC1057" i="5"/>
  <c r="AC1058" i="5"/>
  <c r="AC1059" i="5"/>
  <c r="AC1060" i="5"/>
  <c r="AC1061" i="5"/>
  <c r="AC1062" i="5"/>
  <c r="AC1063" i="5"/>
  <c r="AC1064" i="5"/>
  <c r="AC1065" i="5"/>
  <c r="AC1066" i="5"/>
  <c r="AC1067" i="5"/>
  <c r="AC1068" i="5"/>
  <c r="AC1069" i="5"/>
  <c r="AC1070" i="5"/>
  <c r="AC1071" i="5"/>
  <c r="AC1072" i="5"/>
  <c r="AC1073" i="5"/>
  <c r="AC1074" i="5"/>
  <c r="AC1075" i="5"/>
  <c r="AC1076" i="5"/>
  <c r="AC1077" i="5"/>
  <c r="AC1078" i="5"/>
  <c r="AC1079" i="5"/>
  <c r="AC1080" i="5"/>
  <c r="AC1081" i="5"/>
  <c r="AC1082" i="5"/>
  <c r="AC1083" i="5"/>
  <c r="AC1084" i="5"/>
  <c r="AC1085" i="5"/>
  <c r="AC1086" i="5"/>
  <c r="AC1087" i="5"/>
  <c r="AC1088" i="5"/>
  <c r="AC1089" i="5"/>
  <c r="AC1090" i="5"/>
  <c r="AC1091" i="5"/>
  <c r="AC1092" i="5"/>
  <c r="AC1093" i="5"/>
  <c r="AC1094" i="5"/>
  <c r="AC1095" i="5"/>
  <c r="AC1096" i="5"/>
  <c r="AC1097" i="5"/>
  <c r="AC1098" i="5"/>
  <c r="AC1099" i="5"/>
  <c r="AC1100" i="5"/>
  <c r="AC1101" i="5"/>
  <c r="AC1102" i="5"/>
  <c r="AC1103" i="5"/>
  <c r="AC1104" i="5"/>
  <c r="AC1105" i="5"/>
  <c r="AC1106" i="5"/>
  <c r="AC1107" i="5"/>
  <c r="AC1108" i="5"/>
  <c r="AC1109" i="5"/>
  <c r="AC1110" i="5"/>
  <c r="AC1111" i="5"/>
  <c r="AC1112" i="5"/>
  <c r="AC1113" i="5"/>
  <c r="AC1114" i="5"/>
  <c r="AC1115" i="5"/>
  <c r="AC1116" i="5"/>
  <c r="AC1117" i="5"/>
  <c r="AC1118" i="5"/>
  <c r="AC1119" i="5"/>
  <c r="AC1120" i="5"/>
  <c r="AC1121" i="5"/>
  <c r="AC1122" i="5"/>
  <c r="AC1123" i="5"/>
  <c r="AC1124" i="5"/>
  <c r="AC1125" i="5"/>
  <c r="AC1126" i="5"/>
  <c r="AC1127" i="5"/>
  <c r="AC1128" i="5"/>
  <c r="AC1129" i="5"/>
  <c r="AC1130" i="5"/>
  <c r="AC1131" i="5"/>
  <c r="AC1132" i="5"/>
  <c r="AC1133" i="5"/>
  <c r="AC1134" i="5"/>
  <c r="AC1135" i="5"/>
  <c r="AC1136" i="5"/>
  <c r="AC1137" i="5"/>
  <c r="AC1138" i="5"/>
  <c r="AC1139" i="5"/>
  <c r="AC1140" i="5"/>
  <c r="AC1141" i="5"/>
  <c r="AC1142" i="5"/>
  <c r="AC1143" i="5"/>
  <c r="AC1144" i="5"/>
  <c r="AC1145" i="5"/>
  <c r="AC1146" i="5"/>
  <c r="AC1147" i="5"/>
  <c r="AC1148" i="5"/>
  <c r="AC1149" i="5"/>
  <c r="AC1150" i="5"/>
  <c r="AC1151" i="5"/>
  <c r="AC1152" i="5"/>
  <c r="AC1153" i="5"/>
  <c r="AC1154" i="5"/>
  <c r="AC1155" i="5"/>
  <c r="AC1156" i="5"/>
  <c r="AC1157" i="5"/>
  <c r="AC1158" i="5"/>
  <c r="AC1159" i="5"/>
  <c r="AC1160" i="5"/>
  <c r="AC1161" i="5"/>
  <c r="AC1162" i="5"/>
  <c r="AC1163" i="5"/>
  <c r="AC1164" i="5"/>
  <c r="AC1165" i="5"/>
  <c r="AC1166" i="5"/>
  <c r="AC1167" i="5"/>
  <c r="AC1168" i="5"/>
  <c r="AC1169" i="5"/>
  <c r="AC1170" i="5"/>
  <c r="AC1171" i="5"/>
  <c r="AC1172" i="5"/>
  <c r="AC1173" i="5"/>
  <c r="AC1174" i="5"/>
  <c r="AC1175" i="5"/>
  <c r="AC1176" i="5"/>
  <c r="AC1177" i="5"/>
  <c r="AC1178" i="5"/>
  <c r="AC1179" i="5"/>
  <c r="AC1180" i="5"/>
  <c r="AC1181" i="5"/>
  <c r="AC1182" i="5"/>
  <c r="AC1183" i="5"/>
  <c r="AC1184" i="5"/>
  <c r="AC1185" i="5"/>
  <c r="AC1186" i="5"/>
  <c r="AC1187" i="5"/>
  <c r="AC1188" i="5"/>
  <c r="AC1189" i="5"/>
  <c r="AC1190" i="5"/>
  <c r="AC1191" i="5"/>
  <c r="AC1192" i="5"/>
  <c r="AC1193" i="5"/>
  <c r="AC1194" i="5"/>
  <c r="AC1195" i="5"/>
  <c r="AC1196" i="5"/>
  <c r="AC1197" i="5"/>
  <c r="AC1198" i="5"/>
  <c r="AC1199" i="5"/>
  <c r="AC1200" i="5"/>
  <c r="AC1201" i="5"/>
  <c r="AC1202" i="5"/>
  <c r="AC1203" i="5"/>
  <c r="AC1204" i="5"/>
  <c r="AC1205" i="5"/>
  <c r="AC1206" i="5"/>
  <c r="AC1207" i="5"/>
  <c r="AC1208" i="5"/>
  <c r="AC1209" i="5"/>
  <c r="AC1210" i="5"/>
  <c r="AC1211" i="5"/>
  <c r="AC1212" i="5"/>
  <c r="AC1213" i="5"/>
  <c r="AC1214" i="5"/>
  <c r="AC1215" i="5"/>
  <c r="AC1216" i="5"/>
  <c r="C1188" i="5"/>
  <c r="C1159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P1188" i="5"/>
  <c r="P1159" i="5"/>
  <c r="P1189" i="5"/>
  <c r="P1190" i="5"/>
  <c r="P1191" i="5"/>
  <c r="P1192" i="5"/>
  <c r="P1193" i="5"/>
  <c r="U1195" i="5" s="1"/>
  <c r="P1194" i="5"/>
  <c r="P1195" i="5"/>
  <c r="P1196" i="5"/>
  <c r="P1197" i="5"/>
  <c r="U1199" i="5" s="1"/>
  <c r="P1198" i="5"/>
  <c r="P1199" i="5"/>
  <c r="P1200" i="5"/>
  <c r="P1201" i="5"/>
  <c r="P1202" i="5"/>
  <c r="P1203" i="5"/>
  <c r="U1205" i="5" s="1"/>
  <c r="P1204" i="5"/>
  <c r="P1205" i="5"/>
  <c r="P1206" i="5"/>
  <c r="P1207" i="5"/>
  <c r="P1208" i="5"/>
  <c r="P1209" i="5"/>
  <c r="P1210" i="5"/>
  <c r="P1211" i="5"/>
  <c r="P1212" i="5"/>
  <c r="U1214" i="5" s="1"/>
  <c r="P1213" i="5"/>
  <c r="P1214" i="5"/>
  <c r="P1215" i="5"/>
  <c r="P1216" i="5"/>
  <c r="U1216" i="5" s="1"/>
  <c r="P1160" i="5"/>
  <c r="U1162" i="5" s="1"/>
  <c r="P1161" i="5"/>
  <c r="P1162" i="5"/>
  <c r="P1163" i="5"/>
  <c r="P1164" i="5"/>
  <c r="P1165" i="5"/>
  <c r="P1166" i="5"/>
  <c r="U1166" i="5" s="1"/>
  <c r="P1167" i="5"/>
  <c r="P1168" i="5"/>
  <c r="P1169" i="5"/>
  <c r="U1171" i="5" s="1"/>
  <c r="P1170" i="5"/>
  <c r="U1172" i="5" s="1"/>
  <c r="P1171" i="5"/>
  <c r="P1172" i="5"/>
  <c r="P1173" i="5"/>
  <c r="P1174" i="5"/>
  <c r="P1175" i="5"/>
  <c r="U1177" i="5" s="1"/>
  <c r="P1176" i="5"/>
  <c r="P1177" i="5"/>
  <c r="P1178" i="5"/>
  <c r="P1179" i="5"/>
  <c r="U1179" i="5" s="1"/>
  <c r="P1180" i="5"/>
  <c r="P1181" i="5"/>
  <c r="P1182" i="5"/>
  <c r="P1183" i="5"/>
  <c r="P1184" i="5"/>
  <c r="P1185" i="5"/>
  <c r="P1186" i="5"/>
  <c r="U1186" i="5" s="1"/>
  <c r="P1187" i="5"/>
  <c r="P1130" i="5"/>
  <c r="P1131" i="5"/>
  <c r="P1132" i="5"/>
  <c r="U1132" i="5" s="1"/>
  <c r="P1133" i="5"/>
  <c r="P1134" i="5"/>
  <c r="P1135" i="5"/>
  <c r="P1136" i="5"/>
  <c r="P1137" i="5"/>
  <c r="U1139" i="5" s="1"/>
  <c r="P1138" i="5"/>
  <c r="U1140" i="5" s="1"/>
  <c r="P1139" i="5"/>
  <c r="P1140" i="5"/>
  <c r="P1141" i="5"/>
  <c r="P1142" i="5"/>
  <c r="U1142" i="5" s="1"/>
  <c r="P1143" i="5"/>
  <c r="P1144" i="5"/>
  <c r="P1145" i="5"/>
  <c r="P1146" i="5"/>
  <c r="P1147" i="5"/>
  <c r="P1148" i="5"/>
  <c r="U1148" i="5" s="1"/>
  <c r="P1149" i="5"/>
  <c r="P1150" i="5"/>
  <c r="P1151" i="5"/>
  <c r="P1152" i="5"/>
  <c r="U1152" i="5" s="1"/>
  <c r="P1153" i="5"/>
  <c r="P1154" i="5"/>
  <c r="P1155" i="5"/>
  <c r="P1156" i="5"/>
  <c r="P1157" i="5"/>
  <c r="U1159" i="5" s="1"/>
  <c r="P1158" i="5"/>
  <c r="P1101" i="5"/>
  <c r="P1102" i="5"/>
  <c r="P1103" i="5"/>
  <c r="U1103" i="5" s="1"/>
  <c r="P1104" i="5"/>
  <c r="U1104" i="5" s="1"/>
  <c r="P1105" i="5"/>
  <c r="P1106" i="5"/>
  <c r="P1107" i="5"/>
  <c r="P1108" i="5"/>
  <c r="P1109" i="5"/>
  <c r="P1110" i="5"/>
  <c r="U1110" i="5" s="1"/>
  <c r="P1111" i="5"/>
  <c r="P1112" i="5"/>
  <c r="P1113" i="5"/>
  <c r="P1114" i="5"/>
  <c r="U1114" i="5" s="1"/>
  <c r="P1115" i="5"/>
  <c r="P1116" i="5"/>
  <c r="P1117" i="5"/>
  <c r="P1118" i="5"/>
  <c r="P1119" i="5"/>
  <c r="U1121" i="5" s="1"/>
  <c r="P1120" i="5"/>
  <c r="P1121" i="5"/>
  <c r="P1122" i="5"/>
  <c r="P1123" i="5"/>
  <c r="U1123" i="5" s="1"/>
  <c r="P1124" i="5"/>
  <c r="U1124" i="5" s="1"/>
  <c r="P1125" i="5"/>
  <c r="P1126" i="5"/>
  <c r="P1127" i="5"/>
  <c r="P1128" i="5"/>
  <c r="P1129" i="5"/>
  <c r="P1072" i="5"/>
  <c r="U1072" i="5" s="1"/>
  <c r="P1073" i="5"/>
  <c r="P1074" i="5"/>
  <c r="P1075" i="5"/>
  <c r="P1076" i="5"/>
  <c r="U1078" i="5" s="1"/>
  <c r="P1077" i="5"/>
  <c r="P1078" i="5"/>
  <c r="P1079" i="5"/>
  <c r="P1080" i="5"/>
  <c r="P1081" i="5"/>
  <c r="U1083" i="5" s="1"/>
  <c r="P1082" i="5"/>
  <c r="P1083" i="5"/>
  <c r="P1084" i="5"/>
  <c r="P1085" i="5"/>
  <c r="U1085" i="5" s="1"/>
  <c r="P1086" i="5"/>
  <c r="P1087" i="5"/>
  <c r="P1088" i="5"/>
  <c r="P1089" i="5"/>
  <c r="P1090" i="5"/>
  <c r="P1091" i="5"/>
  <c r="P1092" i="5"/>
  <c r="U1092" i="5" s="1"/>
  <c r="P1093" i="5"/>
  <c r="P1094" i="5"/>
  <c r="P1095" i="5"/>
  <c r="P1096" i="5"/>
  <c r="U1098" i="5" s="1"/>
  <c r="P1097" i="5"/>
  <c r="P1098" i="5"/>
  <c r="P1099" i="5"/>
  <c r="P1100" i="5"/>
  <c r="P1043" i="5"/>
  <c r="U1043" i="5" s="1"/>
  <c r="P1044" i="5"/>
  <c r="P1045" i="5"/>
  <c r="P1046" i="5"/>
  <c r="P1047" i="5"/>
  <c r="U1047" i="5" s="1"/>
  <c r="P1048" i="5"/>
  <c r="U1050" i="5" s="1"/>
  <c r="P1049" i="5"/>
  <c r="P1050" i="5"/>
  <c r="P1051" i="5"/>
  <c r="P1052" i="5"/>
  <c r="P1053" i="5"/>
  <c r="P1054" i="5"/>
  <c r="U1054" i="5" s="1"/>
  <c r="P1055" i="5"/>
  <c r="P1056" i="5"/>
  <c r="P1057" i="5"/>
  <c r="P1058" i="5"/>
  <c r="P1059" i="5"/>
  <c r="P1060" i="5"/>
  <c r="P1061" i="5"/>
  <c r="P1062" i="5"/>
  <c r="P1063" i="5"/>
  <c r="U1065" i="5" s="1"/>
  <c r="P1064" i="5"/>
  <c r="U1066" i="5" s="1"/>
  <c r="P1065" i="5"/>
  <c r="P1066" i="5"/>
  <c r="P1067" i="5"/>
  <c r="U1067" i="5" s="1"/>
  <c r="P1068" i="5"/>
  <c r="U1070" i="5" s="1"/>
  <c r="P1069" i="5"/>
  <c r="P1070" i="5"/>
  <c r="P1071" i="5"/>
  <c r="P1014" i="5"/>
  <c r="P1015" i="5"/>
  <c r="P1016" i="5"/>
  <c r="U1016" i="5" s="1"/>
  <c r="P1017" i="5"/>
  <c r="P1018" i="5"/>
  <c r="P1019" i="5"/>
  <c r="P1020" i="5"/>
  <c r="P1021" i="5"/>
  <c r="P1022" i="5"/>
  <c r="P1023" i="5"/>
  <c r="P1024" i="5"/>
  <c r="P1025" i="5"/>
  <c r="U1027" i="5" s="1"/>
  <c r="P1026" i="5"/>
  <c r="P1027" i="5"/>
  <c r="P1028" i="5"/>
  <c r="P1029" i="5"/>
  <c r="P1030" i="5"/>
  <c r="U1032" i="5" s="1"/>
  <c r="P1031" i="5"/>
  <c r="P1032" i="5"/>
  <c r="P1033" i="5"/>
  <c r="P1034" i="5"/>
  <c r="P1035" i="5"/>
  <c r="P1036" i="5"/>
  <c r="U1036" i="5" s="1"/>
  <c r="P1037" i="5"/>
  <c r="P1038" i="5"/>
  <c r="P1039" i="5"/>
  <c r="P1040" i="5"/>
  <c r="P1041" i="5"/>
  <c r="P1042" i="5"/>
  <c r="P985" i="5"/>
  <c r="P986" i="5"/>
  <c r="P987" i="5"/>
  <c r="U989" i="5" s="1"/>
  <c r="P988" i="5"/>
  <c r="P989" i="5"/>
  <c r="P990" i="5"/>
  <c r="P991" i="5"/>
  <c r="U991" i="5" s="1"/>
  <c r="P992" i="5"/>
  <c r="U994" i="5" s="1"/>
  <c r="P993" i="5"/>
  <c r="P994" i="5"/>
  <c r="P995" i="5"/>
  <c r="P996" i="5"/>
  <c r="P997" i="5"/>
  <c r="P998" i="5"/>
  <c r="U998" i="5" s="1"/>
  <c r="P999" i="5"/>
  <c r="P1000" i="5"/>
  <c r="P1001" i="5"/>
  <c r="P1002" i="5"/>
  <c r="P1003" i="5"/>
  <c r="P1004" i="5"/>
  <c r="P1005" i="5"/>
  <c r="P1006" i="5"/>
  <c r="P1007" i="5"/>
  <c r="U1009" i="5" s="1"/>
  <c r="P1008" i="5"/>
  <c r="U1010" i="5" s="1"/>
  <c r="P1009" i="5"/>
  <c r="P1010" i="5"/>
  <c r="P1011" i="5"/>
  <c r="U1011" i="5" s="1"/>
  <c r="P1012" i="5"/>
  <c r="U1014" i="5" s="1"/>
  <c r="P1013" i="5"/>
  <c r="P956" i="5"/>
  <c r="P957" i="5"/>
  <c r="P958" i="5"/>
  <c r="P959" i="5"/>
  <c r="P960" i="5"/>
  <c r="U960" i="5" s="1"/>
  <c r="P961" i="5"/>
  <c r="P962" i="5"/>
  <c r="P963" i="5"/>
  <c r="P964" i="5"/>
  <c r="U964" i="5" s="1"/>
  <c r="P965" i="5"/>
  <c r="P966" i="5"/>
  <c r="P967" i="5"/>
  <c r="P968" i="5"/>
  <c r="P969" i="5"/>
  <c r="U971" i="5" s="1"/>
  <c r="P970" i="5"/>
  <c r="P971" i="5"/>
  <c r="P972" i="5"/>
  <c r="P973" i="5"/>
  <c r="U973" i="5" s="1"/>
  <c r="P974" i="5"/>
  <c r="U976" i="5" s="1"/>
  <c r="P975" i="5"/>
  <c r="P976" i="5"/>
  <c r="P977" i="5"/>
  <c r="P978" i="5"/>
  <c r="P979" i="5"/>
  <c r="P980" i="5"/>
  <c r="U982" i="5" s="1"/>
  <c r="P981" i="5"/>
  <c r="P982" i="5"/>
  <c r="P983" i="5"/>
  <c r="P984" i="5"/>
  <c r="P927" i="5"/>
  <c r="P928" i="5"/>
  <c r="P929" i="5"/>
  <c r="P930" i="5"/>
  <c r="P931" i="5"/>
  <c r="U933" i="5" s="1"/>
  <c r="P932" i="5"/>
  <c r="U934" i="5" s="1"/>
  <c r="P933" i="5"/>
  <c r="P934" i="5"/>
  <c r="P935" i="5"/>
  <c r="P936" i="5"/>
  <c r="U938" i="5" s="1"/>
  <c r="P937" i="5"/>
  <c r="P938" i="5"/>
  <c r="P939" i="5"/>
  <c r="P940" i="5"/>
  <c r="P941" i="5"/>
  <c r="P942" i="5"/>
  <c r="U944" i="5" s="1"/>
  <c r="P943" i="5"/>
  <c r="P944" i="5"/>
  <c r="P945" i="5"/>
  <c r="P946" i="5"/>
  <c r="P947" i="5"/>
  <c r="P948" i="5"/>
  <c r="P949" i="5"/>
  <c r="P950" i="5"/>
  <c r="P951" i="5"/>
  <c r="U953" i="5" s="1"/>
  <c r="P952" i="5"/>
  <c r="P953" i="5"/>
  <c r="P954" i="5"/>
  <c r="P955" i="5"/>
  <c r="U955" i="5" s="1"/>
  <c r="P898" i="5"/>
  <c r="U900" i="5" s="1"/>
  <c r="P899" i="5"/>
  <c r="P900" i="5"/>
  <c r="P901" i="5"/>
  <c r="P902" i="5"/>
  <c r="P903" i="5"/>
  <c r="P904" i="5"/>
  <c r="U904" i="5" s="1"/>
  <c r="P905" i="5"/>
  <c r="P906" i="5"/>
  <c r="P907" i="5"/>
  <c r="P908" i="5"/>
  <c r="U910" i="5" s="1"/>
  <c r="P909" i="5"/>
  <c r="P910" i="5"/>
  <c r="P911" i="5"/>
  <c r="P912" i="5"/>
  <c r="P913" i="5"/>
  <c r="U915" i="5" s="1"/>
  <c r="P914" i="5"/>
  <c r="U916" i="5" s="1"/>
  <c r="P915" i="5"/>
  <c r="P916" i="5"/>
  <c r="P917" i="5"/>
  <c r="P918" i="5"/>
  <c r="U920" i="5" s="1"/>
  <c r="P919" i="5"/>
  <c r="P920" i="5"/>
  <c r="P921" i="5"/>
  <c r="P922" i="5"/>
  <c r="P923" i="5"/>
  <c r="P924" i="5"/>
  <c r="U924" i="5" s="1"/>
  <c r="P925" i="5"/>
  <c r="P926" i="5"/>
  <c r="P869" i="5"/>
  <c r="P870" i="5"/>
  <c r="U872" i="5" s="1"/>
  <c r="P871" i="5"/>
  <c r="P872" i="5"/>
  <c r="P873" i="5"/>
  <c r="P874" i="5"/>
  <c r="P875" i="5"/>
  <c r="P876" i="5"/>
  <c r="U878" i="5" s="1"/>
  <c r="P877" i="5"/>
  <c r="P878" i="5"/>
  <c r="P879" i="5"/>
  <c r="P880" i="5"/>
  <c r="U880" i="5" s="1"/>
  <c r="P881" i="5"/>
  <c r="P882" i="5"/>
  <c r="P883" i="5"/>
  <c r="P884" i="5"/>
  <c r="P885" i="5"/>
  <c r="P886" i="5"/>
  <c r="U888" i="5" s="1"/>
  <c r="P887" i="5"/>
  <c r="P888" i="5"/>
  <c r="P889" i="5"/>
  <c r="P890" i="5"/>
  <c r="P891" i="5"/>
  <c r="P892" i="5"/>
  <c r="P893" i="5"/>
  <c r="P894" i="5"/>
  <c r="P895" i="5"/>
  <c r="U895" i="5" s="1"/>
  <c r="P896" i="5"/>
  <c r="P897" i="5"/>
  <c r="P840" i="5"/>
  <c r="P841" i="5"/>
  <c r="P842" i="5"/>
  <c r="U842" i="5" s="1"/>
  <c r="P843" i="5"/>
  <c r="P844" i="5"/>
  <c r="P845" i="5"/>
  <c r="P846" i="5"/>
  <c r="P847" i="5"/>
  <c r="P848" i="5"/>
  <c r="U848" i="5" s="1"/>
  <c r="P849" i="5"/>
  <c r="P850" i="5"/>
  <c r="P851" i="5"/>
  <c r="P852" i="5"/>
  <c r="U852" i="5" s="1"/>
  <c r="P853" i="5"/>
  <c r="P854" i="5"/>
  <c r="P855" i="5"/>
  <c r="P856" i="5"/>
  <c r="P857" i="5"/>
  <c r="U859" i="5" s="1"/>
  <c r="P858" i="5"/>
  <c r="P859" i="5"/>
  <c r="P860" i="5"/>
  <c r="P861" i="5"/>
  <c r="U861" i="5" s="1"/>
  <c r="P862" i="5"/>
  <c r="U862" i="5" s="1"/>
  <c r="P863" i="5"/>
  <c r="P864" i="5"/>
  <c r="P865" i="5"/>
  <c r="P866" i="5"/>
  <c r="P867" i="5"/>
  <c r="P868" i="5"/>
  <c r="U868" i="5" s="1"/>
  <c r="P811" i="5"/>
  <c r="P812" i="5"/>
  <c r="P813" i="5"/>
  <c r="P814" i="5"/>
  <c r="P815" i="5"/>
  <c r="P816" i="5"/>
  <c r="P817" i="5"/>
  <c r="P818" i="5"/>
  <c r="P819" i="5"/>
  <c r="U821" i="5" s="1"/>
  <c r="P820" i="5"/>
  <c r="U822" i="5" s="1"/>
  <c r="P821" i="5"/>
  <c r="P822" i="5"/>
  <c r="P823" i="5"/>
  <c r="P824" i="5"/>
  <c r="P825" i="5"/>
  <c r="P826" i="5"/>
  <c r="P827" i="5"/>
  <c r="P828" i="5"/>
  <c r="P829" i="5"/>
  <c r="P830" i="5"/>
  <c r="U830" i="5" s="1"/>
  <c r="P831" i="5"/>
  <c r="P832" i="5"/>
  <c r="P833" i="5"/>
  <c r="P834" i="5"/>
  <c r="U836" i="5" s="1"/>
  <c r="P835" i="5"/>
  <c r="P836" i="5"/>
  <c r="P837" i="5"/>
  <c r="P838" i="5"/>
  <c r="U840" i="5" s="1"/>
  <c r="P839" i="5"/>
  <c r="P782" i="5"/>
  <c r="P783" i="5"/>
  <c r="P784" i="5"/>
  <c r="P785" i="5"/>
  <c r="U785" i="5" s="1"/>
  <c r="P786" i="5"/>
  <c r="R786" i="5" s="1"/>
  <c r="P787" i="5"/>
  <c r="P788" i="5"/>
  <c r="P789" i="5"/>
  <c r="P790" i="5"/>
  <c r="P791" i="5"/>
  <c r="P792" i="5"/>
  <c r="U792" i="5" s="1"/>
  <c r="P793" i="5"/>
  <c r="P794" i="5"/>
  <c r="P795" i="5"/>
  <c r="P796" i="5"/>
  <c r="P797" i="5"/>
  <c r="P798" i="5"/>
  <c r="P799" i="5"/>
  <c r="P800" i="5"/>
  <c r="P801" i="5"/>
  <c r="U803" i="5" s="1"/>
  <c r="P802" i="5"/>
  <c r="P803" i="5"/>
  <c r="P804" i="5"/>
  <c r="P805" i="5"/>
  <c r="U805" i="5" s="1"/>
  <c r="P806" i="5"/>
  <c r="U808" i="5" s="1"/>
  <c r="P807" i="5"/>
  <c r="P808" i="5"/>
  <c r="P809" i="5"/>
  <c r="P810" i="5"/>
  <c r="P753" i="5"/>
  <c r="P754" i="5"/>
  <c r="U754" i="5" s="1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U767" i="5" s="1"/>
  <c r="P768" i="5"/>
  <c r="U770" i="5" s="1"/>
  <c r="P769" i="5"/>
  <c r="P770" i="5"/>
  <c r="P771" i="5"/>
  <c r="P772" i="5"/>
  <c r="P773" i="5"/>
  <c r="P774" i="5"/>
  <c r="U774" i="5" s="1"/>
  <c r="P775" i="5"/>
  <c r="P776" i="5"/>
  <c r="P777" i="5"/>
  <c r="P778" i="5"/>
  <c r="U778" i="5" s="1"/>
  <c r="P779" i="5"/>
  <c r="P780" i="5"/>
  <c r="P781" i="5"/>
  <c r="P724" i="5"/>
  <c r="P725" i="5"/>
  <c r="U725" i="5" s="1"/>
  <c r="P726" i="5"/>
  <c r="P727" i="5"/>
  <c r="P728" i="5"/>
  <c r="P729" i="5"/>
  <c r="U729" i="5" s="1"/>
  <c r="P730" i="5"/>
  <c r="P731" i="5"/>
  <c r="P732" i="5"/>
  <c r="P733" i="5"/>
  <c r="P734" i="5"/>
  <c r="P735" i="5"/>
  <c r="P736" i="5"/>
  <c r="U736" i="5" s="1"/>
  <c r="P737" i="5"/>
  <c r="P738" i="5"/>
  <c r="P739" i="5"/>
  <c r="P740" i="5"/>
  <c r="U742" i="5" s="1"/>
  <c r="P741" i="5"/>
  <c r="P742" i="5"/>
  <c r="P743" i="5"/>
  <c r="P744" i="5"/>
  <c r="P745" i="5"/>
  <c r="U747" i="5" s="1"/>
  <c r="P746" i="5"/>
  <c r="U748" i="5" s="1"/>
  <c r="P747" i="5"/>
  <c r="P748" i="5"/>
  <c r="P749" i="5"/>
  <c r="P750" i="5"/>
  <c r="U752" i="5" s="1"/>
  <c r="P751" i="5"/>
  <c r="P752" i="5"/>
  <c r="P695" i="5"/>
  <c r="P696" i="5"/>
  <c r="P697" i="5"/>
  <c r="P698" i="5"/>
  <c r="U698" i="5" s="1"/>
  <c r="P699" i="5"/>
  <c r="P700" i="5"/>
  <c r="P701" i="5"/>
  <c r="P702" i="5"/>
  <c r="U702" i="5" s="1"/>
  <c r="P703" i="5"/>
  <c r="P704" i="5"/>
  <c r="P705" i="5"/>
  <c r="P706" i="5"/>
  <c r="P707" i="5"/>
  <c r="U709" i="5" s="1"/>
  <c r="P708" i="5"/>
  <c r="P709" i="5"/>
  <c r="P710" i="5"/>
  <c r="P711" i="5"/>
  <c r="U711" i="5" s="1"/>
  <c r="P712" i="5"/>
  <c r="U714" i="5" s="1"/>
  <c r="P713" i="5"/>
  <c r="P714" i="5"/>
  <c r="P715" i="5"/>
  <c r="P716" i="5"/>
  <c r="P717" i="5"/>
  <c r="P718" i="5"/>
  <c r="U720" i="5" s="1"/>
  <c r="P719" i="5"/>
  <c r="P720" i="5"/>
  <c r="P721" i="5"/>
  <c r="P722" i="5"/>
  <c r="P723" i="5"/>
  <c r="P666" i="5"/>
  <c r="P667" i="5"/>
  <c r="P668" i="5"/>
  <c r="P669" i="5"/>
  <c r="U671" i="5" s="1"/>
  <c r="P670" i="5"/>
  <c r="U672" i="5" s="1"/>
  <c r="P671" i="5"/>
  <c r="P672" i="5"/>
  <c r="P673" i="5"/>
  <c r="P674" i="5"/>
  <c r="U676" i="5" s="1"/>
  <c r="P675" i="5"/>
  <c r="P676" i="5"/>
  <c r="P677" i="5"/>
  <c r="P678" i="5"/>
  <c r="P679" i="5"/>
  <c r="P680" i="5"/>
  <c r="U682" i="5" s="1"/>
  <c r="P681" i="5"/>
  <c r="P682" i="5"/>
  <c r="P683" i="5"/>
  <c r="P684" i="5"/>
  <c r="P685" i="5"/>
  <c r="P686" i="5"/>
  <c r="P687" i="5"/>
  <c r="P688" i="5"/>
  <c r="P689" i="5"/>
  <c r="U691" i="5" s="1"/>
  <c r="P690" i="5"/>
  <c r="P691" i="5"/>
  <c r="P692" i="5"/>
  <c r="P693" i="5"/>
  <c r="U693" i="5" s="1"/>
  <c r="P694" i="5"/>
  <c r="P637" i="5"/>
  <c r="P638" i="5"/>
  <c r="P639" i="5"/>
  <c r="P640" i="5"/>
  <c r="P641" i="5"/>
  <c r="P642" i="5"/>
  <c r="U642" i="5" s="1"/>
  <c r="P643" i="5"/>
  <c r="P644" i="5"/>
  <c r="P645" i="5"/>
  <c r="P646" i="5"/>
  <c r="P647" i="5"/>
  <c r="P648" i="5"/>
  <c r="P649" i="5"/>
  <c r="P650" i="5"/>
  <c r="P651" i="5"/>
  <c r="U653" i="5" s="1"/>
  <c r="P652" i="5"/>
  <c r="U654" i="5" s="1"/>
  <c r="P653" i="5"/>
  <c r="P654" i="5"/>
  <c r="P655" i="5"/>
  <c r="U655" i="5" s="1"/>
  <c r="P656" i="5"/>
  <c r="U658" i="5" s="1"/>
  <c r="P657" i="5"/>
  <c r="P658" i="5"/>
  <c r="P659" i="5"/>
  <c r="P660" i="5"/>
  <c r="P661" i="5"/>
  <c r="P662" i="5"/>
  <c r="U662" i="5" s="1"/>
  <c r="P663" i="5"/>
  <c r="P664" i="5"/>
  <c r="P665" i="5"/>
  <c r="P608" i="5"/>
  <c r="U610" i="5" s="1"/>
  <c r="P609" i="5"/>
  <c r="P610" i="5"/>
  <c r="P611" i="5"/>
  <c r="P612" i="5"/>
  <c r="P613" i="5"/>
  <c r="U615" i="5" s="1"/>
  <c r="P614" i="5"/>
  <c r="U616" i="5" s="1"/>
  <c r="P615" i="5"/>
  <c r="P616" i="5"/>
  <c r="P617" i="5"/>
  <c r="U617" i="5" s="1"/>
  <c r="P618" i="5"/>
  <c r="U620" i="5" s="1"/>
  <c r="P619" i="5"/>
  <c r="P620" i="5"/>
  <c r="P621" i="5"/>
  <c r="P622" i="5"/>
  <c r="P623" i="5"/>
  <c r="P624" i="5"/>
  <c r="U624" i="5" s="1"/>
  <c r="P625" i="5"/>
  <c r="P626" i="5"/>
  <c r="P627" i="5"/>
  <c r="P628" i="5"/>
  <c r="P629" i="5"/>
  <c r="P630" i="5"/>
  <c r="P631" i="5"/>
  <c r="P632" i="5"/>
  <c r="P633" i="5"/>
  <c r="U635" i="5" s="1"/>
  <c r="P634" i="5"/>
  <c r="U636" i="5" s="1"/>
  <c r="P635" i="5"/>
  <c r="P636" i="5"/>
  <c r="P579" i="5"/>
  <c r="U581" i="5" s="1"/>
  <c r="P580" i="5"/>
  <c r="U580" i="5" s="1"/>
  <c r="P581" i="5"/>
  <c r="P582" i="5"/>
  <c r="P583" i="5"/>
  <c r="P584" i="5"/>
  <c r="P585" i="5"/>
  <c r="P586" i="5"/>
  <c r="U586" i="5" s="1"/>
  <c r="P587" i="5"/>
  <c r="P588" i="5"/>
  <c r="P589" i="5"/>
  <c r="P590" i="5"/>
  <c r="U590" i="5" s="1"/>
  <c r="P591" i="5"/>
  <c r="P592" i="5"/>
  <c r="P593" i="5"/>
  <c r="P594" i="5"/>
  <c r="P595" i="5"/>
  <c r="U597" i="5" s="1"/>
  <c r="P596" i="5"/>
  <c r="P597" i="5"/>
  <c r="P598" i="5"/>
  <c r="P599" i="5"/>
  <c r="P600" i="5"/>
  <c r="U600" i="5" s="1"/>
  <c r="P601" i="5"/>
  <c r="P602" i="5"/>
  <c r="P603" i="5"/>
  <c r="P604" i="5"/>
  <c r="P605" i="5"/>
  <c r="P606" i="5"/>
  <c r="U606" i="5" s="1"/>
  <c r="P607" i="5"/>
  <c r="P550" i="5"/>
  <c r="P551" i="5"/>
  <c r="P552" i="5"/>
  <c r="U552" i="5" s="1"/>
  <c r="P553" i="5"/>
  <c r="P554" i="5"/>
  <c r="P555" i="5"/>
  <c r="P556" i="5"/>
  <c r="P557" i="5"/>
  <c r="U559" i="5" s="1"/>
  <c r="P558" i="5"/>
  <c r="U560" i="5" s="1"/>
  <c r="P559" i="5"/>
  <c r="P560" i="5"/>
  <c r="P561" i="5"/>
  <c r="U561" i="5" s="1"/>
  <c r="P562" i="5"/>
  <c r="U564" i="5" s="1"/>
  <c r="P563" i="5"/>
  <c r="P564" i="5"/>
  <c r="P565" i="5"/>
  <c r="P566" i="5"/>
  <c r="P567" i="5"/>
  <c r="P568" i="5"/>
  <c r="U570" i="5" s="1"/>
  <c r="P569" i="5"/>
  <c r="P570" i="5"/>
  <c r="P571" i="5"/>
  <c r="P572" i="5"/>
  <c r="U574" i="5" s="1"/>
  <c r="P573" i="5"/>
  <c r="P574" i="5"/>
  <c r="P575" i="5"/>
  <c r="P576" i="5"/>
  <c r="P577" i="5"/>
  <c r="P578" i="5"/>
  <c r="P521" i="5"/>
  <c r="P522" i="5"/>
  <c r="P523" i="5"/>
  <c r="U523" i="5" s="1"/>
  <c r="P524" i="5"/>
  <c r="U526" i="5" s="1"/>
  <c r="P525" i="5"/>
  <c r="P526" i="5"/>
  <c r="P527" i="5"/>
  <c r="P528" i="5"/>
  <c r="P529" i="5"/>
  <c r="P530" i="5"/>
  <c r="U530" i="5" s="1"/>
  <c r="P531" i="5"/>
  <c r="P532" i="5"/>
  <c r="P533" i="5"/>
  <c r="P534" i="5"/>
  <c r="P535" i="5"/>
  <c r="P536" i="5"/>
  <c r="P537" i="5"/>
  <c r="P538" i="5"/>
  <c r="P539" i="5"/>
  <c r="U541" i="5" s="1"/>
  <c r="P540" i="5"/>
  <c r="P541" i="5"/>
  <c r="P542" i="5"/>
  <c r="P543" i="5"/>
  <c r="U545" i="5" s="1"/>
  <c r="P544" i="5"/>
  <c r="U546" i="5" s="1"/>
  <c r="P545" i="5"/>
  <c r="P546" i="5"/>
  <c r="P547" i="5"/>
  <c r="P548" i="5"/>
  <c r="P549" i="5"/>
  <c r="P492" i="5"/>
  <c r="U492" i="5" s="1"/>
  <c r="P493" i="5"/>
  <c r="P494" i="5"/>
  <c r="P495" i="5"/>
  <c r="P496" i="5"/>
  <c r="U496" i="5" s="1"/>
  <c r="P497" i="5"/>
  <c r="P498" i="5"/>
  <c r="P499" i="5"/>
  <c r="P500" i="5"/>
  <c r="P501" i="5"/>
  <c r="U503" i="5" s="1"/>
  <c r="P502" i="5"/>
  <c r="U504" i="5" s="1"/>
  <c r="P503" i="5"/>
  <c r="P504" i="5"/>
  <c r="P505" i="5"/>
  <c r="U505" i="5" s="1"/>
  <c r="P506" i="5"/>
  <c r="U508" i="5" s="1"/>
  <c r="P507" i="5"/>
  <c r="P508" i="5"/>
  <c r="P509" i="5"/>
  <c r="P510" i="5"/>
  <c r="P511" i="5"/>
  <c r="P512" i="5"/>
  <c r="U512" i="5" s="1"/>
  <c r="P513" i="5"/>
  <c r="P514" i="5"/>
  <c r="P515" i="5"/>
  <c r="P516" i="5"/>
  <c r="U518" i="5" s="1"/>
  <c r="P517" i="5"/>
  <c r="P518" i="5"/>
  <c r="P519" i="5"/>
  <c r="P520" i="5"/>
  <c r="U522" i="5" s="1"/>
  <c r="P463" i="5"/>
  <c r="U463" i="5" s="1"/>
  <c r="P464" i="5"/>
  <c r="U466" i="5" s="1"/>
  <c r="P465" i="5"/>
  <c r="P466" i="5"/>
  <c r="P467" i="5"/>
  <c r="U469" i="5" s="1"/>
  <c r="P468" i="5"/>
  <c r="U468" i="5" s="1"/>
  <c r="P469" i="5"/>
  <c r="P470" i="5"/>
  <c r="P471" i="5"/>
  <c r="P472" i="5"/>
  <c r="P473" i="5"/>
  <c r="P474" i="5"/>
  <c r="U474" i="5" s="1"/>
  <c r="P475" i="5"/>
  <c r="P476" i="5"/>
  <c r="P477" i="5"/>
  <c r="P478" i="5"/>
  <c r="P479" i="5"/>
  <c r="P480" i="5"/>
  <c r="P481" i="5"/>
  <c r="P482" i="5"/>
  <c r="P483" i="5"/>
  <c r="U485" i="5" s="1"/>
  <c r="P484" i="5"/>
  <c r="P485" i="5"/>
  <c r="P486" i="5"/>
  <c r="P487" i="5"/>
  <c r="U487" i="5" s="1"/>
  <c r="P488" i="5"/>
  <c r="U490" i="5" s="1"/>
  <c r="P489" i="5"/>
  <c r="P490" i="5"/>
  <c r="P491" i="5"/>
  <c r="P434" i="5"/>
  <c r="P435" i="5"/>
  <c r="P436" i="5"/>
  <c r="U436" i="5" s="1"/>
  <c r="P437" i="5"/>
  <c r="P438" i="5"/>
  <c r="P439" i="5"/>
  <c r="P440" i="5"/>
  <c r="U440" i="5" s="1"/>
  <c r="P441" i="5"/>
  <c r="P442" i="5"/>
  <c r="P443" i="5"/>
  <c r="P444" i="5"/>
  <c r="P445" i="5"/>
  <c r="U445" i="5" s="1"/>
  <c r="P446" i="5"/>
  <c r="P447" i="5"/>
  <c r="P448" i="5"/>
  <c r="P449" i="5"/>
  <c r="U449" i="5" s="1"/>
  <c r="P450" i="5"/>
  <c r="U450" i="5" s="1"/>
  <c r="P451" i="5"/>
  <c r="P452" i="5"/>
  <c r="P453" i="5"/>
  <c r="P454" i="5"/>
  <c r="P455" i="5"/>
  <c r="P456" i="5"/>
  <c r="U456" i="5" s="1"/>
  <c r="P457" i="5"/>
  <c r="P458" i="5"/>
  <c r="P459" i="5"/>
  <c r="P460" i="5"/>
  <c r="U462" i="5" s="1"/>
  <c r="P461" i="5"/>
  <c r="P462" i="5"/>
  <c r="P405" i="5"/>
  <c r="P406" i="5"/>
  <c r="P407" i="5"/>
  <c r="U409" i="5" s="1"/>
  <c r="P408" i="5"/>
  <c r="P409" i="5"/>
  <c r="P410" i="5"/>
  <c r="P411" i="5"/>
  <c r="U413" i="5" s="1"/>
  <c r="P412" i="5"/>
  <c r="U412" i="5" s="1"/>
  <c r="P413" i="5"/>
  <c r="P414" i="5"/>
  <c r="P415" i="5"/>
  <c r="P416" i="5"/>
  <c r="P417" i="5"/>
  <c r="P418" i="5"/>
  <c r="U418" i="5" s="1"/>
  <c r="P419" i="5"/>
  <c r="P420" i="5"/>
  <c r="P421" i="5"/>
  <c r="P422" i="5"/>
  <c r="U424" i="5" s="1"/>
  <c r="P423" i="5"/>
  <c r="P424" i="5"/>
  <c r="P425" i="5"/>
  <c r="P426" i="5"/>
  <c r="P427" i="5"/>
  <c r="U429" i="5" s="1"/>
  <c r="P428" i="5"/>
  <c r="P429" i="5"/>
  <c r="P430" i="5"/>
  <c r="P431" i="5"/>
  <c r="U431" i="5" s="1"/>
  <c r="P432" i="5"/>
  <c r="P433" i="5"/>
  <c r="P376" i="5"/>
  <c r="P377" i="5"/>
  <c r="P378" i="5"/>
  <c r="P379" i="5"/>
  <c r="P380" i="5"/>
  <c r="U382" i="5" s="1"/>
  <c r="P381" i="5"/>
  <c r="P382" i="5"/>
  <c r="P383" i="5"/>
  <c r="P384" i="5"/>
  <c r="P385" i="5"/>
  <c r="P386" i="5"/>
  <c r="P387" i="5"/>
  <c r="P388" i="5"/>
  <c r="P389" i="5"/>
  <c r="U391" i="5" s="1"/>
  <c r="P390" i="5"/>
  <c r="P391" i="5"/>
  <c r="P392" i="5"/>
  <c r="P393" i="5"/>
  <c r="U395" i="5" s="1"/>
  <c r="P394" i="5"/>
  <c r="U394" i="5" s="1"/>
  <c r="P395" i="5"/>
  <c r="P396" i="5"/>
  <c r="P397" i="5"/>
  <c r="P398" i="5"/>
  <c r="P399" i="5"/>
  <c r="P400" i="5"/>
  <c r="U400" i="5" s="1"/>
  <c r="P401" i="5"/>
  <c r="P402" i="5"/>
  <c r="P403" i="5"/>
  <c r="P404" i="5"/>
  <c r="P347" i="5"/>
  <c r="P348" i="5"/>
  <c r="P349" i="5"/>
  <c r="P350" i="5"/>
  <c r="P351" i="5"/>
  <c r="U353" i="5" s="1"/>
  <c r="P352" i="5"/>
  <c r="P353" i="5"/>
  <c r="P354" i="5"/>
  <c r="P355" i="5"/>
  <c r="U355" i="5" s="1"/>
  <c r="P356" i="5"/>
  <c r="U356" i="5" s="1"/>
  <c r="P357" i="5"/>
  <c r="P358" i="5"/>
  <c r="P359" i="5"/>
  <c r="P360" i="5"/>
  <c r="P361" i="5"/>
  <c r="P362" i="5"/>
  <c r="U362" i="5" s="1"/>
  <c r="P363" i="5"/>
  <c r="P364" i="5"/>
  <c r="P365" i="5"/>
  <c r="P366" i="5"/>
  <c r="P367" i="5"/>
  <c r="P368" i="5"/>
  <c r="P369" i="5"/>
  <c r="P370" i="5"/>
  <c r="P371" i="5"/>
  <c r="U373" i="5" s="1"/>
  <c r="P372" i="5"/>
  <c r="P373" i="5"/>
  <c r="P374" i="5"/>
  <c r="P375" i="5"/>
  <c r="P318" i="5"/>
  <c r="U320" i="5" s="1"/>
  <c r="P319" i="5"/>
  <c r="P320" i="5"/>
  <c r="P321" i="5"/>
  <c r="P322" i="5"/>
  <c r="P323" i="5"/>
  <c r="P324" i="5"/>
  <c r="U324" i="5" s="1"/>
  <c r="P325" i="5"/>
  <c r="P326" i="5"/>
  <c r="P327" i="5"/>
  <c r="P328" i="5"/>
  <c r="P329" i="5"/>
  <c r="P330" i="5"/>
  <c r="P331" i="5"/>
  <c r="P332" i="5"/>
  <c r="P333" i="5"/>
  <c r="U335" i="5" s="1"/>
  <c r="P334" i="5"/>
  <c r="U336" i="5" s="1"/>
  <c r="P335" i="5"/>
  <c r="P336" i="5"/>
  <c r="P337" i="5"/>
  <c r="U337" i="5" s="1"/>
  <c r="P338" i="5"/>
  <c r="U338" i="5" s="1"/>
  <c r="P339" i="5"/>
  <c r="P340" i="5"/>
  <c r="P341" i="5"/>
  <c r="P342" i="5"/>
  <c r="P343" i="5"/>
  <c r="P344" i="5"/>
  <c r="U344" i="5" s="1"/>
  <c r="P345" i="5"/>
  <c r="P346" i="5"/>
  <c r="P289" i="5"/>
  <c r="P290" i="5"/>
  <c r="U290" i="5" s="1"/>
  <c r="P291" i="5"/>
  <c r="P292" i="5"/>
  <c r="P293" i="5"/>
  <c r="P294" i="5"/>
  <c r="P295" i="5"/>
  <c r="U297" i="5" s="1"/>
  <c r="P296" i="5"/>
  <c r="P297" i="5"/>
  <c r="P298" i="5"/>
  <c r="P299" i="5"/>
  <c r="U301" i="5" s="1"/>
  <c r="P300" i="5"/>
  <c r="U300" i="5" s="1"/>
  <c r="P301" i="5"/>
  <c r="P302" i="5"/>
  <c r="P303" i="5"/>
  <c r="P304" i="5"/>
  <c r="P305" i="5"/>
  <c r="P306" i="5"/>
  <c r="U306" i="5" s="1"/>
  <c r="P307" i="5"/>
  <c r="P308" i="5"/>
  <c r="P309" i="5"/>
  <c r="P310" i="5"/>
  <c r="U310" i="5" s="1"/>
  <c r="P311" i="5"/>
  <c r="P312" i="5"/>
  <c r="P313" i="5"/>
  <c r="P314" i="5"/>
  <c r="P315" i="5"/>
  <c r="U317" i="5" s="1"/>
  <c r="P316" i="5"/>
  <c r="P317" i="5"/>
  <c r="P260" i="5"/>
  <c r="P261" i="5"/>
  <c r="P262" i="5"/>
  <c r="U262" i="5" s="1"/>
  <c r="P263" i="5"/>
  <c r="P264" i="5"/>
  <c r="P265" i="5"/>
  <c r="P266" i="5"/>
  <c r="P267" i="5"/>
  <c r="P268" i="5"/>
  <c r="U268" i="5" s="1"/>
  <c r="P269" i="5"/>
  <c r="P270" i="5"/>
  <c r="P271" i="5"/>
  <c r="P272" i="5"/>
  <c r="U274" i="5" s="1"/>
  <c r="P273" i="5"/>
  <c r="P274" i="5"/>
  <c r="P275" i="5"/>
  <c r="P276" i="5"/>
  <c r="P277" i="5"/>
  <c r="U279" i="5" s="1"/>
  <c r="P278" i="5"/>
  <c r="P279" i="5"/>
  <c r="P280" i="5"/>
  <c r="P281" i="5"/>
  <c r="U283" i="5" s="1"/>
  <c r="P282" i="5"/>
  <c r="U282" i="5" s="1"/>
  <c r="P283" i="5"/>
  <c r="P284" i="5"/>
  <c r="P285" i="5"/>
  <c r="P286" i="5"/>
  <c r="P287" i="5"/>
  <c r="P288" i="5"/>
  <c r="U288" i="5" s="1"/>
  <c r="P231" i="5"/>
  <c r="P232" i="5"/>
  <c r="P233" i="5"/>
  <c r="P234" i="5"/>
  <c r="P235" i="5"/>
  <c r="P236" i="5"/>
  <c r="P237" i="5"/>
  <c r="P238" i="5"/>
  <c r="P239" i="5"/>
  <c r="U241" i="5" s="1"/>
  <c r="P240" i="5"/>
  <c r="U242" i="5" s="1"/>
  <c r="P241" i="5"/>
  <c r="P242" i="5"/>
  <c r="P243" i="5"/>
  <c r="U245" i="5" s="1"/>
  <c r="P244" i="5"/>
  <c r="U244" i="5" s="1"/>
  <c r="P245" i="5"/>
  <c r="P246" i="5"/>
  <c r="P247" i="5"/>
  <c r="P248" i="5"/>
  <c r="P249" i="5"/>
  <c r="P250" i="5"/>
  <c r="U250" i="5" s="1"/>
  <c r="P251" i="5"/>
  <c r="P252" i="5"/>
  <c r="P253" i="5"/>
  <c r="P254" i="5"/>
  <c r="U254" i="5" s="1"/>
  <c r="P255" i="5"/>
  <c r="P256" i="5"/>
  <c r="P257" i="5"/>
  <c r="P258" i="5"/>
  <c r="U260" i="5" s="1"/>
  <c r="P259" i="5"/>
  <c r="P202" i="5"/>
  <c r="U204" i="5" s="1"/>
  <c r="P203" i="5"/>
  <c r="P204" i="5"/>
  <c r="P205" i="5"/>
  <c r="U207" i="5" s="1"/>
  <c r="P206" i="5"/>
  <c r="U206" i="5" s="1"/>
  <c r="P207" i="5"/>
  <c r="P208" i="5"/>
  <c r="P209" i="5"/>
  <c r="P210" i="5"/>
  <c r="P211" i="5"/>
  <c r="P212" i="5"/>
  <c r="U212" i="5" s="1"/>
  <c r="P213" i="5"/>
  <c r="P214" i="5"/>
  <c r="P215" i="5"/>
  <c r="P216" i="5"/>
  <c r="P217" i="5"/>
  <c r="P218" i="5"/>
  <c r="P219" i="5"/>
  <c r="P220" i="5"/>
  <c r="P221" i="5"/>
  <c r="U223" i="5" s="1"/>
  <c r="P222" i="5"/>
  <c r="P223" i="5"/>
  <c r="P224" i="5"/>
  <c r="P225" i="5"/>
  <c r="U225" i="5" s="1"/>
  <c r="P226" i="5"/>
  <c r="U226" i="5" s="1"/>
  <c r="P227" i="5"/>
  <c r="P228" i="5"/>
  <c r="P229" i="5"/>
  <c r="P230" i="5"/>
  <c r="P173" i="5"/>
  <c r="P174" i="5"/>
  <c r="U174" i="5" s="1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U190" i="5" s="1"/>
  <c r="P189" i="5"/>
  <c r="P190" i="5"/>
  <c r="P191" i="5"/>
  <c r="P192" i="5"/>
  <c r="P193" i="5"/>
  <c r="P194" i="5"/>
  <c r="U194" i="5" s="1"/>
  <c r="P195" i="5"/>
  <c r="P196" i="5"/>
  <c r="P197" i="5"/>
  <c r="P198" i="5"/>
  <c r="U200" i="5" s="1"/>
  <c r="P199" i="5"/>
  <c r="P200" i="5"/>
  <c r="P201" i="5"/>
  <c r="U203" i="5" s="1"/>
  <c r="P144" i="5"/>
  <c r="P145" i="5"/>
  <c r="U145" i="5" s="1"/>
  <c r="P146" i="5"/>
  <c r="U148" i="5" s="1"/>
  <c r="P147" i="5"/>
  <c r="P148" i="5"/>
  <c r="P149" i="5"/>
  <c r="U151" i="5" s="1"/>
  <c r="P150" i="5"/>
  <c r="U152" i="5" s="1"/>
  <c r="P151" i="5"/>
  <c r="P152" i="5"/>
  <c r="P153" i="5"/>
  <c r="P154" i="5"/>
  <c r="P155" i="5"/>
  <c r="P156" i="5"/>
  <c r="U156" i="5" s="1"/>
  <c r="P157" i="5"/>
  <c r="P158" i="5"/>
  <c r="P159" i="5"/>
  <c r="P160" i="5"/>
  <c r="U162" i="5" s="1"/>
  <c r="P161" i="5"/>
  <c r="P162" i="5"/>
  <c r="P163" i="5"/>
  <c r="P164" i="5"/>
  <c r="P165" i="5"/>
  <c r="U167" i="5" s="1"/>
  <c r="P166" i="5"/>
  <c r="P167" i="5"/>
  <c r="P168" i="5"/>
  <c r="P169" i="5"/>
  <c r="U171" i="5" s="1"/>
  <c r="P170" i="5"/>
  <c r="U170" i="5" s="1"/>
  <c r="P171" i="5"/>
  <c r="P172" i="5"/>
  <c r="P115" i="5"/>
  <c r="P116" i="5"/>
  <c r="P117" i="5"/>
  <c r="P118" i="5"/>
  <c r="U118" i="5" s="1"/>
  <c r="P119" i="5"/>
  <c r="P120" i="5"/>
  <c r="P121" i="5"/>
  <c r="P122" i="5"/>
  <c r="P123" i="5"/>
  <c r="P124" i="5"/>
  <c r="P125" i="5"/>
  <c r="U125" i="5" s="1"/>
  <c r="P126" i="5"/>
  <c r="P127" i="5"/>
  <c r="U129" i="5" s="1"/>
  <c r="P128" i="5"/>
  <c r="P129" i="5"/>
  <c r="P130" i="5"/>
  <c r="P131" i="5"/>
  <c r="U133" i="5" s="1"/>
  <c r="P132" i="5"/>
  <c r="U134" i="5" s="1"/>
  <c r="P133" i="5"/>
  <c r="P134" i="5"/>
  <c r="P135" i="5"/>
  <c r="P136" i="5"/>
  <c r="P137" i="5"/>
  <c r="P138" i="5"/>
  <c r="U138" i="5" s="1"/>
  <c r="P139" i="5"/>
  <c r="P140" i="5"/>
  <c r="P141" i="5"/>
  <c r="P142" i="5"/>
  <c r="U142" i="5" s="1"/>
  <c r="P143" i="5"/>
  <c r="P86" i="5"/>
  <c r="P87" i="5"/>
  <c r="P88" i="5"/>
  <c r="P89" i="5"/>
  <c r="U91" i="5" s="1"/>
  <c r="P90" i="5"/>
  <c r="P91" i="5"/>
  <c r="P92" i="5"/>
  <c r="P93" i="5"/>
  <c r="U93" i="5" s="1"/>
  <c r="P94" i="5"/>
  <c r="U94" i="5" s="1"/>
  <c r="P95" i="5"/>
  <c r="P96" i="5"/>
  <c r="P97" i="5"/>
  <c r="P98" i="5"/>
  <c r="P99" i="5"/>
  <c r="P100" i="5"/>
  <c r="U100" i="5" s="1"/>
  <c r="P101" i="5"/>
  <c r="P102" i="5"/>
  <c r="P103" i="5"/>
  <c r="P104" i="5"/>
  <c r="U106" i="5" s="1"/>
  <c r="P105" i="5"/>
  <c r="P106" i="5"/>
  <c r="P107" i="5"/>
  <c r="P108" i="5"/>
  <c r="P109" i="5"/>
  <c r="U111" i="5" s="1"/>
  <c r="P110" i="5"/>
  <c r="U112" i="5" s="1"/>
  <c r="P111" i="5"/>
  <c r="P112" i="5"/>
  <c r="P113" i="5"/>
  <c r="U113" i="5" s="1"/>
  <c r="P114" i="5"/>
  <c r="U114" i="5" s="1"/>
  <c r="P57" i="5"/>
  <c r="P58" i="5"/>
  <c r="P59" i="5"/>
  <c r="P60" i="5"/>
  <c r="P61" i="5"/>
  <c r="P62" i="5"/>
  <c r="R62" i="5" s="1"/>
  <c r="T62" i="5" s="1"/>
  <c r="P63" i="5"/>
  <c r="P64" i="5"/>
  <c r="P65" i="5"/>
  <c r="P66" i="5"/>
  <c r="P67" i="5"/>
  <c r="P68" i="5"/>
  <c r="P69" i="5"/>
  <c r="P70" i="5"/>
  <c r="P71" i="5"/>
  <c r="U73" i="5" s="1"/>
  <c r="P72" i="5"/>
  <c r="P73" i="5"/>
  <c r="P74" i="5"/>
  <c r="P75" i="5"/>
  <c r="U75" i="5" s="1"/>
  <c r="P76" i="5"/>
  <c r="U78" i="5" s="1"/>
  <c r="P77" i="5"/>
  <c r="P78" i="5"/>
  <c r="P79" i="5"/>
  <c r="P80" i="5"/>
  <c r="P81" i="5"/>
  <c r="P82" i="5"/>
  <c r="U82" i="5" s="1"/>
  <c r="P83" i="5"/>
  <c r="P84" i="5"/>
  <c r="P85" i="5"/>
  <c r="P28" i="5"/>
  <c r="P29" i="5"/>
  <c r="P30" i="5"/>
  <c r="P31" i="5"/>
  <c r="P32" i="5"/>
  <c r="P33" i="5"/>
  <c r="U35" i="5" s="1"/>
  <c r="P34" i="5"/>
  <c r="P35" i="5"/>
  <c r="P36" i="5"/>
  <c r="P37" i="5"/>
  <c r="U37" i="5" s="1"/>
  <c r="P38" i="5"/>
  <c r="U40" i="5" s="1"/>
  <c r="P39" i="5"/>
  <c r="P40" i="5"/>
  <c r="P41" i="5"/>
  <c r="P42" i="5"/>
  <c r="P43" i="5"/>
  <c r="P44" i="5"/>
  <c r="U44" i="5" s="1"/>
  <c r="P45" i="5"/>
  <c r="P46" i="5"/>
  <c r="P47" i="5"/>
  <c r="P48" i="5"/>
  <c r="P49" i="5"/>
  <c r="P50" i="5"/>
  <c r="P51" i="5"/>
  <c r="U51" i="5" s="1"/>
  <c r="P52" i="5"/>
  <c r="P53" i="5"/>
  <c r="U55" i="5" s="1"/>
  <c r="P54" i="5"/>
  <c r="P55" i="5"/>
  <c r="P56" i="5"/>
  <c r="P2" i="5"/>
  <c r="U4" i="5" s="1"/>
  <c r="P3" i="5"/>
  <c r="U3" i="5" s="1"/>
  <c r="P4" i="5"/>
  <c r="P5" i="5"/>
  <c r="P6" i="5"/>
  <c r="P7" i="5"/>
  <c r="P8" i="5"/>
  <c r="P9" i="5"/>
  <c r="U9" i="5" s="1"/>
  <c r="P10" i="5"/>
  <c r="P11" i="5"/>
  <c r="P12" i="5"/>
  <c r="P13" i="5"/>
  <c r="U15" i="5" s="1"/>
  <c r="P14" i="5"/>
  <c r="P15" i="5"/>
  <c r="P16" i="5"/>
  <c r="P17" i="5"/>
  <c r="P18" i="5"/>
  <c r="U20" i="5" s="1"/>
  <c r="P19" i="5"/>
  <c r="U21" i="5" s="1"/>
  <c r="P20" i="5"/>
  <c r="P21" i="5"/>
  <c r="P22" i="5"/>
  <c r="P23" i="5"/>
  <c r="U23" i="5" s="1"/>
  <c r="P24" i="5"/>
  <c r="P25" i="5"/>
  <c r="P26" i="5"/>
  <c r="P27" i="5"/>
  <c r="Q1161" i="5"/>
  <c r="Q1068" i="5"/>
  <c r="Q937" i="5"/>
  <c r="Q786" i="5"/>
  <c r="Q806" i="5"/>
  <c r="Q807" i="5"/>
  <c r="Q674" i="5"/>
  <c r="Q691" i="5"/>
  <c r="Q656" i="5"/>
  <c r="Q521" i="5"/>
  <c r="R521" i="5" s="1"/>
  <c r="Q525" i="5"/>
  <c r="Q545" i="5"/>
  <c r="Q503" i="5"/>
  <c r="R503" i="5" s="1"/>
  <c r="Q413" i="5"/>
  <c r="Q429" i="5"/>
  <c r="R429" i="5" s="1"/>
  <c r="Q394" i="5"/>
  <c r="Q395" i="5"/>
  <c r="R395" i="5" s="1"/>
  <c r="Q279" i="5"/>
  <c r="R279" i="5" s="1"/>
  <c r="Q241" i="5"/>
  <c r="R241" i="5" s="1"/>
  <c r="Q244" i="5"/>
  <c r="Q154" i="5"/>
  <c r="R154" i="5" s="1"/>
  <c r="Q129" i="5"/>
  <c r="R129" i="5" s="1"/>
  <c r="Q61" i="5"/>
  <c r="Q62" i="5"/>
  <c r="Q81" i="5"/>
  <c r="R81" i="5" s="1"/>
  <c r="Q56" i="5"/>
  <c r="Q4" i="5"/>
  <c r="Q5" i="5"/>
  <c r="Q27" i="5"/>
  <c r="R691" i="5"/>
  <c r="S1188" i="5"/>
  <c r="S1159" i="5"/>
  <c r="S1189" i="5"/>
  <c r="S1190" i="5"/>
  <c r="S1191" i="5"/>
  <c r="S1192" i="5"/>
  <c r="S1193" i="5"/>
  <c r="S1194" i="5"/>
  <c r="S1195" i="5"/>
  <c r="S1196" i="5"/>
  <c r="S1197" i="5"/>
  <c r="X1197" i="5" s="1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160" i="5"/>
  <c r="S1161" i="5"/>
  <c r="S1162" i="5"/>
  <c r="S1163" i="5"/>
  <c r="S1164" i="5"/>
  <c r="S1165" i="5"/>
  <c r="S1166" i="5"/>
  <c r="S1167" i="5"/>
  <c r="S1168" i="5"/>
  <c r="S1169" i="5"/>
  <c r="S1170" i="5"/>
  <c r="X1170" i="5" s="1"/>
  <c r="S1171" i="5"/>
  <c r="S1172" i="5"/>
  <c r="S1173" i="5"/>
  <c r="S1174" i="5"/>
  <c r="X1174" i="5" s="1"/>
  <c r="S1175" i="5"/>
  <c r="S1176" i="5"/>
  <c r="S1177" i="5"/>
  <c r="S1178" i="5"/>
  <c r="S1179" i="5"/>
  <c r="S1180" i="5"/>
  <c r="S1181" i="5"/>
  <c r="S1182" i="5"/>
  <c r="S1183" i="5"/>
  <c r="S1184" i="5"/>
  <c r="X1184" i="5" s="1"/>
  <c r="S1185" i="5"/>
  <c r="S1186" i="5"/>
  <c r="S1187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X1144" i="5" s="1"/>
  <c r="S1143" i="5"/>
  <c r="S1144" i="5"/>
  <c r="S1145" i="5"/>
  <c r="S1146" i="5"/>
  <c r="X1146" i="5" s="1"/>
  <c r="S1147" i="5"/>
  <c r="S1148" i="5"/>
  <c r="S1149" i="5"/>
  <c r="S1150" i="5"/>
  <c r="S1151" i="5"/>
  <c r="S1152" i="5"/>
  <c r="X1152" i="5" s="1"/>
  <c r="S1153" i="5"/>
  <c r="S1154" i="5"/>
  <c r="S1155" i="5"/>
  <c r="S1156" i="5"/>
  <c r="S1157" i="5"/>
  <c r="S1158" i="5"/>
  <c r="S1101" i="5"/>
  <c r="S1102" i="5"/>
  <c r="S1103" i="5"/>
  <c r="S1104" i="5"/>
  <c r="X1106" i="5" s="1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X1126" i="5" s="1"/>
  <c r="S1125" i="5"/>
  <c r="S1126" i="5"/>
  <c r="S1127" i="5"/>
  <c r="S1128" i="5"/>
  <c r="X1130" i="5" s="1"/>
  <c r="S1129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X1098" i="5" s="1"/>
  <c r="S1097" i="5"/>
  <c r="S1098" i="5"/>
  <c r="S1099" i="5"/>
  <c r="S1100" i="5"/>
  <c r="S1043" i="5"/>
  <c r="S1044" i="5"/>
  <c r="S1045" i="5"/>
  <c r="S1046" i="5"/>
  <c r="S1047" i="5"/>
  <c r="S1048" i="5"/>
  <c r="X1048" i="5" s="1"/>
  <c r="S1049" i="5"/>
  <c r="S1050" i="5"/>
  <c r="S1051" i="5"/>
  <c r="S1052" i="5"/>
  <c r="X1052" i="5" s="1"/>
  <c r="S1053" i="5"/>
  <c r="S1054" i="5"/>
  <c r="S1055" i="5"/>
  <c r="S1056" i="5"/>
  <c r="S1057" i="5"/>
  <c r="S1058" i="5"/>
  <c r="X1060" i="5" s="1"/>
  <c r="S1059" i="5"/>
  <c r="S1060" i="5"/>
  <c r="S1061" i="5"/>
  <c r="S1062" i="5"/>
  <c r="S1063" i="5"/>
  <c r="S1064" i="5"/>
  <c r="S1065" i="5"/>
  <c r="S1066" i="5"/>
  <c r="S1067" i="5"/>
  <c r="S1068" i="5"/>
  <c r="X1070" i="5" s="1"/>
  <c r="S1069" i="5"/>
  <c r="S1070" i="5"/>
  <c r="S1071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X1034" i="5" s="1"/>
  <c r="S1035" i="5"/>
  <c r="S1036" i="5"/>
  <c r="S1037" i="5"/>
  <c r="S1038" i="5"/>
  <c r="S1039" i="5"/>
  <c r="S1040" i="5"/>
  <c r="X1040" i="5" s="1"/>
  <c r="S1041" i="5"/>
  <c r="S1042" i="5"/>
  <c r="S985" i="5"/>
  <c r="S986" i="5"/>
  <c r="S987" i="5"/>
  <c r="S988" i="5"/>
  <c r="S989" i="5"/>
  <c r="S990" i="5"/>
  <c r="S991" i="5"/>
  <c r="S992" i="5"/>
  <c r="X992" i="5" s="1"/>
  <c r="S993" i="5"/>
  <c r="S994" i="5"/>
  <c r="S995" i="5"/>
  <c r="S996" i="5"/>
  <c r="X996" i="5" s="1"/>
  <c r="S997" i="5"/>
  <c r="S998" i="5"/>
  <c r="S999" i="5"/>
  <c r="S1000" i="5"/>
  <c r="S1001" i="5"/>
  <c r="S1002" i="5"/>
  <c r="X1004" i="5" s="1"/>
  <c r="S1003" i="5"/>
  <c r="S1004" i="5"/>
  <c r="S1005" i="5"/>
  <c r="S1006" i="5"/>
  <c r="S1007" i="5"/>
  <c r="S1008" i="5"/>
  <c r="S1009" i="5"/>
  <c r="S1010" i="5"/>
  <c r="S1011" i="5"/>
  <c r="S1012" i="5"/>
  <c r="X1014" i="5" s="1"/>
  <c r="S1013" i="5"/>
  <c r="S956" i="5"/>
  <c r="S957" i="5"/>
  <c r="S958" i="5"/>
  <c r="X958" i="5" s="1"/>
  <c r="S959" i="5"/>
  <c r="S960" i="5"/>
  <c r="S961" i="5"/>
  <c r="S962" i="5"/>
  <c r="S963" i="5"/>
  <c r="S964" i="5"/>
  <c r="X966" i="5" s="1"/>
  <c r="S965" i="5"/>
  <c r="S966" i="5"/>
  <c r="S967" i="5"/>
  <c r="S968" i="5"/>
  <c r="S969" i="5"/>
  <c r="S970" i="5"/>
  <c r="S971" i="5"/>
  <c r="S972" i="5"/>
  <c r="S973" i="5"/>
  <c r="S974" i="5"/>
  <c r="X976" i="5" s="1"/>
  <c r="S975" i="5"/>
  <c r="S976" i="5"/>
  <c r="S977" i="5"/>
  <c r="S978" i="5"/>
  <c r="S979" i="5"/>
  <c r="S980" i="5"/>
  <c r="S981" i="5"/>
  <c r="S982" i="5"/>
  <c r="S983" i="5"/>
  <c r="S984" i="5"/>
  <c r="S927" i="5"/>
  <c r="S928" i="5"/>
  <c r="S929" i="5"/>
  <c r="S930" i="5"/>
  <c r="S931" i="5"/>
  <c r="S932" i="5"/>
  <c r="S933" i="5"/>
  <c r="S934" i="5"/>
  <c r="S935" i="5"/>
  <c r="S936" i="5"/>
  <c r="X938" i="5" s="1"/>
  <c r="S937" i="5"/>
  <c r="S938" i="5"/>
  <c r="S939" i="5"/>
  <c r="S940" i="5"/>
  <c r="X940" i="5" s="1"/>
  <c r="S941" i="5"/>
  <c r="S942" i="5"/>
  <c r="S943" i="5"/>
  <c r="S944" i="5"/>
  <c r="S945" i="5"/>
  <c r="S946" i="5"/>
  <c r="X946" i="5" s="1"/>
  <c r="S947" i="5"/>
  <c r="S948" i="5"/>
  <c r="S949" i="5"/>
  <c r="S950" i="5"/>
  <c r="S951" i="5"/>
  <c r="S952" i="5"/>
  <c r="S953" i="5"/>
  <c r="S954" i="5"/>
  <c r="X956" i="5" s="1"/>
  <c r="S955" i="5"/>
  <c r="S898" i="5"/>
  <c r="X900" i="5" s="1"/>
  <c r="S899" i="5"/>
  <c r="S900" i="5"/>
  <c r="S901" i="5"/>
  <c r="S902" i="5"/>
  <c r="X902" i="5" s="1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X922" i="5" s="1"/>
  <c r="S923" i="5"/>
  <c r="S924" i="5"/>
  <c r="S925" i="5"/>
  <c r="S926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X882" i="5" s="1"/>
  <c r="S881" i="5"/>
  <c r="S882" i="5"/>
  <c r="S883" i="5"/>
  <c r="S884" i="5"/>
  <c r="S885" i="5"/>
  <c r="S886" i="5"/>
  <c r="S887" i="5"/>
  <c r="S888" i="5"/>
  <c r="S889" i="5"/>
  <c r="S890" i="5"/>
  <c r="X890" i="5" s="1"/>
  <c r="S891" i="5"/>
  <c r="S892" i="5"/>
  <c r="S893" i="5"/>
  <c r="S894" i="5"/>
  <c r="S895" i="5"/>
  <c r="S896" i="5"/>
  <c r="S897" i="5"/>
  <c r="S840" i="5"/>
  <c r="S841" i="5"/>
  <c r="S842" i="5"/>
  <c r="X844" i="5" s="1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X862" i="5" s="1"/>
  <c r="S863" i="5"/>
  <c r="S864" i="5"/>
  <c r="S865" i="5"/>
  <c r="S866" i="5"/>
  <c r="S867" i="5"/>
  <c r="S868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X826" i="5" s="1"/>
  <c r="S825" i="5"/>
  <c r="S826" i="5"/>
  <c r="S827" i="5"/>
  <c r="S828" i="5"/>
  <c r="X828" i="5" s="1"/>
  <c r="S829" i="5"/>
  <c r="S830" i="5"/>
  <c r="S831" i="5"/>
  <c r="S832" i="5"/>
  <c r="S833" i="5"/>
  <c r="S834" i="5"/>
  <c r="X834" i="5" s="1"/>
  <c r="S835" i="5"/>
  <c r="S836" i="5"/>
  <c r="S837" i="5"/>
  <c r="S838" i="5"/>
  <c r="S839" i="5"/>
  <c r="S782" i="5"/>
  <c r="S783" i="5"/>
  <c r="S784" i="5"/>
  <c r="S785" i="5"/>
  <c r="S786" i="5"/>
  <c r="S787" i="5"/>
  <c r="S788" i="5"/>
  <c r="S789" i="5"/>
  <c r="S790" i="5"/>
  <c r="X790" i="5" s="1"/>
  <c r="S791" i="5"/>
  <c r="S792" i="5"/>
  <c r="S793" i="5"/>
  <c r="S794" i="5"/>
  <c r="S795" i="5"/>
  <c r="S796" i="5"/>
  <c r="X796" i="5" s="1"/>
  <c r="S797" i="5"/>
  <c r="S798" i="5"/>
  <c r="S799" i="5"/>
  <c r="X799" i="5" s="1"/>
  <c r="S800" i="5"/>
  <c r="S801" i="5"/>
  <c r="S802" i="5"/>
  <c r="S803" i="5"/>
  <c r="S804" i="5"/>
  <c r="S805" i="5"/>
  <c r="S806" i="5"/>
  <c r="X806" i="5" s="1"/>
  <c r="S807" i="5"/>
  <c r="S808" i="5"/>
  <c r="S809" i="5"/>
  <c r="S810" i="5"/>
  <c r="X812" i="5" s="1"/>
  <c r="S753" i="5"/>
  <c r="S754" i="5"/>
  <c r="S755" i="5"/>
  <c r="S756" i="5"/>
  <c r="S757" i="5"/>
  <c r="S758" i="5"/>
  <c r="X758" i="5" s="1"/>
  <c r="S759" i="5"/>
  <c r="S760" i="5"/>
  <c r="S761" i="5"/>
  <c r="S762" i="5"/>
  <c r="S763" i="5"/>
  <c r="S764" i="5"/>
  <c r="S765" i="5"/>
  <c r="S766" i="5"/>
  <c r="S767" i="5"/>
  <c r="S768" i="5"/>
  <c r="X770" i="5" s="1"/>
  <c r="S769" i="5"/>
  <c r="S770" i="5"/>
  <c r="S771" i="5"/>
  <c r="S772" i="5"/>
  <c r="X772" i="5" s="1"/>
  <c r="S773" i="5"/>
  <c r="S774" i="5"/>
  <c r="S775" i="5"/>
  <c r="S776" i="5"/>
  <c r="S777" i="5"/>
  <c r="S778" i="5"/>
  <c r="X778" i="5" s="1"/>
  <c r="S779" i="5"/>
  <c r="S780" i="5"/>
  <c r="S781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X740" i="5" s="1"/>
  <c r="S741" i="5"/>
  <c r="S742" i="5"/>
  <c r="S743" i="5"/>
  <c r="S744" i="5"/>
  <c r="X744" i="5" s="1"/>
  <c r="S745" i="5"/>
  <c r="S746" i="5"/>
  <c r="S747" i="5"/>
  <c r="S748" i="5"/>
  <c r="S749" i="5"/>
  <c r="S750" i="5"/>
  <c r="X750" i="5" s="1"/>
  <c r="S751" i="5"/>
  <c r="S752" i="5"/>
  <c r="S695" i="5"/>
  <c r="S696" i="5"/>
  <c r="S697" i="5"/>
  <c r="S698" i="5"/>
  <c r="S699" i="5"/>
  <c r="S700" i="5"/>
  <c r="S701" i="5"/>
  <c r="S702" i="5"/>
  <c r="X702" i="5" s="1"/>
  <c r="S703" i="5"/>
  <c r="S704" i="5"/>
  <c r="S705" i="5"/>
  <c r="X705" i="5" s="1"/>
  <c r="S706" i="5"/>
  <c r="X706" i="5" s="1"/>
  <c r="S707" i="5"/>
  <c r="S708" i="5"/>
  <c r="S709" i="5"/>
  <c r="S710" i="5"/>
  <c r="S711" i="5"/>
  <c r="S712" i="5"/>
  <c r="X712" i="5" s="1"/>
  <c r="S713" i="5"/>
  <c r="S714" i="5"/>
  <c r="S715" i="5"/>
  <c r="S716" i="5"/>
  <c r="X716" i="5" s="1"/>
  <c r="S717" i="5"/>
  <c r="S718" i="5"/>
  <c r="S719" i="5"/>
  <c r="S720" i="5"/>
  <c r="S721" i="5"/>
  <c r="S722" i="5"/>
  <c r="X722" i="5" s="1"/>
  <c r="S723" i="5"/>
  <c r="S666" i="5"/>
  <c r="S667" i="5"/>
  <c r="S668" i="5"/>
  <c r="S669" i="5"/>
  <c r="S670" i="5"/>
  <c r="S671" i="5"/>
  <c r="S672" i="5"/>
  <c r="S673" i="5"/>
  <c r="S674" i="5"/>
  <c r="X676" i="5" s="1"/>
  <c r="S675" i="5"/>
  <c r="S676" i="5"/>
  <c r="S677" i="5"/>
  <c r="S678" i="5"/>
  <c r="S679" i="5"/>
  <c r="S680" i="5"/>
  <c r="S681" i="5"/>
  <c r="S682" i="5"/>
  <c r="S683" i="5"/>
  <c r="S684" i="5"/>
  <c r="X684" i="5" s="1"/>
  <c r="S685" i="5"/>
  <c r="S686" i="5"/>
  <c r="S687" i="5"/>
  <c r="X687" i="5" s="1"/>
  <c r="S688" i="5"/>
  <c r="S689" i="5"/>
  <c r="S690" i="5"/>
  <c r="S691" i="5"/>
  <c r="S692" i="5"/>
  <c r="S693" i="5"/>
  <c r="S694" i="5"/>
  <c r="S637" i="5"/>
  <c r="S638" i="5"/>
  <c r="S639" i="5"/>
  <c r="S640" i="5"/>
  <c r="S641" i="5"/>
  <c r="S642" i="5"/>
  <c r="X644" i="5" s="1"/>
  <c r="S643" i="5"/>
  <c r="S644" i="5"/>
  <c r="S645" i="5"/>
  <c r="S646" i="5"/>
  <c r="X646" i="5" s="1"/>
  <c r="S647" i="5"/>
  <c r="S648" i="5"/>
  <c r="S649" i="5"/>
  <c r="X649" i="5" s="1"/>
  <c r="S650" i="5"/>
  <c r="S651" i="5"/>
  <c r="S652" i="5"/>
  <c r="S653" i="5"/>
  <c r="S654" i="5"/>
  <c r="S655" i="5"/>
  <c r="S656" i="5"/>
  <c r="X656" i="5" s="1"/>
  <c r="S657" i="5"/>
  <c r="S658" i="5"/>
  <c r="S659" i="5"/>
  <c r="S660" i="5"/>
  <c r="X660" i="5" s="1"/>
  <c r="S661" i="5"/>
  <c r="S662" i="5"/>
  <c r="S663" i="5"/>
  <c r="S664" i="5"/>
  <c r="S665" i="5"/>
  <c r="S608" i="5"/>
  <c r="X610" i="5" s="1"/>
  <c r="S609" i="5"/>
  <c r="S610" i="5"/>
  <c r="S611" i="5"/>
  <c r="S612" i="5"/>
  <c r="S613" i="5"/>
  <c r="S614" i="5"/>
  <c r="S615" i="5"/>
  <c r="S616" i="5"/>
  <c r="S617" i="5"/>
  <c r="S618" i="5"/>
  <c r="X618" i="5" s="1"/>
  <c r="S619" i="5"/>
  <c r="S620" i="5"/>
  <c r="S621" i="5"/>
  <c r="S622" i="5"/>
  <c r="S623" i="5"/>
  <c r="S624" i="5"/>
  <c r="S625" i="5"/>
  <c r="S626" i="5"/>
  <c r="S627" i="5"/>
  <c r="S628" i="5"/>
  <c r="X628" i="5" s="1"/>
  <c r="S629" i="5"/>
  <c r="S630" i="5"/>
  <c r="S631" i="5"/>
  <c r="X631" i="5" s="1"/>
  <c r="S632" i="5"/>
  <c r="S633" i="5"/>
  <c r="S634" i="5"/>
  <c r="S635" i="5"/>
  <c r="S636" i="5"/>
  <c r="S579" i="5"/>
  <c r="S580" i="5"/>
  <c r="S581" i="5"/>
  <c r="S582" i="5"/>
  <c r="S583" i="5"/>
  <c r="S584" i="5"/>
  <c r="S585" i="5"/>
  <c r="S586" i="5"/>
  <c r="S587" i="5"/>
  <c r="S588" i="5"/>
  <c r="S589" i="5"/>
  <c r="X591" i="5" s="1"/>
  <c r="S590" i="5"/>
  <c r="X590" i="5" s="1"/>
  <c r="S591" i="5"/>
  <c r="S592" i="5"/>
  <c r="S593" i="5"/>
  <c r="S594" i="5"/>
  <c r="X594" i="5" s="1"/>
  <c r="S595" i="5"/>
  <c r="S596" i="5"/>
  <c r="S597" i="5"/>
  <c r="S598" i="5"/>
  <c r="S599" i="5"/>
  <c r="S600" i="5"/>
  <c r="X600" i="5" s="1"/>
  <c r="S601" i="5"/>
  <c r="S602" i="5"/>
  <c r="S603" i="5"/>
  <c r="X603" i="5" s="1"/>
  <c r="S604" i="5"/>
  <c r="X604" i="5" s="1"/>
  <c r="S605" i="5"/>
  <c r="S606" i="5"/>
  <c r="S607" i="5"/>
  <c r="X609" i="5" s="1"/>
  <c r="S550" i="5"/>
  <c r="S551" i="5"/>
  <c r="S552" i="5"/>
  <c r="X554" i="5" s="1"/>
  <c r="S553" i="5"/>
  <c r="S554" i="5"/>
  <c r="S555" i="5"/>
  <c r="X555" i="5" s="1"/>
  <c r="S556" i="5"/>
  <c r="X556" i="5" s="1"/>
  <c r="S557" i="5"/>
  <c r="S558" i="5"/>
  <c r="S559" i="5"/>
  <c r="S560" i="5"/>
  <c r="S561" i="5"/>
  <c r="S562" i="5"/>
  <c r="X562" i="5" s="1"/>
  <c r="S563" i="5"/>
  <c r="S564" i="5"/>
  <c r="S565" i="5"/>
  <c r="S566" i="5"/>
  <c r="S567" i="5"/>
  <c r="S568" i="5"/>
  <c r="S569" i="5"/>
  <c r="S570" i="5"/>
  <c r="S571" i="5"/>
  <c r="S572" i="5"/>
  <c r="X572" i="5" s="1"/>
  <c r="S573" i="5"/>
  <c r="S574" i="5"/>
  <c r="S575" i="5"/>
  <c r="S576" i="5"/>
  <c r="S577" i="5"/>
  <c r="S578" i="5"/>
  <c r="S521" i="5"/>
  <c r="S522" i="5"/>
  <c r="S523" i="5"/>
  <c r="S524" i="5"/>
  <c r="S525" i="5"/>
  <c r="S526" i="5"/>
  <c r="S527" i="5"/>
  <c r="X527" i="5" s="1"/>
  <c r="S528" i="5"/>
  <c r="S529" i="5"/>
  <c r="S530" i="5"/>
  <c r="S531" i="5"/>
  <c r="S532" i="5"/>
  <c r="S533" i="5"/>
  <c r="S534" i="5"/>
  <c r="X536" i="5" s="1"/>
  <c r="S535" i="5"/>
  <c r="S536" i="5"/>
  <c r="S537" i="5"/>
  <c r="S538" i="5"/>
  <c r="S539" i="5"/>
  <c r="S540" i="5"/>
  <c r="S541" i="5"/>
  <c r="S542" i="5"/>
  <c r="S543" i="5"/>
  <c r="S544" i="5"/>
  <c r="X544" i="5" s="1"/>
  <c r="S545" i="5"/>
  <c r="S546" i="5"/>
  <c r="S547" i="5"/>
  <c r="S548" i="5"/>
  <c r="S549" i="5"/>
  <c r="S492" i="5"/>
  <c r="S493" i="5"/>
  <c r="S494" i="5"/>
  <c r="S495" i="5"/>
  <c r="S496" i="5"/>
  <c r="X496" i="5" s="1"/>
  <c r="S497" i="5"/>
  <c r="S498" i="5"/>
  <c r="S499" i="5"/>
  <c r="X499" i="5" s="1"/>
  <c r="S500" i="5"/>
  <c r="S501" i="5"/>
  <c r="S502" i="5"/>
  <c r="S503" i="5"/>
  <c r="S504" i="5"/>
  <c r="S505" i="5"/>
  <c r="S506" i="5"/>
  <c r="X506" i="5" s="1"/>
  <c r="S507" i="5"/>
  <c r="S508" i="5"/>
  <c r="S509" i="5"/>
  <c r="S510" i="5"/>
  <c r="S511" i="5"/>
  <c r="S512" i="5"/>
  <c r="S513" i="5"/>
  <c r="S514" i="5"/>
  <c r="S515" i="5"/>
  <c r="S516" i="5"/>
  <c r="X516" i="5" s="1"/>
  <c r="S517" i="5"/>
  <c r="S518" i="5"/>
  <c r="S519" i="5"/>
  <c r="S520" i="5"/>
  <c r="S463" i="5"/>
  <c r="S464" i="5"/>
  <c r="X464" i="5" s="1"/>
  <c r="S465" i="5"/>
  <c r="S466" i="5"/>
  <c r="S467" i="5"/>
  <c r="S468" i="5"/>
  <c r="X468" i="5" s="1"/>
  <c r="S469" i="5"/>
  <c r="S470" i="5"/>
  <c r="S471" i="5"/>
  <c r="X471" i="5" s="1"/>
  <c r="S472" i="5"/>
  <c r="X472" i="5" s="1"/>
  <c r="S473" i="5"/>
  <c r="S474" i="5"/>
  <c r="S475" i="5"/>
  <c r="S476" i="5"/>
  <c r="S477" i="5"/>
  <c r="S478" i="5"/>
  <c r="X480" i="5" s="1"/>
  <c r="S479" i="5"/>
  <c r="S480" i="5"/>
  <c r="S481" i="5"/>
  <c r="X481" i="5" s="1"/>
  <c r="S482" i="5"/>
  <c r="S483" i="5"/>
  <c r="S484" i="5"/>
  <c r="S485" i="5"/>
  <c r="S486" i="5"/>
  <c r="S487" i="5"/>
  <c r="S488" i="5"/>
  <c r="S489" i="5"/>
  <c r="S490" i="5"/>
  <c r="S491" i="5"/>
  <c r="X491" i="5" s="1"/>
  <c r="S434" i="5"/>
  <c r="S435" i="5"/>
  <c r="X435" i="5" s="1"/>
  <c r="S436" i="5"/>
  <c r="S437" i="5"/>
  <c r="S438" i="5"/>
  <c r="S439" i="5"/>
  <c r="S440" i="5"/>
  <c r="S441" i="5"/>
  <c r="S442" i="5"/>
  <c r="S443" i="5"/>
  <c r="X443" i="5" s="1"/>
  <c r="S444" i="5"/>
  <c r="X444" i="5" s="1"/>
  <c r="S445" i="5"/>
  <c r="S446" i="5"/>
  <c r="S447" i="5"/>
  <c r="S448" i="5"/>
  <c r="S449" i="5"/>
  <c r="S450" i="5"/>
  <c r="X450" i="5" s="1"/>
  <c r="S451" i="5"/>
  <c r="S452" i="5"/>
  <c r="S453" i="5"/>
  <c r="S454" i="5"/>
  <c r="X454" i="5" s="1"/>
  <c r="S455" i="5"/>
  <c r="S456" i="5"/>
  <c r="S457" i="5"/>
  <c r="S458" i="5"/>
  <c r="S459" i="5"/>
  <c r="S460" i="5"/>
  <c r="X462" i="5" s="1"/>
  <c r="S461" i="5"/>
  <c r="S462" i="5"/>
  <c r="S405" i="5"/>
  <c r="S406" i="5"/>
  <c r="S407" i="5"/>
  <c r="S408" i="5"/>
  <c r="S409" i="5"/>
  <c r="S410" i="5"/>
  <c r="S411" i="5"/>
  <c r="S412" i="5"/>
  <c r="X412" i="5" s="1"/>
  <c r="S413" i="5"/>
  <c r="S414" i="5"/>
  <c r="S415" i="5"/>
  <c r="S416" i="5"/>
  <c r="S417" i="5"/>
  <c r="S418" i="5"/>
  <c r="S419" i="5"/>
  <c r="S420" i="5"/>
  <c r="S421" i="5"/>
  <c r="X423" i="5" s="1"/>
  <c r="S422" i="5"/>
  <c r="X422" i="5" s="1"/>
  <c r="S423" i="5"/>
  <c r="S424" i="5"/>
  <c r="S425" i="5"/>
  <c r="X425" i="5" s="1"/>
  <c r="S426" i="5"/>
  <c r="S427" i="5"/>
  <c r="S428" i="5"/>
  <c r="S429" i="5"/>
  <c r="S430" i="5"/>
  <c r="S431" i="5"/>
  <c r="S432" i="5"/>
  <c r="S433" i="5"/>
  <c r="S376" i="5"/>
  <c r="S377" i="5"/>
  <c r="S378" i="5"/>
  <c r="S379" i="5"/>
  <c r="S380" i="5"/>
  <c r="S381" i="5"/>
  <c r="S382" i="5"/>
  <c r="S383" i="5"/>
  <c r="S384" i="5"/>
  <c r="X386" i="5" s="1"/>
  <c r="S385" i="5"/>
  <c r="S386" i="5"/>
  <c r="S387" i="5"/>
  <c r="X387" i="5" s="1"/>
  <c r="S388" i="5"/>
  <c r="X388" i="5" s="1"/>
  <c r="S389" i="5"/>
  <c r="S390" i="5"/>
  <c r="S391" i="5"/>
  <c r="S392" i="5"/>
  <c r="S393" i="5"/>
  <c r="S394" i="5"/>
  <c r="X396" i="5" s="1"/>
  <c r="S395" i="5"/>
  <c r="S396" i="5"/>
  <c r="S397" i="5"/>
  <c r="S398" i="5"/>
  <c r="S399" i="5"/>
  <c r="S400" i="5"/>
  <c r="S401" i="5"/>
  <c r="S402" i="5"/>
  <c r="S403" i="5"/>
  <c r="S404" i="5"/>
  <c r="S347" i="5"/>
  <c r="S348" i="5"/>
  <c r="S349" i="5"/>
  <c r="S350" i="5"/>
  <c r="S351" i="5"/>
  <c r="S352" i="5"/>
  <c r="S353" i="5"/>
  <c r="S354" i="5"/>
  <c r="S355" i="5"/>
  <c r="S356" i="5"/>
  <c r="X358" i="5" s="1"/>
  <c r="S357" i="5"/>
  <c r="S358" i="5"/>
  <c r="S359" i="5"/>
  <c r="S360" i="5"/>
  <c r="X360" i="5" s="1"/>
  <c r="S361" i="5"/>
  <c r="S362" i="5"/>
  <c r="S363" i="5"/>
  <c r="S364" i="5"/>
  <c r="S365" i="5"/>
  <c r="S366" i="5"/>
  <c r="X366" i="5" s="1"/>
  <c r="S367" i="5"/>
  <c r="S368" i="5"/>
  <c r="S369" i="5"/>
  <c r="X369" i="5" s="1"/>
  <c r="S370" i="5"/>
  <c r="X370" i="5" s="1"/>
  <c r="S371" i="5"/>
  <c r="S372" i="5"/>
  <c r="S373" i="5"/>
  <c r="S374" i="5"/>
  <c r="S375" i="5"/>
  <c r="S318" i="5"/>
  <c r="S319" i="5"/>
  <c r="S320" i="5"/>
  <c r="S321" i="5"/>
  <c r="S322" i="5"/>
  <c r="S323" i="5"/>
  <c r="S324" i="5"/>
  <c r="S325" i="5"/>
  <c r="S326" i="5"/>
  <c r="S327" i="5"/>
  <c r="S328" i="5"/>
  <c r="X328" i="5" s="1"/>
  <c r="S329" i="5"/>
  <c r="S330" i="5"/>
  <c r="S331" i="5"/>
  <c r="S332" i="5"/>
  <c r="X332" i="5" s="1"/>
  <c r="S333" i="5"/>
  <c r="S334" i="5"/>
  <c r="S335" i="5"/>
  <c r="S336" i="5"/>
  <c r="S337" i="5"/>
  <c r="S338" i="5"/>
  <c r="S339" i="5"/>
  <c r="S340" i="5"/>
  <c r="S341" i="5"/>
  <c r="S342" i="5"/>
  <c r="X342" i="5" s="1"/>
  <c r="S343" i="5"/>
  <c r="S344" i="5"/>
  <c r="S345" i="5"/>
  <c r="S346" i="5"/>
  <c r="S289" i="5"/>
  <c r="S290" i="5"/>
  <c r="X292" i="5" s="1"/>
  <c r="S291" i="5"/>
  <c r="S292" i="5"/>
  <c r="S293" i="5"/>
  <c r="X293" i="5" s="1"/>
  <c r="S294" i="5"/>
  <c r="S295" i="5"/>
  <c r="S296" i="5"/>
  <c r="S297" i="5"/>
  <c r="S298" i="5"/>
  <c r="S299" i="5"/>
  <c r="S300" i="5"/>
  <c r="X302" i="5" s="1"/>
  <c r="S301" i="5"/>
  <c r="S302" i="5"/>
  <c r="S303" i="5"/>
  <c r="S304" i="5"/>
  <c r="X304" i="5" s="1"/>
  <c r="S305" i="5"/>
  <c r="S306" i="5"/>
  <c r="X308" i="5" s="1"/>
  <c r="S307" i="5"/>
  <c r="S308" i="5"/>
  <c r="S309" i="5"/>
  <c r="S310" i="5"/>
  <c r="X312" i="5" s="1"/>
  <c r="S311" i="5"/>
  <c r="S312" i="5"/>
  <c r="S313" i="5"/>
  <c r="S314" i="5"/>
  <c r="X314" i="5" s="1"/>
  <c r="S315" i="5"/>
  <c r="S316" i="5"/>
  <c r="S317" i="5"/>
  <c r="S260" i="5"/>
  <c r="S261" i="5"/>
  <c r="S262" i="5"/>
  <c r="X262" i="5" s="1"/>
  <c r="S263" i="5"/>
  <c r="S264" i="5"/>
  <c r="S265" i="5"/>
  <c r="S266" i="5"/>
  <c r="X266" i="5" s="1"/>
  <c r="S267" i="5"/>
  <c r="S268" i="5"/>
  <c r="S269" i="5"/>
  <c r="S270" i="5"/>
  <c r="S271" i="5"/>
  <c r="S272" i="5"/>
  <c r="X272" i="5" s="1"/>
  <c r="S273" i="5"/>
  <c r="S274" i="5"/>
  <c r="S275" i="5"/>
  <c r="X275" i="5" s="1"/>
  <c r="S276" i="5"/>
  <c r="X276" i="5" s="1"/>
  <c r="S277" i="5"/>
  <c r="S278" i="5"/>
  <c r="S279" i="5"/>
  <c r="S280" i="5"/>
  <c r="S281" i="5"/>
  <c r="S282" i="5"/>
  <c r="S283" i="5"/>
  <c r="S284" i="5"/>
  <c r="S285" i="5"/>
  <c r="X285" i="5" s="1"/>
  <c r="S286" i="5"/>
  <c r="X286" i="5" s="1"/>
  <c r="S287" i="5"/>
  <c r="S288" i="5"/>
  <c r="S231" i="5"/>
  <c r="S232" i="5"/>
  <c r="S233" i="5"/>
  <c r="S234" i="5"/>
  <c r="X234" i="5" s="1"/>
  <c r="S235" i="5"/>
  <c r="S236" i="5"/>
  <c r="S237" i="5"/>
  <c r="S238" i="5"/>
  <c r="S239" i="5"/>
  <c r="S240" i="5"/>
  <c r="S241" i="5"/>
  <c r="S242" i="5"/>
  <c r="S243" i="5"/>
  <c r="S244" i="5"/>
  <c r="X246" i="5" s="1"/>
  <c r="S245" i="5"/>
  <c r="S246" i="5"/>
  <c r="S247" i="5"/>
  <c r="X247" i="5" s="1"/>
  <c r="S248" i="5"/>
  <c r="S249" i="5"/>
  <c r="S250" i="5"/>
  <c r="X252" i="5" s="1"/>
  <c r="S251" i="5"/>
  <c r="S252" i="5"/>
  <c r="S253" i="5"/>
  <c r="S254" i="5"/>
  <c r="X254" i="5" s="1"/>
  <c r="S255" i="5"/>
  <c r="S256" i="5"/>
  <c r="S257" i="5"/>
  <c r="X257" i="5" s="1"/>
  <c r="S258" i="5"/>
  <c r="X258" i="5" s="1"/>
  <c r="S259" i="5"/>
  <c r="S202" i="5"/>
  <c r="X202" i="5" s="1"/>
  <c r="S203" i="5"/>
  <c r="S204" i="5"/>
  <c r="S205" i="5"/>
  <c r="S206" i="5"/>
  <c r="X208" i="5" s="1"/>
  <c r="S207" i="5"/>
  <c r="S208" i="5"/>
  <c r="S209" i="5"/>
  <c r="S210" i="5"/>
  <c r="S211" i="5"/>
  <c r="S212" i="5"/>
  <c r="S213" i="5"/>
  <c r="S214" i="5"/>
  <c r="S215" i="5"/>
  <c r="S216" i="5"/>
  <c r="X216" i="5" s="1"/>
  <c r="S217" i="5"/>
  <c r="S218" i="5"/>
  <c r="S219" i="5"/>
  <c r="X219" i="5" s="1"/>
  <c r="S220" i="5"/>
  <c r="X220" i="5" s="1"/>
  <c r="S221" i="5"/>
  <c r="S222" i="5"/>
  <c r="S223" i="5"/>
  <c r="S224" i="5"/>
  <c r="S225" i="5"/>
  <c r="S226" i="5"/>
  <c r="X226" i="5" s="1"/>
  <c r="S227" i="5"/>
  <c r="S228" i="5"/>
  <c r="S229" i="5"/>
  <c r="S230" i="5"/>
  <c r="X230" i="5" s="1"/>
  <c r="S173" i="5"/>
  <c r="X173" i="5" s="1"/>
  <c r="S174" i="5"/>
  <c r="X174" i="5" s="1"/>
  <c r="S175" i="5"/>
  <c r="S176" i="5"/>
  <c r="S177" i="5"/>
  <c r="S178" i="5"/>
  <c r="X178" i="5" s="1"/>
  <c r="S179" i="5"/>
  <c r="S180" i="5"/>
  <c r="S181" i="5"/>
  <c r="S182" i="5"/>
  <c r="S183" i="5"/>
  <c r="S184" i="5"/>
  <c r="S185" i="5"/>
  <c r="S186" i="5"/>
  <c r="S187" i="5"/>
  <c r="S188" i="5"/>
  <c r="X190" i="5" s="1"/>
  <c r="S189" i="5"/>
  <c r="S190" i="5"/>
  <c r="S191" i="5"/>
  <c r="S192" i="5"/>
  <c r="X192" i="5" s="1"/>
  <c r="S193" i="5"/>
  <c r="S194" i="5"/>
  <c r="S195" i="5"/>
  <c r="S196" i="5"/>
  <c r="S197" i="5"/>
  <c r="S198" i="5"/>
  <c r="X198" i="5" s="1"/>
  <c r="S199" i="5"/>
  <c r="S200" i="5"/>
  <c r="S201" i="5"/>
  <c r="X201" i="5" s="1"/>
  <c r="S144" i="5"/>
  <c r="S145" i="5"/>
  <c r="S146" i="5"/>
  <c r="S147" i="5"/>
  <c r="S148" i="5"/>
  <c r="S149" i="5"/>
  <c r="S150" i="5"/>
  <c r="X152" i="5" s="1"/>
  <c r="S151" i="5"/>
  <c r="S152" i="5"/>
  <c r="S153" i="5"/>
  <c r="X153" i="5" s="1"/>
  <c r="S154" i="5"/>
  <c r="S155" i="5"/>
  <c r="S156" i="5"/>
  <c r="S157" i="5"/>
  <c r="S158" i="5"/>
  <c r="S159" i="5"/>
  <c r="S160" i="5"/>
  <c r="S161" i="5"/>
  <c r="S162" i="5"/>
  <c r="S163" i="5"/>
  <c r="X163" i="5" s="1"/>
  <c r="S164" i="5"/>
  <c r="S165" i="5"/>
  <c r="S166" i="5"/>
  <c r="S167" i="5"/>
  <c r="S168" i="5"/>
  <c r="S169" i="5"/>
  <c r="S170" i="5"/>
  <c r="X170" i="5" s="1"/>
  <c r="S171" i="5"/>
  <c r="S172" i="5"/>
  <c r="S115" i="5"/>
  <c r="S116" i="5"/>
  <c r="S117" i="5"/>
  <c r="S118" i="5"/>
  <c r="S119" i="5"/>
  <c r="S120" i="5"/>
  <c r="S121" i="5"/>
  <c r="S122" i="5"/>
  <c r="X122" i="5" s="1"/>
  <c r="S123" i="5"/>
  <c r="S124" i="5"/>
  <c r="S125" i="5"/>
  <c r="X125" i="5" s="1"/>
  <c r="S126" i="5"/>
  <c r="S127" i="5"/>
  <c r="S128" i="5"/>
  <c r="S129" i="5"/>
  <c r="S130" i="5"/>
  <c r="S131" i="5"/>
  <c r="S132" i="5"/>
  <c r="X134" i="5" s="1"/>
  <c r="S133" i="5"/>
  <c r="S134" i="5"/>
  <c r="S135" i="5"/>
  <c r="S136" i="5"/>
  <c r="X136" i="5" s="1"/>
  <c r="S137" i="5"/>
  <c r="S138" i="5"/>
  <c r="S139" i="5"/>
  <c r="S140" i="5"/>
  <c r="S141" i="5"/>
  <c r="S142" i="5"/>
  <c r="X142" i="5" s="1"/>
  <c r="S143" i="5"/>
  <c r="X145" i="5" s="1"/>
  <c r="S86" i="5"/>
  <c r="S87" i="5"/>
  <c r="S88" i="5"/>
  <c r="S89" i="5"/>
  <c r="S90" i="5"/>
  <c r="S91" i="5"/>
  <c r="S92" i="5"/>
  <c r="S93" i="5"/>
  <c r="S94" i="5"/>
  <c r="S95" i="5"/>
  <c r="S96" i="5"/>
  <c r="S97" i="5"/>
  <c r="X97" i="5" s="1"/>
  <c r="S98" i="5"/>
  <c r="X98" i="5" s="1"/>
  <c r="S99" i="5"/>
  <c r="S100" i="5"/>
  <c r="S101" i="5"/>
  <c r="S102" i="5"/>
  <c r="S103" i="5"/>
  <c r="S104" i="5"/>
  <c r="X104" i="5" s="1"/>
  <c r="S105" i="5"/>
  <c r="S106" i="5"/>
  <c r="S107" i="5"/>
  <c r="X107" i="5" s="1"/>
  <c r="S108" i="5"/>
  <c r="X108" i="5" s="1"/>
  <c r="S109" i="5"/>
  <c r="S110" i="5"/>
  <c r="S111" i="5"/>
  <c r="S112" i="5"/>
  <c r="S113" i="5"/>
  <c r="S114" i="5"/>
  <c r="X114" i="5" s="1"/>
  <c r="S57" i="5"/>
  <c r="S58" i="5"/>
  <c r="S59" i="5"/>
  <c r="S60" i="5"/>
  <c r="X60" i="5" s="1"/>
  <c r="S61" i="5"/>
  <c r="S62" i="5"/>
  <c r="X64" i="5" s="1"/>
  <c r="S63" i="5"/>
  <c r="S64" i="5"/>
  <c r="S65" i="5"/>
  <c r="S66" i="5"/>
  <c r="X66" i="5" s="1"/>
  <c r="S67" i="5"/>
  <c r="S68" i="5"/>
  <c r="S69" i="5"/>
  <c r="S70" i="5"/>
  <c r="X70" i="5" s="1"/>
  <c r="S71" i="5"/>
  <c r="S72" i="5"/>
  <c r="S73" i="5"/>
  <c r="S74" i="5"/>
  <c r="S75" i="5"/>
  <c r="S76" i="5"/>
  <c r="X78" i="5" s="1"/>
  <c r="S77" i="5"/>
  <c r="S78" i="5"/>
  <c r="S79" i="5"/>
  <c r="S80" i="5"/>
  <c r="X80" i="5" s="1"/>
  <c r="S81" i="5"/>
  <c r="S82" i="5"/>
  <c r="S83" i="5"/>
  <c r="S84" i="5"/>
  <c r="S85" i="5"/>
  <c r="S28" i="5"/>
  <c r="S29" i="5"/>
  <c r="S30" i="5"/>
  <c r="S31" i="5"/>
  <c r="S32" i="5"/>
  <c r="S33" i="5"/>
  <c r="S34" i="5"/>
  <c r="S35" i="5"/>
  <c r="S36" i="5"/>
  <c r="S37" i="5"/>
  <c r="S38" i="5"/>
  <c r="X38" i="5" s="1"/>
  <c r="S39" i="5"/>
  <c r="S40" i="5"/>
  <c r="S41" i="5"/>
  <c r="S42" i="5"/>
  <c r="X42" i="5" s="1"/>
  <c r="S43" i="5"/>
  <c r="S44" i="5"/>
  <c r="S45" i="5"/>
  <c r="S46" i="5"/>
  <c r="S47" i="5"/>
  <c r="S48" i="5"/>
  <c r="X48" i="5" s="1"/>
  <c r="S49" i="5"/>
  <c r="S50" i="5"/>
  <c r="S51" i="5"/>
  <c r="X51" i="5" s="1"/>
  <c r="S52" i="5"/>
  <c r="X52" i="5" s="1"/>
  <c r="S53" i="5"/>
  <c r="S54" i="5"/>
  <c r="S55" i="5"/>
  <c r="S56" i="5"/>
  <c r="X58" i="5" s="1"/>
  <c r="S2" i="5"/>
  <c r="S3" i="5"/>
  <c r="X3" i="5" s="1"/>
  <c r="S4" i="5"/>
  <c r="S5" i="5"/>
  <c r="S6" i="5"/>
  <c r="X6" i="5" s="1"/>
  <c r="S7" i="5"/>
  <c r="X7" i="5" s="1"/>
  <c r="S8" i="5"/>
  <c r="S9" i="5"/>
  <c r="S10" i="5"/>
  <c r="S11" i="5"/>
  <c r="S12" i="5"/>
  <c r="S13" i="5"/>
  <c r="X15" i="5" s="1"/>
  <c r="S14" i="5"/>
  <c r="S15" i="5"/>
  <c r="S16" i="5"/>
  <c r="X16" i="5" s="1"/>
  <c r="S17" i="5"/>
  <c r="S18" i="5"/>
  <c r="S19" i="5"/>
  <c r="S20" i="5"/>
  <c r="S21" i="5"/>
  <c r="S22" i="5"/>
  <c r="S23" i="5"/>
  <c r="X23" i="5" s="1"/>
  <c r="S24" i="5"/>
  <c r="S25" i="5"/>
  <c r="S26" i="5"/>
  <c r="X26" i="5" s="1"/>
  <c r="S27" i="5"/>
  <c r="X27" i="5" s="1"/>
  <c r="U1189" i="5"/>
  <c r="U1194" i="5"/>
  <c r="U1196" i="5"/>
  <c r="U1198" i="5"/>
  <c r="U1200" i="5"/>
  <c r="U1201" i="5"/>
  <c r="U1202" i="5"/>
  <c r="U1203" i="5"/>
  <c r="U1204" i="5"/>
  <c r="U1206" i="5"/>
  <c r="U1207" i="5"/>
  <c r="U1208" i="5"/>
  <c r="U1215" i="5"/>
  <c r="U1161" i="5"/>
  <c r="U1163" i="5"/>
  <c r="U1164" i="5"/>
  <c r="U1165" i="5"/>
  <c r="U1167" i="5"/>
  <c r="U1169" i="5"/>
  <c r="U1170" i="5"/>
  <c r="U1178" i="5"/>
  <c r="U1180" i="5"/>
  <c r="U1183" i="5"/>
  <c r="U1184" i="5"/>
  <c r="U1185" i="5"/>
  <c r="U1187" i="5"/>
  <c r="U1130" i="5"/>
  <c r="U1131" i="5"/>
  <c r="U1133" i="5"/>
  <c r="U1134" i="5"/>
  <c r="U1141" i="5"/>
  <c r="U1145" i="5"/>
  <c r="U1146" i="5"/>
  <c r="U1147" i="5"/>
  <c r="U1149" i="5"/>
  <c r="U1151" i="5"/>
  <c r="U1153" i="5"/>
  <c r="U1154" i="5"/>
  <c r="U1105" i="5"/>
  <c r="U1107" i="5"/>
  <c r="U1108" i="5"/>
  <c r="U1109" i="5"/>
  <c r="U1111" i="5"/>
  <c r="U1113" i="5"/>
  <c r="U1115" i="5"/>
  <c r="U1116" i="5"/>
  <c r="U1122" i="5"/>
  <c r="U1127" i="5"/>
  <c r="U1128" i="5"/>
  <c r="U1129" i="5"/>
  <c r="U1073" i="5"/>
  <c r="U1075" i="5"/>
  <c r="U1076" i="5"/>
  <c r="U1077" i="5"/>
  <c r="U1084" i="5"/>
  <c r="U1089" i="5"/>
  <c r="U1090" i="5"/>
  <c r="U1091" i="5"/>
  <c r="U1093" i="5"/>
  <c r="U1095" i="5"/>
  <c r="U1097" i="5"/>
  <c r="U1046" i="5"/>
  <c r="U1049" i="5"/>
  <c r="U1051" i="5"/>
  <c r="U1052" i="5"/>
  <c r="U1053" i="5"/>
  <c r="U1055" i="5"/>
  <c r="U1057" i="5"/>
  <c r="U1058" i="5"/>
  <c r="U1059" i="5"/>
  <c r="U1069" i="5"/>
  <c r="U1071" i="5"/>
  <c r="U1015" i="5"/>
  <c r="U1017" i="5"/>
  <c r="U1019" i="5"/>
  <c r="U1020" i="5"/>
  <c r="U1021" i="5"/>
  <c r="U1022" i="5"/>
  <c r="U1028" i="5"/>
  <c r="U1029" i="5"/>
  <c r="U1031" i="5"/>
  <c r="U1033" i="5"/>
  <c r="U1034" i="5"/>
  <c r="U1035" i="5"/>
  <c r="U1037" i="5"/>
  <c r="U1039" i="5"/>
  <c r="U1041" i="5"/>
  <c r="U1042" i="5"/>
  <c r="U990" i="5"/>
  <c r="U993" i="5"/>
  <c r="U995" i="5"/>
  <c r="U996" i="5"/>
  <c r="U997" i="5"/>
  <c r="U999" i="5"/>
  <c r="U1001" i="5"/>
  <c r="U1002" i="5"/>
  <c r="U1003" i="5"/>
  <c r="U956" i="5"/>
  <c r="U958" i="5"/>
  <c r="U959" i="5"/>
  <c r="U961" i="5"/>
  <c r="U963" i="5"/>
  <c r="U965" i="5"/>
  <c r="U972" i="5"/>
  <c r="U974" i="5"/>
  <c r="U975" i="5"/>
  <c r="U977" i="5"/>
  <c r="U978" i="5"/>
  <c r="U979" i="5"/>
  <c r="U980" i="5"/>
  <c r="U981" i="5"/>
  <c r="U983" i="5"/>
  <c r="U927" i="5"/>
  <c r="U928" i="5"/>
  <c r="U935" i="5"/>
  <c r="U937" i="5"/>
  <c r="U939" i="5"/>
  <c r="U940" i="5"/>
  <c r="U941" i="5"/>
  <c r="U943" i="5"/>
  <c r="U945" i="5"/>
  <c r="U946" i="5"/>
  <c r="U947" i="5"/>
  <c r="U954" i="5"/>
  <c r="U899" i="5"/>
  <c r="U901" i="5"/>
  <c r="U902" i="5"/>
  <c r="U903" i="5"/>
  <c r="U905" i="5"/>
  <c r="U907" i="5"/>
  <c r="U908" i="5"/>
  <c r="U909" i="5"/>
  <c r="U917" i="5"/>
  <c r="U918" i="5"/>
  <c r="U921" i="5"/>
  <c r="U922" i="5"/>
  <c r="U923" i="5"/>
  <c r="U925" i="5"/>
  <c r="U869" i="5"/>
  <c r="U871" i="5"/>
  <c r="U877" i="5"/>
  <c r="U879" i="5"/>
  <c r="U883" i="5"/>
  <c r="U884" i="5"/>
  <c r="U885" i="5"/>
  <c r="U887" i="5"/>
  <c r="U889" i="5"/>
  <c r="U891" i="5"/>
  <c r="U892" i="5"/>
  <c r="U845" i="5"/>
  <c r="U846" i="5"/>
  <c r="U847" i="5"/>
  <c r="U849" i="5"/>
  <c r="U851" i="5"/>
  <c r="U853" i="5"/>
  <c r="U860" i="5"/>
  <c r="U865" i="5"/>
  <c r="U866" i="5"/>
  <c r="U867" i="5"/>
  <c r="U811" i="5"/>
  <c r="U812" i="5"/>
  <c r="U813" i="5"/>
  <c r="U815" i="5"/>
  <c r="U816" i="5"/>
  <c r="U823" i="5"/>
  <c r="U825" i="5"/>
  <c r="U827" i="5"/>
  <c r="U828" i="5"/>
  <c r="U829" i="5"/>
  <c r="U831" i="5"/>
  <c r="U833" i="5"/>
  <c r="U835" i="5"/>
  <c r="U784" i="5"/>
  <c r="U786" i="5"/>
  <c r="U787" i="5"/>
  <c r="U789" i="5"/>
  <c r="U790" i="5"/>
  <c r="U791" i="5"/>
  <c r="U793" i="5"/>
  <c r="U795" i="5"/>
  <c r="U797" i="5"/>
  <c r="U804" i="5"/>
  <c r="U807" i="5"/>
  <c r="U809" i="5"/>
  <c r="U810" i="5"/>
  <c r="U753" i="5"/>
  <c r="U755" i="5"/>
  <c r="U757" i="5"/>
  <c r="U758" i="5"/>
  <c r="U759" i="5"/>
  <c r="U765" i="5"/>
  <c r="U766" i="5"/>
  <c r="U769" i="5"/>
  <c r="U771" i="5"/>
  <c r="U772" i="5"/>
  <c r="U773" i="5"/>
  <c r="U775" i="5"/>
  <c r="U777" i="5"/>
  <c r="U779" i="5"/>
  <c r="U780" i="5"/>
  <c r="U728" i="5"/>
  <c r="U731" i="5"/>
  <c r="U733" i="5"/>
  <c r="U734" i="5"/>
  <c r="U735" i="5"/>
  <c r="U737" i="5"/>
  <c r="U739" i="5"/>
  <c r="U740" i="5"/>
  <c r="U741" i="5"/>
  <c r="U749" i="5"/>
  <c r="U695" i="5"/>
  <c r="U697" i="5"/>
  <c r="U699" i="5"/>
  <c r="U701" i="5"/>
  <c r="U703" i="5"/>
  <c r="U704" i="5"/>
  <c r="U710" i="5"/>
  <c r="U713" i="5"/>
  <c r="U715" i="5"/>
  <c r="U716" i="5"/>
  <c r="U717" i="5"/>
  <c r="U718" i="5"/>
  <c r="U719" i="5"/>
  <c r="U721" i="5"/>
  <c r="U722" i="5"/>
  <c r="U723" i="5"/>
  <c r="U666" i="5"/>
  <c r="U673" i="5"/>
  <c r="U675" i="5"/>
  <c r="U677" i="5"/>
  <c r="U678" i="5"/>
  <c r="U679" i="5"/>
  <c r="U680" i="5"/>
  <c r="U681" i="5"/>
  <c r="U683" i="5"/>
  <c r="U685" i="5"/>
  <c r="U686" i="5"/>
  <c r="U692" i="5"/>
  <c r="U637" i="5"/>
  <c r="U638" i="5"/>
  <c r="U639" i="5"/>
  <c r="U640" i="5"/>
  <c r="U641" i="5"/>
  <c r="U643" i="5"/>
  <c r="U645" i="5"/>
  <c r="U647" i="5"/>
  <c r="U659" i="5"/>
  <c r="U660" i="5"/>
  <c r="U661" i="5"/>
  <c r="U663" i="5"/>
  <c r="U665" i="5"/>
  <c r="U609" i="5"/>
  <c r="U621" i="5"/>
  <c r="U622" i="5"/>
  <c r="U623" i="5"/>
  <c r="U625" i="5"/>
  <c r="U627" i="5"/>
  <c r="U629" i="5"/>
  <c r="U583" i="5"/>
  <c r="U584" i="5"/>
  <c r="U585" i="5"/>
  <c r="U587" i="5"/>
  <c r="U589" i="5"/>
  <c r="U591" i="5"/>
  <c r="U598" i="5"/>
  <c r="U603" i="5"/>
  <c r="U604" i="5"/>
  <c r="U605" i="5"/>
  <c r="U607" i="5"/>
  <c r="U550" i="5"/>
  <c r="U551" i="5"/>
  <c r="U553" i="5"/>
  <c r="U554" i="5"/>
  <c r="U565" i="5"/>
  <c r="U566" i="5"/>
  <c r="U567" i="5"/>
  <c r="U568" i="5"/>
  <c r="U569" i="5"/>
  <c r="U571" i="5"/>
  <c r="U572" i="5"/>
  <c r="U573" i="5"/>
  <c r="U525" i="5"/>
  <c r="U527" i="5"/>
  <c r="U528" i="5"/>
  <c r="U529" i="5"/>
  <c r="U531" i="5"/>
  <c r="U532" i="5"/>
  <c r="U533" i="5"/>
  <c r="U534" i="5"/>
  <c r="U535" i="5"/>
  <c r="U542" i="5"/>
  <c r="U547" i="5"/>
  <c r="U548" i="5"/>
  <c r="U549" i="5"/>
  <c r="U493" i="5"/>
  <c r="U495" i="5"/>
  <c r="U497" i="5"/>
  <c r="U498" i="5"/>
  <c r="U509" i="5"/>
  <c r="U510" i="5"/>
  <c r="U511" i="5"/>
  <c r="U513" i="5"/>
  <c r="U515" i="5"/>
  <c r="U517" i="5"/>
  <c r="U471" i="5"/>
  <c r="U472" i="5"/>
  <c r="U473" i="5"/>
  <c r="U475" i="5"/>
  <c r="U477" i="5"/>
  <c r="U479" i="5"/>
  <c r="U486" i="5"/>
  <c r="U488" i="5"/>
  <c r="U491" i="5"/>
  <c r="U435" i="5"/>
  <c r="U437" i="5"/>
  <c r="U438" i="5"/>
  <c r="U439" i="5"/>
  <c r="U441" i="5"/>
  <c r="U448" i="5"/>
  <c r="U453" i="5"/>
  <c r="U454" i="5"/>
  <c r="U455" i="5"/>
  <c r="U457" i="5"/>
  <c r="U459" i="5"/>
  <c r="U460" i="5"/>
  <c r="U461" i="5"/>
  <c r="U410" i="5"/>
  <c r="U411" i="5"/>
  <c r="U415" i="5"/>
  <c r="U416" i="5"/>
  <c r="U417" i="5"/>
  <c r="U419" i="5"/>
  <c r="U421" i="5"/>
  <c r="U423" i="5"/>
  <c r="U430" i="5"/>
  <c r="U433" i="5"/>
  <c r="U376" i="5"/>
  <c r="U378" i="5"/>
  <c r="U379" i="5"/>
  <c r="U380" i="5"/>
  <c r="U381" i="5"/>
  <c r="U383" i="5"/>
  <c r="U385" i="5"/>
  <c r="U392" i="5"/>
  <c r="U397" i="5"/>
  <c r="U398" i="5"/>
  <c r="U399" i="5"/>
  <c r="U401" i="5"/>
  <c r="U403" i="5"/>
  <c r="U347" i="5"/>
  <c r="U348" i="5"/>
  <c r="U354" i="5"/>
  <c r="U359" i="5"/>
  <c r="U360" i="5"/>
  <c r="U361" i="5"/>
  <c r="U363" i="5"/>
  <c r="U365" i="5"/>
  <c r="U367" i="5"/>
  <c r="U374" i="5"/>
  <c r="U319" i="5"/>
  <c r="U321" i="5"/>
  <c r="U322" i="5"/>
  <c r="U323" i="5"/>
  <c r="U325" i="5"/>
  <c r="U327" i="5"/>
  <c r="U328" i="5"/>
  <c r="U329" i="5"/>
  <c r="U339" i="5"/>
  <c r="U341" i="5"/>
  <c r="U342" i="5"/>
  <c r="U343" i="5"/>
  <c r="U345" i="5"/>
  <c r="U346" i="5"/>
  <c r="U289" i="5"/>
  <c r="U291" i="5"/>
  <c r="U292" i="5"/>
  <c r="U298" i="5"/>
  <c r="U299" i="5"/>
  <c r="U303" i="5"/>
  <c r="U304" i="5"/>
  <c r="U305" i="5"/>
  <c r="U307" i="5"/>
  <c r="U309" i="5"/>
  <c r="U311" i="5"/>
  <c r="U312" i="5"/>
  <c r="U263" i="5"/>
  <c r="U265" i="5"/>
  <c r="U266" i="5"/>
  <c r="U267" i="5"/>
  <c r="U269" i="5"/>
  <c r="U271" i="5"/>
  <c r="U273" i="5"/>
  <c r="U280" i="5"/>
  <c r="U281" i="5"/>
  <c r="U285" i="5"/>
  <c r="U286" i="5"/>
  <c r="U287" i="5"/>
  <c r="U231" i="5"/>
  <c r="U232" i="5"/>
  <c r="U233" i="5"/>
  <c r="U234" i="5"/>
  <c r="U235" i="5"/>
  <c r="U247" i="5"/>
  <c r="U248" i="5"/>
  <c r="U249" i="5"/>
  <c r="U251" i="5"/>
  <c r="U253" i="5"/>
  <c r="U255" i="5"/>
  <c r="U256" i="5"/>
  <c r="U205" i="5"/>
  <c r="U209" i="5"/>
  <c r="U210" i="5"/>
  <c r="U211" i="5"/>
  <c r="U213" i="5"/>
  <c r="U215" i="5"/>
  <c r="U217" i="5"/>
  <c r="U224" i="5"/>
  <c r="U229" i="5"/>
  <c r="U230" i="5"/>
  <c r="U173" i="5"/>
  <c r="U175" i="5"/>
  <c r="U176" i="5"/>
  <c r="U177" i="5"/>
  <c r="U179" i="5"/>
  <c r="U185" i="5"/>
  <c r="U186" i="5"/>
  <c r="U187" i="5"/>
  <c r="U189" i="5"/>
  <c r="U191" i="5"/>
  <c r="U192" i="5"/>
  <c r="U193" i="5"/>
  <c r="U195" i="5"/>
  <c r="U197" i="5"/>
  <c r="U198" i="5"/>
  <c r="U199" i="5"/>
  <c r="U149" i="5"/>
  <c r="U150" i="5"/>
  <c r="U153" i="5"/>
  <c r="U154" i="5"/>
  <c r="U155" i="5"/>
  <c r="U157" i="5"/>
  <c r="U159" i="5"/>
  <c r="U160" i="5"/>
  <c r="U161" i="5"/>
  <c r="U168" i="5"/>
  <c r="U117" i="5"/>
  <c r="U119" i="5"/>
  <c r="U121" i="5"/>
  <c r="U122" i="5"/>
  <c r="U123" i="5"/>
  <c r="U124" i="5"/>
  <c r="U130" i="5"/>
  <c r="U135" i="5"/>
  <c r="U136" i="5"/>
  <c r="U137" i="5"/>
  <c r="U139" i="5"/>
  <c r="U141" i="5"/>
  <c r="U143" i="5"/>
  <c r="U86" i="5"/>
  <c r="U92" i="5"/>
  <c r="U97" i="5"/>
  <c r="U98" i="5"/>
  <c r="U99" i="5"/>
  <c r="U101" i="5"/>
  <c r="U103" i="5"/>
  <c r="U104" i="5"/>
  <c r="U105" i="5"/>
  <c r="U57" i="5"/>
  <c r="U58" i="5"/>
  <c r="U59" i="5"/>
  <c r="U60" i="5"/>
  <c r="U61" i="5"/>
  <c r="U63" i="5"/>
  <c r="U65" i="5"/>
  <c r="U67" i="5"/>
  <c r="U74" i="5"/>
  <c r="U79" i="5"/>
  <c r="U80" i="5"/>
  <c r="U81" i="5"/>
  <c r="U83" i="5"/>
  <c r="U85" i="5"/>
  <c r="U28" i="5"/>
  <c r="U29" i="5"/>
  <c r="U36" i="5"/>
  <c r="U39" i="5"/>
  <c r="U41" i="5"/>
  <c r="U42" i="5"/>
  <c r="U43" i="5"/>
  <c r="U45" i="5"/>
  <c r="U47" i="5"/>
  <c r="U49" i="5"/>
  <c r="U56" i="5"/>
  <c r="U6" i="5"/>
  <c r="U7" i="5"/>
  <c r="U8" i="5"/>
  <c r="U10" i="5"/>
  <c r="U12" i="5"/>
  <c r="U14" i="5"/>
  <c r="U26" i="5"/>
  <c r="U27" i="5"/>
  <c r="X1199" i="5"/>
  <c r="X1200" i="5"/>
  <c r="X1207" i="5"/>
  <c r="X1209" i="5"/>
  <c r="X1163" i="5"/>
  <c r="X1164" i="5"/>
  <c r="X1165" i="5"/>
  <c r="X1168" i="5"/>
  <c r="X1183" i="5"/>
  <c r="X1145" i="5"/>
  <c r="X1127" i="5"/>
  <c r="X1049" i="5"/>
  <c r="X1050" i="5"/>
  <c r="X1051" i="5"/>
  <c r="X1071" i="5"/>
  <c r="X1020" i="5"/>
  <c r="X1042" i="5"/>
  <c r="X995" i="5"/>
  <c r="X1002" i="5"/>
  <c r="X977" i="5"/>
  <c r="X928" i="5"/>
  <c r="X939" i="5"/>
  <c r="X901" i="5"/>
  <c r="X884" i="5"/>
  <c r="X845" i="5"/>
  <c r="X846" i="5"/>
  <c r="X811" i="5"/>
  <c r="X814" i="5"/>
  <c r="X815" i="5"/>
  <c r="X827" i="5"/>
  <c r="X798" i="5"/>
  <c r="X809" i="5"/>
  <c r="X771" i="5"/>
  <c r="X780" i="5"/>
  <c r="X733" i="5"/>
  <c r="X734" i="5"/>
  <c r="X742" i="5"/>
  <c r="X715" i="5"/>
  <c r="X666" i="5"/>
  <c r="X677" i="5"/>
  <c r="X678" i="5"/>
  <c r="X659" i="5"/>
  <c r="X619" i="5"/>
  <c r="X621" i="5"/>
  <c r="X622" i="5"/>
  <c r="X592" i="5"/>
  <c r="X552" i="5"/>
  <c r="X565" i="5"/>
  <c r="X566" i="5"/>
  <c r="X528" i="5"/>
  <c r="X535" i="5"/>
  <c r="X498" i="5"/>
  <c r="X509" i="5"/>
  <c r="X510" i="5"/>
  <c r="X478" i="5"/>
  <c r="X479" i="5"/>
  <c r="X440" i="5"/>
  <c r="X442" i="5"/>
  <c r="X453" i="5"/>
  <c r="X460" i="5"/>
  <c r="X415" i="5"/>
  <c r="X416" i="5"/>
  <c r="X433" i="5"/>
  <c r="X378" i="5"/>
  <c r="X384" i="5"/>
  <c r="X398" i="5"/>
  <c r="X348" i="5"/>
  <c r="X359" i="5"/>
  <c r="X364" i="5"/>
  <c r="X368" i="5"/>
  <c r="X322" i="5"/>
  <c r="X330" i="5"/>
  <c r="X341" i="5"/>
  <c r="X303" i="5"/>
  <c r="X260" i="5"/>
  <c r="X265" i="5"/>
  <c r="X284" i="5"/>
  <c r="X231" i="5"/>
  <c r="X232" i="5"/>
  <c r="X248" i="5"/>
  <c r="X255" i="5"/>
  <c r="X209" i="5"/>
  <c r="X210" i="5"/>
  <c r="X229" i="5"/>
  <c r="X191" i="5"/>
  <c r="X158" i="5"/>
  <c r="X160" i="5"/>
  <c r="X162" i="5"/>
  <c r="X116" i="5"/>
  <c r="X135" i="5"/>
  <c r="X86" i="5"/>
  <c r="X96" i="5"/>
  <c r="X59" i="5"/>
  <c r="X79" i="5"/>
  <c r="X28" i="5"/>
  <c r="X30" i="5"/>
  <c r="X41" i="5"/>
  <c r="X5" i="5"/>
  <c r="X8" i="5"/>
  <c r="X13" i="5"/>
  <c r="H2" i="3"/>
  <c r="Q898" i="5" s="1"/>
  <c r="H3" i="3"/>
  <c r="Q783" i="5" s="1"/>
  <c r="R783" i="5" s="1"/>
  <c r="H4" i="3"/>
  <c r="Q1045" i="5" s="1"/>
  <c r="R1045" i="5" s="1"/>
  <c r="H5" i="3"/>
  <c r="Q2" i="5" s="1"/>
  <c r="H6" i="3"/>
  <c r="Q3" i="5" s="1"/>
  <c r="H7" i="3"/>
  <c r="H8" i="3"/>
  <c r="H9" i="3"/>
  <c r="H10" i="3"/>
  <c r="Q877" i="5" s="1"/>
  <c r="R877" i="5" s="1"/>
  <c r="H11" i="3"/>
  <c r="Q1139" i="5" s="1"/>
  <c r="R1139" i="5" s="1"/>
  <c r="H12" i="3"/>
  <c r="Q38" i="5" s="1"/>
  <c r="H13" i="3"/>
  <c r="Q39" i="5" s="1"/>
  <c r="R39" i="5" s="1"/>
  <c r="H14" i="3"/>
  <c r="Q98" i="5" s="1"/>
  <c r="R98" i="5" s="1"/>
  <c r="H15" i="3"/>
  <c r="Q99" i="5" s="1"/>
  <c r="R99" i="5" s="1"/>
  <c r="H16" i="3"/>
  <c r="Q100" i="5" s="1"/>
  <c r="H17" i="3"/>
  <c r="Q188" i="5" s="1"/>
  <c r="H18" i="3"/>
  <c r="Q450" i="5" s="1"/>
  <c r="H19" i="3"/>
  <c r="Q712" i="5" s="1"/>
  <c r="H20" i="3"/>
  <c r="Q974" i="5" s="1"/>
  <c r="H21" i="3"/>
  <c r="Q975" i="5" s="1"/>
  <c r="H22" i="3"/>
  <c r="Q541" i="5" s="1"/>
  <c r="R541" i="5" s="1"/>
  <c r="H23" i="3"/>
  <c r="Q803" i="5" s="1"/>
  <c r="R803" i="5" s="1"/>
  <c r="H24" i="3"/>
  <c r="Q282" i="5" s="1"/>
  <c r="H25" i="3"/>
  <c r="Q544" i="5" s="1"/>
  <c r="H26" i="3"/>
  <c r="H27" i="3"/>
  <c r="H28" i="3"/>
  <c r="Q1214" i="5" s="1"/>
  <c r="R1214" i="5" s="1"/>
  <c r="H29" i="3"/>
  <c r="Q432" i="5" s="1"/>
  <c r="H30" i="3"/>
  <c r="Q897" i="5" s="1"/>
  <c r="R897" i="5" s="1"/>
  <c r="I2" i="3"/>
  <c r="V637" i="5" s="1"/>
  <c r="AB975" i="5" l="1"/>
  <c r="AB655" i="5"/>
  <c r="AB75" i="5"/>
  <c r="AB1174" i="5"/>
  <c r="AB974" i="5"/>
  <c r="AB714" i="5"/>
  <c r="AB654" i="5"/>
  <c r="AB594" i="5"/>
  <c r="AB394" i="5"/>
  <c r="AB134" i="5"/>
  <c r="AB74" i="5"/>
  <c r="AB14" i="5"/>
  <c r="AB656" i="5"/>
  <c r="AB1032" i="5"/>
  <c r="AB772" i="5"/>
  <c r="AB712" i="5"/>
  <c r="AB652" i="5"/>
  <c r="AB452" i="5"/>
  <c r="AB192" i="5"/>
  <c r="AB132" i="5"/>
  <c r="AB72" i="5"/>
  <c r="AB1091" i="5"/>
  <c r="AB1031" i="5"/>
  <c r="AB971" i="5"/>
  <c r="AB771" i="5"/>
  <c r="AB511" i="5"/>
  <c r="AB451" i="5"/>
  <c r="AB391" i="5"/>
  <c r="AB191" i="5"/>
  <c r="AB133" i="5"/>
  <c r="AB1090" i="5"/>
  <c r="AB830" i="5"/>
  <c r="AB770" i="5"/>
  <c r="AB710" i="5"/>
  <c r="AB510" i="5"/>
  <c r="AB250" i="5"/>
  <c r="AB190" i="5"/>
  <c r="AB130" i="5"/>
  <c r="AB395" i="5"/>
  <c r="AB1149" i="5"/>
  <c r="AB1089" i="5"/>
  <c r="AB1029" i="5"/>
  <c r="AB829" i="5"/>
  <c r="AB569" i="5"/>
  <c r="AB509" i="5"/>
  <c r="AB449" i="5"/>
  <c r="AB249" i="5"/>
  <c r="AB1148" i="5"/>
  <c r="AB888" i="5"/>
  <c r="AB828" i="5"/>
  <c r="AB768" i="5"/>
  <c r="AB568" i="5"/>
  <c r="AB468" i="5"/>
  <c r="AB388" i="5"/>
  <c r="AB308" i="5"/>
  <c r="AB248" i="5"/>
  <c r="AB228" i="5"/>
  <c r="AB208" i="5"/>
  <c r="AB188" i="5"/>
  <c r="AB128" i="5"/>
  <c r="AB68" i="5"/>
  <c r="AB1033" i="5"/>
  <c r="AB1207" i="5"/>
  <c r="AB1147" i="5"/>
  <c r="AB1087" i="5"/>
  <c r="AB887" i="5"/>
  <c r="AB627" i="5"/>
  <c r="AB567" i="5"/>
  <c r="AB507" i="5"/>
  <c r="AB447" i="5"/>
  <c r="AB387" i="5"/>
  <c r="AB307" i="5"/>
  <c r="AB287" i="5"/>
  <c r="AB267" i="5"/>
  <c r="AB247" i="5"/>
  <c r="AB227" i="5"/>
  <c r="AB207" i="5"/>
  <c r="AB187" i="5"/>
  <c r="AB127" i="5"/>
  <c r="AB47" i="5"/>
  <c r="AB713" i="5"/>
  <c r="AB1206" i="5"/>
  <c r="AB946" i="5"/>
  <c r="AB886" i="5"/>
  <c r="AB826" i="5"/>
  <c r="AB626" i="5"/>
  <c r="AB366" i="5"/>
  <c r="AB306" i="5"/>
  <c r="AB286" i="5"/>
  <c r="AB266" i="5"/>
  <c r="AB246" i="5"/>
  <c r="AB186" i="5"/>
  <c r="AB126" i="5"/>
  <c r="AB46" i="5"/>
  <c r="AB26" i="5"/>
  <c r="AB6" i="5"/>
  <c r="AB453" i="5"/>
  <c r="AB1205" i="5"/>
  <c r="AB1145" i="5"/>
  <c r="AB945" i="5"/>
  <c r="AB685" i="5"/>
  <c r="AB625" i="5"/>
  <c r="AB565" i="5"/>
  <c r="AB365" i="5"/>
  <c r="AB105" i="5"/>
  <c r="AB45" i="5"/>
  <c r="AB1004" i="5"/>
  <c r="AB944" i="5"/>
  <c r="AB884" i="5"/>
  <c r="AB684" i="5"/>
  <c r="AB424" i="5"/>
  <c r="AB364" i="5"/>
  <c r="AB304" i="5"/>
  <c r="AB104" i="5"/>
  <c r="AB76" i="5"/>
  <c r="AB1203" i="5"/>
  <c r="AB1003" i="5"/>
  <c r="AB743" i="5"/>
  <c r="AB683" i="5"/>
  <c r="AB623" i="5"/>
  <c r="AB423" i="5"/>
  <c r="AB163" i="5"/>
  <c r="AB103" i="5"/>
  <c r="AB43" i="5"/>
  <c r="AB1062" i="5"/>
  <c r="AB1002" i="5"/>
  <c r="AB942" i="5"/>
  <c r="AB742" i="5"/>
  <c r="AB482" i="5"/>
  <c r="AB422" i="5"/>
  <c r="AB402" i="5"/>
  <c r="AB382" i="5"/>
  <c r="AB362" i="5"/>
  <c r="AB302" i="5"/>
  <c r="AB242" i="5"/>
  <c r="AB162" i="5"/>
  <c r="AB142" i="5"/>
  <c r="AB122" i="5"/>
  <c r="AB102" i="5"/>
  <c r="AB82" i="5"/>
  <c r="AB62" i="5"/>
  <c r="AB42" i="5"/>
  <c r="AB1061" i="5"/>
  <c r="AB801" i="5"/>
  <c r="AB741" i="5"/>
  <c r="AB681" i="5"/>
  <c r="AB481" i="5"/>
  <c r="AB461" i="5"/>
  <c r="AB441" i="5"/>
  <c r="AB401" i="5"/>
  <c r="AB381" i="5"/>
  <c r="AB361" i="5"/>
  <c r="AB301" i="5"/>
  <c r="AB221" i="5"/>
  <c r="AB161" i="5"/>
  <c r="AB141" i="5"/>
  <c r="AB121" i="5"/>
  <c r="AB101" i="5"/>
  <c r="AB41" i="5"/>
  <c r="AB1120" i="5"/>
  <c r="AB1060" i="5"/>
  <c r="AB1000" i="5"/>
  <c r="AB800" i="5"/>
  <c r="AB540" i="5"/>
  <c r="AB480" i="5"/>
  <c r="AB460" i="5"/>
  <c r="AB440" i="5"/>
  <c r="AB420" i="5"/>
  <c r="AB360" i="5"/>
  <c r="AB300" i="5"/>
  <c r="AB220" i="5"/>
  <c r="AB200" i="5"/>
  <c r="AB180" i="5"/>
  <c r="AB160" i="5"/>
  <c r="AB140" i="5"/>
  <c r="AB120" i="5"/>
  <c r="AB100" i="5"/>
  <c r="AB40" i="5"/>
  <c r="AB1119" i="5"/>
  <c r="AB859" i="5"/>
  <c r="AB799" i="5"/>
  <c r="AB739" i="5"/>
  <c r="AB539" i="5"/>
  <c r="AB279" i="5"/>
  <c r="AB219" i="5"/>
  <c r="AB159" i="5"/>
  <c r="AB99" i="5"/>
  <c r="AB39" i="5"/>
  <c r="AB1178" i="5"/>
  <c r="AB1118" i="5"/>
  <c r="AB1058" i="5"/>
  <c r="AB858" i="5"/>
  <c r="AB598" i="5"/>
  <c r="AB2" i="5"/>
  <c r="R3" i="5"/>
  <c r="X172" i="5"/>
  <c r="X658" i="5"/>
  <c r="U46" i="5"/>
  <c r="U308" i="5"/>
  <c r="U886" i="5"/>
  <c r="U942" i="5"/>
  <c r="U1150" i="5"/>
  <c r="U261" i="5"/>
  <c r="U841" i="5"/>
  <c r="X82" i="5"/>
  <c r="X310" i="5"/>
  <c r="X564" i="5"/>
  <c r="X810" i="5"/>
  <c r="U120" i="5"/>
  <c r="U284" i="5"/>
  <c r="U756" i="5"/>
  <c r="U1018" i="5"/>
  <c r="U1126" i="5"/>
  <c r="X1128" i="5"/>
  <c r="U64" i="5"/>
  <c r="U96" i="5"/>
  <c r="U458" i="5"/>
  <c r="U864" i="5"/>
  <c r="X67" i="5"/>
  <c r="X199" i="5"/>
  <c r="X179" i="5"/>
  <c r="X273" i="5"/>
  <c r="X347" i="5"/>
  <c r="X385" i="5"/>
  <c r="X537" i="5"/>
  <c r="X573" i="5"/>
  <c r="X629" i="5"/>
  <c r="X647" i="5"/>
  <c r="X965" i="5"/>
  <c r="X1097" i="5"/>
  <c r="U25" i="5"/>
  <c r="U252" i="5"/>
  <c r="U476" i="5"/>
  <c r="X406" i="5"/>
  <c r="U62" i="5"/>
  <c r="U626" i="5"/>
  <c r="U700" i="5"/>
  <c r="U832" i="5"/>
  <c r="U962" i="5"/>
  <c r="U1094" i="5"/>
  <c r="X836" i="5"/>
  <c r="U116" i="5"/>
  <c r="U228" i="5"/>
  <c r="U326" i="5"/>
  <c r="U644" i="5"/>
  <c r="U1168" i="5"/>
  <c r="U1102" i="5"/>
  <c r="X424" i="5"/>
  <c r="U196" i="5"/>
  <c r="U906" i="5"/>
  <c r="X45" i="5"/>
  <c r="X83" i="5"/>
  <c r="X65" i="5"/>
  <c r="X119" i="5"/>
  <c r="X159" i="5"/>
  <c r="X251" i="5"/>
  <c r="X325" i="5"/>
  <c r="X363" i="5"/>
  <c r="X401" i="5"/>
  <c r="X493" i="5"/>
  <c r="X625" i="5"/>
  <c r="X719" i="5"/>
  <c r="X737" i="5"/>
  <c r="X833" i="5"/>
  <c r="X813" i="5"/>
  <c r="X889" i="5"/>
  <c r="X925" i="5"/>
  <c r="X1073" i="5"/>
  <c r="X1149" i="5"/>
  <c r="X1189" i="5"/>
  <c r="R27" i="5"/>
  <c r="U575" i="5"/>
  <c r="X25" i="5"/>
  <c r="X236" i="5"/>
  <c r="X470" i="5"/>
  <c r="X602" i="5"/>
  <c r="U402" i="5"/>
  <c r="U494" i="5"/>
  <c r="U1038" i="5"/>
  <c r="X44" i="5"/>
  <c r="X118" i="5"/>
  <c r="X156" i="5"/>
  <c r="X212" i="5"/>
  <c r="X344" i="5"/>
  <c r="X324" i="5"/>
  <c r="X400" i="5"/>
  <c r="X436" i="5"/>
  <c r="X512" i="5"/>
  <c r="X530" i="5"/>
  <c r="X608" i="5"/>
  <c r="X624" i="5"/>
  <c r="X680" i="5"/>
  <c r="X718" i="5"/>
  <c r="X700" i="5"/>
  <c r="X738" i="5"/>
  <c r="X756" i="5"/>
  <c r="X848" i="5"/>
  <c r="X924" i="5"/>
  <c r="X942" i="5"/>
  <c r="X982" i="5"/>
  <c r="X960" i="5"/>
  <c r="X998" i="5"/>
  <c r="X1016" i="5"/>
  <c r="X1054" i="5"/>
  <c r="X1094" i="5"/>
  <c r="X1074" i="5"/>
  <c r="X1148" i="5"/>
  <c r="X1188" i="5"/>
  <c r="X1166" i="5"/>
  <c r="X1203" i="5"/>
  <c r="U270" i="5"/>
  <c r="U420" i="5"/>
  <c r="U776" i="5"/>
  <c r="U850" i="5"/>
  <c r="U1112" i="5"/>
  <c r="X43" i="5"/>
  <c r="X137" i="5"/>
  <c r="X117" i="5"/>
  <c r="X155" i="5"/>
  <c r="X249" i="5"/>
  <c r="X267" i="5"/>
  <c r="X343" i="5"/>
  <c r="X473" i="5"/>
  <c r="X623" i="5"/>
  <c r="X661" i="5"/>
  <c r="X679" i="5"/>
  <c r="X717" i="5"/>
  <c r="X735" i="5"/>
  <c r="X773" i="5"/>
  <c r="X791" i="5"/>
  <c r="X829" i="5"/>
  <c r="X867" i="5"/>
  <c r="X885" i="5"/>
  <c r="X923" i="5"/>
  <c r="X903" i="5"/>
  <c r="X941" i="5"/>
  <c r="X979" i="5"/>
  <c r="X959" i="5"/>
  <c r="X997" i="5"/>
  <c r="X1129" i="5"/>
  <c r="X1147" i="5"/>
  <c r="X1185" i="5"/>
  <c r="X1202" i="5"/>
  <c r="X714" i="5"/>
  <c r="U11" i="5"/>
  <c r="U140" i="5"/>
  <c r="U246" i="5"/>
  <c r="U470" i="5"/>
  <c r="X434" i="5"/>
  <c r="R100" i="5"/>
  <c r="X106" i="5"/>
  <c r="U214" i="5"/>
  <c r="U870" i="5"/>
  <c r="U1012" i="5"/>
  <c r="X180" i="5"/>
  <c r="X414" i="5"/>
  <c r="X508" i="5"/>
  <c r="X994" i="5"/>
  <c r="X1172" i="5"/>
  <c r="U84" i="5"/>
  <c r="U158" i="5"/>
  <c r="U794" i="5"/>
  <c r="U926" i="5"/>
  <c r="U1056" i="5"/>
  <c r="R61" i="5"/>
  <c r="X228" i="5"/>
  <c r="U414" i="5"/>
  <c r="U544" i="5"/>
  <c r="U588" i="5"/>
  <c r="X620" i="5"/>
  <c r="U5" i="5"/>
  <c r="U514" i="5"/>
  <c r="U664" i="5"/>
  <c r="U1000" i="5"/>
  <c r="U1074" i="5"/>
  <c r="X76" i="5"/>
  <c r="X132" i="5"/>
  <c r="X150" i="5"/>
  <c r="X206" i="5"/>
  <c r="X300" i="5"/>
  <c r="X338" i="5"/>
  <c r="X356" i="5"/>
  <c r="X394" i="5"/>
  <c r="X768" i="5"/>
  <c r="X824" i="5"/>
  <c r="X880" i="5"/>
  <c r="X974" i="5"/>
  <c r="X1124" i="5"/>
  <c r="X1102" i="5"/>
  <c r="X1180" i="5"/>
  <c r="X452" i="5"/>
  <c r="X534" i="5"/>
  <c r="U102" i="5"/>
  <c r="U364" i="5"/>
  <c r="U738" i="5"/>
  <c r="X40" i="5"/>
  <c r="X218" i="5"/>
  <c r="X264" i="5"/>
  <c r="X19" i="5"/>
  <c r="X54" i="5"/>
  <c r="X34" i="5"/>
  <c r="X72" i="5"/>
  <c r="X110" i="5"/>
  <c r="X90" i="5"/>
  <c r="X128" i="5"/>
  <c r="X166" i="5"/>
  <c r="X146" i="5"/>
  <c r="X184" i="5"/>
  <c r="X222" i="5"/>
  <c r="X240" i="5"/>
  <c r="X278" i="5"/>
  <c r="X316" i="5"/>
  <c r="X296" i="5"/>
  <c r="X334" i="5"/>
  <c r="X372" i="5"/>
  <c r="X352" i="5"/>
  <c r="X390" i="5"/>
  <c r="X428" i="5"/>
  <c r="X408" i="5"/>
  <c r="X446" i="5"/>
  <c r="X484" i="5"/>
  <c r="X502" i="5"/>
  <c r="X540" i="5"/>
  <c r="X578" i="5"/>
  <c r="X558" i="5"/>
  <c r="X596" i="5"/>
  <c r="X634" i="5"/>
  <c r="X614" i="5"/>
  <c r="X652" i="5"/>
  <c r="X690" i="5"/>
  <c r="X670" i="5"/>
  <c r="X708" i="5"/>
  <c r="X307" i="5"/>
  <c r="X648" i="5"/>
  <c r="X760" i="5"/>
  <c r="X1201" i="5"/>
  <c r="R5" i="5"/>
  <c r="X101" i="5"/>
  <c r="X574" i="5"/>
  <c r="X630" i="5"/>
  <c r="U147" i="5"/>
  <c r="U619" i="5"/>
  <c r="U1045" i="5"/>
  <c r="X68" i="5"/>
  <c r="X200" i="5"/>
  <c r="X1096" i="5"/>
  <c r="U115" i="5"/>
  <c r="U727" i="5"/>
  <c r="R56" i="5"/>
  <c r="R807" i="5"/>
  <c r="T807" i="5" s="1"/>
  <c r="X124" i="5"/>
  <c r="X274" i="5"/>
  <c r="X704" i="5"/>
  <c r="U451" i="5"/>
  <c r="U507" i="5"/>
  <c r="U563" i="5"/>
  <c r="U897" i="5"/>
  <c r="U957" i="5"/>
  <c r="X321" i="5"/>
  <c r="X639" i="5"/>
  <c r="X865" i="5"/>
  <c r="X883" i="5"/>
  <c r="X1107" i="5"/>
  <c r="X1161" i="5"/>
  <c r="X50" i="5"/>
  <c r="X404" i="5"/>
  <c r="X518" i="5"/>
  <c r="X626" i="5"/>
  <c r="X686" i="5"/>
  <c r="X1072" i="5"/>
  <c r="U169" i="5"/>
  <c r="U393" i="5"/>
  <c r="X121" i="5"/>
  <c r="X256" i="5"/>
  <c r="X402" i="5"/>
  <c r="X869" i="5"/>
  <c r="U2" i="5"/>
  <c r="U1013" i="5"/>
  <c r="U1125" i="5"/>
  <c r="X115" i="5"/>
  <c r="X377" i="5"/>
  <c r="X695" i="5"/>
  <c r="X957" i="5"/>
  <c r="X46" i="5"/>
  <c r="X120" i="5"/>
  <c r="X926" i="5"/>
  <c r="U447" i="5"/>
  <c r="X213" i="5"/>
  <c r="X1017" i="5"/>
  <c r="U863" i="5"/>
  <c r="R1161" i="5"/>
  <c r="T1161" i="5" s="1"/>
  <c r="X10" i="5"/>
  <c r="X849" i="5"/>
  <c r="X253" i="5"/>
  <c r="X327" i="5"/>
  <c r="X746" i="5"/>
  <c r="X726" i="5"/>
  <c r="X764" i="5"/>
  <c r="X802" i="5"/>
  <c r="X782" i="5"/>
  <c r="X820" i="5"/>
  <c r="X858" i="5"/>
  <c r="X896" i="5"/>
  <c r="X876" i="5"/>
  <c r="X914" i="5"/>
  <c r="X952" i="5"/>
  <c r="X932" i="5"/>
  <c r="X970" i="5"/>
  <c r="X1008" i="5"/>
  <c r="X988" i="5"/>
  <c r="X1026" i="5"/>
  <c r="X1064" i="5"/>
  <c r="X1044" i="5"/>
  <c r="X1082" i="5"/>
  <c r="X1120" i="5"/>
  <c r="X1158" i="5"/>
  <c r="X1138" i="5"/>
  <c r="X1176" i="5"/>
  <c r="X1213" i="5"/>
  <c r="X1193" i="5"/>
  <c r="X681" i="5"/>
  <c r="X326" i="5"/>
  <c r="U579" i="5"/>
  <c r="X463" i="5"/>
  <c r="X725" i="5"/>
  <c r="X1159" i="5"/>
  <c r="X736" i="5"/>
  <c r="X1018" i="5"/>
  <c r="U465" i="5"/>
  <c r="X519" i="5"/>
  <c r="X593" i="5"/>
  <c r="X781" i="5"/>
  <c r="X837" i="5"/>
  <c r="X817" i="5"/>
  <c r="X855" i="5"/>
  <c r="X893" i="5"/>
  <c r="X873" i="5"/>
  <c r="X911" i="5"/>
  <c r="X949" i="5"/>
  <c r="X929" i="5"/>
  <c r="X1099" i="5"/>
  <c r="X1015" i="5"/>
  <c r="U188" i="5"/>
  <c r="U302" i="5"/>
  <c r="U340" i="5"/>
  <c r="U562" i="5"/>
  <c r="U750" i="5"/>
  <c r="U768" i="5"/>
  <c r="U806" i="5"/>
  <c r="U788" i="5"/>
  <c r="U844" i="5"/>
  <c r="U882" i="5"/>
  <c r="U936" i="5"/>
  <c r="U992" i="5"/>
  <c r="U1030" i="5"/>
  <c r="U1048" i="5"/>
  <c r="U1086" i="5"/>
  <c r="U1197" i="5"/>
  <c r="X99" i="5"/>
  <c r="X720" i="5"/>
  <c r="X305" i="5"/>
  <c r="X12" i="5"/>
  <c r="X47" i="5"/>
  <c r="X85" i="5"/>
  <c r="X103" i="5"/>
  <c r="X141" i="5"/>
  <c r="X123" i="5"/>
  <c r="X161" i="5"/>
  <c r="X197" i="5"/>
  <c r="X177" i="5"/>
  <c r="X215" i="5"/>
  <c r="X233" i="5"/>
  <c r="X271" i="5"/>
  <c r="X309" i="5"/>
  <c r="X289" i="5"/>
  <c r="X329" i="5"/>
  <c r="X367" i="5"/>
  <c r="X461" i="5"/>
  <c r="X441" i="5"/>
  <c r="X517" i="5"/>
  <c r="X497" i="5"/>
  <c r="X553" i="5"/>
  <c r="X685" i="5"/>
  <c r="X723" i="5"/>
  <c r="X741" i="5"/>
  <c r="X759" i="5"/>
  <c r="X795" i="5"/>
  <c r="X891" i="5"/>
  <c r="X871" i="5"/>
  <c r="X947" i="5"/>
  <c r="X1003" i="5"/>
  <c r="X1019" i="5"/>
  <c r="X1059" i="5"/>
  <c r="X1095" i="5"/>
  <c r="X1077" i="5"/>
  <c r="X1153" i="5"/>
  <c r="X1171" i="5"/>
  <c r="X1208" i="5"/>
  <c r="X306" i="5"/>
  <c r="U95" i="5"/>
  <c r="R545" i="5"/>
  <c r="W637" i="5"/>
  <c r="Q915" i="5"/>
  <c r="R915" i="5" s="1"/>
  <c r="I8" i="3"/>
  <c r="V237" i="5" s="1"/>
  <c r="Q614" i="5"/>
  <c r="R614" i="5" s="1"/>
  <c r="Q34" i="5"/>
  <c r="R34" i="5" s="1"/>
  <c r="Q672" i="5"/>
  <c r="R672" i="5" s="1"/>
  <c r="Q92" i="5"/>
  <c r="R92" i="5" s="1"/>
  <c r="Q991" i="5"/>
  <c r="R991" i="5" s="1"/>
  <c r="T991" i="5" s="1"/>
  <c r="Q411" i="5"/>
  <c r="R411" i="5" s="1"/>
  <c r="T411" i="5" s="1"/>
  <c r="Q788" i="5"/>
  <c r="R788" i="5" s="1"/>
  <c r="T788" i="5" s="1"/>
  <c r="Q208" i="5"/>
  <c r="R208" i="5" s="1"/>
  <c r="T208" i="5" s="1"/>
  <c r="Q1107" i="5"/>
  <c r="R1107" i="5" s="1"/>
  <c r="T1107" i="5" s="1"/>
  <c r="Q527" i="5"/>
  <c r="R527" i="5" s="1"/>
  <c r="T527" i="5" s="1"/>
  <c r="Q846" i="5"/>
  <c r="R846" i="5" s="1"/>
  <c r="Q266" i="5"/>
  <c r="R266" i="5" s="1"/>
  <c r="Q1165" i="5"/>
  <c r="R1165" i="5" s="1"/>
  <c r="T1165" i="5" s="1"/>
  <c r="Q585" i="5"/>
  <c r="R585" i="5" s="1"/>
  <c r="T585" i="5" s="1"/>
  <c r="Q904" i="5"/>
  <c r="R904" i="5" s="1"/>
  <c r="T904" i="5" s="1"/>
  <c r="Q324" i="5"/>
  <c r="R324" i="5" s="1"/>
  <c r="T324" i="5" s="1"/>
  <c r="Q643" i="5"/>
  <c r="R643" i="5" s="1"/>
  <c r="Q63" i="5"/>
  <c r="R63" i="5" s="1"/>
  <c r="Q962" i="5"/>
  <c r="R962" i="5" s="1"/>
  <c r="Q382" i="5"/>
  <c r="R382" i="5" s="1"/>
  <c r="Q701" i="5"/>
  <c r="Q121" i="5"/>
  <c r="R121" i="5" s="1"/>
  <c r="Q1020" i="5"/>
  <c r="Q440" i="5"/>
  <c r="R440" i="5" s="1"/>
  <c r="T440" i="5" s="1"/>
  <c r="Q759" i="5"/>
  <c r="R759" i="5" s="1"/>
  <c r="T759" i="5" s="1"/>
  <c r="Q179" i="5"/>
  <c r="R179" i="5" s="1"/>
  <c r="T179" i="5" s="1"/>
  <c r="Q1078" i="5"/>
  <c r="R1078" i="5" s="1"/>
  <c r="T1078" i="5" s="1"/>
  <c r="Q498" i="5"/>
  <c r="R498" i="5" s="1"/>
  <c r="T498" i="5" s="1"/>
  <c r="Q817" i="5"/>
  <c r="Q237" i="5"/>
  <c r="R237" i="5" s="1"/>
  <c r="T237" i="5" s="1"/>
  <c r="Q1136" i="5"/>
  <c r="Q556" i="5"/>
  <c r="R556" i="5" s="1"/>
  <c r="T556" i="5" s="1"/>
  <c r="Q875" i="5"/>
  <c r="R875" i="5" s="1"/>
  <c r="T875" i="5" s="1"/>
  <c r="Q295" i="5"/>
  <c r="R295" i="5" s="1"/>
  <c r="T295" i="5" s="1"/>
  <c r="Q25" i="5"/>
  <c r="R25" i="5" s="1"/>
  <c r="T25" i="5" s="1"/>
  <c r="Q80" i="5"/>
  <c r="R80" i="5" s="1"/>
  <c r="T80" i="5" s="1"/>
  <c r="Q116" i="5"/>
  <c r="R116" i="5" s="1"/>
  <c r="Q653" i="5"/>
  <c r="R653" i="5" s="1"/>
  <c r="Q899" i="5"/>
  <c r="Q1065" i="5"/>
  <c r="R1065" i="5" s="1"/>
  <c r="Q1160" i="5"/>
  <c r="R1160" i="5" s="1"/>
  <c r="T1160" i="5" s="1"/>
  <c r="I29" i="3"/>
  <c r="V200" i="5" s="1"/>
  <c r="W200" i="5" s="1"/>
  <c r="Q1213" i="5"/>
  <c r="Q952" i="5"/>
  <c r="R952" i="5" s="1"/>
  <c r="Q372" i="5"/>
  <c r="R372" i="5" s="1"/>
  <c r="T372" i="5" s="1"/>
  <c r="Q1010" i="5"/>
  <c r="R1010" i="5" s="1"/>
  <c r="T1010" i="5" s="1"/>
  <c r="Q430" i="5"/>
  <c r="R430" i="5" s="1"/>
  <c r="T430" i="5" s="1"/>
  <c r="Q749" i="5"/>
  <c r="R749" i="5" s="1"/>
  <c r="T749" i="5" s="1"/>
  <c r="Q169" i="5"/>
  <c r="R169" i="5" s="1"/>
  <c r="T169" i="5" s="1"/>
  <c r="Q1126" i="5"/>
  <c r="R1126" i="5" s="1"/>
  <c r="T1126" i="5" s="1"/>
  <c r="Q546" i="5"/>
  <c r="R546" i="5" s="1"/>
  <c r="T546" i="5" s="1"/>
  <c r="Q865" i="5"/>
  <c r="R865" i="5" s="1"/>
  <c r="T865" i="5" s="1"/>
  <c r="Q285" i="5"/>
  <c r="R285" i="5" s="1"/>
  <c r="Q1184" i="5"/>
  <c r="R1184" i="5" s="1"/>
  <c r="T1184" i="5" s="1"/>
  <c r="Q604" i="5"/>
  <c r="R604" i="5" s="1"/>
  <c r="T604" i="5" s="1"/>
  <c r="Q923" i="5"/>
  <c r="R923" i="5" s="1"/>
  <c r="T923" i="5" s="1"/>
  <c r="Q343" i="5"/>
  <c r="R343" i="5" s="1"/>
  <c r="Q662" i="5"/>
  <c r="R662" i="5" s="1"/>
  <c r="T662" i="5" s="1"/>
  <c r="Q981" i="5"/>
  <c r="R981" i="5" s="1"/>
  <c r="Q401" i="5"/>
  <c r="R401" i="5" s="1"/>
  <c r="Q720" i="5"/>
  <c r="R720" i="5" s="1"/>
  <c r="Q140" i="5"/>
  <c r="R140" i="5" s="1"/>
  <c r="Q1039" i="5"/>
  <c r="R1039" i="5" s="1"/>
  <c r="Q459" i="5"/>
  <c r="R459" i="5" s="1"/>
  <c r="T459" i="5" s="1"/>
  <c r="Q778" i="5"/>
  <c r="R778" i="5" s="1"/>
  <c r="T778" i="5" s="1"/>
  <c r="Q198" i="5"/>
  <c r="R198" i="5" s="1"/>
  <c r="T198" i="5" s="1"/>
  <c r="Q1097" i="5"/>
  <c r="R1097" i="5" s="1"/>
  <c r="T1097" i="5" s="1"/>
  <c r="Q517" i="5"/>
  <c r="R517" i="5" s="1"/>
  <c r="T517" i="5" s="1"/>
  <c r="Q836" i="5"/>
  <c r="R836" i="5" s="1"/>
  <c r="T836" i="5" s="1"/>
  <c r="Q256" i="5"/>
  <c r="R256" i="5" s="1"/>
  <c r="T256" i="5" s="1"/>
  <c r="Q1155" i="5"/>
  <c r="R1155" i="5" s="1"/>
  <c r="T1155" i="5" s="1"/>
  <c r="Q575" i="5"/>
  <c r="R575" i="5" s="1"/>
  <c r="T575" i="5" s="1"/>
  <c r="Q894" i="5"/>
  <c r="R894" i="5" s="1"/>
  <c r="T894" i="5" s="1"/>
  <c r="Q314" i="5"/>
  <c r="R314" i="5" s="1"/>
  <c r="T314" i="5" s="1"/>
  <c r="Q633" i="5"/>
  <c r="R633" i="5" s="1"/>
  <c r="I9" i="3"/>
  <c r="Q1193" i="5"/>
  <c r="Q932" i="5"/>
  <c r="R932" i="5" s="1"/>
  <c r="Q352" i="5"/>
  <c r="R352" i="5" s="1"/>
  <c r="Q990" i="5"/>
  <c r="R990" i="5" s="1"/>
  <c r="Q410" i="5"/>
  <c r="R410" i="5" s="1"/>
  <c r="Q729" i="5"/>
  <c r="Q149" i="5"/>
  <c r="Q1106" i="5"/>
  <c r="Q526" i="5"/>
  <c r="R526" i="5" s="1"/>
  <c r="T526" i="5" s="1"/>
  <c r="Q845" i="5"/>
  <c r="R845" i="5" s="1"/>
  <c r="T845" i="5" s="1"/>
  <c r="Q265" i="5"/>
  <c r="R265" i="5" s="1"/>
  <c r="T265" i="5" s="1"/>
  <c r="Q1164" i="5"/>
  <c r="R1164" i="5" s="1"/>
  <c r="T1164" i="5" s="1"/>
  <c r="Q584" i="5"/>
  <c r="R584" i="5" s="1"/>
  <c r="T584" i="5" s="1"/>
  <c r="Q903" i="5"/>
  <c r="R903" i="5" s="1"/>
  <c r="T903" i="5" s="1"/>
  <c r="Q323" i="5"/>
  <c r="R323" i="5" s="1"/>
  <c r="T323" i="5" s="1"/>
  <c r="Q642" i="5"/>
  <c r="R642" i="5" s="1"/>
  <c r="T642" i="5" s="1"/>
  <c r="Q961" i="5"/>
  <c r="R961" i="5" s="1"/>
  <c r="T961" i="5" s="1"/>
  <c r="Q381" i="5"/>
  <c r="R381" i="5" s="1"/>
  <c r="T381" i="5" s="1"/>
  <c r="Q700" i="5"/>
  <c r="R700" i="5" s="1"/>
  <c r="T700" i="5" s="1"/>
  <c r="Q120" i="5"/>
  <c r="R120" i="5" s="1"/>
  <c r="T120" i="5" s="1"/>
  <c r="Q1019" i="5"/>
  <c r="R1019" i="5" s="1"/>
  <c r="Q439" i="5"/>
  <c r="Q758" i="5"/>
  <c r="Q178" i="5"/>
  <c r="Q1077" i="5"/>
  <c r="Q497" i="5"/>
  <c r="Q816" i="5"/>
  <c r="R816" i="5" s="1"/>
  <c r="T816" i="5" s="1"/>
  <c r="Q236" i="5"/>
  <c r="R236" i="5" s="1"/>
  <c r="T236" i="5" s="1"/>
  <c r="Q1135" i="5"/>
  <c r="R1135" i="5" s="1"/>
  <c r="T1135" i="5" s="1"/>
  <c r="Q555" i="5"/>
  <c r="R555" i="5" s="1"/>
  <c r="T555" i="5" s="1"/>
  <c r="Q874" i="5"/>
  <c r="R874" i="5" s="1"/>
  <c r="T874" i="5" s="1"/>
  <c r="Q294" i="5"/>
  <c r="R294" i="5" s="1"/>
  <c r="T294" i="5" s="1"/>
  <c r="Q613" i="5"/>
  <c r="R613" i="5" s="1"/>
  <c r="T613" i="5" s="1"/>
  <c r="Q24" i="5"/>
  <c r="R24" i="5" s="1"/>
  <c r="T24" i="5" s="1"/>
  <c r="Q77" i="5"/>
  <c r="R77" i="5" s="1"/>
  <c r="Q171" i="5"/>
  <c r="R171" i="5" s="1"/>
  <c r="T171" i="5" s="1"/>
  <c r="Q283" i="5"/>
  <c r="R283" i="5" s="1"/>
  <c r="T283" i="5" s="1"/>
  <c r="Q391" i="5"/>
  <c r="R391" i="5" s="1"/>
  <c r="T391" i="5" s="1"/>
  <c r="Q637" i="5"/>
  <c r="R637" i="5" s="1"/>
  <c r="T637" i="5" s="1"/>
  <c r="Q1049" i="5"/>
  <c r="R1049" i="5" s="1"/>
  <c r="T1049" i="5" s="1"/>
  <c r="Q634" i="5"/>
  <c r="R634" i="5" s="1"/>
  <c r="Q692" i="5"/>
  <c r="R692" i="5" s="1"/>
  <c r="Q112" i="5"/>
  <c r="R112" i="5" s="1"/>
  <c r="Q1011" i="5"/>
  <c r="Q431" i="5"/>
  <c r="Q808" i="5"/>
  <c r="R808" i="5" s="1"/>
  <c r="Q228" i="5"/>
  <c r="R228" i="5" s="1"/>
  <c r="T228" i="5" s="1"/>
  <c r="Q1127" i="5"/>
  <c r="R1127" i="5" s="1"/>
  <c r="T1127" i="5" s="1"/>
  <c r="Q547" i="5"/>
  <c r="R547" i="5" s="1"/>
  <c r="Q866" i="5"/>
  <c r="R866" i="5" s="1"/>
  <c r="T866" i="5" s="1"/>
  <c r="Q286" i="5"/>
  <c r="R286" i="5" s="1"/>
  <c r="T286" i="5" s="1"/>
  <c r="Q1185" i="5"/>
  <c r="R1185" i="5" s="1"/>
  <c r="T1185" i="5" s="1"/>
  <c r="Q605" i="5"/>
  <c r="R605" i="5" s="1"/>
  <c r="T605" i="5" s="1"/>
  <c r="Q924" i="5"/>
  <c r="R924" i="5" s="1"/>
  <c r="T924" i="5" s="1"/>
  <c r="Q344" i="5"/>
  <c r="R344" i="5" s="1"/>
  <c r="T344" i="5" s="1"/>
  <c r="Q663" i="5"/>
  <c r="R663" i="5" s="1"/>
  <c r="T663" i="5" s="1"/>
  <c r="Q83" i="5"/>
  <c r="R83" i="5" s="1"/>
  <c r="T83" i="5" s="1"/>
  <c r="Q982" i="5"/>
  <c r="R982" i="5" s="1"/>
  <c r="Q402" i="5"/>
  <c r="R402" i="5" s="1"/>
  <c r="Q721" i="5"/>
  <c r="R721" i="5" s="1"/>
  <c r="Q141" i="5"/>
  <c r="R141" i="5" s="1"/>
  <c r="Q1040" i="5"/>
  <c r="Q460" i="5"/>
  <c r="Q779" i="5"/>
  <c r="Q199" i="5"/>
  <c r="Q1098" i="5"/>
  <c r="R1098" i="5" s="1"/>
  <c r="Q518" i="5"/>
  <c r="R518" i="5" s="1"/>
  <c r="Q837" i="5"/>
  <c r="R837" i="5" s="1"/>
  <c r="T837" i="5" s="1"/>
  <c r="Q257" i="5"/>
  <c r="R257" i="5" s="1"/>
  <c r="T257" i="5" s="1"/>
  <c r="Q1156" i="5"/>
  <c r="R1156" i="5" s="1"/>
  <c r="T1156" i="5" s="1"/>
  <c r="Q576" i="5"/>
  <c r="R576" i="5" s="1"/>
  <c r="T576" i="5" s="1"/>
  <c r="Q895" i="5"/>
  <c r="R895" i="5" s="1"/>
  <c r="T895" i="5" s="1"/>
  <c r="Q315" i="5"/>
  <c r="R315" i="5" s="1"/>
  <c r="T315" i="5" s="1"/>
  <c r="I26" i="3"/>
  <c r="V1009" i="5" s="1"/>
  <c r="W1009" i="5" s="1"/>
  <c r="Q690" i="5"/>
  <c r="R690" i="5" s="1"/>
  <c r="T690" i="5" s="1"/>
  <c r="Q110" i="5"/>
  <c r="R110" i="5" s="1"/>
  <c r="T110" i="5" s="1"/>
  <c r="Q748" i="5"/>
  <c r="R748" i="5" s="1"/>
  <c r="Q168" i="5"/>
  <c r="R168" i="5" s="1"/>
  <c r="Q1067" i="5"/>
  <c r="Q487" i="5"/>
  <c r="Q864" i="5"/>
  <c r="R864" i="5" s="1"/>
  <c r="Q284" i="5"/>
  <c r="Q1183" i="5"/>
  <c r="R1183" i="5" s="1"/>
  <c r="Q603" i="5"/>
  <c r="Q922" i="5"/>
  <c r="R922" i="5" s="1"/>
  <c r="Q342" i="5"/>
  <c r="R342" i="5" s="1"/>
  <c r="Q661" i="5"/>
  <c r="R661" i="5" s="1"/>
  <c r="T661" i="5" s="1"/>
  <c r="Q980" i="5"/>
  <c r="R980" i="5" s="1"/>
  <c r="T980" i="5" s="1"/>
  <c r="Q400" i="5"/>
  <c r="R400" i="5" s="1"/>
  <c r="T400" i="5" s="1"/>
  <c r="Q719" i="5"/>
  <c r="R719" i="5" s="1"/>
  <c r="T719" i="5" s="1"/>
  <c r="Q139" i="5"/>
  <c r="R139" i="5" s="1"/>
  <c r="T139" i="5" s="1"/>
  <c r="Q1038" i="5"/>
  <c r="R1038" i="5" s="1"/>
  <c r="T1038" i="5" s="1"/>
  <c r="Q458" i="5"/>
  <c r="R458" i="5" s="1"/>
  <c r="T458" i="5" s="1"/>
  <c r="Q777" i="5"/>
  <c r="R777" i="5" s="1"/>
  <c r="T777" i="5" s="1"/>
  <c r="Q197" i="5"/>
  <c r="R197" i="5" s="1"/>
  <c r="T197" i="5" s="1"/>
  <c r="Q1096" i="5"/>
  <c r="R1096" i="5" s="1"/>
  <c r="T1096" i="5" s="1"/>
  <c r="Q516" i="5"/>
  <c r="Q835" i="5"/>
  <c r="Q255" i="5"/>
  <c r="Q1154" i="5"/>
  <c r="R1154" i="5" s="1"/>
  <c r="Q574" i="5"/>
  <c r="R574" i="5" s="1"/>
  <c r="Q893" i="5"/>
  <c r="Q313" i="5"/>
  <c r="Q632" i="5"/>
  <c r="Q1212" i="5"/>
  <c r="R1212" i="5" s="1"/>
  <c r="Q951" i="5"/>
  <c r="R951" i="5" s="1"/>
  <c r="Q371" i="5"/>
  <c r="R371" i="5" s="1"/>
  <c r="T371" i="5" s="1"/>
  <c r="I6" i="3"/>
  <c r="V641" i="5" s="1"/>
  <c r="W641" i="5" s="1"/>
  <c r="Q670" i="5"/>
  <c r="R670" i="5" s="1"/>
  <c r="T670" i="5" s="1"/>
  <c r="Q90" i="5"/>
  <c r="R90" i="5" s="1"/>
  <c r="Q728" i="5"/>
  <c r="R728" i="5" s="1"/>
  <c r="T728" i="5" s="1"/>
  <c r="Q148" i="5"/>
  <c r="R148" i="5" s="1"/>
  <c r="T148" i="5" s="1"/>
  <c r="Q1047" i="5"/>
  <c r="R1047" i="5" s="1"/>
  <c r="T1047" i="5" s="1"/>
  <c r="Q467" i="5"/>
  <c r="R467" i="5" s="1"/>
  <c r="T467" i="5" s="1"/>
  <c r="Q844" i="5"/>
  <c r="R844" i="5" s="1"/>
  <c r="T844" i="5" s="1"/>
  <c r="Q264" i="5"/>
  <c r="R264" i="5" s="1"/>
  <c r="T264" i="5" s="1"/>
  <c r="Q1163" i="5"/>
  <c r="R1163" i="5" s="1"/>
  <c r="Q583" i="5"/>
  <c r="R583" i="5" s="1"/>
  <c r="Q902" i="5"/>
  <c r="R902" i="5" s="1"/>
  <c r="T902" i="5" s="1"/>
  <c r="Q322" i="5"/>
  <c r="R322" i="5" s="1"/>
  <c r="Q641" i="5"/>
  <c r="R641" i="5" s="1"/>
  <c r="T641" i="5" s="1"/>
  <c r="Q960" i="5"/>
  <c r="R960" i="5" s="1"/>
  <c r="Q380" i="5"/>
  <c r="R380" i="5" s="1"/>
  <c r="T380" i="5" s="1"/>
  <c r="Q699" i="5"/>
  <c r="R699" i="5" s="1"/>
  <c r="Q119" i="5"/>
  <c r="R119" i="5" s="1"/>
  <c r="Q1018" i="5"/>
  <c r="R1018" i="5" s="1"/>
  <c r="Q438" i="5"/>
  <c r="R438" i="5" s="1"/>
  <c r="Q757" i="5"/>
  <c r="R757" i="5" s="1"/>
  <c r="T757" i="5" s="1"/>
  <c r="Q177" i="5"/>
  <c r="R177" i="5" s="1"/>
  <c r="T177" i="5" s="1"/>
  <c r="Q1076" i="5"/>
  <c r="R1076" i="5" s="1"/>
  <c r="T1076" i="5" s="1"/>
  <c r="Q496" i="5"/>
  <c r="R496" i="5" s="1"/>
  <c r="T496" i="5" s="1"/>
  <c r="Q815" i="5"/>
  <c r="R815" i="5" s="1"/>
  <c r="T815" i="5" s="1"/>
  <c r="Q235" i="5"/>
  <c r="R235" i="5" s="1"/>
  <c r="T235" i="5" s="1"/>
  <c r="Q1134" i="5"/>
  <c r="R1134" i="5" s="1"/>
  <c r="T1134" i="5" s="1"/>
  <c r="Q554" i="5"/>
  <c r="R554" i="5" s="1"/>
  <c r="T554" i="5" s="1"/>
  <c r="Q873" i="5"/>
  <c r="R873" i="5" s="1"/>
  <c r="T873" i="5" s="1"/>
  <c r="Q293" i="5"/>
  <c r="Q612" i="5"/>
  <c r="Q32" i="5"/>
  <c r="Q1192" i="5"/>
  <c r="R1192" i="5" s="1"/>
  <c r="Q931" i="5"/>
  <c r="R931" i="5" s="1"/>
  <c r="Q351" i="5"/>
  <c r="R351" i="5" s="1"/>
  <c r="Q23" i="5"/>
  <c r="R23" i="5" s="1"/>
  <c r="Q76" i="5"/>
  <c r="Q170" i="5"/>
  <c r="Q433" i="5"/>
  <c r="Q694" i="5"/>
  <c r="Q787" i="5"/>
  <c r="R787" i="5" s="1"/>
  <c r="T787" i="5" s="1"/>
  <c r="Q953" i="5"/>
  <c r="R953" i="5" s="1"/>
  <c r="T953" i="5" s="1"/>
  <c r="Q1048" i="5"/>
  <c r="R1048" i="5" s="1"/>
  <c r="T1048" i="5" s="1"/>
  <c r="Q1198" i="5"/>
  <c r="R1198" i="5" s="1"/>
  <c r="T1198" i="5" s="1"/>
  <c r="Q876" i="5"/>
  <c r="R876" i="5" s="1"/>
  <c r="T876" i="5" s="1"/>
  <c r="Q296" i="5"/>
  <c r="R296" i="5" s="1"/>
  <c r="T296" i="5" s="1"/>
  <c r="Q1195" i="5"/>
  <c r="R1195" i="5" s="1"/>
  <c r="T1195" i="5" s="1"/>
  <c r="Q934" i="5"/>
  <c r="R934" i="5" s="1"/>
  <c r="T934" i="5" s="1"/>
  <c r="Q354" i="5"/>
  <c r="R354" i="5" s="1"/>
  <c r="Q673" i="5"/>
  <c r="Q93" i="5"/>
  <c r="Q1050" i="5"/>
  <c r="R1050" i="5" s="1"/>
  <c r="Q470" i="5"/>
  <c r="R470" i="5" s="1"/>
  <c r="Q789" i="5"/>
  <c r="R789" i="5" s="1"/>
  <c r="Q209" i="5"/>
  <c r="R209" i="5" s="1"/>
  <c r="Q6" i="5"/>
  <c r="R6" i="5" s="1"/>
  <c r="Q1108" i="5"/>
  <c r="R1108" i="5" s="1"/>
  <c r="T1108" i="5" s="1"/>
  <c r="Q528" i="5"/>
  <c r="R528" i="5" s="1"/>
  <c r="Q847" i="5"/>
  <c r="R847" i="5" s="1"/>
  <c r="T847" i="5" s="1"/>
  <c r="Q267" i="5"/>
  <c r="R267" i="5" s="1"/>
  <c r="Q1166" i="5"/>
  <c r="R1166" i="5" s="1"/>
  <c r="T1166" i="5" s="1"/>
  <c r="Q586" i="5"/>
  <c r="R586" i="5" s="1"/>
  <c r="T586" i="5" s="1"/>
  <c r="Q905" i="5"/>
  <c r="R905" i="5" s="1"/>
  <c r="T905" i="5" s="1"/>
  <c r="Q325" i="5"/>
  <c r="R325" i="5" s="1"/>
  <c r="T325" i="5" s="1"/>
  <c r="Q644" i="5"/>
  <c r="R644" i="5" s="1"/>
  <c r="T644" i="5" s="1"/>
  <c r="Q64" i="5"/>
  <c r="R64" i="5" s="1"/>
  <c r="T64" i="5" s="1"/>
  <c r="Q963" i="5"/>
  <c r="R963" i="5" s="1"/>
  <c r="T963" i="5" s="1"/>
  <c r="Q383" i="5"/>
  <c r="R383" i="5" s="1"/>
  <c r="T383" i="5" s="1"/>
  <c r="Q702" i="5"/>
  <c r="Q122" i="5"/>
  <c r="Q1021" i="5"/>
  <c r="Q441" i="5"/>
  <c r="Q760" i="5"/>
  <c r="R760" i="5" s="1"/>
  <c r="Q180" i="5"/>
  <c r="R180" i="5" s="1"/>
  <c r="Q1079" i="5"/>
  <c r="Q499" i="5"/>
  <c r="Q818" i="5"/>
  <c r="Q238" i="5"/>
  <c r="Q1137" i="5"/>
  <c r="R1137" i="5" s="1"/>
  <c r="T1137" i="5" s="1"/>
  <c r="Q557" i="5"/>
  <c r="R557" i="5" s="1"/>
  <c r="Q1008" i="5"/>
  <c r="R1008" i="5" s="1"/>
  <c r="Q428" i="5"/>
  <c r="R428" i="5" s="1"/>
  <c r="T428" i="5" s="1"/>
  <c r="Q1066" i="5"/>
  <c r="R1066" i="5" s="1"/>
  <c r="T1066" i="5" s="1"/>
  <c r="Q486" i="5"/>
  <c r="R486" i="5" s="1"/>
  <c r="T486" i="5" s="1"/>
  <c r="Q805" i="5"/>
  <c r="R805" i="5" s="1"/>
  <c r="T805" i="5" s="1"/>
  <c r="Q225" i="5"/>
  <c r="R225" i="5" s="1"/>
  <c r="T225" i="5" s="1"/>
  <c r="Q1182" i="5"/>
  <c r="R1182" i="5" s="1"/>
  <c r="T1182" i="5" s="1"/>
  <c r="Q602" i="5"/>
  <c r="R602" i="5" s="1"/>
  <c r="Q921" i="5"/>
  <c r="R921" i="5" s="1"/>
  <c r="Q341" i="5"/>
  <c r="R341" i="5" s="1"/>
  <c r="T341" i="5" s="1"/>
  <c r="Q660" i="5"/>
  <c r="R660" i="5" s="1"/>
  <c r="Q979" i="5"/>
  <c r="R979" i="5" s="1"/>
  <c r="Q399" i="5"/>
  <c r="R399" i="5" s="1"/>
  <c r="T399" i="5" s="1"/>
  <c r="Q718" i="5"/>
  <c r="R718" i="5" s="1"/>
  <c r="Q138" i="5"/>
  <c r="R138" i="5" s="1"/>
  <c r="Q1037" i="5"/>
  <c r="R1037" i="5" s="1"/>
  <c r="Q457" i="5"/>
  <c r="R457" i="5" s="1"/>
  <c r="Q776" i="5"/>
  <c r="R776" i="5" s="1"/>
  <c r="T776" i="5" s="1"/>
  <c r="Q196" i="5"/>
  <c r="R196" i="5" s="1"/>
  <c r="Q1095" i="5"/>
  <c r="R1095" i="5" s="1"/>
  <c r="Q515" i="5"/>
  <c r="R515" i="5" s="1"/>
  <c r="T515" i="5" s="1"/>
  <c r="Q834" i="5"/>
  <c r="R834" i="5" s="1"/>
  <c r="T834" i="5" s="1"/>
  <c r="Q254" i="5"/>
  <c r="R254" i="5" s="1"/>
  <c r="T254" i="5" s="1"/>
  <c r="Q1153" i="5"/>
  <c r="R1153" i="5" s="1"/>
  <c r="T1153" i="5" s="1"/>
  <c r="Q573" i="5"/>
  <c r="R573" i="5" s="1"/>
  <c r="T573" i="5" s="1"/>
  <c r="Q892" i="5"/>
  <c r="R892" i="5" s="1"/>
  <c r="T892" i="5" s="1"/>
  <c r="Q312" i="5"/>
  <c r="R312" i="5" s="1"/>
  <c r="T312" i="5" s="1"/>
  <c r="Q631" i="5"/>
  <c r="Q51" i="5"/>
  <c r="Q1211" i="5"/>
  <c r="Q950" i="5"/>
  <c r="Q370" i="5"/>
  <c r="Q689" i="5"/>
  <c r="R689" i="5" s="1"/>
  <c r="Q109" i="5"/>
  <c r="R109" i="5" s="1"/>
  <c r="Q988" i="5"/>
  <c r="Q408" i="5"/>
  <c r="R408" i="5" s="1"/>
  <c r="Q1046" i="5"/>
  <c r="R1046" i="5" s="1"/>
  <c r="T1046" i="5" s="1"/>
  <c r="Q466" i="5"/>
  <c r="R466" i="5" s="1"/>
  <c r="T466" i="5" s="1"/>
  <c r="Q785" i="5"/>
  <c r="Q205" i="5"/>
  <c r="Q1162" i="5"/>
  <c r="R1162" i="5" s="1"/>
  <c r="T1162" i="5" s="1"/>
  <c r="Q582" i="5"/>
  <c r="R582" i="5" s="1"/>
  <c r="T582" i="5" s="1"/>
  <c r="Q901" i="5"/>
  <c r="R901" i="5" s="1"/>
  <c r="T901" i="5" s="1"/>
  <c r="Q321" i="5"/>
  <c r="R321" i="5" s="1"/>
  <c r="T321" i="5" s="1"/>
  <c r="Q640" i="5"/>
  <c r="R640" i="5" s="1"/>
  <c r="T640" i="5" s="1"/>
  <c r="Q959" i="5"/>
  <c r="R959" i="5" s="1"/>
  <c r="T959" i="5" s="1"/>
  <c r="Q379" i="5"/>
  <c r="R379" i="5" s="1"/>
  <c r="T379" i="5" s="1"/>
  <c r="Q698" i="5"/>
  <c r="R698" i="5" s="1"/>
  <c r="Q118" i="5"/>
  <c r="R118" i="5" s="1"/>
  <c r="Q1017" i="5"/>
  <c r="R1017" i="5" s="1"/>
  <c r="Q437" i="5"/>
  <c r="R437" i="5" s="1"/>
  <c r="Q756" i="5"/>
  <c r="R756" i="5" s="1"/>
  <c r="Q176" i="5"/>
  <c r="R176" i="5" s="1"/>
  <c r="Q1075" i="5"/>
  <c r="R1075" i="5" s="1"/>
  <c r="Q495" i="5"/>
  <c r="Q814" i="5"/>
  <c r="Q234" i="5"/>
  <c r="Q1133" i="5"/>
  <c r="R1133" i="5" s="1"/>
  <c r="T1133" i="5" s="1"/>
  <c r="Q553" i="5"/>
  <c r="Q872" i="5"/>
  <c r="R872" i="5" s="1"/>
  <c r="T872" i="5" s="1"/>
  <c r="Q292" i="5"/>
  <c r="R292" i="5" s="1"/>
  <c r="T292" i="5" s="1"/>
  <c r="Q611" i="5"/>
  <c r="R611" i="5" s="1"/>
  <c r="T611" i="5" s="1"/>
  <c r="Q31" i="5"/>
  <c r="R31" i="5" s="1"/>
  <c r="T31" i="5" s="1"/>
  <c r="Q1191" i="5"/>
  <c r="R1191" i="5" s="1"/>
  <c r="T1191" i="5" s="1"/>
  <c r="Q930" i="5"/>
  <c r="R930" i="5" s="1"/>
  <c r="T930" i="5" s="1"/>
  <c r="Q350" i="5"/>
  <c r="R350" i="5" s="1"/>
  <c r="T350" i="5" s="1"/>
  <c r="Q669" i="5"/>
  <c r="R669" i="5" s="1"/>
  <c r="T669" i="5" s="1"/>
  <c r="Q89" i="5"/>
  <c r="R89" i="5" s="1"/>
  <c r="Q22" i="5"/>
  <c r="Q73" i="5"/>
  <c r="R73" i="5" s="1"/>
  <c r="Q167" i="5"/>
  <c r="R167" i="5" s="1"/>
  <c r="Q1197" i="5"/>
  <c r="R1197" i="5" s="1"/>
  <c r="Q896" i="5"/>
  <c r="R896" i="5" s="1"/>
  <c r="Q316" i="5"/>
  <c r="R316" i="5" s="1"/>
  <c r="Q1215" i="5"/>
  <c r="R1215" i="5" s="1"/>
  <c r="Q954" i="5"/>
  <c r="R954" i="5" s="1"/>
  <c r="T954" i="5" s="1"/>
  <c r="Q374" i="5"/>
  <c r="R374" i="5" s="1"/>
  <c r="T374" i="5" s="1"/>
  <c r="Q693" i="5"/>
  <c r="Q113" i="5"/>
  <c r="Q1070" i="5"/>
  <c r="R1070" i="5" s="1"/>
  <c r="T1070" i="5" s="1"/>
  <c r="Q490" i="5"/>
  <c r="R490" i="5" s="1"/>
  <c r="T490" i="5" s="1"/>
  <c r="Q809" i="5"/>
  <c r="R809" i="5" s="1"/>
  <c r="T809" i="5" s="1"/>
  <c r="Q229" i="5"/>
  <c r="R229" i="5" s="1"/>
  <c r="T229" i="5" s="1"/>
  <c r="Q26" i="5"/>
  <c r="R26" i="5" s="1"/>
  <c r="T26" i="5" s="1"/>
  <c r="Q1128" i="5"/>
  <c r="R1128" i="5" s="1"/>
  <c r="T1128" i="5" s="1"/>
  <c r="Q548" i="5"/>
  <c r="R548" i="5" s="1"/>
  <c r="T548" i="5" s="1"/>
  <c r="Q867" i="5"/>
  <c r="R867" i="5" s="1"/>
  <c r="T867" i="5" s="1"/>
  <c r="Q287" i="5"/>
  <c r="R287" i="5" s="1"/>
  <c r="Q1186" i="5"/>
  <c r="R1186" i="5" s="1"/>
  <c r="Q606" i="5"/>
  <c r="R606" i="5" s="1"/>
  <c r="Q925" i="5"/>
  <c r="R925" i="5" s="1"/>
  <c r="Q345" i="5"/>
  <c r="R345" i="5" s="1"/>
  <c r="Q664" i="5"/>
  <c r="R664" i="5" s="1"/>
  <c r="Q84" i="5"/>
  <c r="R84" i="5" s="1"/>
  <c r="Q983" i="5"/>
  <c r="Q403" i="5"/>
  <c r="R403" i="5" s="1"/>
  <c r="T403" i="5" s="1"/>
  <c r="Q722" i="5"/>
  <c r="R722" i="5" s="1"/>
  <c r="T722" i="5" s="1"/>
  <c r="Q142" i="5"/>
  <c r="Q1041" i="5"/>
  <c r="Q461" i="5"/>
  <c r="R461" i="5" s="1"/>
  <c r="T461" i="5" s="1"/>
  <c r="Q780" i="5"/>
  <c r="R780" i="5" s="1"/>
  <c r="T780" i="5" s="1"/>
  <c r="Q200" i="5"/>
  <c r="R200" i="5" s="1"/>
  <c r="T200" i="5" s="1"/>
  <c r="Q1099" i="5"/>
  <c r="R1099" i="5" s="1"/>
  <c r="T1099" i="5" s="1"/>
  <c r="Q519" i="5"/>
  <c r="R519" i="5" s="1"/>
  <c r="T519" i="5" s="1"/>
  <c r="Q838" i="5"/>
  <c r="R838" i="5" s="1"/>
  <c r="T838" i="5" s="1"/>
  <c r="Q258" i="5"/>
  <c r="R258" i="5" s="1"/>
  <c r="T258" i="5" s="1"/>
  <c r="Q1157" i="5"/>
  <c r="R1157" i="5" s="1"/>
  <c r="T1157" i="5" s="1"/>
  <c r="Q577" i="5"/>
  <c r="R577" i="5" s="1"/>
  <c r="I24" i="3"/>
  <c r="V1007" i="5" s="1"/>
  <c r="Q746" i="5"/>
  <c r="R746" i="5" s="1"/>
  <c r="Q166" i="5"/>
  <c r="R166" i="5" s="1"/>
  <c r="Q804" i="5"/>
  <c r="R804" i="5" s="1"/>
  <c r="Q224" i="5"/>
  <c r="R224" i="5" s="1"/>
  <c r="Q1123" i="5"/>
  <c r="Q543" i="5"/>
  <c r="Q920" i="5"/>
  <c r="R920" i="5" s="1"/>
  <c r="T920" i="5" s="1"/>
  <c r="Q340" i="5"/>
  <c r="R340" i="5" s="1"/>
  <c r="T340" i="5" s="1"/>
  <c r="Q659" i="5"/>
  <c r="R659" i="5" s="1"/>
  <c r="Q79" i="5"/>
  <c r="R79" i="5" s="1"/>
  <c r="T79" i="5" s="1"/>
  <c r="Q978" i="5"/>
  <c r="R978" i="5" s="1"/>
  <c r="Q398" i="5"/>
  <c r="R398" i="5" s="1"/>
  <c r="T398" i="5" s="1"/>
  <c r="Q717" i="5"/>
  <c r="R717" i="5" s="1"/>
  <c r="T717" i="5" s="1"/>
  <c r="Q137" i="5"/>
  <c r="R137" i="5" s="1"/>
  <c r="T137" i="5" s="1"/>
  <c r="Q1036" i="5"/>
  <c r="R1036" i="5" s="1"/>
  <c r="T1036" i="5" s="1"/>
  <c r="Q456" i="5"/>
  <c r="R456" i="5" s="1"/>
  <c r="T456" i="5" s="1"/>
  <c r="Q775" i="5"/>
  <c r="R775" i="5" s="1"/>
  <c r="Q195" i="5"/>
  <c r="R195" i="5" s="1"/>
  <c r="T195" i="5" s="1"/>
  <c r="Q1094" i="5"/>
  <c r="R1094" i="5" s="1"/>
  <c r="Q514" i="5"/>
  <c r="R514" i="5" s="1"/>
  <c r="Q833" i="5"/>
  <c r="Q253" i="5"/>
  <c r="R253" i="5" s="1"/>
  <c r="Q1152" i="5"/>
  <c r="Q572" i="5"/>
  <c r="Q891" i="5"/>
  <c r="Q311" i="5"/>
  <c r="Q630" i="5"/>
  <c r="R630" i="5" s="1"/>
  <c r="Q50" i="5"/>
  <c r="R50" i="5" s="1"/>
  <c r="T50" i="5" s="1"/>
  <c r="Q1210" i="5"/>
  <c r="Q949" i="5"/>
  <c r="Q369" i="5"/>
  <c r="R369" i="5" s="1"/>
  <c r="T369" i="5" s="1"/>
  <c r="Q688" i="5"/>
  <c r="R688" i="5" s="1"/>
  <c r="T688" i="5" s="1"/>
  <c r="Q108" i="5"/>
  <c r="R108" i="5" s="1"/>
  <c r="T108" i="5" s="1"/>
  <c r="Q1007" i="5"/>
  <c r="R1007" i="5" s="1"/>
  <c r="T1007" i="5" s="1"/>
  <c r="Q427" i="5"/>
  <c r="R427" i="5" s="1"/>
  <c r="T427" i="5" s="1"/>
  <c r="I4" i="3"/>
  <c r="Q726" i="5"/>
  <c r="R726" i="5" s="1"/>
  <c r="T726" i="5" s="1"/>
  <c r="Q146" i="5"/>
  <c r="R146" i="5" s="1"/>
  <c r="T146" i="5" s="1"/>
  <c r="Q784" i="5"/>
  <c r="R784" i="5" s="1"/>
  <c r="Q204" i="5"/>
  <c r="R204" i="5" s="1"/>
  <c r="Q1103" i="5"/>
  <c r="Q523" i="5"/>
  <c r="Q900" i="5"/>
  <c r="R900" i="5" s="1"/>
  <c r="Q320" i="5"/>
  <c r="Q639" i="5"/>
  <c r="R639" i="5" s="1"/>
  <c r="Q59" i="5"/>
  <c r="R59" i="5" s="1"/>
  <c r="T59" i="5" s="1"/>
  <c r="Q958" i="5"/>
  <c r="R958" i="5" s="1"/>
  <c r="Q378" i="5"/>
  <c r="R378" i="5" s="1"/>
  <c r="T378" i="5" s="1"/>
  <c r="Q697" i="5"/>
  <c r="Q117" i="5"/>
  <c r="R117" i="5" s="1"/>
  <c r="Q1016" i="5"/>
  <c r="R1016" i="5" s="1"/>
  <c r="T1016" i="5" s="1"/>
  <c r="Q436" i="5"/>
  <c r="R436" i="5" s="1"/>
  <c r="T436" i="5" s="1"/>
  <c r="Q755" i="5"/>
  <c r="R755" i="5" s="1"/>
  <c r="T755" i="5" s="1"/>
  <c r="Q175" i="5"/>
  <c r="R175" i="5" s="1"/>
  <c r="T175" i="5" s="1"/>
  <c r="Q1074" i="5"/>
  <c r="R1074" i="5" s="1"/>
  <c r="T1074" i="5" s="1"/>
  <c r="Q494" i="5"/>
  <c r="R494" i="5" s="1"/>
  <c r="T494" i="5" s="1"/>
  <c r="Q813" i="5"/>
  <c r="R813" i="5" s="1"/>
  <c r="T813" i="5" s="1"/>
  <c r="Q233" i="5"/>
  <c r="R233" i="5" s="1"/>
  <c r="T233" i="5" s="1"/>
  <c r="Q1132" i="5"/>
  <c r="Q552" i="5"/>
  <c r="Q871" i="5"/>
  <c r="Q291" i="5"/>
  <c r="Q610" i="5"/>
  <c r="R610" i="5" s="1"/>
  <c r="T610" i="5" s="1"/>
  <c r="Q30" i="5"/>
  <c r="R30" i="5" s="1"/>
  <c r="T30" i="5" s="1"/>
  <c r="Q1190" i="5"/>
  <c r="Q929" i="5"/>
  <c r="Q349" i="5"/>
  <c r="R349" i="5" s="1"/>
  <c r="T349" i="5" s="1"/>
  <c r="Q668" i="5"/>
  <c r="Q88" i="5"/>
  <c r="Q987" i="5"/>
  <c r="R987" i="5" s="1"/>
  <c r="Q407" i="5"/>
  <c r="R407" i="5" s="1"/>
  <c r="Q21" i="5"/>
  <c r="R21" i="5" s="1"/>
  <c r="T21" i="5" s="1"/>
  <c r="Q55" i="5"/>
  <c r="R55" i="5" s="1"/>
  <c r="T55" i="5" s="1"/>
  <c r="Q263" i="5"/>
  <c r="R263" i="5" s="1"/>
  <c r="T263" i="5" s="1"/>
  <c r="Q524" i="5"/>
  <c r="R524" i="5" s="1"/>
  <c r="T524" i="5" s="1"/>
  <c r="Q675" i="5"/>
  <c r="R675" i="5" s="1"/>
  <c r="T675" i="5" s="1"/>
  <c r="Q936" i="5"/>
  <c r="R936" i="5" s="1"/>
  <c r="T936" i="5" s="1"/>
  <c r="Q1087" i="5"/>
  <c r="R1087" i="5" s="1"/>
  <c r="T1087" i="5" s="1"/>
  <c r="Q1194" i="5"/>
  <c r="R1194" i="5" s="1"/>
  <c r="Q1064" i="5"/>
  <c r="Q484" i="5"/>
  <c r="R484" i="5" s="1"/>
  <c r="Q1122" i="5"/>
  <c r="R1122" i="5" s="1"/>
  <c r="Q542" i="5"/>
  <c r="R542" i="5" s="1"/>
  <c r="Q861" i="5"/>
  <c r="Q281" i="5"/>
  <c r="Q658" i="5"/>
  <c r="Q78" i="5"/>
  <c r="R78" i="5" s="1"/>
  <c r="T78" i="5" s="1"/>
  <c r="Q977" i="5"/>
  <c r="R977" i="5" s="1"/>
  <c r="Q397" i="5"/>
  <c r="Q716" i="5"/>
  <c r="R716" i="5" s="1"/>
  <c r="Q1035" i="5"/>
  <c r="R1035" i="5" s="1"/>
  <c r="T1035" i="5" s="1"/>
  <c r="Q455" i="5"/>
  <c r="R455" i="5" s="1"/>
  <c r="T455" i="5" s="1"/>
  <c r="Q774" i="5"/>
  <c r="R774" i="5" s="1"/>
  <c r="T774" i="5" s="1"/>
  <c r="Q194" i="5"/>
  <c r="R194" i="5" s="1"/>
  <c r="T194" i="5" s="1"/>
  <c r="Q1093" i="5"/>
  <c r="R1093" i="5" s="1"/>
  <c r="T1093" i="5" s="1"/>
  <c r="Q513" i="5"/>
  <c r="R513" i="5" s="1"/>
  <c r="T513" i="5" s="1"/>
  <c r="Q832" i="5"/>
  <c r="R832" i="5" s="1"/>
  <c r="T832" i="5" s="1"/>
  <c r="Q252" i="5"/>
  <c r="R252" i="5" s="1"/>
  <c r="T252" i="5" s="1"/>
  <c r="Q1151" i="5"/>
  <c r="R1151" i="5" s="1"/>
  <c r="Q571" i="5"/>
  <c r="Q890" i="5"/>
  <c r="Q310" i="5"/>
  <c r="Q629" i="5"/>
  <c r="Q1209" i="5"/>
  <c r="R1209" i="5" s="1"/>
  <c r="T1209" i="5" s="1"/>
  <c r="Q948" i="5"/>
  <c r="R948" i="5" s="1"/>
  <c r="Q368" i="5"/>
  <c r="R368" i="5" s="1"/>
  <c r="Q687" i="5"/>
  <c r="R687" i="5" s="1"/>
  <c r="T687" i="5" s="1"/>
  <c r="Q107" i="5"/>
  <c r="Q1006" i="5"/>
  <c r="Q426" i="5"/>
  <c r="Q745" i="5"/>
  <c r="R745" i="5" s="1"/>
  <c r="T745" i="5" s="1"/>
  <c r="Q165" i="5"/>
  <c r="R165" i="5" s="1"/>
  <c r="T165" i="5" s="1"/>
  <c r="T100" i="5"/>
  <c r="T138" i="5"/>
  <c r="T698" i="5"/>
  <c r="Q20" i="5"/>
  <c r="R20" i="5" s="1"/>
  <c r="T20" i="5" s="1"/>
  <c r="Q54" i="5"/>
  <c r="R54" i="5" s="1"/>
  <c r="T54" i="5" s="1"/>
  <c r="Q151" i="5"/>
  <c r="R151" i="5" s="1"/>
  <c r="T151" i="5" s="1"/>
  <c r="Q262" i="5"/>
  <c r="Q825" i="5"/>
  <c r="R825" i="5" s="1"/>
  <c r="Q933" i="5"/>
  <c r="R933" i="5" s="1"/>
  <c r="T933" i="5" s="1"/>
  <c r="Q1086" i="5"/>
  <c r="Q802" i="5"/>
  <c r="R802" i="5" s="1"/>
  <c r="Q222" i="5"/>
  <c r="R222" i="5" s="1"/>
  <c r="Q860" i="5"/>
  <c r="R860" i="5" s="1"/>
  <c r="T860" i="5" s="1"/>
  <c r="Q280" i="5"/>
  <c r="R280" i="5" s="1"/>
  <c r="T280" i="5" s="1"/>
  <c r="Q1179" i="5"/>
  <c r="R1179" i="5" s="1"/>
  <c r="T1179" i="5" s="1"/>
  <c r="Q599" i="5"/>
  <c r="R599" i="5" s="1"/>
  <c r="T599" i="5" s="1"/>
  <c r="Q976" i="5"/>
  <c r="R976" i="5" s="1"/>
  <c r="T976" i="5" s="1"/>
  <c r="Q396" i="5"/>
  <c r="R396" i="5" s="1"/>
  <c r="T396" i="5" s="1"/>
  <c r="Q715" i="5"/>
  <c r="R715" i="5" s="1"/>
  <c r="T715" i="5" s="1"/>
  <c r="Q135" i="5"/>
  <c r="R135" i="5" s="1"/>
  <c r="T135" i="5" s="1"/>
  <c r="Q1034" i="5"/>
  <c r="R1034" i="5" s="1"/>
  <c r="T1034" i="5" s="1"/>
  <c r="Q454" i="5"/>
  <c r="R454" i="5" s="1"/>
  <c r="Q773" i="5"/>
  <c r="R773" i="5" s="1"/>
  <c r="T773" i="5" s="1"/>
  <c r="Q193" i="5"/>
  <c r="R193" i="5" s="1"/>
  <c r="T193" i="5" s="1"/>
  <c r="Q1092" i="5"/>
  <c r="R1092" i="5" s="1"/>
  <c r="T1092" i="5" s="1"/>
  <c r="Q512" i="5"/>
  <c r="R512" i="5" s="1"/>
  <c r="T512" i="5" s="1"/>
  <c r="Q831" i="5"/>
  <c r="R831" i="5" s="1"/>
  <c r="Q251" i="5"/>
  <c r="R251" i="5" s="1"/>
  <c r="T251" i="5" s="1"/>
  <c r="Q1150" i="5"/>
  <c r="R1150" i="5" s="1"/>
  <c r="Q570" i="5"/>
  <c r="R570" i="5" s="1"/>
  <c r="Q889" i="5"/>
  <c r="Q309" i="5"/>
  <c r="R309" i="5" s="1"/>
  <c r="Q628" i="5"/>
  <c r="R628" i="5" s="1"/>
  <c r="T628" i="5" s="1"/>
  <c r="Q48" i="5"/>
  <c r="R48" i="5" s="1"/>
  <c r="T48" i="5" s="1"/>
  <c r="Q1208" i="5"/>
  <c r="R1208" i="5" s="1"/>
  <c r="T1208" i="5" s="1"/>
  <c r="Q947" i="5"/>
  <c r="Q367" i="5"/>
  <c r="R367" i="5" s="1"/>
  <c r="T367" i="5" s="1"/>
  <c r="Q686" i="5"/>
  <c r="R686" i="5" s="1"/>
  <c r="Q106" i="5"/>
  <c r="R106" i="5" s="1"/>
  <c r="T106" i="5" s="1"/>
  <c r="Q1005" i="5"/>
  <c r="R1005" i="5" s="1"/>
  <c r="T1005" i="5" s="1"/>
  <c r="Q425" i="5"/>
  <c r="R425" i="5" s="1"/>
  <c r="T425" i="5" s="1"/>
  <c r="Q744" i="5"/>
  <c r="R744" i="5" s="1"/>
  <c r="T744" i="5" s="1"/>
  <c r="Q164" i="5"/>
  <c r="R164" i="5" s="1"/>
  <c r="T164" i="5" s="1"/>
  <c r="Q1063" i="5"/>
  <c r="R1063" i="5" s="1"/>
  <c r="T1063" i="5" s="1"/>
  <c r="Q483" i="5"/>
  <c r="R483" i="5" s="1"/>
  <c r="T483" i="5" s="1"/>
  <c r="Q782" i="5"/>
  <c r="R782" i="5" s="1"/>
  <c r="T782" i="5" s="1"/>
  <c r="Q202" i="5"/>
  <c r="R202" i="5" s="1"/>
  <c r="Q840" i="5"/>
  <c r="R840" i="5" s="1"/>
  <c r="Q260" i="5"/>
  <c r="R260" i="5" s="1"/>
  <c r="Q579" i="5"/>
  <c r="Q956" i="5"/>
  <c r="R956" i="5" s="1"/>
  <c r="Q376" i="5"/>
  <c r="Q695" i="5"/>
  <c r="R695" i="5" s="1"/>
  <c r="T695" i="5" s="1"/>
  <c r="Q115" i="5"/>
  <c r="R115" i="5" s="1"/>
  <c r="T115" i="5" s="1"/>
  <c r="Q1014" i="5"/>
  <c r="R1014" i="5" s="1"/>
  <c r="Q434" i="5"/>
  <c r="R434" i="5" s="1"/>
  <c r="T434" i="5" s="1"/>
  <c r="Q753" i="5"/>
  <c r="R753" i="5" s="1"/>
  <c r="T753" i="5" s="1"/>
  <c r="Q173" i="5"/>
  <c r="R173" i="5" s="1"/>
  <c r="T173" i="5" s="1"/>
  <c r="Q1072" i="5"/>
  <c r="R1072" i="5" s="1"/>
  <c r="T1072" i="5" s="1"/>
  <c r="Q492" i="5"/>
  <c r="R492" i="5" s="1"/>
  <c r="T492" i="5" s="1"/>
  <c r="Q811" i="5"/>
  <c r="R811" i="5" s="1"/>
  <c r="T811" i="5" s="1"/>
  <c r="Q231" i="5"/>
  <c r="R231" i="5" s="1"/>
  <c r="T231" i="5" s="1"/>
  <c r="Q1130" i="5"/>
  <c r="R1130" i="5" s="1"/>
  <c r="T1130" i="5" s="1"/>
  <c r="Q550" i="5"/>
  <c r="R550" i="5" s="1"/>
  <c r="T550" i="5" s="1"/>
  <c r="Q869" i="5"/>
  <c r="R869" i="5" s="1"/>
  <c r="T869" i="5" s="1"/>
  <c r="Q289" i="5"/>
  <c r="R289" i="5" s="1"/>
  <c r="T289" i="5" s="1"/>
  <c r="Q1188" i="5"/>
  <c r="Q608" i="5"/>
  <c r="Q28" i="5"/>
  <c r="Q1159" i="5"/>
  <c r="Q927" i="5"/>
  <c r="Q347" i="5"/>
  <c r="Q666" i="5"/>
  <c r="R666" i="5" s="1"/>
  <c r="T666" i="5" s="1"/>
  <c r="Q86" i="5"/>
  <c r="R86" i="5" s="1"/>
  <c r="T86" i="5" s="1"/>
  <c r="Q985" i="5"/>
  <c r="R985" i="5" s="1"/>
  <c r="T985" i="5" s="1"/>
  <c r="Q405" i="5"/>
  <c r="R405" i="5" s="1"/>
  <c r="T405" i="5" s="1"/>
  <c r="Q724" i="5"/>
  <c r="R724" i="5" s="1"/>
  <c r="T724" i="5" s="1"/>
  <c r="Q144" i="5"/>
  <c r="Q1043" i="5"/>
  <c r="R1043" i="5" s="1"/>
  <c r="T1043" i="5" s="1"/>
  <c r="Q463" i="5"/>
  <c r="R463" i="5" s="1"/>
  <c r="T463" i="5" s="1"/>
  <c r="T61" i="5"/>
  <c r="Q19" i="5"/>
  <c r="R19" i="5" s="1"/>
  <c r="T19" i="5" s="1"/>
  <c r="Q53" i="5"/>
  <c r="R53" i="5" s="1"/>
  <c r="T53" i="5" s="1"/>
  <c r="Q60" i="5"/>
  <c r="R60" i="5" s="1"/>
  <c r="T60" i="5" s="1"/>
  <c r="Q150" i="5"/>
  <c r="Q317" i="5"/>
  <c r="R317" i="5" s="1"/>
  <c r="Q412" i="5"/>
  <c r="R412" i="5" s="1"/>
  <c r="T412" i="5" s="1"/>
  <c r="Q563" i="5"/>
  <c r="Q671" i="5"/>
  <c r="R671" i="5" s="1"/>
  <c r="T671" i="5" s="1"/>
  <c r="Q824" i="5"/>
  <c r="R824" i="5" s="1"/>
  <c r="T824" i="5" s="1"/>
  <c r="Q1083" i="5"/>
  <c r="R1083" i="5" s="1"/>
  <c r="T1083" i="5" s="1"/>
  <c r="Q1120" i="5"/>
  <c r="Q540" i="5"/>
  <c r="R540" i="5" s="1"/>
  <c r="Q1178" i="5"/>
  <c r="R1178" i="5" s="1"/>
  <c r="Q598" i="5"/>
  <c r="R598" i="5" s="1"/>
  <c r="Q917" i="5"/>
  <c r="R917" i="5" s="1"/>
  <c r="T917" i="5" s="1"/>
  <c r="Q337" i="5"/>
  <c r="R337" i="5" s="1"/>
  <c r="T337" i="5" s="1"/>
  <c r="Q714" i="5"/>
  <c r="Q134" i="5"/>
  <c r="R134" i="5" s="1"/>
  <c r="Q1033" i="5"/>
  <c r="R1033" i="5" s="1"/>
  <c r="T1033" i="5" s="1"/>
  <c r="Q453" i="5"/>
  <c r="R453" i="5" s="1"/>
  <c r="Q772" i="5"/>
  <c r="R772" i="5" s="1"/>
  <c r="T772" i="5" s="1"/>
  <c r="Q1091" i="5"/>
  <c r="R1091" i="5" s="1"/>
  <c r="T1091" i="5" s="1"/>
  <c r="Q511" i="5"/>
  <c r="R511" i="5" s="1"/>
  <c r="T511" i="5" s="1"/>
  <c r="Q830" i="5"/>
  <c r="R830" i="5" s="1"/>
  <c r="Q250" i="5"/>
  <c r="R250" i="5" s="1"/>
  <c r="T250" i="5" s="1"/>
  <c r="Q1149" i="5"/>
  <c r="R1149" i="5" s="1"/>
  <c r="T1149" i="5" s="1"/>
  <c r="Q569" i="5"/>
  <c r="R569" i="5" s="1"/>
  <c r="T569" i="5" s="1"/>
  <c r="Q888" i="5"/>
  <c r="R888" i="5" s="1"/>
  <c r="T888" i="5" s="1"/>
  <c r="Q308" i="5"/>
  <c r="R308" i="5" s="1"/>
  <c r="T308" i="5" s="1"/>
  <c r="Q627" i="5"/>
  <c r="R627" i="5" s="1"/>
  <c r="T627" i="5" s="1"/>
  <c r="Q1207" i="5"/>
  <c r="R1207" i="5" s="1"/>
  <c r="T1207" i="5" s="1"/>
  <c r="Q946" i="5"/>
  <c r="Q366" i="5"/>
  <c r="Q685" i="5"/>
  <c r="Q105" i="5"/>
  <c r="Q1004" i="5"/>
  <c r="R1004" i="5" s="1"/>
  <c r="T1004" i="5" s="1"/>
  <c r="Q424" i="5"/>
  <c r="R424" i="5" s="1"/>
  <c r="Q743" i="5"/>
  <c r="Q163" i="5"/>
  <c r="Q1062" i="5"/>
  <c r="Q482" i="5"/>
  <c r="Q801" i="5"/>
  <c r="R801" i="5" s="1"/>
  <c r="T801" i="5" s="1"/>
  <c r="Q221" i="5"/>
  <c r="R221" i="5" s="1"/>
  <c r="T221" i="5" s="1"/>
  <c r="Q18" i="5"/>
  <c r="R18" i="5" s="1"/>
  <c r="Q52" i="5"/>
  <c r="R52" i="5" s="1"/>
  <c r="T52" i="5" s="1"/>
  <c r="Q57" i="5"/>
  <c r="R57" i="5" s="1"/>
  <c r="T57" i="5" s="1"/>
  <c r="Q147" i="5"/>
  <c r="R147" i="5" s="1"/>
  <c r="T147" i="5" s="1"/>
  <c r="Q301" i="5"/>
  <c r="R301" i="5" s="1"/>
  <c r="T301" i="5" s="1"/>
  <c r="Q409" i="5"/>
  <c r="R409" i="5" s="1"/>
  <c r="T409" i="5" s="1"/>
  <c r="Q562" i="5"/>
  <c r="R562" i="5" s="1"/>
  <c r="T562" i="5" s="1"/>
  <c r="Q713" i="5"/>
  <c r="R713" i="5" s="1"/>
  <c r="T713" i="5" s="1"/>
  <c r="Q821" i="5"/>
  <c r="R821" i="5" s="1"/>
  <c r="Q1125" i="5"/>
  <c r="I3" i="3"/>
  <c r="V203" i="5" s="1"/>
  <c r="W203" i="5" s="1"/>
  <c r="Q1044" i="5"/>
  <c r="R1044" i="5" s="1"/>
  <c r="T1044" i="5" s="1"/>
  <c r="Q464" i="5"/>
  <c r="R464" i="5" s="1"/>
  <c r="T464" i="5" s="1"/>
  <c r="Q1102" i="5"/>
  <c r="R1102" i="5" s="1"/>
  <c r="Q522" i="5"/>
  <c r="R522" i="5" s="1"/>
  <c r="Q841" i="5"/>
  <c r="R841" i="5" s="1"/>
  <c r="T841" i="5" s="1"/>
  <c r="Q261" i="5"/>
  <c r="Q638" i="5"/>
  <c r="R638" i="5" s="1"/>
  <c r="T638" i="5" s="1"/>
  <c r="Q58" i="5"/>
  <c r="R58" i="5" s="1"/>
  <c r="T58" i="5" s="1"/>
  <c r="Q957" i="5"/>
  <c r="R957" i="5" s="1"/>
  <c r="T957" i="5" s="1"/>
  <c r="Q377" i="5"/>
  <c r="R377" i="5" s="1"/>
  <c r="T377" i="5" s="1"/>
  <c r="Q696" i="5"/>
  <c r="R696" i="5" s="1"/>
  <c r="T696" i="5" s="1"/>
  <c r="Q1015" i="5"/>
  <c r="R1015" i="5" s="1"/>
  <c r="T1015" i="5" s="1"/>
  <c r="Q435" i="5"/>
  <c r="R435" i="5" s="1"/>
  <c r="T435" i="5" s="1"/>
  <c r="Q754" i="5"/>
  <c r="R754" i="5" s="1"/>
  <c r="T754" i="5" s="1"/>
  <c r="Q174" i="5"/>
  <c r="R174" i="5" s="1"/>
  <c r="Q1073" i="5"/>
  <c r="R1073" i="5" s="1"/>
  <c r="T1073" i="5" s="1"/>
  <c r="Q493" i="5"/>
  <c r="R493" i="5" s="1"/>
  <c r="T493" i="5" s="1"/>
  <c r="Q812" i="5"/>
  <c r="R812" i="5" s="1"/>
  <c r="Q232" i="5"/>
  <c r="R232" i="5" s="1"/>
  <c r="Q1131" i="5"/>
  <c r="R1131" i="5" s="1"/>
  <c r="T1131" i="5" s="1"/>
  <c r="Q551" i="5"/>
  <c r="R551" i="5" s="1"/>
  <c r="T551" i="5" s="1"/>
  <c r="Q870" i="5"/>
  <c r="R870" i="5" s="1"/>
  <c r="T870" i="5" s="1"/>
  <c r="Q290" i="5"/>
  <c r="Q609" i="5"/>
  <c r="Q29" i="5"/>
  <c r="R29" i="5" s="1"/>
  <c r="T29" i="5" s="1"/>
  <c r="Q1189" i="5"/>
  <c r="R1189" i="5" s="1"/>
  <c r="T1189" i="5" s="1"/>
  <c r="Q928" i="5"/>
  <c r="R928" i="5" s="1"/>
  <c r="T928" i="5" s="1"/>
  <c r="Q348" i="5"/>
  <c r="R348" i="5" s="1"/>
  <c r="T348" i="5" s="1"/>
  <c r="Q667" i="5"/>
  <c r="R667" i="5" s="1"/>
  <c r="T667" i="5" s="1"/>
  <c r="Q87" i="5"/>
  <c r="Q986" i="5"/>
  <c r="R986" i="5" s="1"/>
  <c r="T986" i="5" s="1"/>
  <c r="Q406" i="5"/>
  <c r="R406" i="5" s="1"/>
  <c r="T406" i="5" s="1"/>
  <c r="Q725" i="5"/>
  <c r="R725" i="5" s="1"/>
  <c r="T725" i="5" s="1"/>
  <c r="Q145" i="5"/>
  <c r="R145" i="5" s="1"/>
  <c r="T145" i="5" s="1"/>
  <c r="I20" i="3"/>
  <c r="V800" i="5" s="1"/>
  <c r="Q858" i="5"/>
  <c r="R858" i="5" s="1"/>
  <c r="T858" i="5" s="1"/>
  <c r="Q278" i="5"/>
  <c r="R278" i="5" s="1"/>
  <c r="T278" i="5" s="1"/>
  <c r="Q916" i="5"/>
  <c r="R916" i="5" s="1"/>
  <c r="Q336" i="5"/>
  <c r="R336" i="5" s="1"/>
  <c r="Q655" i="5"/>
  <c r="Q75" i="5"/>
  <c r="R75" i="5" s="1"/>
  <c r="T75" i="5" s="1"/>
  <c r="Q1032" i="5"/>
  <c r="R1032" i="5" s="1"/>
  <c r="T1032" i="5" s="1"/>
  <c r="Q452" i="5"/>
  <c r="R452" i="5" s="1"/>
  <c r="Q771" i="5"/>
  <c r="R771" i="5" s="1"/>
  <c r="Q191" i="5"/>
  <c r="R191" i="5" s="1"/>
  <c r="T191" i="5" s="1"/>
  <c r="Q1090" i="5"/>
  <c r="R1090" i="5" s="1"/>
  <c r="Q510" i="5"/>
  <c r="R510" i="5" s="1"/>
  <c r="T510" i="5" s="1"/>
  <c r="Q829" i="5"/>
  <c r="R829" i="5" s="1"/>
  <c r="T829" i="5" s="1"/>
  <c r="Q249" i="5"/>
  <c r="R249" i="5" s="1"/>
  <c r="T249" i="5" s="1"/>
  <c r="Q1148" i="5"/>
  <c r="R1148" i="5" s="1"/>
  <c r="T1148" i="5" s="1"/>
  <c r="Q568" i="5"/>
  <c r="R568" i="5" s="1"/>
  <c r="T568" i="5" s="1"/>
  <c r="Q887" i="5"/>
  <c r="R887" i="5" s="1"/>
  <c r="Q307" i="5"/>
  <c r="R307" i="5" s="1"/>
  <c r="T307" i="5" s="1"/>
  <c r="Q626" i="5"/>
  <c r="R626" i="5" s="1"/>
  <c r="T626" i="5" s="1"/>
  <c r="Q1206" i="5"/>
  <c r="R1206" i="5" s="1"/>
  <c r="T1206" i="5" s="1"/>
  <c r="Q945" i="5"/>
  <c r="R945" i="5" s="1"/>
  <c r="T945" i="5" s="1"/>
  <c r="Q365" i="5"/>
  <c r="R365" i="5" s="1"/>
  <c r="T365" i="5" s="1"/>
  <c r="Q684" i="5"/>
  <c r="Q104" i="5"/>
  <c r="Q1003" i="5"/>
  <c r="Q423" i="5"/>
  <c r="R423" i="5" s="1"/>
  <c r="T423" i="5" s="1"/>
  <c r="Q742" i="5"/>
  <c r="R742" i="5" s="1"/>
  <c r="T742" i="5" s="1"/>
  <c r="Q162" i="5"/>
  <c r="R162" i="5" s="1"/>
  <c r="T162" i="5" s="1"/>
  <c r="Q1061" i="5"/>
  <c r="R1061" i="5" s="1"/>
  <c r="T1061" i="5" s="1"/>
  <c r="Q481" i="5"/>
  <c r="R481" i="5" s="1"/>
  <c r="T481" i="5" s="1"/>
  <c r="Q800" i="5"/>
  <c r="Q220" i="5"/>
  <c r="R220" i="5" s="1"/>
  <c r="T220" i="5" s="1"/>
  <c r="Q1119" i="5"/>
  <c r="R1119" i="5" s="1"/>
  <c r="T1119" i="5" s="1"/>
  <c r="Q539" i="5"/>
  <c r="R539" i="5" s="1"/>
  <c r="T539" i="5" s="1"/>
  <c r="T285" i="5"/>
  <c r="Q17" i="5"/>
  <c r="R17" i="5" s="1"/>
  <c r="T17" i="5" s="1"/>
  <c r="Q49" i="5"/>
  <c r="R49" i="5" s="1"/>
  <c r="T49" i="5" s="1"/>
  <c r="Q114" i="5"/>
  <c r="Q192" i="5"/>
  <c r="R192" i="5" s="1"/>
  <c r="T192" i="5" s="1"/>
  <c r="Q300" i="5"/>
  <c r="R300" i="5" s="1"/>
  <c r="T300" i="5" s="1"/>
  <c r="Q451" i="5"/>
  <c r="Q559" i="5"/>
  <c r="R559" i="5" s="1"/>
  <c r="Q863" i="5"/>
  <c r="R863" i="5" s="1"/>
  <c r="Q971" i="5"/>
  <c r="R971" i="5" s="1"/>
  <c r="Q1124" i="5"/>
  <c r="R1124" i="5" s="1"/>
  <c r="T1124" i="5" s="1"/>
  <c r="Q1176" i="5"/>
  <c r="R1176" i="5" s="1"/>
  <c r="T1176" i="5" s="1"/>
  <c r="Q596" i="5"/>
  <c r="R596" i="5" s="1"/>
  <c r="Q654" i="5"/>
  <c r="R654" i="5" s="1"/>
  <c r="Q74" i="5"/>
  <c r="R74" i="5" s="1"/>
  <c r="Q973" i="5"/>
  <c r="Q393" i="5"/>
  <c r="R393" i="5" s="1"/>
  <c r="T393" i="5" s="1"/>
  <c r="Q770" i="5"/>
  <c r="R770" i="5" s="1"/>
  <c r="T770" i="5" s="1"/>
  <c r="Q190" i="5"/>
  <c r="R190" i="5" s="1"/>
  <c r="T190" i="5" s="1"/>
  <c r="Q1089" i="5"/>
  <c r="R1089" i="5" s="1"/>
  <c r="T1089" i="5" s="1"/>
  <c r="Q509" i="5"/>
  <c r="R509" i="5" s="1"/>
  <c r="Q828" i="5"/>
  <c r="R828" i="5" s="1"/>
  <c r="T828" i="5" s="1"/>
  <c r="Q248" i="5"/>
  <c r="R248" i="5" s="1"/>
  <c r="Q1147" i="5"/>
  <c r="R1147" i="5" s="1"/>
  <c r="T1147" i="5" s="1"/>
  <c r="Q567" i="5"/>
  <c r="R567" i="5" s="1"/>
  <c r="T567" i="5" s="1"/>
  <c r="Q886" i="5"/>
  <c r="R886" i="5" s="1"/>
  <c r="T886" i="5" s="1"/>
  <c r="Q306" i="5"/>
  <c r="R306" i="5" s="1"/>
  <c r="Q625" i="5"/>
  <c r="R625" i="5" s="1"/>
  <c r="Q45" i="5"/>
  <c r="R45" i="5" s="1"/>
  <c r="Q1205" i="5"/>
  <c r="R1205" i="5" s="1"/>
  <c r="Q944" i="5"/>
  <c r="R944" i="5" s="1"/>
  <c r="T944" i="5" s="1"/>
  <c r="Q364" i="5"/>
  <c r="R364" i="5" s="1"/>
  <c r="Q683" i="5"/>
  <c r="R683" i="5" s="1"/>
  <c r="Q103" i="5"/>
  <c r="R103" i="5" s="1"/>
  <c r="Q1002" i="5"/>
  <c r="R1002" i="5" s="1"/>
  <c r="T1002" i="5" s="1"/>
  <c r="Q422" i="5"/>
  <c r="R422" i="5" s="1"/>
  <c r="T422" i="5" s="1"/>
  <c r="Q741" i="5"/>
  <c r="Q161" i="5"/>
  <c r="R161" i="5" s="1"/>
  <c r="T161" i="5" s="1"/>
  <c r="Q1060" i="5"/>
  <c r="R1060" i="5" s="1"/>
  <c r="T1060" i="5" s="1"/>
  <c r="Q480" i="5"/>
  <c r="R480" i="5" s="1"/>
  <c r="T480" i="5" s="1"/>
  <c r="Q799" i="5"/>
  <c r="Q219" i="5"/>
  <c r="Q1118" i="5"/>
  <c r="Q538" i="5"/>
  <c r="R538" i="5" s="1"/>
  <c r="T538" i="5" s="1"/>
  <c r="Q857" i="5"/>
  <c r="R857" i="5" s="1"/>
  <c r="T857" i="5" s="1"/>
  <c r="Q277" i="5"/>
  <c r="R277" i="5" s="1"/>
  <c r="T277" i="5" s="1"/>
  <c r="Q16" i="5"/>
  <c r="Q47" i="5"/>
  <c r="R47" i="5" s="1"/>
  <c r="Q111" i="5"/>
  <c r="R111" i="5" s="1"/>
  <c r="Q189" i="5"/>
  <c r="R189" i="5" s="1"/>
  <c r="Q297" i="5"/>
  <c r="R297" i="5" s="1"/>
  <c r="T297" i="5" s="1"/>
  <c r="Q601" i="5"/>
  <c r="R601" i="5" s="1"/>
  <c r="T601" i="5" s="1"/>
  <c r="Q709" i="5"/>
  <c r="R709" i="5" s="1"/>
  <c r="Q862" i="5"/>
  <c r="Q1013" i="5"/>
  <c r="R1013" i="5" s="1"/>
  <c r="T1013" i="5" s="1"/>
  <c r="Q1121" i="5"/>
  <c r="R1121" i="5" s="1"/>
  <c r="T1121" i="5" s="1"/>
  <c r="Q914" i="5"/>
  <c r="R914" i="5" s="1"/>
  <c r="T914" i="5" s="1"/>
  <c r="Q334" i="5"/>
  <c r="R334" i="5" s="1"/>
  <c r="T334" i="5" s="1"/>
  <c r="Q972" i="5"/>
  <c r="R972" i="5" s="1"/>
  <c r="T972" i="5" s="1"/>
  <c r="Q392" i="5"/>
  <c r="R392" i="5" s="1"/>
  <c r="T392" i="5" s="1"/>
  <c r="Q711" i="5"/>
  <c r="Q131" i="5"/>
  <c r="R131" i="5" s="1"/>
  <c r="T131" i="5" s="1"/>
  <c r="Q1088" i="5"/>
  <c r="R1088" i="5" s="1"/>
  <c r="T1088" i="5" s="1"/>
  <c r="Q508" i="5"/>
  <c r="R508" i="5" s="1"/>
  <c r="T508" i="5" s="1"/>
  <c r="Q827" i="5"/>
  <c r="R827" i="5" s="1"/>
  <c r="T827" i="5" s="1"/>
  <c r="Q247" i="5"/>
  <c r="R247" i="5" s="1"/>
  <c r="Q1146" i="5"/>
  <c r="R1146" i="5" s="1"/>
  <c r="Q566" i="5"/>
  <c r="R566" i="5" s="1"/>
  <c r="Q885" i="5"/>
  <c r="R885" i="5" s="1"/>
  <c r="Q305" i="5"/>
  <c r="R305" i="5" s="1"/>
  <c r="Q624" i="5"/>
  <c r="R624" i="5" s="1"/>
  <c r="T624" i="5" s="1"/>
  <c r="Q1204" i="5"/>
  <c r="R1204" i="5" s="1"/>
  <c r="T1204" i="5" s="1"/>
  <c r="Q943" i="5"/>
  <c r="R943" i="5" s="1"/>
  <c r="Q363" i="5"/>
  <c r="R363" i="5" s="1"/>
  <c r="T363" i="5" s="1"/>
  <c r="Q682" i="5"/>
  <c r="R682" i="5" s="1"/>
  <c r="Q102" i="5"/>
  <c r="R102" i="5" s="1"/>
  <c r="T102" i="5" s="1"/>
  <c r="Q1001" i="5"/>
  <c r="R1001" i="5" s="1"/>
  <c r="T1001" i="5" s="1"/>
  <c r="Q421" i="5"/>
  <c r="R421" i="5" s="1"/>
  <c r="T421" i="5" s="1"/>
  <c r="Q740" i="5"/>
  <c r="R740" i="5" s="1"/>
  <c r="T740" i="5" s="1"/>
  <c r="Q160" i="5"/>
  <c r="R160" i="5" s="1"/>
  <c r="T160" i="5" s="1"/>
  <c r="Q1059" i="5"/>
  <c r="Q479" i="5"/>
  <c r="R479" i="5" s="1"/>
  <c r="T479" i="5" s="1"/>
  <c r="Q798" i="5"/>
  <c r="R798" i="5" s="1"/>
  <c r="T798" i="5" s="1"/>
  <c r="Q218" i="5"/>
  <c r="R218" i="5" s="1"/>
  <c r="T218" i="5" s="1"/>
  <c r="Q1117" i="5"/>
  <c r="R1117" i="5" s="1"/>
  <c r="T1117" i="5" s="1"/>
  <c r="Q537" i="5"/>
  <c r="R537" i="5" s="1"/>
  <c r="T537" i="5" s="1"/>
  <c r="Q856" i="5"/>
  <c r="Q276" i="5"/>
  <c r="Q1175" i="5"/>
  <c r="R1175" i="5" s="1"/>
  <c r="Q595" i="5"/>
  <c r="R595" i="5" s="1"/>
  <c r="T77" i="5"/>
  <c r="Q15" i="5"/>
  <c r="R15" i="5" s="1"/>
  <c r="T15" i="5" s="1"/>
  <c r="Q46" i="5"/>
  <c r="R46" i="5" s="1"/>
  <c r="Q339" i="5"/>
  <c r="Q447" i="5"/>
  <c r="R447" i="5" s="1"/>
  <c r="Q600" i="5"/>
  <c r="Q751" i="5"/>
  <c r="R751" i="5" s="1"/>
  <c r="Q859" i="5"/>
  <c r="R859" i="5" s="1"/>
  <c r="T859" i="5" s="1"/>
  <c r="Q1012" i="5"/>
  <c r="R1012" i="5" s="1"/>
  <c r="T1012" i="5" s="1"/>
  <c r="Q1105" i="5"/>
  <c r="R1105" i="5" s="1"/>
  <c r="T1105" i="5" s="1"/>
  <c r="Q652" i="5"/>
  <c r="R652" i="5" s="1"/>
  <c r="T652" i="5" s="1"/>
  <c r="Q72" i="5"/>
  <c r="R72" i="5" s="1"/>
  <c r="T72" i="5" s="1"/>
  <c r="Q710" i="5"/>
  <c r="R710" i="5" s="1"/>
  <c r="Q130" i="5"/>
  <c r="R130" i="5" s="1"/>
  <c r="Q1029" i="5"/>
  <c r="R1029" i="5" s="1"/>
  <c r="T1029" i="5" s="1"/>
  <c r="Q449" i="5"/>
  <c r="R449" i="5" s="1"/>
  <c r="T449" i="5" s="1"/>
  <c r="Q826" i="5"/>
  <c r="R826" i="5" s="1"/>
  <c r="T826" i="5" s="1"/>
  <c r="Q246" i="5"/>
  <c r="R246" i="5" s="1"/>
  <c r="T246" i="5" s="1"/>
  <c r="Q1145" i="5"/>
  <c r="R1145" i="5" s="1"/>
  <c r="T1145" i="5" s="1"/>
  <c r="Q565" i="5"/>
  <c r="R565" i="5" s="1"/>
  <c r="T565" i="5" s="1"/>
  <c r="Q884" i="5"/>
  <c r="R884" i="5" s="1"/>
  <c r="T884" i="5" s="1"/>
  <c r="Q304" i="5"/>
  <c r="R304" i="5" s="1"/>
  <c r="T304" i="5" s="1"/>
  <c r="Q623" i="5"/>
  <c r="Q1203" i="5"/>
  <c r="R1203" i="5" s="1"/>
  <c r="Q942" i="5"/>
  <c r="R942" i="5" s="1"/>
  <c r="Q362" i="5"/>
  <c r="R362" i="5" s="1"/>
  <c r="T362" i="5" s="1"/>
  <c r="Q681" i="5"/>
  <c r="R681" i="5" s="1"/>
  <c r="T681" i="5" s="1"/>
  <c r="Q101" i="5"/>
  <c r="R101" i="5" s="1"/>
  <c r="T101" i="5" s="1"/>
  <c r="Q1000" i="5"/>
  <c r="R1000" i="5" s="1"/>
  <c r="T1000" i="5" s="1"/>
  <c r="Q420" i="5"/>
  <c r="R420" i="5" s="1"/>
  <c r="T420" i="5" s="1"/>
  <c r="Q739" i="5"/>
  <c r="R739" i="5" s="1"/>
  <c r="T739" i="5" s="1"/>
  <c r="Q159" i="5"/>
  <c r="R159" i="5" s="1"/>
  <c r="Q1058" i="5"/>
  <c r="Q478" i="5"/>
  <c r="Q797" i="5"/>
  <c r="R797" i="5" s="1"/>
  <c r="T797" i="5" s="1"/>
  <c r="Q217" i="5"/>
  <c r="R217" i="5" s="1"/>
  <c r="T217" i="5" s="1"/>
  <c r="Q1116" i="5"/>
  <c r="R1116" i="5" s="1"/>
  <c r="T1116" i="5" s="1"/>
  <c r="Q536" i="5"/>
  <c r="R536" i="5" s="1"/>
  <c r="Q855" i="5"/>
  <c r="R855" i="5" s="1"/>
  <c r="T855" i="5" s="1"/>
  <c r="Q275" i="5"/>
  <c r="R275" i="5" s="1"/>
  <c r="T275" i="5" s="1"/>
  <c r="Q1174" i="5"/>
  <c r="R1174" i="5" s="1"/>
  <c r="T1174" i="5" s="1"/>
  <c r="Q594" i="5"/>
  <c r="R594" i="5" s="1"/>
  <c r="T594" i="5" s="1"/>
  <c r="Q913" i="5"/>
  <c r="R913" i="5" s="1"/>
  <c r="Q333" i="5"/>
  <c r="R333" i="5" s="1"/>
  <c r="Q14" i="5"/>
  <c r="Q44" i="5"/>
  <c r="R44" i="5" s="1"/>
  <c r="Q185" i="5"/>
  <c r="R185" i="5" s="1"/>
  <c r="T185" i="5" s="1"/>
  <c r="Q338" i="5"/>
  <c r="R338" i="5" s="1"/>
  <c r="T338" i="5" s="1"/>
  <c r="Q489" i="5"/>
  <c r="R489" i="5" s="1"/>
  <c r="T489" i="5" s="1"/>
  <c r="Q597" i="5"/>
  <c r="R597" i="5" s="1"/>
  <c r="T597" i="5" s="1"/>
  <c r="Q750" i="5"/>
  <c r="R750" i="5" s="1"/>
  <c r="T750" i="5" s="1"/>
  <c r="Q843" i="5"/>
  <c r="R843" i="5" s="1"/>
  <c r="T843" i="5" s="1"/>
  <c r="Q1009" i="5"/>
  <c r="R1009" i="5" s="1"/>
  <c r="T1009" i="5" s="1"/>
  <c r="Q1104" i="5"/>
  <c r="I16" i="3"/>
  <c r="V448" i="5" s="1"/>
  <c r="W448" i="5" s="1"/>
  <c r="Q970" i="5"/>
  <c r="R970" i="5" s="1"/>
  <c r="T970" i="5" s="1"/>
  <c r="Q390" i="5"/>
  <c r="R390" i="5" s="1"/>
  <c r="Q1028" i="5"/>
  <c r="R1028" i="5" s="1"/>
  <c r="T1028" i="5" s="1"/>
  <c r="Q448" i="5"/>
  <c r="R448" i="5" s="1"/>
  <c r="T448" i="5" s="1"/>
  <c r="Q767" i="5"/>
  <c r="R767" i="5" s="1"/>
  <c r="T767" i="5" s="1"/>
  <c r="Q187" i="5"/>
  <c r="R187" i="5" s="1"/>
  <c r="T187" i="5" s="1"/>
  <c r="Q1144" i="5"/>
  <c r="R1144" i="5" s="1"/>
  <c r="T1144" i="5" s="1"/>
  <c r="Q564" i="5"/>
  <c r="R564" i="5" s="1"/>
  <c r="Q883" i="5"/>
  <c r="R883" i="5" s="1"/>
  <c r="Q303" i="5"/>
  <c r="R303" i="5" s="1"/>
  <c r="Q622" i="5"/>
  <c r="R622" i="5" s="1"/>
  <c r="T622" i="5" s="1"/>
  <c r="Q1202" i="5"/>
  <c r="R1202" i="5" s="1"/>
  <c r="T1202" i="5" s="1"/>
  <c r="Q941" i="5"/>
  <c r="R941" i="5" s="1"/>
  <c r="T941" i="5" s="1"/>
  <c r="Q361" i="5"/>
  <c r="R361" i="5" s="1"/>
  <c r="T361" i="5" s="1"/>
  <c r="Q680" i="5"/>
  <c r="R680" i="5" s="1"/>
  <c r="T680" i="5" s="1"/>
  <c r="Q999" i="5"/>
  <c r="R999" i="5" s="1"/>
  <c r="T999" i="5" s="1"/>
  <c r="Q419" i="5"/>
  <c r="R419" i="5" s="1"/>
  <c r="Q738" i="5"/>
  <c r="R738" i="5" s="1"/>
  <c r="T738" i="5" s="1"/>
  <c r="Q158" i="5"/>
  <c r="R158" i="5" s="1"/>
  <c r="Q1057" i="5"/>
  <c r="R1057" i="5" s="1"/>
  <c r="T1057" i="5" s="1"/>
  <c r="Q477" i="5"/>
  <c r="Q796" i="5"/>
  <c r="R796" i="5" s="1"/>
  <c r="T796" i="5" s="1"/>
  <c r="Q216" i="5"/>
  <c r="R216" i="5" s="1"/>
  <c r="T216" i="5" s="1"/>
  <c r="Q1115" i="5"/>
  <c r="Q535" i="5"/>
  <c r="R535" i="5" s="1"/>
  <c r="T535" i="5" s="1"/>
  <c r="Q854" i="5"/>
  <c r="R854" i="5" s="1"/>
  <c r="T854" i="5" s="1"/>
  <c r="Q274" i="5"/>
  <c r="R274" i="5" s="1"/>
  <c r="T274" i="5" s="1"/>
  <c r="Q1173" i="5"/>
  <c r="Q593" i="5"/>
  <c r="Q912" i="5"/>
  <c r="Q332" i="5"/>
  <c r="Q651" i="5"/>
  <c r="R651" i="5" s="1"/>
  <c r="T651" i="5" s="1"/>
  <c r="Q71" i="5"/>
  <c r="R71" i="5" s="1"/>
  <c r="T71" i="5" s="1"/>
  <c r="Q13" i="5"/>
  <c r="R13" i="5" s="1"/>
  <c r="T13" i="5" s="1"/>
  <c r="Q43" i="5"/>
  <c r="R43" i="5" s="1"/>
  <c r="T43" i="5" s="1"/>
  <c r="Q227" i="5"/>
  <c r="R227" i="5" s="1"/>
  <c r="T227" i="5" s="1"/>
  <c r="Q335" i="5"/>
  <c r="R335" i="5" s="1"/>
  <c r="T335" i="5" s="1"/>
  <c r="Q488" i="5"/>
  <c r="R488" i="5" s="1"/>
  <c r="T488" i="5" s="1"/>
  <c r="Q581" i="5"/>
  <c r="R581" i="5" s="1"/>
  <c r="Q747" i="5"/>
  <c r="R747" i="5" s="1"/>
  <c r="T747" i="5" s="1"/>
  <c r="Q842" i="5"/>
  <c r="R842" i="5" s="1"/>
  <c r="T842" i="5" s="1"/>
  <c r="Q993" i="5"/>
  <c r="R993" i="5" s="1"/>
  <c r="T993" i="5" s="1"/>
  <c r="Q1101" i="5"/>
  <c r="R1101" i="5" s="1"/>
  <c r="T1101" i="5" s="1"/>
  <c r="Q708" i="5"/>
  <c r="R708" i="5" s="1"/>
  <c r="T708" i="5" s="1"/>
  <c r="Q128" i="5"/>
  <c r="R128" i="5" s="1"/>
  <c r="T128" i="5" s="1"/>
  <c r="Q766" i="5"/>
  <c r="R766" i="5" s="1"/>
  <c r="T766" i="5" s="1"/>
  <c r="Q186" i="5"/>
  <c r="R186" i="5" s="1"/>
  <c r="Q1085" i="5"/>
  <c r="Q505" i="5"/>
  <c r="Q882" i="5"/>
  <c r="R882" i="5" s="1"/>
  <c r="T882" i="5" s="1"/>
  <c r="Q302" i="5"/>
  <c r="R302" i="5" s="1"/>
  <c r="T302" i="5" s="1"/>
  <c r="Q621" i="5"/>
  <c r="R621" i="5" s="1"/>
  <c r="T621" i="5" s="1"/>
  <c r="Q41" i="5"/>
  <c r="R41" i="5" s="1"/>
  <c r="T41" i="5" s="1"/>
  <c r="Q1201" i="5"/>
  <c r="R1201" i="5" s="1"/>
  <c r="T1201" i="5" s="1"/>
  <c r="Q940" i="5"/>
  <c r="R940" i="5" s="1"/>
  <c r="T940" i="5" s="1"/>
  <c r="Q360" i="5"/>
  <c r="R360" i="5" s="1"/>
  <c r="T360" i="5" s="1"/>
  <c r="Q679" i="5"/>
  <c r="R679" i="5" s="1"/>
  <c r="T679" i="5" s="1"/>
  <c r="Q998" i="5"/>
  <c r="R998" i="5" s="1"/>
  <c r="Q418" i="5"/>
  <c r="R418" i="5" s="1"/>
  <c r="T418" i="5" s="1"/>
  <c r="Q737" i="5"/>
  <c r="R737" i="5" s="1"/>
  <c r="T737" i="5" s="1"/>
  <c r="Q157" i="5"/>
  <c r="R157" i="5" s="1"/>
  <c r="T157" i="5" s="1"/>
  <c r="Q1056" i="5"/>
  <c r="R1056" i="5" s="1"/>
  <c r="T1056" i="5" s="1"/>
  <c r="Q476" i="5"/>
  <c r="R476" i="5" s="1"/>
  <c r="T476" i="5" s="1"/>
  <c r="Q795" i="5"/>
  <c r="R795" i="5" s="1"/>
  <c r="T795" i="5" s="1"/>
  <c r="Q215" i="5"/>
  <c r="R215" i="5" s="1"/>
  <c r="T215" i="5" s="1"/>
  <c r="Q1114" i="5"/>
  <c r="R1114" i="5" s="1"/>
  <c r="T1114" i="5" s="1"/>
  <c r="Q534" i="5"/>
  <c r="Q853" i="5"/>
  <c r="Q273" i="5"/>
  <c r="Q1172" i="5"/>
  <c r="R1172" i="5" s="1"/>
  <c r="Q592" i="5"/>
  <c r="R592" i="5" s="1"/>
  <c r="T592" i="5" s="1"/>
  <c r="Q911" i="5"/>
  <c r="R911" i="5" s="1"/>
  <c r="T911" i="5" s="1"/>
  <c r="Q331" i="5"/>
  <c r="R331" i="5" s="1"/>
  <c r="T331" i="5" s="1"/>
  <c r="Q650" i="5"/>
  <c r="R650" i="5" s="1"/>
  <c r="T650" i="5" s="1"/>
  <c r="Q70" i="5"/>
  <c r="R70" i="5" s="1"/>
  <c r="T70" i="5" s="1"/>
  <c r="Q969" i="5"/>
  <c r="R969" i="5" s="1"/>
  <c r="T969" i="5" s="1"/>
  <c r="Q389" i="5"/>
  <c r="R389" i="5" s="1"/>
  <c r="Q12" i="5"/>
  <c r="R12" i="5" s="1"/>
  <c r="Q42" i="5"/>
  <c r="R42" i="5" s="1"/>
  <c r="T42" i="5" s="1"/>
  <c r="Q95" i="5"/>
  <c r="R95" i="5" s="1"/>
  <c r="T95" i="5" s="1"/>
  <c r="Q226" i="5"/>
  <c r="R226" i="5" s="1"/>
  <c r="T226" i="5" s="1"/>
  <c r="Q319" i="5"/>
  <c r="R319" i="5" s="1"/>
  <c r="T319" i="5" s="1"/>
  <c r="Q485" i="5"/>
  <c r="R485" i="5" s="1"/>
  <c r="T485" i="5" s="1"/>
  <c r="Q580" i="5"/>
  <c r="R580" i="5" s="1"/>
  <c r="T580" i="5" s="1"/>
  <c r="Q731" i="5"/>
  <c r="R731" i="5" s="1"/>
  <c r="T731" i="5" s="1"/>
  <c r="Q992" i="5"/>
  <c r="R992" i="5" s="1"/>
  <c r="T992" i="5" s="1"/>
  <c r="Q1143" i="5"/>
  <c r="R1143" i="5" s="1"/>
  <c r="I28" i="3"/>
  <c r="V779" i="5" s="1"/>
  <c r="W779" i="5" s="1"/>
  <c r="I14" i="3"/>
  <c r="V852" i="5" s="1"/>
  <c r="W852" i="5" s="1"/>
  <c r="Q1026" i="5"/>
  <c r="Q446" i="5"/>
  <c r="R446" i="5" s="1"/>
  <c r="T446" i="5" s="1"/>
  <c r="Q1084" i="5"/>
  <c r="R1084" i="5" s="1"/>
  <c r="T1084" i="5" s="1"/>
  <c r="Q504" i="5"/>
  <c r="R504" i="5" s="1"/>
  <c r="T504" i="5" s="1"/>
  <c r="Q823" i="5"/>
  <c r="R823" i="5" s="1"/>
  <c r="T823" i="5" s="1"/>
  <c r="Q243" i="5"/>
  <c r="R243" i="5" s="1"/>
  <c r="T243" i="5" s="1"/>
  <c r="Q620" i="5"/>
  <c r="R620" i="5" s="1"/>
  <c r="T620" i="5" s="1"/>
  <c r="Q40" i="5"/>
  <c r="R40" i="5" s="1"/>
  <c r="T40" i="5" s="1"/>
  <c r="Q1200" i="5"/>
  <c r="R1200" i="5" s="1"/>
  <c r="Q939" i="5"/>
  <c r="R939" i="5" s="1"/>
  <c r="T939" i="5" s="1"/>
  <c r="Q359" i="5"/>
  <c r="R359" i="5" s="1"/>
  <c r="Q678" i="5"/>
  <c r="R678" i="5" s="1"/>
  <c r="T678" i="5" s="1"/>
  <c r="Q997" i="5"/>
  <c r="R997" i="5" s="1"/>
  <c r="T997" i="5" s="1"/>
  <c r="Q417" i="5"/>
  <c r="R417" i="5" s="1"/>
  <c r="T417" i="5" s="1"/>
  <c r="Q736" i="5"/>
  <c r="R736" i="5" s="1"/>
  <c r="T736" i="5" s="1"/>
  <c r="Q156" i="5"/>
  <c r="R156" i="5" s="1"/>
  <c r="T156" i="5" s="1"/>
  <c r="Q1055" i="5"/>
  <c r="R1055" i="5" s="1"/>
  <c r="T1055" i="5" s="1"/>
  <c r="Q475" i="5"/>
  <c r="R475" i="5" s="1"/>
  <c r="Q794" i="5"/>
  <c r="R794" i="5" s="1"/>
  <c r="Q214" i="5"/>
  <c r="R214" i="5" s="1"/>
  <c r="Q1113" i="5"/>
  <c r="R1113" i="5" s="1"/>
  <c r="T1113" i="5" s="1"/>
  <c r="Q533" i="5"/>
  <c r="R533" i="5" s="1"/>
  <c r="T533" i="5" s="1"/>
  <c r="Q852" i="5"/>
  <c r="R852" i="5" s="1"/>
  <c r="T852" i="5" s="1"/>
  <c r="Q272" i="5"/>
  <c r="Q1171" i="5"/>
  <c r="R1171" i="5" s="1"/>
  <c r="T1171" i="5" s="1"/>
  <c r="Q591" i="5"/>
  <c r="R591" i="5" s="1"/>
  <c r="T591" i="5" s="1"/>
  <c r="Q910" i="5"/>
  <c r="R910" i="5" s="1"/>
  <c r="T910" i="5" s="1"/>
  <c r="Q330" i="5"/>
  <c r="R330" i="5" s="1"/>
  <c r="T330" i="5" s="1"/>
  <c r="Q649" i="5"/>
  <c r="Q69" i="5"/>
  <c r="Q968" i="5"/>
  <c r="R968" i="5" s="1"/>
  <c r="T968" i="5" s="1"/>
  <c r="Q388" i="5"/>
  <c r="Q707" i="5"/>
  <c r="R707" i="5" s="1"/>
  <c r="T707" i="5" s="1"/>
  <c r="Q127" i="5"/>
  <c r="R127" i="5" s="1"/>
  <c r="T127" i="5" s="1"/>
  <c r="T73" i="5"/>
  <c r="T317" i="5"/>
  <c r="T897" i="5"/>
  <c r="T877" i="5"/>
  <c r="T915" i="5"/>
  <c r="T1139" i="5"/>
  <c r="T1194" i="5"/>
  <c r="Q11" i="5"/>
  <c r="R11" i="5" s="1"/>
  <c r="T11" i="5" s="1"/>
  <c r="Q94" i="5"/>
  <c r="R94" i="5" s="1"/>
  <c r="T94" i="5" s="1"/>
  <c r="Q223" i="5"/>
  <c r="R223" i="5" s="1"/>
  <c r="T223" i="5" s="1"/>
  <c r="Q318" i="5"/>
  <c r="R318" i="5" s="1"/>
  <c r="T318" i="5" s="1"/>
  <c r="Q469" i="5"/>
  <c r="R469" i="5" s="1"/>
  <c r="T469" i="5" s="1"/>
  <c r="Q635" i="5"/>
  <c r="R635" i="5" s="1"/>
  <c r="T635" i="5" s="1"/>
  <c r="Q730" i="5"/>
  <c r="R730" i="5" s="1"/>
  <c r="T730" i="5" s="1"/>
  <c r="Q881" i="5"/>
  <c r="R881" i="5" s="1"/>
  <c r="T881" i="5" s="1"/>
  <c r="Q989" i="5"/>
  <c r="R989" i="5" s="1"/>
  <c r="Q1142" i="5"/>
  <c r="R1142" i="5" s="1"/>
  <c r="T1142" i="5" s="1"/>
  <c r="I27" i="3"/>
  <c r="V256" i="5" s="1"/>
  <c r="W256" i="5" s="1"/>
  <c r="I13" i="3"/>
  <c r="V1083" i="5" s="1"/>
  <c r="W1083" i="5" s="1"/>
  <c r="Q764" i="5"/>
  <c r="R764" i="5" s="1"/>
  <c r="T764" i="5" s="1"/>
  <c r="Q184" i="5"/>
  <c r="R184" i="5" s="1"/>
  <c r="T184" i="5" s="1"/>
  <c r="Q822" i="5"/>
  <c r="R822" i="5" s="1"/>
  <c r="Q242" i="5"/>
  <c r="R242" i="5" s="1"/>
  <c r="Q1141" i="5"/>
  <c r="Q561" i="5"/>
  <c r="R561" i="5" s="1"/>
  <c r="T561" i="5" s="1"/>
  <c r="Q1199" i="5"/>
  <c r="R1199" i="5" s="1"/>
  <c r="T1199" i="5" s="1"/>
  <c r="Q938" i="5"/>
  <c r="R938" i="5" s="1"/>
  <c r="T938" i="5" s="1"/>
  <c r="Q358" i="5"/>
  <c r="R358" i="5" s="1"/>
  <c r="T358" i="5" s="1"/>
  <c r="Q677" i="5"/>
  <c r="R677" i="5" s="1"/>
  <c r="T677" i="5" s="1"/>
  <c r="Q97" i="5"/>
  <c r="R97" i="5" s="1"/>
  <c r="T97" i="5" s="1"/>
  <c r="Q996" i="5"/>
  <c r="R996" i="5" s="1"/>
  <c r="T996" i="5" s="1"/>
  <c r="Q416" i="5"/>
  <c r="R416" i="5" s="1"/>
  <c r="T416" i="5" s="1"/>
  <c r="Q735" i="5"/>
  <c r="R735" i="5" s="1"/>
  <c r="T735" i="5" s="1"/>
  <c r="Q155" i="5"/>
  <c r="R155" i="5" s="1"/>
  <c r="T155" i="5" s="1"/>
  <c r="Q1054" i="5"/>
  <c r="R1054" i="5" s="1"/>
  <c r="T1054" i="5" s="1"/>
  <c r="Q474" i="5"/>
  <c r="R474" i="5" s="1"/>
  <c r="T474" i="5" s="1"/>
  <c r="Q793" i="5"/>
  <c r="R793" i="5" s="1"/>
  <c r="T793" i="5" s="1"/>
  <c r="Q213" i="5"/>
  <c r="R213" i="5" s="1"/>
  <c r="T213" i="5" s="1"/>
  <c r="Q1112" i="5"/>
  <c r="R1112" i="5" s="1"/>
  <c r="T1112" i="5" s="1"/>
  <c r="Q532" i="5"/>
  <c r="R532" i="5" s="1"/>
  <c r="T532" i="5" s="1"/>
  <c r="Q851" i="5"/>
  <c r="R851" i="5" s="1"/>
  <c r="T851" i="5" s="1"/>
  <c r="Q271" i="5"/>
  <c r="R271" i="5" s="1"/>
  <c r="Q1170" i="5"/>
  <c r="Q590" i="5"/>
  <c r="Q909" i="5"/>
  <c r="Q329" i="5"/>
  <c r="Q648" i="5"/>
  <c r="R648" i="5" s="1"/>
  <c r="T648" i="5" s="1"/>
  <c r="Q68" i="5"/>
  <c r="R68" i="5" s="1"/>
  <c r="T68" i="5" s="1"/>
  <c r="Q967" i="5"/>
  <c r="R967" i="5" s="1"/>
  <c r="T967" i="5" s="1"/>
  <c r="Q387" i="5"/>
  <c r="R387" i="5" s="1"/>
  <c r="T387" i="5" s="1"/>
  <c r="Q706" i="5"/>
  <c r="R706" i="5" s="1"/>
  <c r="T706" i="5" s="1"/>
  <c r="Q126" i="5"/>
  <c r="R126" i="5" s="1"/>
  <c r="T126" i="5" s="1"/>
  <c r="Q1025" i="5"/>
  <c r="R1025" i="5" s="1"/>
  <c r="T1025" i="5" s="1"/>
  <c r="Q445" i="5"/>
  <c r="R445" i="5" s="1"/>
  <c r="T445" i="5" s="1"/>
  <c r="Q10" i="5"/>
  <c r="R10" i="5" s="1"/>
  <c r="T10" i="5" s="1"/>
  <c r="Q91" i="5"/>
  <c r="R91" i="5" s="1"/>
  <c r="Q207" i="5"/>
  <c r="R207" i="5" s="1"/>
  <c r="T207" i="5" s="1"/>
  <c r="Q373" i="5"/>
  <c r="R373" i="5" s="1"/>
  <c r="Q468" i="5"/>
  <c r="R468" i="5" s="1"/>
  <c r="T468" i="5" s="1"/>
  <c r="Q619" i="5"/>
  <c r="R619" i="5" s="1"/>
  <c r="T619" i="5" s="1"/>
  <c r="Q727" i="5"/>
  <c r="R727" i="5" s="1"/>
  <c r="T727" i="5" s="1"/>
  <c r="Q880" i="5"/>
  <c r="R880" i="5" s="1"/>
  <c r="T880" i="5" s="1"/>
  <c r="Q1031" i="5"/>
  <c r="R1031" i="5" s="1"/>
  <c r="T1031" i="5" s="1"/>
  <c r="I12" i="3"/>
  <c r="V705" i="5" s="1"/>
  <c r="Q1082" i="5"/>
  <c r="Q502" i="5"/>
  <c r="R502" i="5" s="1"/>
  <c r="T502" i="5" s="1"/>
  <c r="Q1140" i="5"/>
  <c r="R1140" i="5" s="1"/>
  <c r="T1140" i="5" s="1"/>
  <c r="Q560" i="5"/>
  <c r="R560" i="5" s="1"/>
  <c r="T560" i="5" s="1"/>
  <c r="Q879" i="5"/>
  <c r="R879" i="5" s="1"/>
  <c r="T879" i="5" s="1"/>
  <c r="Q299" i="5"/>
  <c r="R299" i="5" s="1"/>
  <c r="T299" i="5" s="1"/>
  <c r="Q676" i="5"/>
  <c r="R676" i="5" s="1"/>
  <c r="T676" i="5" s="1"/>
  <c r="Q96" i="5"/>
  <c r="R96" i="5" s="1"/>
  <c r="T96" i="5" s="1"/>
  <c r="Q995" i="5"/>
  <c r="R995" i="5" s="1"/>
  <c r="T995" i="5" s="1"/>
  <c r="Q415" i="5"/>
  <c r="R415" i="5" s="1"/>
  <c r="T415" i="5" s="1"/>
  <c r="Q734" i="5"/>
  <c r="R734" i="5" s="1"/>
  <c r="T734" i="5" s="1"/>
  <c r="Q1053" i="5"/>
  <c r="R1053" i="5" s="1"/>
  <c r="Q473" i="5"/>
  <c r="R473" i="5" s="1"/>
  <c r="T473" i="5" s="1"/>
  <c r="Q792" i="5"/>
  <c r="R792" i="5" s="1"/>
  <c r="T792" i="5" s="1"/>
  <c r="Q212" i="5"/>
  <c r="R212" i="5" s="1"/>
  <c r="T212" i="5" s="1"/>
  <c r="Q1111" i="5"/>
  <c r="R1111" i="5" s="1"/>
  <c r="T1111" i="5" s="1"/>
  <c r="Q531" i="5"/>
  <c r="R531" i="5" s="1"/>
  <c r="T531" i="5" s="1"/>
  <c r="Q850" i="5"/>
  <c r="R850" i="5" s="1"/>
  <c r="Q270" i="5"/>
  <c r="R270" i="5" s="1"/>
  <c r="Q1169" i="5"/>
  <c r="R1169" i="5" s="1"/>
  <c r="Q589" i="5"/>
  <c r="R589" i="5" s="1"/>
  <c r="T589" i="5" s="1"/>
  <c r="Q908" i="5"/>
  <c r="Q328" i="5"/>
  <c r="R328" i="5" s="1"/>
  <c r="T328" i="5" s="1"/>
  <c r="Q647" i="5"/>
  <c r="R647" i="5" s="1"/>
  <c r="T647" i="5" s="1"/>
  <c r="Q67" i="5"/>
  <c r="R67" i="5" s="1"/>
  <c r="T67" i="5" s="1"/>
  <c r="Q966" i="5"/>
  <c r="R966" i="5" s="1"/>
  <c r="T966" i="5" s="1"/>
  <c r="Q386" i="5"/>
  <c r="R386" i="5" s="1"/>
  <c r="T386" i="5" s="1"/>
  <c r="Q705" i="5"/>
  <c r="R705" i="5" s="1"/>
  <c r="T705" i="5" s="1"/>
  <c r="Q125" i="5"/>
  <c r="R125" i="5" s="1"/>
  <c r="T125" i="5" s="1"/>
  <c r="Q1024" i="5"/>
  <c r="R1024" i="5" s="1"/>
  <c r="T1024" i="5" s="1"/>
  <c r="Q444" i="5"/>
  <c r="R444" i="5" s="1"/>
  <c r="T444" i="5" s="1"/>
  <c r="Q763" i="5"/>
  <c r="R763" i="5" s="1"/>
  <c r="T763" i="5" s="1"/>
  <c r="Q183" i="5"/>
  <c r="R183" i="5" s="1"/>
  <c r="Q9" i="5"/>
  <c r="R9" i="5" s="1"/>
  <c r="T9" i="5" s="1"/>
  <c r="Q35" i="5"/>
  <c r="R35" i="5" s="1"/>
  <c r="T35" i="5" s="1"/>
  <c r="Q136" i="5"/>
  <c r="R136" i="5" s="1"/>
  <c r="T136" i="5" s="1"/>
  <c r="Q206" i="5"/>
  <c r="R206" i="5" s="1"/>
  <c r="T206" i="5" s="1"/>
  <c r="Q357" i="5"/>
  <c r="R357" i="5" s="1"/>
  <c r="T357" i="5" s="1"/>
  <c r="Q465" i="5"/>
  <c r="R465" i="5" s="1"/>
  <c r="Q618" i="5"/>
  <c r="Q769" i="5"/>
  <c r="R769" i="5" s="1"/>
  <c r="T769" i="5" s="1"/>
  <c r="Q1030" i="5"/>
  <c r="R1030" i="5" s="1"/>
  <c r="T1030" i="5" s="1"/>
  <c r="Q1181" i="5"/>
  <c r="R1181" i="5" s="1"/>
  <c r="T1181" i="5" s="1"/>
  <c r="Q820" i="5"/>
  <c r="R820" i="5" s="1"/>
  <c r="T820" i="5" s="1"/>
  <c r="Q240" i="5"/>
  <c r="R240" i="5" s="1"/>
  <c r="T240" i="5" s="1"/>
  <c r="Q878" i="5"/>
  <c r="R878" i="5" s="1"/>
  <c r="T878" i="5" s="1"/>
  <c r="Q298" i="5"/>
  <c r="R298" i="5" s="1"/>
  <c r="T298" i="5" s="1"/>
  <c r="Q617" i="5"/>
  <c r="Q37" i="5"/>
  <c r="R37" i="5" s="1"/>
  <c r="T37" i="5" s="1"/>
  <c r="Q994" i="5"/>
  <c r="R994" i="5" s="1"/>
  <c r="T994" i="5" s="1"/>
  <c r="Q414" i="5"/>
  <c r="R414" i="5" s="1"/>
  <c r="T414" i="5" s="1"/>
  <c r="Q733" i="5"/>
  <c r="R733" i="5" s="1"/>
  <c r="Q153" i="5"/>
  <c r="R153" i="5" s="1"/>
  <c r="T153" i="5" s="1"/>
  <c r="Q1052" i="5"/>
  <c r="R1052" i="5" s="1"/>
  <c r="T1052" i="5" s="1"/>
  <c r="Q472" i="5"/>
  <c r="R472" i="5" s="1"/>
  <c r="Q791" i="5"/>
  <c r="R791" i="5" s="1"/>
  <c r="T791" i="5" s="1"/>
  <c r="Q211" i="5"/>
  <c r="R211" i="5" s="1"/>
  <c r="T211" i="5" s="1"/>
  <c r="Q1110" i="5"/>
  <c r="R1110" i="5" s="1"/>
  <c r="T1110" i="5" s="1"/>
  <c r="Q530" i="5"/>
  <c r="R530" i="5" s="1"/>
  <c r="Q849" i="5"/>
  <c r="R849" i="5" s="1"/>
  <c r="Q269" i="5"/>
  <c r="R269" i="5" s="1"/>
  <c r="T269" i="5" s="1"/>
  <c r="Q1168" i="5"/>
  <c r="R1168" i="5" s="1"/>
  <c r="T1168" i="5" s="1"/>
  <c r="Q588" i="5"/>
  <c r="R588" i="5" s="1"/>
  <c r="T588" i="5" s="1"/>
  <c r="Q907" i="5"/>
  <c r="R907" i="5" s="1"/>
  <c r="T907" i="5" s="1"/>
  <c r="Q327" i="5"/>
  <c r="R327" i="5" s="1"/>
  <c r="T327" i="5" s="1"/>
  <c r="Q646" i="5"/>
  <c r="R646" i="5" s="1"/>
  <c r="T646" i="5" s="1"/>
  <c r="Q66" i="5"/>
  <c r="R66" i="5" s="1"/>
  <c r="T66" i="5" s="1"/>
  <c r="Q965" i="5"/>
  <c r="R965" i="5" s="1"/>
  <c r="T965" i="5" s="1"/>
  <c r="Q385" i="5"/>
  <c r="R385" i="5" s="1"/>
  <c r="T385" i="5" s="1"/>
  <c r="Q704" i="5"/>
  <c r="R704" i="5" s="1"/>
  <c r="T704" i="5" s="1"/>
  <c r="Q124" i="5"/>
  <c r="R124" i="5" s="1"/>
  <c r="T124" i="5" s="1"/>
  <c r="Q1023" i="5"/>
  <c r="R1023" i="5" s="1"/>
  <c r="T1023" i="5" s="1"/>
  <c r="Q443" i="5"/>
  <c r="R443" i="5" s="1"/>
  <c r="T443" i="5" s="1"/>
  <c r="Q762" i="5"/>
  <c r="Q182" i="5"/>
  <c r="Q1081" i="5"/>
  <c r="R1081" i="5" s="1"/>
  <c r="T1081" i="5" s="1"/>
  <c r="Q501" i="5"/>
  <c r="R501" i="5" s="1"/>
  <c r="T501" i="5" s="1"/>
  <c r="Q8" i="5"/>
  <c r="R8" i="5" s="1"/>
  <c r="T8" i="5" s="1"/>
  <c r="Q33" i="5"/>
  <c r="R33" i="5" s="1"/>
  <c r="T33" i="5" s="1"/>
  <c r="Q133" i="5"/>
  <c r="R133" i="5" s="1"/>
  <c r="T133" i="5" s="1"/>
  <c r="Q203" i="5"/>
  <c r="R203" i="5" s="1"/>
  <c r="T203" i="5" s="1"/>
  <c r="Q356" i="5"/>
  <c r="R356" i="5" s="1"/>
  <c r="T356" i="5" s="1"/>
  <c r="Q507" i="5"/>
  <c r="R507" i="5" s="1"/>
  <c r="T507" i="5" s="1"/>
  <c r="Q615" i="5"/>
  <c r="R615" i="5" s="1"/>
  <c r="T615" i="5" s="1"/>
  <c r="Q768" i="5"/>
  <c r="R768" i="5" s="1"/>
  <c r="T768" i="5" s="1"/>
  <c r="Q919" i="5"/>
  <c r="R919" i="5" s="1"/>
  <c r="T919" i="5" s="1"/>
  <c r="Q1027" i="5"/>
  <c r="R1027" i="5" s="1"/>
  <c r="T1027" i="5" s="1"/>
  <c r="Q1180" i="5"/>
  <c r="R1180" i="5" s="1"/>
  <c r="T1180" i="5" s="1"/>
  <c r="I30" i="3"/>
  <c r="Q1158" i="5"/>
  <c r="R1158" i="5" s="1"/>
  <c r="T1158" i="5" s="1"/>
  <c r="Q578" i="5"/>
  <c r="R578" i="5" s="1"/>
  <c r="Q636" i="5"/>
  <c r="R636" i="5" s="1"/>
  <c r="Q1216" i="5"/>
  <c r="Q955" i="5"/>
  <c r="R955" i="5" s="1"/>
  <c r="T955" i="5" s="1"/>
  <c r="Q375" i="5"/>
  <c r="R375" i="5" s="1"/>
  <c r="T375" i="5" s="1"/>
  <c r="Q752" i="5"/>
  <c r="R752" i="5" s="1"/>
  <c r="T752" i="5" s="1"/>
  <c r="Q172" i="5"/>
  <c r="R172" i="5" s="1"/>
  <c r="T172" i="5" s="1"/>
  <c r="Q1071" i="5"/>
  <c r="R1071" i="5" s="1"/>
  <c r="Q491" i="5"/>
  <c r="R491" i="5" s="1"/>
  <c r="Q810" i="5"/>
  <c r="R810" i="5" s="1"/>
  <c r="T810" i="5" s="1"/>
  <c r="Q230" i="5"/>
  <c r="R230" i="5" s="1"/>
  <c r="T230" i="5" s="1"/>
  <c r="Q1129" i="5"/>
  <c r="R1129" i="5" s="1"/>
  <c r="T1129" i="5" s="1"/>
  <c r="Q549" i="5"/>
  <c r="Q868" i="5"/>
  <c r="R868" i="5" s="1"/>
  <c r="T868" i="5" s="1"/>
  <c r="Q288" i="5"/>
  <c r="R288" i="5" s="1"/>
  <c r="T288" i="5" s="1"/>
  <c r="Q1187" i="5"/>
  <c r="R1187" i="5" s="1"/>
  <c r="T1187" i="5" s="1"/>
  <c r="Q607" i="5"/>
  <c r="R607" i="5" s="1"/>
  <c r="T607" i="5" s="1"/>
  <c r="Q926" i="5"/>
  <c r="R926" i="5" s="1"/>
  <c r="T926" i="5" s="1"/>
  <c r="Q346" i="5"/>
  <c r="R346" i="5" s="1"/>
  <c r="T346" i="5" s="1"/>
  <c r="Q665" i="5"/>
  <c r="R665" i="5" s="1"/>
  <c r="T665" i="5" s="1"/>
  <c r="Q85" i="5"/>
  <c r="R85" i="5" s="1"/>
  <c r="Q984" i="5"/>
  <c r="R984" i="5" s="1"/>
  <c r="T984" i="5" s="1"/>
  <c r="Q404" i="5"/>
  <c r="Q723" i="5"/>
  <c r="Q143" i="5"/>
  <c r="Q1042" i="5"/>
  <c r="R1042" i="5" s="1"/>
  <c r="T1042" i="5" s="1"/>
  <c r="Q462" i="5"/>
  <c r="R462" i="5" s="1"/>
  <c r="T462" i="5" s="1"/>
  <c r="Q781" i="5"/>
  <c r="R781" i="5" s="1"/>
  <c r="T781" i="5" s="1"/>
  <c r="Q201" i="5"/>
  <c r="Q1100" i="5"/>
  <c r="R1100" i="5" s="1"/>
  <c r="T1100" i="5" s="1"/>
  <c r="Q520" i="5"/>
  <c r="R520" i="5" s="1"/>
  <c r="T520" i="5" s="1"/>
  <c r="Q839" i="5"/>
  <c r="R839" i="5" s="1"/>
  <c r="T839" i="5" s="1"/>
  <c r="Q259" i="5"/>
  <c r="R259" i="5" s="1"/>
  <c r="T259" i="5" s="1"/>
  <c r="I10" i="3"/>
  <c r="Q1138" i="5"/>
  <c r="R1138" i="5" s="1"/>
  <c r="T1138" i="5" s="1"/>
  <c r="Q558" i="5"/>
  <c r="R558" i="5" s="1"/>
  <c r="T558" i="5" s="1"/>
  <c r="Q616" i="5"/>
  <c r="R616" i="5" s="1"/>
  <c r="T616" i="5" s="1"/>
  <c r="Q36" i="5"/>
  <c r="R36" i="5" s="1"/>
  <c r="T36" i="5" s="1"/>
  <c r="Q1196" i="5"/>
  <c r="R1196" i="5" s="1"/>
  <c r="T1196" i="5" s="1"/>
  <c r="Q935" i="5"/>
  <c r="R935" i="5" s="1"/>
  <c r="T935" i="5" s="1"/>
  <c r="Q355" i="5"/>
  <c r="R355" i="5" s="1"/>
  <c r="T355" i="5" s="1"/>
  <c r="Q732" i="5"/>
  <c r="R732" i="5" s="1"/>
  <c r="T732" i="5" s="1"/>
  <c r="Q152" i="5"/>
  <c r="R152" i="5" s="1"/>
  <c r="T152" i="5" s="1"/>
  <c r="Q1051" i="5"/>
  <c r="R1051" i="5" s="1"/>
  <c r="Q471" i="5"/>
  <c r="R471" i="5" s="1"/>
  <c r="T471" i="5" s="1"/>
  <c r="Q790" i="5"/>
  <c r="R790" i="5" s="1"/>
  <c r="T790" i="5" s="1"/>
  <c r="Q210" i="5"/>
  <c r="R210" i="5" s="1"/>
  <c r="Q1109" i="5"/>
  <c r="R1109" i="5" s="1"/>
  <c r="Q529" i="5"/>
  <c r="R529" i="5" s="1"/>
  <c r="T529" i="5" s="1"/>
  <c r="Q848" i="5"/>
  <c r="R848" i="5" s="1"/>
  <c r="T848" i="5" s="1"/>
  <c r="Q268" i="5"/>
  <c r="R268" i="5" s="1"/>
  <c r="T268" i="5" s="1"/>
  <c r="Q1167" i="5"/>
  <c r="R1167" i="5" s="1"/>
  <c r="T1167" i="5" s="1"/>
  <c r="Q587" i="5"/>
  <c r="R587" i="5" s="1"/>
  <c r="T587" i="5" s="1"/>
  <c r="Q906" i="5"/>
  <c r="R906" i="5" s="1"/>
  <c r="T906" i="5" s="1"/>
  <c r="Q326" i="5"/>
  <c r="R326" i="5" s="1"/>
  <c r="T326" i="5" s="1"/>
  <c r="Q645" i="5"/>
  <c r="R645" i="5" s="1"/>
  <c r="T645" i="5" s="1"/>
  <c r="Q65" i="5"/>
  <c r="R65" i="5" s="1"/>
  <c r="T65" i="5" s="1"/>
  <c r="Q964" i="5"/>
  <c r="R964" i="5" s="1"/>
  <c r="T964" i="5" s="1"/>
  <c r="Q384" i="5"/>
  <c r="R384" i="5" s="1"/>
  <c r="T384" i="5" s="1"/>
  <c r="Q703" i="5"/>
  <c r="R703" i="5" s="1"/>
  <c r="T703" i="5" s="1"/>
  <c r="Q123" i="5"/>
  <c r="Q1022" i="5"/>
  <c r="R1022" i="5" s="1"/>
  <c r="T1022" i="5" s="1"/>
  <c r="Q442" i="5"/>
  <c r="R442" i="5" s="1"/>
  <c r="Q761" i="5"/>
  <c r="Q181" i="5"/>
  <c r="Q1080" i="5"/>
  <c r="R1080" i="5" s="1"/>
  <c r="T1080" i="5" s="1"/>
  <c r="Q500" i="5"/>
  <c r="Q819" i="5"/>
  <c r="R819" i="5" s="1"/>
  <c r="Q239" i="5"/>
  <c r="R239" i="5" s="1"/>
  <c r="Q7" i="5"/>
  <c r="R7" i="5" s="1"/>
  <c r="T7" i="5" s="1"/>
  <c r="Q82" i="5"/>
  <c r="R82" i="5" s="1"/>
  <c r="T82" i="5" s="1"/>
  <c r="Q132" i="5"/>
  <c r="R132" i="5" s="1"/>
  <c r="T132" i="5" s="1"/>
  <c r="Q245" i="5"/>
  <c r="R245" i="5" s="1"/>
  <c r="T245" i="5" s="1"/>
  <c r="Q353" i="5"/>
  <c r="R353" i="5" s="1"/>
  <c r="T353" i="5" s="1"/>
  <c r="Q506" i="5"/>
  <c r="R506" i="5" s="1"/>
  <c r="T506" i="5" s="1"/>
  <c r="Q657" i="5"/>
  <c r="R657" i="5" s="1"/>
  <c r="T657" i="5" s="1"/>
  <c r="Q765" i="5"/>
  <c r="R765" i="5" s="1"/>
  <c r="T765" i="5" s="1"/>
  <c r="Q918" i="5"/>
  <c r="R918" i="5" s="1"/>
  <c r="T918" i="5" s="1"/>
  <c r="Q1069" i="5"/>
  <c r="R1069" i="5" s="1"/>
  <c r="T1069" i="5" s="1"/>
  <c r="Q1177" i="5"/>
  <c r="R1177" i="5" s="1"/>
  <c r="T1177" i="5" s="1"/>
  <c r="R284" i="5"/>
  <c r="T284" i="5" s="1"/>
  <c r="R320" i="5"/>
  <c r="T320" i="5" s="1"/>
  <c r="R376" i="5"/>
  <c r="T376" i="5" s="1"/>
  <c r="R658" i="5"/>
  <c r="T658" i="5" s="1"/>
  <c r="R714" i="5"/>
  <c r="T714" i="5" s="1"/>
  <c r="R1106" i="5"/>
  <c r="T1106" i="5" s="1"/>
  <c r="R4" i="5"/>
  <c r="T4" i="5" s="1"/>
  <c r="R339" i="5"/>
  <c r="R433" i="5"/>
  <c r="T433" i="5" s="1"/>
  <c r="R413" i="5"/>
  <c r="T413" i="5" s="1"/>
  <c r="R451" i="5"/>
  <c r="T451" i="5" s="1"/>
  <c r="R525" i="5"/>
  <c r="T525" i="5" s="1"/>
  <c r="R563" i="5"/>
  <c r="T563" i="5" s="1"/>
  <c r="R899" i="5"/>
  <c r="T899" i="5" s="1"/>
  <c r="R937" i="5"/>
  <c r="R975" i="5"/>
  <c r="T975" i="5" s="1"/>
  <c r="R1125" i="5"/>
  <c r="T1125" i="5" s="1"/>
  <c r="R114" i="5"/>
  <c r="T114" i="5" s="1"/>
  <c r="R150" i="5"/>
  <c r="T150" i="5" s="1"/>
  <c r="R244" i="5"/>
  <c r="T244" i="5" s="1"/>
  <c r="R282" i="5"/>
  <c r="U318" i="5"/>
  <c r="R432" i="5"/>
  <c r="T432" i="5" s="1"/>
  <c r="R544" i="5"/>
  <c r="T544" i="5" s="1"/>
  <c r="R862" i="5"/>
  <c r="T862" i="5" s="1"/>
  <c r="R974" i="5"/>
  <c r="R1104" i="5"/>
  <c r="T1104" i="5" s="1"/>
  <c r="U1160" i="5"/>
  <c r="U751" i="5"/>
  <c r="U843" i="5"/>
  <c r="U881" i="5"/>
  <c r="U919" i="5"/>
  <c r="U1143" i="5"/>
  <c r="U1181" i="5"/>
  <c r="X909" i="5"/>
  <c r="T1039" i="5"/>
  <c r="X1039" i="5"/>
  <c r="X1041" i="5"/>
  <c r="X1113" i="5"/>
  <c r="T118" i="5"/>
  <c r="X794" i="5"/>
  <c r="T830" i="5"/>
  <c r="X830" i="5"/>
  <c r="T960" i="5"/>
  <c r="X962" i="5"/>
  <c r="X14" i="5"/>
  <c r="T81" i="5"/>
  <c r="T117" i="5"/>
  <c r="T287" i="5"/>
  <c r="X585" i="5"/>
  <c r="X1055" i="5"/>
  <c r="X1053" i="5"/>
  <c r="X1131" i="5"/>
  <c r="X63" i="5"/>
  <c r="X143" i="5"/>
  <c r="X196" i="5"/>
  <c r="X270" i="5"/>
  <c r="X323" i="5"/>
  <c r="X420" i="5"/>
  <c r="X532" i="5"/>
  <c r="X797" i="5"/>
  <c r="X853" i="5"/>
  <c r="X906" i="5"/>
  <c r="X1115" i="5"/>
  <c r="U243" i="5"/>
  <c r="T116" i="5"/>
  <c r="T472" i="5"/>
  <c r="T528" i="5"/>
  <c r="X606" i="5"/>
  <c r="T660" i="5"/>
  <c r="X886" i="5"/>
  <c r="X1186" i="5"/>
  <c r="X61" i="5"/>
  <c r="X195" i="5"/>
  <c r="X269" i="5"/>
  <c r="X399" i="5"/>
  <c r="X419" i="5"/>
  <c r="X514" i="5"/>
  <c r="X531" i="5"/>
  <c r="X779" i="5"/>
  <c r="X851" i="5"/>
  <c r="X904" i="5"/>
  <c r="X1112" i="5"/>
  <c r="U357" i="5"/>
  <c r="X11" i="5"/>
  <c r="X194" i="5"/>
  <c r="X217" i="5"/>
  <c r="X268" i="5"/>
  <c r="X418" i="5"/>
  <c r="X438" i="5"/>
  <c r="X513" i="5"/>
  <c r="X850" i="5"/>
  <c r="X1000" i="5"/>
  <c r="X1056" i="5"/>
  <c r="X1205" i="5"/>
  <c r="X140" i="5"/>
  <c r="X193" i="5"/>
  <c r="X291" i="5"/>
  <c r="X417" i="5"/>
  <c r="X437" i="5"/>
  <c r="X529" i="5"/>
  <c r="X776" i="5"/>
  <c r="X792" i="5"/>
  <c r="T39" i="5"/>
  <c r="X9" i="5"/>
  <c r="X139" i="5"/>
  <c r="X235" i="5"/>
  <c r="X290" i="5"/>
  <c r="X511" i="5"/>
  <c r="X775" i="5"/>
  <c r="X847" i="5"/>
  <c r="X1150" i="5"/>
  <c r="U467" i="5"/>
  <c r="T23" i="5"/>
  <c r="X188" i="5"/>
  <c r="X244" i="5"/>
  <c r="X488" i="5"/>
  <c r="R188" i="5"/>
  <c r="T188" i="5" s="1"/>
  <c r="X138" i="5"/>
  <c r="X214" i="5"/>
  <c r="X682" i="5"/>
  <c r="X774" i="5"/>
  <c r="X944" i="5"/>
  <c r="X84" i="5"/>
  <c r="X346" i="5"/>
  <c r="X703" i="5"/>
  <c r="X835" i="5"/>
  <c r="X1028" i="5"/>
  <c r="R38" i="5"/>
  <c r="T38" i="5" s="1"/>
  <c r="U38" i="5"/>
  <c r="U76" i="5"/>
  <c r="R76" i="5"/>
  <c r="T76" i="5" s="1"/>
  <c r="U132" i="5"/>
  <c r="U172" i="5"/>
  <c r="R170" i="5"/>
  <c r="T170" i="5" s="1"/>
  <c r="U208" i="5"/>
  <c r="R262" i="5"/>
  <c r="U264" i="5"/>
  <c r="U358" i="5"/>
  <c r="U396" i="5"/>
  <c r="R394" i="5"/>
  <c r="T394" i="5" s="1"/>
  <c r="U434" i="5"/>
  <c r="U432" i="5"/>
  <c r="R450" i="5"/>
  <c r="U452" i="5"/>
  <c r="U506" i="5"/>
  <c r="U524" i="5"/>
  <c r="R600" i="5"/>
  <c r="T600" i="5" s="1"/>
  <c r="U602" i="5"/>
  <c r="U582" i="5"/>
  <c r="R618" i="5"/>
  <c r="T618" i="5" s="1"/>
  <c r="U618" i="5"/>
  <c r="U656" i="5"/>
  <c r="R656" i="5"/>
  <c r="R694" i="5"/>
  <c r="T694" i="5" s="1"/>
  <c r="U696" i="5"/>
  <c r="U694" i="5"/>
  <c r="U674" i="5"/>
  <c r="R674" i="5"/>
  <c r="T674" i="5" s="1"/>
  <c r="R712" i="5"/>
  <c r="T712" i="5" s="1"/>
  <c r="U712" i="5"/>
  <c r="U730" i="5"/>
  <c r="U732" i="5"/>
  <c r="U824" i="5"/>
  <c r="U826" i="5"/>
  <c r="R898" i="5"/>
  <c r="T898" i="5" s="1"/>
  <c r="U898" i="5"/>
  <c r="R1068" i="5"/>
  <c r="T1068" i="5" s="1"/>
  <c r="U1068" i="5"/>
  <c r="U22" i="5"/>
  <c r="U24" i="5"/>
  <c r="U375" i="5"/>
  <c r="U377" i="5"/>
  <c r="U599" i="5"/>
  <c r="U601" i="5"/>
  <c r="X81" i="5"/>
  <c r="X105" i="5"/>
  <c r="X157" i="5"/>
  <c r="X288" i="5"/>
  <c r="X362" i="5"/>
  <c r="X570" i="5"/>
  <c r="X664" i="5"/>
  <c r="X832" i="5"/>
  <c r="X888" i="5"/>
  <c r="X1133" i="5"/>
  <c r="X287" i="5"/>
  <c r="X361" i="5"/>
  <c r="X382" i="5"/>
  <c r="X476" i="5"/>
  <c r="X569" i="5"/>
  <c r="X588" i="5"/>
  <c r="X662" i="5"/>
  <c r="X1038" i="5"/>
  <c r="U489" i="5"/>
  <c r="X176" i="5"/>
  <c r="X311" i="5"/>
  <c r="X381" i="5"/>
  <c r="X475" i="5"/>
  <c r="X568" i="5"/>
  <c r="X587" i="5"/>
  <c r="X1036" i="5"/>
  <c r="U77" i="5"/>
  <c r="U227" i="5"/>
  <c r="U657" i="5"/>
  <c r="X49" i="5"/>
  <c r="X102" i="5"/>
  <c r="X175" i="5"/>
  <c r="X380" i="5"/>
  <c r="X458" i="5"/>
  <c r="X474" i="5"/>
  <c r="X567" i="5"/>
  <c r="X586" i="5"/>
  <c r="X1021" i="5"/>
  <c r="X1075" i="5"/>
  <c r="T686" i="5"/>
  <c r="X379" i="5"/>
  <c r="X494" i="5"/>
  <c r="U543" i="5"/>
  <c r="X100" i="5"/>
  <c r="U131" i="5"/>
  <c r="X854" i="5"/>
  <c r="X852" i="5"/>
  <c r="X870" i="5"/>
  <c r="X1078" i="5"/>
  <c r="X1076" i="5"/>
  <c r="R806" i="5"/>
  <c r="T806" i="5" s="1"/>
  <c r="R1086" i="5"/>
  <c r="T1086" i="5" s="1"/>
  <c r="U1106" i="5"/>
  <c r="T5" i="5"/>
  <c r="T134" i="5"/>
  <c r="X340" i="5"/>
  <c r="X320" i="5"/>
  <c r="X376" i="5"/>
  <c r="T452" i="5"/>
  <c r="T470" i="5"/>
  <c r="T564" i="5"/>
  <c r="T602" i="5"/>
  <c r="X582" i="5"/>
  <c r="X638" i="5"/>
  <c r="X808" i="5"/>
  <c r="X788" i="5"/>
  <c r="X920" i="5"/>
  <c r="T900" i="5"/>
  <c r="T956" i="5"/>
  <c r="X1032" i="5"/>
  <c r="T1050" i="5"/>
  <c r="X1088" i="5"/>
  <c r="T751" i="5"/>
  <c r="X524" i="5"/>
  <c r="X694" i="5"/>
  <c r="X674" i="5"/>
  <c r="X786" i="5"/>
  <c r="X842" i="5"/>
  <c r="X918" i="5"/>
  <c r="X936" i="5"/>
  <c r="X1012" i="5"/>
  <c r="X1030" i="5"/>
  <c r="X1068" i="5"/>
  <c r="X1086" i="5"/>
  <c r="X1104" i="5"/>
  <c r="X1142" i="5"/>
  <c r="X24" i="5"/>
  <c r="X4" i="5"/>
  <c r="X39" i="5"/>
  <c r="X77" i="5"/>
  <c r="X95" i="5"/>
  <c r="X133" i="5"/>
  <c r="X171" i="5"/>
  <c r="X151" i="5"/>
  <c r="X227" i="5"/>
  <c r="X207" i="5"/>
  <c r="X245" i="5"/>
  <c r="X261" i="5"/>
  <c r="X301" i="5"/>
  <c r="X339" i="5"/>
  <c r="X357" i="5"/>
  <c r="X395" i="5"/>
  <c r="X413" i="5"/>
  <c r="X451" i="5"/>
  <c r="X469" i="5"/>
  <c r="X507" i="5"/>
  <c r="X545" i="5"/>
  <c r="X563" i="5"/>
  <c r="X601" i="5"/>
  <c r="X579" i="5"/>
  <c r="X657" i="5"/>
  <c r="X675" i="5"/>
  <c r="X713" i="5"/>
  <c r="X751" i="5"/>
  <c r="X769" i="5"/>
  <c r="X807" i="5"/>
  <c r="X825" i="5"/>
  <c r="X863" i="5"/>
  <c r="X841" i="5"/>
  <c r="X881" i="5"/>
  <c r="X937" i="5"/>
  <c r="X993" i="5"/>
  <c r="X1029" i="5"/>
  <c r="X1125" i="5"/>
  <c r="X1105" i="5"/>
  <c r="X1143" i="5"/>
  <c r="X1181" i="5"/>
  <c r="X1198" i="5"/>
  <c r="T1154" i="5"/>
  <c r="U1088" i="5"/>
  <c r="X17" i="5"/>
  <c r="X32" i="5"/>
  <c r="X88" i="5"/>
  <c r="X126" i="5"/>
  <c r="X164" i="5"/>
  <c r="X144" i="5"/>
  <c r="X182" i="5"/>
  <c r="X238" i="5"/>
  <c r="X294" i="5"/>
  <c r="X350" i="5"/>
  <c r="X426" i="5"/>
  <c r="X482" i="5"/>
  <c r="X500" i="5"/>
  <c r="X538" i="5"/>
  <c r="X576" i="5"/>
  <c r="X632" i="5"/>
  <c r="X612" i="5"/>
  <c r="X650" i="5"/>
  <c r="X688" i="5"/>
  <c r="X668" i="5"/>
  <c r="X724" i="5"/>
  <c r="X762" i="5"/>
  <c r="X800" i="5"/>
  <c r="X838" i="5"/>
  <c r="X818" i="5"/>
  <c r="X856" i="5"/>
  <c r="X894" i="5"/>
  <c r="X874" i="5"/>
  <c r="X912" i="5"/>
  <c r="X950" i="5"/>
  <c r="X930" i="5"/>
  <c r="X968" i="5"/>
  <c r="X1006" i="5"/>
  <c r="X986" i="5"/>
  <c r="X1024" i="5"/>
  <c r="X1062" i="5"/>
  <c r="X1100" i="5"/>
  <c r="X1080" i="5"/>
  <c r="X1118" i="5"/>
  <c r="X1156" i="5"/>
  <c r="X1136" i="5"/>
  <c r="X1211" i="5"/>
  <c r="X1191" i="5"/>
  <c r="T639" i="5"/>
  <c r="U1087" i="5"/>
  <c r="U1182" i="5"/>
  <c r="T1098" i="5"/>
  <c r="R22" i="5"/>
  <c r="T22" i="5" s="1"/>
  <c r="R2" i="5"/>
  <c r="T2" i="5" s="1"/>
  <c r="R113" i="5"/>
  <c r="T113" i="5" s="1"/>
  <c r="R93" i="5"/>
  <c r="T93" i="5" s="1"/>
  <c r="R149" i="5"/>
  <c r="T149" i="5" s="1"/>
  <c r="R205" i="5"/>
  <c r="T205" i="5" s="1"/>
  <c r="R281" i="5"/>
  <c r="T281" i="5" s="1"/>
  <c r="R261" i="5"/>
  <c r="T261" i="5" s="1"/>
  <c r="R431" i="5"/>
  <c r="T431" i="5" s="1"/>
  <c r="R487" i="5"/>
  <c r="T487" i="5" s="1"/>
  <c r="R505" i="5"/>
  <c r="T505" i="5" s="1"/>
  <c r="R543" i="5"/>
  <c r="R523" i="5"/>
  <c r="T523" i="5" s="1"/>
  <c r="R579" i="5"/>
  <c r="T579" i="5" s="1"/>
  <c r="R617" i="5"/>
  <c r="T617" i="5" s="1"/>
  <c r="R655" i="5"/>
  <c r="T655" i="5" s="1"/>
  <c r="R693" i="5"/>
  <c r="T693" i="5" s="1"/>
  <c r="R673" i="5"/>
  <c r="R711" i="5"/>
  <c r="T711" i="5" s="1"/>
  <c r="R729" i="5"/>
  <c r="T729" i="5" s="1"/>
  <c r="R785" i="5"/>
  <c r="T785" i="5" s="1"/>
  <c r="T56" i="5"/>
  <c r="T74" i="5"/>
  <c r="T112" i="5"/>
  <c r="T92" i="5"/>
  <c r="T130" i="5"/>
  <c r="T168" i="5"/>
  <c r="T186" i="5"/>
  <c r="T224" i="5"/>
  <c r="T204" i="5"/>
  <c r="T242" i="5"/>
  <c r="T260" i="5"/>
  <c r="T336" i="5"/>
  <c r="T354" i="5"/>
  <c r="T410" i="5"/>
  <c r="T542" i="5"/>
  <c r="T522" i="5"/>
  <c r="T598" i="5"/>
  <c r="T636" i="5"/>
  <c r="T654" i="5"/>
  <c r="T692" i="5"/>
  <c r="T672" i="5"/>
  <c r="T710" i="5"/>
  <c r="U1144" i="5"/>
  <c r="T948" i="5"/>
  <c r="R861" i="5"/>
  <c r="T861" i="5" s="1"/>
  <c r="R973" i="5"/>
  <c r="T973" i="5" s="1"/>
  <c r="R1011" i="5"/>
  <c r="T1011" i="5" s="1"/>
  <c r="R1067" i="5"/>
  <c r="R1085" i="5"/>
  <c r="T1085" i="5" s="1"/>
  <c r="R1123" i="5"/>
  <c r="T1123" i="5" s="1"/>
  <c r="R1103" i="5"/>
  <c r="T1103" i="5" s="1"/>
  <c r="R1141" i="5"/>
  <c r="T1141" i="5" s="1"/>
  <c r="R1216" i="5"/>
  <c r="T1216" i="5" s="1"/>
  <c r="T748" i="5"/>
  <c r="T804" i="5"/>
  <c r="T784" i="5"/>
  <c r="T822" i="5"/>
  <c r="T840" i="5"/>
  <c r="T916" i="5"/>
  <c r="T990" i="5"/>
  <c r="T1122" i="5"/>
  <c r="T1102" i="5"/>
  <c r="T1178" i="5"/>
  <c r="T1215" i="5"/>
  <c r="R69" i="5"/>
  <c r="T69" i="5" s="1"/>
  <c r="R107" i="5"/>
  <c r="T107" i="5" s="1"/>
  <c r="R219" i="5"/>
  <c r="T219" i="5" s="1"/>
  <c r="R593" i="5"/>
  <c r="T593" i="5" s="1"/>
  <c r="R743" i="5"/>
  <c r="T743" i="5" s="1"/>
  <c r="R761" i="5"/>
  <c r="T761" i="5" s="1"/>
  <c r="R817" i="5"/>
  <c r="T817" i="5" s="1"/>
  <c r="R929" i="5"/>
  <c r="T929" i="5" s="1"/>
  <c r="R1079" i="5"/>
  <c r="T1079" i="5" s="1"/>
  <c r="R1173" i="5"/>
  <c r="T1173" i="5" s="1"/>
  <c r="R988" i="5"/>
  <c r="R1026" i="5"/>
  <c r="T1026" i="5" s="1"/>
  <c r="R1064" i="5"/>
  <c r="T1064" i="5" s="1"/>
  <c r="R1082" i="5"/>
  <c r="T1082" i="5" s="1"/>
  <c r="R1120" i="5"/>
  <c r="T1120" i="5" s="1"/>
  <c r="R1213" i="5"/>
  <c r="R1193" i="5"/>
  <c r="T1193" i="5" s="1"/>
  <c r="R439" i="5"/>
  <c r="T439" i="5" s="1"/>
  <c r="R477" i="5"/>
  <c r="T477" i="5" s="1"/>
  <c r="R495" i="5"/>
  <c r="T495" i="5" s="1"/>
  <c r="R571" i="5"/>
  <c r="T571" i="5" s="1"/>
  <c r="R701" i="5"/>
  <c r="T701" i="5" s="1"/>
  <c r="R833" i="5"/>
  <c r="T833" i="5" s="1"/>
  <c r="R889" i="5"/>
  <c r="T889" i="5" s="1"/>
  <c r="R983" i="5"/>
  <c r="T983" i="5" s="1"/>
  <c r="R16" i="5"/>
  <c r="T16" i="5" s="1"/>
  <c r="U16" i="5"/>
  <c r="U18" i="5"/>
  <c r="R87" i="5"/>
  <c r="T87" i="5" s="1"/>
  <c r="U87" i="5"/>
  <c r="R163" i="5"/>
  <c r="T163" i="5" s="1"/>
  <c r="U163" i="5"/>
  <c r="U165" i="5"/>
  <c r="U237" i="5"/>
  <c r="U275" i="5"/>
  <c r="U277" i="5"/>
  <c r="R313" i="5"/>
  <c r="T313" i="5" s="1"/>
  <c r="U313" i="5"/>
  <c r="U315" i="5"/>
  <c r="R293" i="5"/>
  <c r="T293" i="5" s="1"/>
  <c r="U293" i="5"/>
  <c r="U387" i="5"/>
  <c r="U389" i="5"/>
  <c r="U425" i="5"/>
  <c r="U427" i="5"/>
  <c r="U519" i="5"/>
  <c r="R499" i="5"/>
  <c r="T499" i="5" s="1"/>
  <c r="U499" i="5"/>
  <c r="U501" i="5"/>
  <c r="U537" i="5"/>
  <c r="U539" i="5"/>
  <c r="R631" i="5"/>
  <c r="T631" i="5" s="1"/>
  <c r="U633" i="5"/>
  <c r="U611" i="5"/>
  <c r="U613" i="5"/>
  <c r="R649" i="5"/>
  <c r="T649" i="5" s="1"/>
  <c r="U649" i="5"/>
  <c r="U651" i="5"/>
  <c r="U705" i="5"/>
  <c r="R799" i="5"/>
  <c r="T799" i="5" s="1"/>
  <c r="U799" i="5"/>
  <c r="U801" i="5"/>
  <c r="R893" i="5"/>
  <c r="T893" i="5" s="1"/>
  <c r="U893" i="5"/>
  <c r="U873" i="5"/>
  <c r="U875" i="5"/>
  <c r="U911" i="5"/>
  <c r="U913" i="5"/>
  <c r="U1099" i="5"/>
  <c r="U1117" i="5"/>
  <c r="U1119" i="5"/>
  <c r="U1137" i="5"/>
  <c r="R1210" i="5"/>
  <c r="T1210" i="5" s="1"/>
  <c r="U1210" i="5"/>
  <c r="U1212" i="5"/>
  <c r="R1190" i="5"/>
  <c r="T1190" i="5" s="1"/>
  <c r="U1192" i="5"/>
  <c r="X2" i="5"/>
  <c r="X263" i="5"/>
  <c r="U443" i="5"/>
  <c r="R181" i="5"/>
  <c r="T181" i="5" s="1"/>
  <c r="U181" i="5"/>
  <c r="T543" i="5"/>
  <c r="U239" i="5"/>
  <c r="U371" i="5"/>
  <c r="U405" i="5"/>
  <c r="U931" i="5"/>
  <c r="T18" i="5"/>
  <c r="T109" i="5"/>
  <c r="T89" i="5"/>
  <c r="T183" i="5"/>
  <c r="T239" i="5"/>
  <c r="U369" i="5"/>
  <c r="U781" i="5"/>
  <c r="U857" i="5"/>
  <c r="U929" i="5"/>
  <c r="X522" i="5"/>
  <c r="X520" i="5"/>
  <c r="T673" i="5"/>
  <c r="U745" i="5"/>
  <c r="U855" i="5"/>
  <c r="X18" i="5"/>
  <c r="X53" i="5"/>
  <c r="X33" i="5"/>
  <c r="X71" i="5"/>
  <c r="X109" i="5"/>
  <c r="X89" i="5"/>
  <c r="X127" i="5"/>
  <c r="X165" i="5"/>
  <c r="X183" i="5"/>
  <c r="X221" i="5"/>
  <c r="X259" i="5"/>
  <c r="X239" i="5"/>
  <c r="X277" i="5"/>
  <c r="X315" i="5"/>
  <c r="X313" i="5"/>
  <c r="X295" i="5"/>
  <c r="X333" i="5"/>
  <c r="X371" i="5"/>
  <c r="X351" i="5"/>
  <c r="X389" i="5"/>
  <c r="X427" i="5"/>
  <c r="X407" i="5"/>
  <c r="X445" i="5"/>
  <c r="X483" i="5"/>
  <c r="X501" i="5"/>
  <c r="X539" i="5"/>
  <c r="X577" i="5"/>
  <c r="X575" i="5"/>
  <c r="X557" i="5"/>
  <c r="X595" i="5"/>
  <c r="X633" i="5"/>
  <c r="X613" i="5"/>
  <c r="X611" i="5"/>
  <c r="X651" i="5"/>
  <c r="X689" i="5"/>
  <c r="X669" i="5"/>
  <c r="X667" i="5"/>
  <c r="X707" i="5"/>
  <c r="X745" i="5"/>
  <c r="X763" i="5"/>
  <c r="X801" i="5"/>
  <c r="X969" i="5"/>
  <c r="X1007" i="5"/>
  <c r="X987" i="5"/>
  <c r="X1025" i="5"/>
  <c r="X1023" i="5"/>
  <c r="X1063" i="5"/>
  <c r="X1081" i="5"/>
  <c r="X1119" i="5"/>
  <c r="X1157" i="5"/>
  <c r="X1137" i="5"/>
  <c r="X1175" i="5"/>
  <c r="X1212" i="5"/>
  <c r="X1192" i="5"/>
  <c r="U257" i="5"/>
  <c r="U333" i="5"/>
  <c r="U743" i="5"/>
  <c r="U331" i="5"/>
  <c r="U819" i="5"/>
  <c r="U1135" i="5"/>
  <c r="T978" i="5"/>
  <c r="U127" i="5"/>
  <c r="U89" i="5"/>
  <c r="U707" i="5"/>
  <c r="U817" i="5"/>
  <c r="U1101" i="5"/>
  <c r="T99" i="5"/>
  <c r="T1067" i="5"/>
  <c r="U295" i="5"/>
  <c r="U631" i="5"/>
  <c r="U783" i="5"/>
  <c r="U1157" i="5"/>
  <c r="T305" i="5"/>
  <c r="U109" i="5"/>
  <c r="U221" i="5"/>
  <c r="U669" i="5"/>
  <c r="U839" i="5"/>
  <c r="U1155" i="5"/>
  <c r="U107" i="5"/>
  <c r="U219" i="5"/>
  <c r="U667" i="5"/>
  <c r="U837" i="5"/>
  <c r="X69" i="5"/>
  <c r="X331" i="5"/>
  <c r="X743" i="5"/>
  <c r="U595" i="5"/>
  <c r="U987" i="5"/>
  <c r="T808" i="5"/>
  <c r="R949" i="5"/>
  <c r="U949" i="5"/>
  <c r="U951" i="5"/>
  <c r="U593" i="5"/>
  <c r="U689" i="5"/>
  <c r="U985" i="5"/>
  <c r="X211" i="5"/>
  <c r="T343" i="5"/>
  <c r="X345" i="5"/>
  <c r="X455" i="5"/>
  <c r="X457" i="5"/>
  <c r="X549" i="5"/>
  <c r="X551" i="5"/>
  <c r="X605" i="5"/>
  <c r="X607" i="5"/>
  <c r="X663" i="5"/>
  <c r="X641" i="5"/>
  <c r="X643" i="5"/>
  <c r="X697" i="5"/>
  <c r="X699" i="5"/>
  <c r="X753" i="5"/>
  <c r="X755" i="5"/>
  <c r="T885" i="5"/>
  <c r="X887" i="5"/>
  <c r="X905" i="5"/>
  <c r="X1035" i="5"/>
  <c r="X1091" i="5"/>
  <c r="T1109" i="5"/>
  <c r="X1109" i="5"/>
  <c r="X1111" i="5"/>
  <c r="T154" i="5"/>
  <c r="U1023" i="5"/>
  <c r="U1025" i="5"/>
  <c r="X405" i="5"/>
  <c r="U71" i="5"/>
  <c r="U687" i="5"/>
  <c r="T27" i="5"/>
  <c r="X29" i="5"/>
  <c r="X62" i="5"/>
  <c r="X154" i="5"/>
  <c r="T248" i="5"/>
  <c r="X250" i="5"/>
  <c r="T266" i="5"/>
  <c r="T322" i="5"/>
  <c r="T454" i="5"/>
  <c r="X456" i="5"/>
  <c r="X548" i="5"/>
  <c r="X550" i="5"/>
  <c r="X584" i="5"/>
  <c r="X640" i="5"/>
  <c r="X642" i="5"/>
  <c r="X696" i="5"/>
  <c r="X698" i="5"/>
  <c r="X866" i="5"/>
  <c r="X868" i="5"/>
  <c r="X978" i="5"/>
  <c r="X980" i="5"/>
  <c r="X1090" i="5"/>
  <c r="X1092" i="5"/>
  <c r="X1108" i="5"/>
  <c r="X1110" i="5"/>
  <c r="X181" i="5"/>
  <c r="X761" i="5"/>
  <c r="U69" i="5"/>
  <c r="U183" i="5"/>
  <c r="U1007" i="5"/>
  <c r="X237" i="5"/>
  <c r="U1005" i="5"/>
  <c r="U1081" i="5"/>
  <c r="X490" i="5"/>
  <c r="X492" i="5"/>
  <c r="X546" i="5"/>
  <c r="X526" i="5"/>
  <c r="X752" i="5"/>
  <c r="X754" i="5"/>
  <c r="X732" i="5"/>
  <c r="X864" i="5"/>
  <c r="T864" i="5"/>
  <c r="X1182" i="5"/>
  <c r="X1162" i="5"/>
  <c r="X349" i="5"/>
  <c r="U33" i="5"/>
  <c r="U483" i="5"/>
  <c r="U1079" i="5"/>
  <c r="T189" i="5"/>
  <c r="X189" i="5"/>
  <c r="X283" i="5"/>
  <c r="T395" i="5"/>
  <c r="X397" i="5"/>
  <c r="X489" i="5"/>
  <c r="T545" i="5"/>
  <c r="X547" i="5"/>
  <c r="X525" i="5"/>
  <c r="T581" i="5"/>
  <c r="X581" i="5"/>
  <c r="X583" i="5"/>
  <c r="X731" i="5"/>
  <c r="X787" i="5"/>
  <c r="X789" i="5"/>
  <c r="X919" i="5"/>
  <c r="X921" i="5"/>
  <c r="X975" i="5"/>
  <c r="X1013" i="5"/>
  <c r="X1031" i="5"/>
  <c r="X1033" i="5"/>
  <c r="X1069" i="5"/>
  <c r="X1087" i="5"/>
  <c r="X1089" i="5"/>
  <c r="X843" i="5"/>
  <c r="U1061" i="5"/>
  <c r="U1063" i="5"/>
  <c r="X31" i="5"/>
  <c r="X87" i="5"/>
  <c r="U31" i="5"/>
  <c r="U481" i="5"/>
  <c r="U577" i="5"/>
  <c r="X94" i="5"/>
  <c r="X282" i="5"/>
  <c r="T282" i="5"/>
  <c r="X432" i="5"/>
  <c r="X730" i="5"/>
  <c r="T359" i="5"/>
  <c r="T491" i="5"/>
  <c r="T450" i="5"/>
  <c r="T333" i="5"/>
  <c r="T351" i="5"/>
  <c r="T389" i="5"/>
  <c r="T407" i="5"/>
  <c r="T577" i="5"/>
  <c r="T595" i="5"/>
  <c r="T689" i="5"/>
  <c r="T819" i="5"/>
  <c r="T913" i="5"/>
  <c r="T951" i="5"/>
  <c r="T931" i="5"/>
  <c r="T987" i="5"/>
  <c r="T1175" i="5"/>
  <c r="T1212" i="5"/>
  <c r="T1192" i="5"/>
  <c r="R104" i="5"/>
  <c r="T104" i="5" s="1"/>
  <c r="R142" i="5"/>
  <c r="T142" i="5" s="1"/>
  <c r="R122" i="5"/>
  <c r="T122" i="5" s="1"/>
  <c r="R310" i="5"/>
  <c r="T310" i="5" s="1"/>
  <c r="R290" i="5"/>
  <c r="T290" i="5" s="1"/>
  <c r="R366" i="5"/>
  <c r="T366" i="5" s="1"/>
  <c r="R404" i="5"/>
  <c r="T404" i="5" s="1"/>
  <c r="R460" i="5"/>
  <c r="T460" i="5" s="1"/>
  <c r="R516" i="5"/>
  <c r="T516" i="5" s="1"/>
  <c r="R534" i="5"/>
  <c r="R572" i="5"/>
  <c r="T572" i="5" s="1"/>
  <c r="R552" i="5"/>
  <c r="T552" i="5" s="1"/>
  <c r="R608" i="5"/>
  <c r="T608" i="5" s="1"/>
  <c r="R702" i="5"/>
  <c r="T702" i="5" s="1"/>
  <c r="R758" i="5"/>
  <c r="T758" i="5" s="1"/>
  <c r="R814" i="5"/>
  <c r="T814" i="5" s="1"/>
  <c r="R908" i="5"/>
  <c r="T908" i="5" s="1"/>
  <c r="R946" i="5"/>
  <c r="T946" i="5" s="1"/>
  <c r="R1040" i="5"/>
  <c r="T1040" i="5" s="1"/>
  <c r="R1020" i="5"/>
  <c r="T1020" i="5" s="1"/>
  <c r="R1058" i="5"/>
  <c r="T1058" i="5" s="1"/>
  <c r="R1152" i="5"/>
  <c r="T1152" i="5" s="1"/>
  <c r="R1132" i="5"/>
  <c r="T1132" i="5" s="1"/>
  <c r="R1170" i="5"/>
  <c r="T1170" i="5" s="1"/>
  <c r="R1188" i="5"/>
  <c r="T1188" i="5" s="1"/>
  <c r="T262" i="5"/>
  <c r="T180" i="5"/>
  <c r="T368" i="5"/>
  <c r="T536" i="5"/>
  <c r="T574" i="5"/>
  <c r="X20" i="5"/>
  <c r="X55" i="5"/>
  <c r="X35" i="5"/>
  <c r="X111" i="5"/>
  <c r="T91" i="5"/>
  <c r="X129" i="5"/>
  <c r="T167" i="5"/>
  <c r="X147" i="5"/>
  <c r="T241" i="5"/>
  <c r="T279" i="5"/>
  <c r="X297" i="5"/>
  <c r="X373" i="5"/>
  <c r="T429" i="5"/>
  <c r="X409" i="5"/>
  <c r="T447" i="5"/>
  <c r="X485" i="5"/>
  <c r="X465" i="5"/>
  <c r="T503" i="5"/>
  <c r="X541" i="5"/>
  <c r="X521" i="5"/>
  <c r="X559" i="5"/>
  <c r="X597" i="5"/>
  <c r="X615" i="5"/>
  <c r="T653" i="5"/>
  <c r="T691" i="5"/>
  <c r="X671" i="5"/>
  <c r="X709" i="5"/>
  <c r="X727" i="5"/>
  <c r="X803" i="5"/>
  <c r="X783" i="5"/>
  <c r="T821" i="5"/>
  <c r="X859" i="5"/>
  <c r="X877" i="5"/>
  <c r="X953" i="5"/>
  <c r="T971" i="5"/>
  <c r="X1011" i="5"/>
  <c r="X989" i="5"/>
  <c r="X1065" i="5"/>
  <c r="T1045" i="5"/>
  <c r="X1083" i="5"/>
  <c r="X1101" i="5"/>
  <c r="X1214" i="5"/>
  <c r="T3" i="5"/>
  <c r="T846" i="5"/>
  <c r="T974" i="5"/>
  <c r="T825" i="5"/>
  <c r="X1043" i="5"/>
  <c r="T267" i="5"/>
  <c r="R549" i="5"/>
  <c r="T549" i="5" s="1"/>
  <c r="R623" i="5"/>
  <c r="T623" i="5" s="1"/>
  <c r="R697" i="5"/>
  <c r="T697" i="5" s="1"/>
  <c r="T534" i="5"/>
  <c r="T141" i="5"/>
  <c r="T159" i="5"/>
  <c r="T271" i="5"/>
  <c r="T683" i="5"/>
  <c r="T1095" i="5"/>
  <c r="T1169" i="5"/>
  <c r="R397" i="5"/>
  <c r="T397" i="5" s="1"/>
  <c r="R603" i="5"/>
  <c r="T603" i="5" s="1"/>
  <c r="T46" i="5"/>
  <c r="T84" i="5"/>
  <c r="T140" i="5"/>
  <c r="T196" i="5"/>
  <c r="T176" i="5"/>
  <c r="T214" i="5"/>
  <c r="T232" i="5"/>
  <c r="T270" i="5"/>
  <c r="T364" i="5"/>
  <c r="T402" i="5"/>
  <c r="T382" i="5"/>
  <c r="T570" i="5"/>
  <c r="T664" i="5"/>
  <c r="T812" i="5"/>
  <c r="T962" i="5"/>
  <c r="T1018" i="5"/>
  <c r="T1094" i="5"/>
  <c r="T1150" i="5"/>
  <c r="T45" i="5"/>
  <c r="T63" i="5"/>
  <c r="T119" i="5"/>
  <c r="T345" i="5"/>
  <c r="X365" i="5"/>
  <c r="T401" i="5"/>
  <c r="X383" i="5"/>
  <c r="T419" i="5"/>
  <c r="T457" i="5"/>
  <c r="T437" i="5"/>
  <c r="T475" i="5"/>
  <c r="X495" i="5"/>
  <c r="T625" i="5"/>
  <c r="T643" i="5"/>
  <c r="X683" i="5"/>
  <c r="T699" i="5"/>
  <c r="X739" i="5"/>
  <c r="T775" i="5"/>
  <c r="X793" i="5"/>
  <c r="T831" i="5"/>
  <c r="T849" i="5"/>
  <c r="T887" i="5"/>
  <c r="T925" i="5"/>
  <c r="X907" i="5"/>
  <c r="X943" i="5"/>
  <c r="X999" i="5"/>
  <c r="X1037" i="5"/>
  <c r="T1017" i="5"/>
  <c r="X1093" i="5"/>
  <c r="X1151" i="5"/>
  <c r="X1167" i="5"/>
  <c r="X1204" i="5"/>
  <c r="T44" i="5"/>
  <c r="T174" i="5"/>
  <c r="T306" i="5"/>
  <c r="T606" i="5"/>
  <c r="T718" i="5"/>
  <c r="T998" i="5"/>
  <c r="T1186" i="5"/>
  <c r="T1203" i="5"/>
  <c r="T656" i="5"/>
  <c r="T559" i="5"/>
  <c r="R51" i="5"/>
  <c r="T51" i="5" s="1"/>
  <c r="U53" i="5"/>
  <c r="R201" i="5"/>
  <c r="T201" i="5" s="1"/>
  <c r="U201" i="5"/>
  <c r="X991" i="5"/>
  <c r="X1027" i="5"/>
  <c r="X1061" i="5"/>
  <c r="X1196" i="5"/>
  <c r="T783" i="5"/>
  <c r="T557" i="5"/>
  <c r="T633" i="5"/>
  <c r="X990" i="5"/>
  <c r="X1160" i="5"/>
  <c r="X1195" i="5"/>
  <c r="T34" i="5"/>
  <c r="T90" i="5"/>
  <c r="T166" i="5"/>
  <c r="T222" i="5"/>
  <c r="T202" i="5"/>
  <c r="T316" i="5"/>
  <c r="X1194" i="5"/>
  <c r="U13" i="5"/>
  <c r="R28" i="5"/>
  <c r="T28" i="5" s="1"/>
  <c r="U30" i="5"/>
  <c r="U66" i="5"/>
  <c r="R178" i="5"/>
  <c r="T178" i="5" s="1"/>
  <c r="U180" i="5"/>
  <c r="U216" i="5"/>
  <c r="R234" i="5"/>
  <c r="T234" i="5" s="1"/>
  <c r="U236" i="5"/>
  <c r="R272" i="5"/>
  <c r="T272" i="5" s="1"/>
  <c r="U272" i="5"/>
  <c r="U386" i="5"/>
  <c r="U422" i="5"/>
  <c r="U442" i="5"/>
  <c r="R478" i="5"/>
  <c r="T478" i="5" s="1"/>
  <c r="U478" i="5"/>
  <c r="R590" i="5"/>
  <c r="T590" i="5" s="1"/>
  <c r="U592" i="5"/>
  <c r="U628" i="5"/>
  <c r="U648" i="5"/>
  <c r="R684" i="5"/>
  <c r="T684" i="5" s="1"/>
  <c r="U684" i="5"/>
  <c r="U798" i="5"/>
  <c r="U834" i="5"/>
  <c r="U854" i="5"/>
  <c r="R890" i="5"/>
  <c r="T890" i="5" s="1"/>
  <c r="U890" i="5"/>
  <c r="U1004" i="5"/>
  <c r="T373" i="5"/>
  <c r="T1214" i="5"/>
  <c r="X403" i="5"/>
  <c r="X421" i="5"/>
  <c r="X459" i="5"/>
  <c r="X439" i="5"/>
  <c r="X477" i="5"/>
  <c r="X515" i="5"/>
  <c r="X533" i="5"/>
  <c r="X571" i="5"/>
  <c r="X589" i="5"/>
  <c r="X627" i="5"/>
  <c r="X665" i="5"/>
  <c r="X645" i="5"/>
  <c r="X721" i="5"/>
  <c r="X701" i="5"/>
  <c r="X777" i="5"/>
  <c r="X757" i="5"/>
  <c r="X831" i="5"/>
  <c r="X1010" i="5"/>
  <c r="X1022" i="5"/>
  <c r="X1058" i="5"/>
  <c r="X1215" i="5"/>
  <c r="T541" i="5"/>
  <c r="T424" i="5"/>
  <c r="T442" i="5"/>
  <c r="T518" i="5"/>
  <c r="T630" i="5"/>
  <c r="T760" i="5"/>
  <c r="T1172" i="5"/>
  <c r="X1216" i="5"/>
  <c r="X899" i="5"/>
  <c r="X973" i="5"/>
  <c r="X1009" i="5"/>
  <c r="X985" i="5"/>
  <c r="X1057" i="5"/>
  <c r="X1179" i="5"/>
  <c r="X1190" i="5"/>
  <c r="T989" i="5"/>
  <c r="X898" i="5"/>
  <c r="X935" i="5"/>
  <c r="X972" i="5"/>
  <c r="X1178" i="5"/>
  <c r="X955" i="5"/>
  <c r="X934" i="5"/>
  <c r="X971" i="5"/>
  <c r="X1005" i="5"/>
  <c r="X1141" i="5"/>
  <c r="X1177" i="5"/>
  <c r="X1210" i="5"/>
  <c r="T12" i="5"/>
  <c r="T47" i="5"/>
  <c r="T85" i="5"/>
  <c r="T103" i="5"/>
  <c r="T121" i="5"/>
  <c r="T253" i="5"/>
  <c r="T309" i="5"/>
  <c r="T721" i="5"/>
  <c r="X917" i="5"/>
  <c r="X954" i="5"/>
  <c r="X933" i="5"/>
  <c r="X1140" i="5"/>
  <c r="T129" i="5"/>
  <c r="T1037" i="5"/>
  <c r="T158" i="5"/>
  <c r="T438" i="5"/>
  <c r="T514" i="5"/>
  <c r="X879" i="5"/>
  <c r="X916" i="5"/>
  <c r="X931" i="5"/>
  <c r="X967" i="5"/>
  <c r="X1103" i="5"/>
  <c r="X1139" i="5"/>
  <c r="X1173" i="5"/>
  <c r="T981" i="5"/>
  <c r="X878" i="5"/>
  <c r="X915" i="5"/>
  <c r="X951" i="5"/>
  <c r="T943" i="5"/>
  <c r="T530" i="5"/>
  <c r="T210" i="5"/>
  <c r="X861" i="5"/>
  <c r="X840" i="5"/>
  <c r="X913" i="5"/>
  <c r="X1001" i="5"/>
  <c r="X1123" i="5"/>
  <c r="X1135" i="5"/>
  <c r="X1206" i="5"/>
  <c r="U68" i="5"/>
  <c r="U384" i="5"/>
  <c r="U536" i="5"/>
  <c r="U814" i="5"/>
  <c r="U966" i="5"/>
  <c r="T465" i="5"/>
  <c r="T521" i="5"/>
  <c r="T209" i="5"/>
  <c r="X57" i="5"/>
  <c r="X319" i="5"/>
  <c r="X637" i="5"/>
  <c r="X823" i="5"/>
  <c r="X860" i="5"/>
  <c r="X897" i="5"/>
  <c r="X875" i="5"/>
  <c r="X964" i="5"/>
  <c r="X1122" i="5"/>
  <c r="X1134" i="5"/>
  <c r="T709" i="5"/>
  <c r="T1065" i="5"/>
  <c r="X318" i="5"/>
  <c r="X580" i="5"/>
  <c r="X785" i="5"/>
  <c r="X822" i="5"/>
  <c r="X895" i="5"/>
  <c r="X948" i="5"/>
  <c r="X927" i="5"/>
  <c r="X963" i="5"/>
  <c r="X1085" i="5"/>
  <c r="X1121" i="5"/>
  <c r="X1155" i="5"/>
  <c r="X1169" i="5"/>
  <c r="X22" i="5"/>
  <c r="X37" i="5"/>
  <c r="X75" i="5"/>
  <c r="X113" i="5"/>
  <c r="X93" i="5"/>
  <c r="X131" i="5"/>
  <c r="X169" i="5"/>
  <c r="X149" i="5"/>
  <c r="X187" i="5"/>
  <c r="X225" i="5"/>
  <c r="X205" i="5"/>
  <c r="X243" i="5"/>
  <c r="X281" i="5"/>
  <c r="X299" i="5"/>
  <c r="X337" i="5"/>
  <c r="X375" i="5"/>
  <c r="X355" i="5"/>
  <c r="X393" i="5"/>
  <c r="X431" i="5"/>
  <c r="X411" i="5"/>
  <c r="X449" i="5"/>
  <c r="X487" i="5"/>
  <c r="X467" i="5"/>
  <c r="X505" i="5"/>
  <c r="X543" i="5"/>
  <c r="X523" i="5"/>
  <c r="X561" i="5"/>
  <c r="X599" i="5"/>
  <c r="X617" i="5"/>
  <c r="X655" i="5"/>
  <c r="X693" i="5"/>
  <c r="X673" i="5"/>
  <c r="X711" i="5"/>
  <c r="X749" i="5"/>
  <c r="X729" i="5"/>
  <c r="X767" i="5"/>
  <c r="X805" i="5"/>
  <c r="X784" i="5"/>
  <c r="X821" i="5"/>
  <c r="X857" i="5"/>
  <c r="X910" i="5"/>
  <c r="X984" i="5"/>
  <c r="X1084" i="5"/>
  <c r="X1154" i="5"/>
  <c r="X1132" i="5"/>
  <c r="U218" i="5"/>
  <c r="U404" i="5"/>
  <c r="U646" i="5"/>
  <c r="X21" i="5"/>
  <c r="X56" i="5"/>
  <c r="X36" i="5"/>
  <c r="X74" i="5"/>
  <c r="X112" i="5"/>
  <c r="X92" i="5"/>
  <c r="X130" i="5"/>
  <c r="X168" i="5"/>
  <c r="X148" i="5"/>
  <c r="X186" i="5"/>
  <c r="X224" i="5"/>
  <c r="X204" i="5"/>
  <c r="X242" i="5"/>
  <c r="X280" i="5"/>
  <c r="X298" i="5"/>
  <c r="X336" i="5"/>
  <c r="X374" i="5"/>
  <c r="X354" i="5"/>
  <c r="X392" i="5"/>
  <c r="X430" i="5"/>
  <c r="X410" i="5"/>
  <c r="X448" i="5"/>
  <c r="X486" i="5"/>
  <c r="X466" i="5"/>
  <c r="X504" i="5"/>
  <c r="X542" i="5"/>
  <c r="X560" i="5"/>
  <c r="X598" i="5"/>
  <c r="X636" i="5"/>
  <c r="X616" i="5"/>
  <c r="X654" i="5"/>
  <c r="X692" i="5"/>
  <c r="X672" i="5"/>
  <c r="X710" i="5"/>
  <c r="X748" i="5"/>
  <c r="X728" i="5"/>
  <c r="X766" i="5"/>
  <c r="X804" i="5"/>
  <c r="X819" i="5"/>
  <c r="X872" i="5"/>
  <c r="X983" i="5"/>
  <c r="X961" i="5"/>
  <c r="X1047" i="5"/>
  <c r="X1117" i="5"/>
  <c r="T111" i="5"/>
  <c r="T803" i="5"/>
  <c r="T339" i="5"/>
  <c r="T547" i="5"/>
  <c r="T566" i="5"/>
  <c r="X73" i="5"/>
  <c r="X91" i="5"/>
  <c r="X167" i="5"/>
  <c r="X185" i="5"/>
  <c r="X223" i="5"/>
  <c r="X203" i="5"/>
  <c r="X241" i="5"/>
  <c r="X279" i="5"/>
  <c r="X317" i="5"/>
  <c r="X335" i="5"/>
  <c r="X353" i="5"/>
  <c r="X391" i="5"/>
  <c r="X429" i="5"/>
  <c r="X447" i="5"/>
  <c r="X503" i="5"/>
  <c r="X635" i="5"/>
  <c r="X653" i="5"/>
  <c r="X691" i="5"/>
  <c r="X747" i="5"/>
  <c r="X765" i="5"/>
  <c r="X839" i="5"/>
  <c r="X892" i="5"/>
  <c r="X908" i="5"/>
  <c r="X945" i="5"/>
  <c r="X1046" i="5"/>
  <c r="X1116" i="5"/>
  <c r="U50" i="5"/>
  <c r="U368" i="5"/>
  <c r="U796" i="5"/>
  <c r="T6" i="5"/>
  <c r="X981" i="5"/>
  <c r="X1067" i="5"/>
  <c r="X1045" i="5"/>
  <c r="X1079" i="5"/>
  <c r="X1187" i="5"/>
  <c r="U516" i="5"/>
  <c r="U608" i="5"/>
  <c r="U760" i="5"/>
  <c r="U948" i="5"/>
  <c r="U984" i="5"/>
  <c r="X816" i="5"/>
  <c r="X1066" i="5"/>
  <c r="X1114" i="5"/>
  <c r="U48" i="5"/>
  <c r="U178" i="5"/>
  <c r="U330" i="5"/>
  <c r="U366" i="5"/>
  <c r="U480" i="5"/>
  <c r="U630" i="5"/>
  <c r="T342" i="5"/>
  <c r="T949" i="5"/>
  <c r="T352" i="5"/>
  <c r="T390" i="5"/>
  <c r="T408" i="5"/>
  <c r="T484" i="5"/>
  <c r="T540" i="5"/>
  <c r="T578" i="5"/>
  <c r="T596" i="5"/>
  <c r="T634" i="5"/>
  <c r="T614" i="5"/>
  <c r="T771" i="5"/>
  <c r="T977" i="5"/>
  <c r="T1051" i="5"/>
  <c r="T1183" i="5"/>
  <c r="T1019" i="5"/>
  <c r="T1075" i="5"/>
  <c r="T1151" i="5"/>
  <c r="T98" i="5"/>
  <c r="T716" i="5"/>
  <c r="T922" i="5"/>
  <c r="T682" i="5"/>
  <c r="T720" i="5"/>
  <c r="T756" i="5"/>
  <c r="T794" i="5"/>
  <c r="T850" i="5"/>
  <c r="T982" i="5"/>
  <c r="T1205" i="5"/>
  <c r="T303" i="5"/>
  <c r="T509" i="5"/>
  <c r="T583" i="5"/>
  <c r="T789" i="5"/>
  <c r="T921" i="5"/>
  <c r="T1200" i="5"/>
  <c r="T942" i="5"/>
  <c r="U259" i="5"/>
  <c r="U407" i="5"/>
  <c r="U1060" i="5"/>
  <c r="U1096" i="5"/>
  <c r="T979" i="5"/>
  <c r="T1053" i="5"/>
  <c r="T786" i="5"/>
  <c r="T1014" i="5"/>
  <c r="T247" i="5"/>
  <c r="T453" i="5"/>
  <c r="T659" i="5"/>
  <c r="T733" i="5"/>
  <c r="T1071" i="5"/>
  <c r="U1190" i="5"/>
  <c r="T863" i="5"/>
  <c r="T937" i="5"/>
  <c r="T958" i="5"/>
  <c r="T1090" i="5"/>
  <c r="T883" i="5"/>
  <c r="U351" i="5"/>
  <c r="U557" i="5"/>
  <c r="U763" i="5"/>
  <c r="U969" i="5"/>
  <c r="U1040" i="5"/>
  <c r="U1175" i="5"/>
  <c r="U1209" i="5"/>
  <c r="U1188" i="5"/>
  <c r="U349" i="5"/>
  <c r="U521" i="5"/>
  <c r="U555" i="5"/>
  <c r="U761" i="5"/>
  <c r="U967" i="5"/>
  <c r="U1173" i="5"/>
  <c r="T746" i="5"/>
  <c r="T802" i="5"/>
  <c r="T896" i="5"/>
  <c r="T952" i="5"/>
  <c r="T932" i="5"/>
  <c r="T1008" i="5"/>
  <c r="T988" i="5"/>
  <c r="T1213" i="5"/>
  <c r="R14" i="5"/>
  <c r="T14" i="5" s="1"/>
  <c r="R105" i="5"/>
  <c r="T105" i="5" s="1"/>
  <c r="R143" i="5"/>
  <c r="T143" i="5" s="1"/>
  <c r="R123" i="5"/>
  <c r="T123" i="5" s="1"/>
  <c r="R199" i="5"/>
  <c r="T199" i="5" s="1"/>
  <c r="R255" i="5"/>
  <c r="T255" i="5" s="1"/>
  <c r="R273" i="5"/>
  <c r="T273" i="5" s="1"/>
  <c r="R311" i="5"/>
  <c r="T311" i="5" s="1"/>
  <c r="R291" i="5"/>
  <c r="T291" i="5" s="1"/>
  <c r="R329" i="5"/>
  <c r="T329" i="5" s="1"/>
  <c r="R347" i="5"/>
  <c r="T347" i="5" s="1"/>
  <c r="R441" i="5"/>
  <c r="T441" i="5" s="1"/>
  <c r="R497" i="5"/>
  <c r="T497" i="5" s="1"/>
  <c r="R553" i="5"/>
  <c r="T553" i="5" s="1"/>
  <c r="R629" i="5"/>
  <c r="T629" i="5" s="1"/>
  <c r="R609" i="5"/>
  <c r="T609" i="5" s="1"/>
  <c r="R685" i="5"/>
  <c r="T685" i="5" s="1"/>
  <c r="R723" i="5"/>
  <c r="T723" i="5" s="1"/>
  <c r="R741" i="5"/>
  <c r="T741" i="5" s="1"/>
  <c r="R779" i="5"/>
  <c r="T779" i="5" s="1"/>
  <c r="R835" i="5"/>
  <c r="T835" i="5" s="1"/>
  <c r="R853" i="5"/>
  <c r="T853" i="5" s="1"/>
  <c r="R891" i="5"/>
  <c r="T891" i="5" s="1"/>
  <c r="R871" i="5"/>
  <c r="T871" i="5" s="1"/>
  <c r="R909" i="5"/>
  <c r="T909" i="5" s="1"/>
  <c r="R947" i="5"/>
  <c r="T947" i="5" s="1"/>
  <c r="R927" i="5"/>
  <c r="T927" i="5" s="1"/>
  <c r="R1003" i="5"/>
  <c r="T1003" i="5" s="1"/>
  <c r="R1041" i="5"/>
  <c r="T1041" i="5" s="1"/>
  <c r="R1021" i="5"/>
  <c r="T1021" i="5" s="1"/>
  <c r="R1059" i="5"/>
  <c r="T1059" i="5" s="1"/>
  <c r="R1077" i="5"/>
  <c r="T1077" i="5" s="1"/>
  <c r="R1115" i="5"/>
  <c r="T1115" i="5" s="1"/>
  <c r="R1159" i="5"/>
  <c r="T1159" i="5" s="1"/>
  <c r="T1146" i="5"/>
  <c r="T1197" i="5"/>
  <c r="T1143" i="5"/>
  <c r="T1163" i="5"/>
  <c r="U52" i="5"/>
  <c r="U54" i="5"/>
  <c r="R276" i="5"/>
  <c r="T276" i="5" s="1"/>
  <c r="U276" i="5"/>
  <c r="U278" i="5"/>
  <c r="R500" i="5"/>
  <c r="T500" i="5" s="1"/>
  <c r="U500" i="5"/>
  <c r="U502" i="5"/>
  <c r="U706" i="5"/>
  <c r="U708" i="5"/>
  <c r="U874" i="5"/>
  <c r="U876" i="5"/>
  <c r="U1100" i="5"/>
  <c r="U1044" i="5"/>
  <c r="V659" i="5"/>
  <c r="W659" i="5" s="1"/>
  <c r="Y659" i="5" s="1"/>
  <c r="U108" i="5"/>
  <c r="U110" i="5"/>
  <c r="U258" i="5"/>
  <c r="U202" i="5"/>
  <c r="R426" i="5"/>
  <c r="T426" i="5" s="1"/>
  <c r="U426" i="5"/>
  <c r="U428" i="5"/>
  <c r="U594" i="5"/>
  <c r="U596" i="5"/>
  <c r="R818" i="5"/>
  <c r="T818" i="5" s="1"/>
  <c r="U818" i="5"/>
  <c r="U820" i="5"/>
  <c r="R1118" i="5"/>
  <c r="T1118" i="5" s="1"/>
  <c r="U1118" i="5"/>
  <c r="U1120" i="5"/>
  <c r="V260" i="5"/>
  <c r="W260" i="5" s="1"/>
  <c r="Y260" i="5" s="1"/>
  <c r="R32" i="5"/>
  <c r="T32" i="5" s="1"/>
  <c r="U32" i="5"/>
  <c r="U34" i="5"/>
  <c r="U314" i="5"/>
  <c r="U316" i="5"/>
  <c r="U538" i="5"/>
  <c r="U540" i="5"/>
  <c r="U744" i="5"/>
  <c r="U746" i="5"/>
  <c r="R950" i="5"/>
  <c r="T950" i="5" s="1"/>
  <c r="U950" i="5"/>
  <c r="U952" i="5"/>
  <c r="U1156" i="5"/>
  <c r="U1158" i="5"/>
  <c r="U70" i="5"/>
  <c r="U72" i="5"/>
  <c r="R238" i="5"/>
  <c r="T238" i="5" s="1"/>
  <c r="U238" i="5"/>
  <c r="U240" i="5"/>
  <c r="R482" i="5"/>
  <c r="T482" i="5" s="1"/>
  <c r="U482" i="5"/>
  <c r="U484" i="5"/>
  <c r="U688" i="5"/>
  <c r="U690" i="5"/>
  <c r="U894" i="5"/>
  <c r="U896" i="5"/>
  <c r="U1024" i="5"/>
  <c r="U1026" i="5"/>
  <c r="U17" i="5"/>
  <c r="U19" i="5"/>
  <c r="R182" i="5"/>
  <c r="T182" i="5" s="1"/>
  <c r="U182" i="5"/>
  <c r="U184" i="5"/>
  <c r="U406" i="5"/>
  <c r="U408" i="5"/>
  <c r="R612" i="5"/>
  <c r="T612" i="5" s="1"/>
  <c r="U612" i="5"/>
  <c r="U614" i="5"/>
  <c r="U838" i="5"/>
  <c r="U782" i="5"/>
  <c r="U1080" i="5"/>
  <c r="U1082" i="5"/>
  <c r="U556" i="5"/>
  <c r="U558" i="5"/>
  <c r="R88" i="5"/>
  <c r="T88" i="5" s="1"/>
  <c r="U88" i="5"/>
  <c r="U90" i="5"/>
  <c r="U220" i="5"/>
  <c r="U222" i="5"/>
  <c r="R332" i="5"/>
  <c r="T332" i="5" s="1"/>
  <c r="U332" i="5"/>
  <c r="U334" i="5"/>
  <c r="R388" i="5"/>
  <c r="T388" i="5" s="1"/>
  <c r="U388" i="5"/>
  <c r="U520" i="5"/>
  <c r="U464" i="5"/>
  <c r="U650" i="5"/>
  <c r="U652" i="5"/>
  <c r="U724" i="5"/>
  <c r="U726" i="5"/>
  <c r="R856" i="5"/>
  <c r="T856" i="5" s="1"/>
  <c r="U856" i="5"/>
  <c r="U858" i="5"/>
  <c r="U968" i="5"/>
  <c r="U970" i="5"/>
  <c r="U986" i="5"/>
  <c r="U988" i="5"/>
  <c r="U1191" i="5"/>
  <c r="U1193" i="5"/>
  <c r="V419" i="5"/>
  <c r="W419" i="5" s="1"/>
  <c r="U126" i="5"/>
  <c r="U128" i="5"/>
  <c r="U294" i="5"/>
  <c r="U296" i="5"/>
  <c r="U444" i="5"/>
  <c r="U446" i="5"/>
  <c r="R668" i="5"/>
  <c r="T668" i="5" s="1"/>
  <c r="U668" i="5"/>
  <c r="U670" i="5"/>
  <c r="U930" i="5"/>
  <c r="U932" i="5"/>
  <c r="U1174" i="5"/>
  <c r="U1176" i="5"/>
  <c r="V823" i="5"/>
  <c r="W823" i="5" s="1"/>
  <c r="U164" i="5"/>
  <c r="U166" i="5"/>
  <c r="U350" i="5"/>
  <c r="R632" i="5"/>
  <c r="T632" i="5" s="1"/>
  <c r="U632" i="5"/>
  <c r="U634" i="5"/>
  <c r="R800" i="5"/>
  <c r="T800" i="5" s="1"/>
  <c r="U800" i="5"/>
  <c r="U802" i="5"/>
  <c r="R912" i="5"/>
  <c r="T912" i="5" s="1"/>
  <c r="U912" i="5"/>
  <c r="U914" i="5"/>
  <c r="R1062" i="5"/>
  <c r="T1062" i="5" s="1"/>
  <c r="U1062" i="5"/>
  <c r="U1064" i="5"/>
  <c r="R1211" i="5"/>
  <c r="T1211" i="5" s="1"/>
  <c r="U1211" i="5"/>
  <c r="U1213" i="5"/>
  <c r="V1169" i="5"/>
  <c r="W1169" i="5" s="1"/>
  <c r="V589" i="5"/>
  <c r="W589" i="5" s="1"/>
  <c r="V908" i="5"/>
  <c r="W908" i="5" s="1"/>
  <c r="V328" i="5"/>
  <c r="W328" i="5" s="1"/>
  <c r="Y328" i="5" s="1"/>
  <c r="V67" i="5"/>
  <c r="W67" i="5" s="1"/>
  <c r="V966" i="5"/>
  <c r="V183" i="5"/>
  <c r="V1082" i="5"/>
  <c r="V502" i="5"/>
  <c r="V241" i="5"/>
  <c r="W241" i="5" s="1"/>
  <c r="V879" i="5"/>
  <c r="W879" i="5" s="1"/>
  <c r="V299" i="5"/>
  <c r="W299" i="5" s="1"/>
  <c r="V357" i="5"/>
  <c r="V937" i="5"/>
  <c r="W937" i="5" s="1"/>
  <c r="U390" i="5"/>
  <c r="R144" i="5"/>
  <c r="T144" i="5" s="1"/>
  <c r="U144" i="5"/>
  <c r="U146" i="5"/>
  <c r="R370" i="5"/>
  <c r="T370" i="5" s="1"/>
  <c r="U370" i="5"/>
  <c r="U372" i="5"/>
  <c r="U576" i="5"/>
  <c r="U578" i="5"/>
  <c r="R762" i="5"/>
  <c r="T762" i="5" s="1"/>
  <c r="U762" i="5"/>
  <c r="U764" i="5"/>
  <c r="R1006" i="5"/>
  <c r="T1006" i="5" s="1"/>
  <c r="U1006" i="5"/>
  <c r="U1008" i="5"/>
  <c r="R1136" i="5"/>
  <c r="T1136" i="5" s="1"/>
  <c r="U1136" i="5"/>
  <c r="U1138" i="5"/>
  <c r="V1014" i="5"/>
  <c r="W1014" i="5" s="1"/>
  <c r="Y1014" i="5" s="1"/>
  <c r="V434" i="5"/>
  <c r="V753" i="5"/>
  <c r="W753" i="5" s="1"/>
  <c r="V173" i="5"/>
  <c r="W173" i="5" s="1"/>
  <c r="Y173" i="5" s="1"/>
  <c r="V1072" i="5"/>
  <c r="W1072" i="5" s="1"/>
  <c r="V492" i="5"/>
  <c r="W492" i="5" s="1"/>
  <c r="V811" i="5"/>
  <c r="W811" i="5" s="1"/>
  <c r="Y811" i="5" s="1"/>
  <c r="V231" i="5"/>
  <c r="W231" i="5" s="1"/>
  <c r="Y231" i="5" s="1"/>
  <c r="V1130" i="5"/>
  <c r="W1130" i="5" s="1"/>
  <c r="Y1130" i="5" s="1"/>
  <c r="V550" i="5"/>
  <c r="W550" i="5" s="1"/>
  <c r="V869" i="5"/>
  <c r="W869" i="5" s="1"/>
  <c r="V289" i="5"/>
  <c r="W289" i="5" s="1"/>
  <c r="V1188" i="5"/>
  <c r="V608" i="5"/>
  <c r="V28" i="5"/>
  <c r="W28" i="5" s="1"/>
  <c r="Y28" i="5" s="1"/>
  <c r="V1159" i="5"/>
  <c r="W1159" i="5" s="1"/>
  <c r="V927" i="5"/>
  <c r="W927" i="5" s="1"/>
  <c r="V347" i="5"/>
  <c r="W347" i="5" s="1"/>
  <c r="Y347" i="5" s="1"/>
  <c r="V666" i="5"/>
  <c r="W666" i="5" s="1"/>
  <c r="Y666" i="5" s="1"/>
  <c r="V86" i="5"/>
  <c r="W86" i="5" s="1"/>
  <c r="Y86" i="5" s="1"/>
  <c r="V985" i="5"/>
  <c r="V405" i="5"/>
  <c r="V724" i="5"/>
  <c r="V144" i="5"/>
  <c r="V1043" i="5"/>
  <c r="W1043" i="5" s="1"/>
  <c r="V463" i="5"/>
  <c r="W463" i="5" s="1"/>
  <c r="Y463" i="5" s="1"/>
  <c r="V782" i="5"/>
  <c r="V202" i="5"/>
  <c r="V1101" i="5"/>
  <c r="V521" i="5"/>
  <c r="V840" i="5"/>
  <c r="W840" i="5" s="1"/>
  <c r="V579" i="5"/>
  <c r="W579" i="5" s="1"/>
  <c r="V318" i="5"/>
  <c r="V898" i="5"/>
  <c r="V695" i="5"/>
  <c r="W695" i="5" s="1"/>
  <c r="V376" i="5"/>
  <c r="W376" i="5" s="1"/>
  <c r="V956" i="5"/>
  <c r="W956" i="5" s="1"/>
  <c r="Y956" i="5" s="1"/>
  <c r="V57" i="5"/>
  <c r="W57" i="5" s="1"/>
  <c r="V115" i="5"/>
  <c r="U352" i="5"/>
  <c r="V1165" i="5"/>
  <c r="W1165" i="5" s="1"/>
  <c r="Y1165" i="5" s="1"/>
  <c r="V904" i="5"/>
  <c r="W904" i="5" s="1"/>
  <c r="Y904" i="5" s="1"/>
  <c r="V324" i="5"/>
  <c r="W324" i="5" s="1"/>
  <c r="Y324" i="5" s="1"/>
  <c r="V643" i="5"/>
  <c r="W643" i="5" s="1"/>
  <c r="V63" i="5"/>
  <c r="W63" i="5" s="1"/>
  <c r="V962" i="5"/>
  <c r="V382" i="5"/>
  <c r="W382" i="5" s="1"/>
  <c r="V121" i="5"/>
  <c r="W121" i="5" s="1"/>
  <c r="V1020" i="5"/>
  <c r="W1020" i="5" s="1"/>
  <c r="Y1020" i="5" s="1"/>
  <c r="V440" i="5"/>
  <c r="W440" i="5" s="1"/>
  <c r="Y440" i="5" s="1"/>
  <c r="V759" i="5"/>
  <c r="W759" i="5" s="1"/>
  <c r="V179" i="5"/>
  <c r="W179" i="5" s="1"/>
  <c r="Y179" i="5" s="1"/>
  <c r="V1078" i="5"/>
  <c r="W1078" i="5" s="1"/>
  <c r="V498" i="5"/>
  <c r="W498" i="5" s="1"/>
  <c r="Y498" i="5" s="1"/>
  <c r="V817" i="5"/>
  <c r="V875" i="5"/>
  <c r="V614" i="5"/>
  <c r="V34" i="5"/>
  <c r="V1194" i="5"/>
  <c r="W1194" i="5" s="1"/>
  <c r="V933" i="5"/>
  <c r="W933" i="5" s="1"/>
  <c r="V353" i="5"/>
  <c r="W353" i="5" s="1"/>
  <c r="V672" i="5"/>
  <c r="W672" i="5" s="1"/>
  <c r="V991" i="5"/>
  <c r="W991" i="5" s="1"/>
  <c r="V411" i="5"/>
  <c r="W411" i="5" s="1"/>
  <c r="V5" i="5"/>
  <c r="V730" i="5"/>
  <c r="V527" i="5"/>
  <c r="W527" i="5" s="1"/>
  <c r="Y527" i="5" s="1"/>
  <c r="V92" i="5"/>
  <c r="W92" i="5" s="1"/>
  <c r="V1107" i="5"/>
  <c r="W1107" i="5" s="1"/>
  <c r="Y1107" i="5" s="1"/>
  <c r="V150" i="5"/>
  <c r="W150" i="5" s="1"/>
  <c r="V788" i="5"/>
  <c r="I19" i="3"/>
  <c r="I11" i="3"/>
  <c r="I7" i="3"/>
  <c r="I25" i="3"/>
  <c r="I5" i="3"/>
  <c r="V2" i="5" s="1"/>
  <c r="I21" i="3"/>
  <c r="I23" i="3"/>
  <c r="I22" i="3"/>
  <c r="I18" i="3"/>
  <c r="I17" i="3"/>
  <c r="I15" i="3"/>
  <c r="V783" i="5" l="1"/>
  <c r="W875" i="5"/>
  <c r="V1028" i="5"/>
  <c r="W1028" i="5" s="1"/>
  <c r="V854" i="5"/>
  <c r="V954" i="5"/>
  <c r="W954" i="5" s="1"/>
  <c r="V535" i="5"/>
  <c r="W535" i="5" s="1"/>
  <c r="Y535" i="5" s="1"/>
  <c r="V461" i="5"/>
  <c r="W461" i="5" s="1"/>
  <c r="Y461" i="5" s="1"/>
  <c r="V477" i="5"/>
  <c r="W477" i="5" s="1"/>
  <c r="V403" i="5"/>
  <c r="W403" i="5" s="1"/>
  <c r="Y403" i="5" s="1"/>
  <c r="V738" i="5"/>
  <c r="W738" i="5" s="1"/>
  <c r="Y738" i="5" s="1"/>
  <c r="V862" i="5"/>
  <c r="W862" i="5" s="1"/>
  <c r="Y862" i="5" s="1"/>
  <c r="V717" i="5"/>
  <c r="W717" i="5" s="1"/>
  <c r="Y717" i="5" s="1"/>
  <c r="V398" i="5"/>
  <c r="W398" i="5" s="1"/>
  <c r="Y398" i="5" s="1"/>
  <c r="Y1078" i="5"/>
  <c r="W318" i="5"/>
  <c r="Y67" i="5"/>
  <c r="Y150" i="5"/>
  <c r="V793" i="5"/>
  <c r="W793" i="5" s="1"/>
  <c r="Y793" i="5" s="1"/>
  <c r="W1101" i="5"/>
  <c r="Y1101" i="5" s="1"/>
  <c r="V24" i="5"/>
  <c r="W24" i="5" s="1"/>
  <c r="Y24" i="5" s="1"/>
  <c r="V481" i="5"/>
  <c r="W481" i="5" s="1"/>
  <c r="Y481" i="5" s="1"/>
  <c r="V162" i="5"/>
  <c r="W162" i="5" s="1"/>
  <c r="Y162" i="5" s="1"/>
  <c r="W357" i="5"/>
  <c r="Y357" i="5" s="1"/>
  <c r="W962" i="5"/>
  <c r="V533" i="5"/>
  <c r="W533" i="5" s="1"/>
  <c r="V1113" i="5"/>
  <c r="W1113" i="5" s="1"/>
  <c r="Y1113" i="5" s="1"/>
  <c r="V26" i="5"/>
  <c r="W26" i="5" s="1"/>
  <c r="Y26" i="5" s="1"/>
  <c r="V432" i="5"/>
  <c r="W432" i="5" s="1"/>
  <c r="Y432" i="5" s="1"/>
  <c r="V374" i="5"/>
  <c r="W374" i="5" s="1"/>
  <c r="Y374" i="5" s="1"/>
  <c r="V229" i="5"/>
  <c r="W229" i="5" s="1"/>
  <c r="Y229" i="5" s="1"/>
  <c r="Y695" i="5"/>
  <c r="V243" i="5"/>
  <c r="W243" i="5" s="1"/>
  <c r="V504" i="5"/>
  <c r="W504" i="5" s="1"/>
  <c r="V228" i="5"/>
  <c r="W228" i="5" s="1"/>
  <c r="Y228" i="5" s="1"/>
  <c r="V577" i="5"/>
  <c r="W115" i="5"/>
  <c r="Y115" i="5" s="1"/>
  <c r="W5" i="5"/>
  <c r="Y5" i="5" s="1"/>
  <c r="V701" i="5"/>
  <c r="W701" i="5" s="1"/>
  <c r="Y701" i="5" s="1"/>
  <c r="V386" i="5"/>
  <c r="W386" i="5" s="1"/>
  <c r="Y386" i="5" s="1"/>
  <c r="V11" i="5"/>
  <c r="W11" i="5" s="1"/>
  <c r="Y11" i="5" s="1"/>
  <c r="V142" i="5"/>
  <c r="W142" i="5" s="1"/>
  <c r="Y142" i="5" s="1"/>
  <c r="V295" i="5"/>
  <c r="W295" i="5" s="1"/>
  <c r="Y295" i="5" s="1"/>
  <c r="V585" i="5"/>
  <c r="W585" i="5" s="1"/>
  <c r="Y585" i="5" s="1"/>
  <c r="V531" i="5"/>
  <c r="W531" i="5" s="1"/>
  <c r="V9" i="5"/>
  <c r="W9" i="5" s="1"/>
  <c r="Y9" i="5" s="1"/>
  <c r="V84" i="5"/>
  <c r="W84" i="5" s="1"/>
  <c r="Y84" i="5" s="1"/>
  <c r="V556" i="5"/>
  <c r="W556" i="5" s="1"/>
  <c r="Y556" i="5" s="1"/>
  <c r="V266" i="5"/>
  <c r="W266" i="5" s="1"/>
  <c r="Y266" i="5" s="1"/>
  <c r="V1198" i="5"/>
  <c r="W1198" i="5" s="1"/>
  <c r="Y1198" i="5" s="1"/>
  <c r="V212" i="5"/>
  <c r="W212" i="5" s="1"/>
  <c r="Y212" i="5" s="1"/>
  <c r="V184" i="5"/>
  <c r="W184" i="5" s="1"/>
  <c r="Y184" i="5" s="1"/>
  <c r="V208" i="5"/>
  <c r="V1136" i="5"/>
  <c r="V846" i="5"/>
  <c r="W846" i="5" s="1"/>
  <c r="Y846" i="5" s="1"/>
  <c r="V96" i="5"/>
  <c r="W96" i="5" s="1"/>
  <c r="Y96" i="5" s="1"/>
  <c r="V792" i="5"/>
  <c r="W792" i="5" s="1"/>
  <c r="Y792" i="5" s="1"/>
  <c r="V1112" i="5"/>
  <c r="W1112" i="5" s="1"/>
  <c r="Y1112" i="5" s="1"/>
  <c r="V469" i="5"/>
  <c r="W469" i="5" s="1"/>
  <c r="V415" i="5"/>
  <c r="W415" i="5" s="1"/>
  <c r="Y415" i="5" s="1"/>
  <c r="V10" i="5"/>
  <c r="W10" i="5" s="1"/>
  <c r="Y10" i="5" s="1"/>
  <c r="V406" i="5"/>
  <c r="W406" i="5" s="1"/>
  <c r="Y406" i="5" s="1"/>
  <c r="V1069" i="5"/>
  <c r="W1069" i="5" s="1"/>
  <c r="Y200" i="5"/>
  <c r="Y937" i="5"/>
  <c r="V110" i="5"/>
  <c r="W110" i="5" s="1"/>
  <c r="Y110" i="5" s="1"/>
  <c r="V400" i="5"/>
  <c r="W400" i="5" s="1"/>
  <c r="Y400" i="5" s="1"/>
  <c r="Y256" i="5"/>
  <c r="Y121" i="5"/>
  <c r="V139" i="5"/>
  <c r="W139" i="5" s="1"/>
  <c r="Y139" i="5" s="1"/>
  <c r="Y991" i="5"/>
  <c r="Y1083" i="5"/>
  <c r="V719" i="5"/>
  <c r="W719" i="5" s="1"/>
  <c r="Y719" i="5" s="1"/>
  <c r="V429" i="5"/>
  <c r="W429" i="5" s="1"/>
  <c r="Y429" i="5" s="1"/>
  <c r="V751" i="5"/>
  <c r="W751" i="5" s="1"/>
  <c r="Y751" i="5" s="1"/>
  <c r="Y759" i="5"/>
  <c r="Y376" i="5"/>
  <c r="Y1159" i="5"/>
  <c r="V618" i="5"/>
  <c r="W618" i="5" s="1"/>
  <c r="Y618" i="5" s="1"/>
  <c r="V647" i="5"/>
  <c r="W647" i="5" s="1"/>
  <c r="Y647" i="5" s="1"/>
  <c r="V213" i="5"/>
  <c r="W213" i="5" s="1"/>
  <c r="Y213" i="5" s="1"/>
  <c r="V796" i="5"/>
  <c r="W796" i="5" s="1"/>
  <c r="Y796" i="5" s="1"/>
  <c r="V258" i="5"/>
  <c r="W258" i="5" s="1"/>
  <c r="Y258" i="5" s="1"/>
  <c r="Y840" i="5"/>
  <c r="V560" i="5"/>
  <c r="W560" i="5" s="1"/>
  <c r="Y560" i="5" s="1"/>
  <c r="V270" i="5"/>
  <c r="W270" i="5" s="1"/>
  <c r="Y270" i="5" s="1"/>
  <c r="V780" i="5"/>
  <c r="W780" i="5" s="1"/>
  <c r="Y780" i="5" s="1"/>
  <c r="V1140" i="5"/>
  <c r="W1140" i="5" s="1"/>
  <c r="Y1140" i="5" s="1"/>
  <c r="V850" i="5"/>
  <c r="W850" i="5" s="1"/>
  <c r="Y850" i="5" s="1"/>
  <c r="V1041" i="5"/>
  <c r="W1041" i="5" s="1"/>
  <c r="Y1041" i="5" s="1"/>
  <c r="Y643" i="5"/>
  <c r="V821" i="5"/>
  <c r="W821" i="5" s="1"/>
  <c r="Y821" i="5" s="1"/>
  <c r="V1111" i="5"/>
  <c r="W1111" i="5" s="1"/>
  <c r="Y1111" i="5" s="1"/>
  <c r="V287" i="5"/>
  <c r="W287" i="5" s="1"/>
  <c r="Y287" i="5" s="1"/>
  <c r="V763" i="5"/>
  <c r="W763" i="5" s="1"/>
  <c r="Y763" i="5" s="1"/>
  <c r="V473" i="5"/>
  <c r="W473" i="5" s="1"/>
  <c r="Y473" i="5" s="1"/>
  <c r="V1011" i="5"/>
  <c r="W1011" i="5" s="1"/>
  <c r="Y1011" i="5" s="1"/>
  <c r="V245" i="5"/>
  <c r="W245" i="5" s="1"/>
  <c r="Y245" i="5" s="1"/>
  <c r="V548" i="5"/>
  <c r="W548" i="5" s="1"/>
  <c r="Y548" i="5" s="1"/>
  <c r="V444" i="5"/>
  <c r="W444" i="5" s="1"/>
  <c r="Y444" i="5" s="1"/>
  <c r="V1053" i="5"/>
  <c r="W1053" i="5" s="1"/>
  <c r="Y1053" i="5" s="1"/>
  <c r="V460" i="5"/>
  <c r="W460" i="5" s="1"/>
  <c r="Y460" i="5" s="1"/>
  <c r="V506" i="5"/>
  <c r="W506" i="5" s="1"/>
  <c r="Y506" i="5" s="1"/>
  <c r="V676" i="5"/>
  <c r="W676" i="5" s="1"/>
  <c r="Y676" i="5" s="1"/>
  <c r="V1024" i="5"/>
  <c r="W1024" i="5" s="1"/>
  <c r="Y1024" i="5" s="1"/>
  <c r="V154" i="5"/>
  <c r="W154" i="5" s="1"/>
  <c r="Y154" i="5" s="1"/>
  <c r="V822" i="5"/>
  <c r="W822" i="5" s="1"/>
  <c r="Y822" i="5" s="1"/>
  <c r="V1040" i="5"/>
  <c r="W1040" i="5" s="1"/>
  <c r="Y1040" i="5" s="1"/>
  <c r="V825" i="5"/>
  <c r="W825" i="5" s="1"/>
  <c r="Y825" i="5" s="1"/>
  <c r="V71" i="5"/>
  <c r="V995" i="5"/>
  <c r="W995" i="5" s="1"/>
  <c r="Y995" i="5" s="1"/>
  <c r="V125" i="5"/>
  <c r="W125" i="5" s="1"/>
  <c r="Y125" i="5" s="1"/>
  <c r="V734" i="5"/>
  <c r="W734" i="5" s="1"/>
  <c r="Y734" i="5" s="1"/>
  <c r="V503" i="5"/>
  <c r="W503" i="5" s="1"/>
  <c r="Y503" i="5" s="1"/>
  <c r="V721" i="5"/>
  <c r="W721" i="5" s="1"/>
  <c r="Y721" i="5" s="1"/>
  <c r="V1144" i="5"/>
  <c r="W1144" i="5" s="1"/>
  <c r="Y1144" i="5" s="1"/>
  <c r="V522" i="5"/>
  <c r="W522" i="5" s="1"/>
  <c r="Y522" i="5" s="1"/>
  <c r="V38" i="5"/>
  <c r="W38" i="5" s="1"/>
  <c r="Y38" i="5" s="1"/>
  <c r="V431" i="5"/>
  <c r="W431" i="5" s="1"/>
  <c r="Y431" i="5" s="1"/>
  <c r="V141" i="5"/>
  <c r="W141" i="5" s="1"/>
  <c r="Y141" i="5" s="1"/>
  <c r="V322" i="5"/>
  <c r="W322" i="5" s="1"/>
  <c r="Y322" i="5" s="1"/>
  <c r="V1070" i="5"/>
  <c r="W1070" i="5" s="1"/>
  <c r="Y1070" i="5" s="1"/>
  <c r="V722" i="5"/>
  <c r="W722" i="5" s="1"/>
  <c r="Y722" i="5" s="1"/>
  <c r="V692" i="5"/>
  <c r="W692" i="5" s="1"/>
  <c r="Y692" i="5" s="1"/>
  <c r="V402" i="5"/>
  <c r="W402" i="5" s="1"/>
  <c r="Y402" i="5" s="1"/>
  <c r="V373" i="5"/>
  <c r="W373" i="5" s="1"/>
  <c r="Y373" i="5" s="1"/>
  <c r="V982" i="5"/>
  <c r="W982" i="5" s="1"/>
  <c r="Y982" i="5" s="1"/>
  <c r="V693" i="5"/>
  <c r="W693" i="5" s="1"/>
  <c r="Y693" i="5" s="1"/>
  <c r="V983" i="5"/>
  <c r="W983" i="5" s="1"/>
  <c r="Y983" i="5" s="1"/>
  <c r="V953" i="5"/>
  <c r="W953" i="5" s="1"/>
  <c r="Y953" i="5" s="1"/>
  <c r="V83" i="5"/>
  <c r="W83" i="5" s="1"/>
  <c r="Y83" i="5" s="1"/>
  <c r="V1214" i="5"/>
  <c r="W1214" i="5" s="1"/>
  <c r="Y1214" i="5" s="1"/>
  <c r="V663" i="5"/>
  <c r="W663" i="5" s="1"/>
  <c r="Y663" i="5" s="1"/>
  <c r="V1215" i="5"/>
  <c r="W1215" i="5" s="1"/>
  <c r="Y1215" i="5" s="1"/>
  <c r="V664" i="5"/>
  <c r="W664" i="5" s="1"/>
  <c r="Y664" i="5" s="1"/>
  <c r="V54" i="5"/>
  <c r="W54" i="5" s="1"/>
  <c r="Y54" i="5" s="1"/>
  <c r="V344" i="5"/>
  <c r="W344" i="5" s="1"/>
  <c r="Y344" i="5" s="1"/>
  <c r="V55" i="5"/>
  <c r="W55" i="5" s="1"/>
  <c r="Y55" i="5" s="1"/>
  <c r="V345" i="5"/>
  <c r="W345" i="5" s="1"/>
  <c r="Y345" i="5" s="1"/>
  <c r="V634" i="5"/>
  <c r="W634" i="5" s="1"/>
  <c r="Y634" i="5" s="1"/>
  <c r="V924" i="5"/>
  <c r="W924" i="5" s="1"/>
  <c r="Y924" i="5" s="1"/>
  <c r="V635" i="5"/>
  <c r="W635" i="5" s="1"/>
  <c r="Y635" i="5" s="1"/>
  <c r="V925" i="5"/>
  <c r="W925" i="5" s="1"/>
  <c r="Y925" i="5" s="1"/>
  <c r="V315" i="5"/>
  <c r="W315" i="5" s="1"/>
  <c r="Y315" i="5" s="1"/>
  <c r="V605" i="5"/>
  <c r="W605" i="5" s="1"/>
  <c r="Y605" i="5" s="1"/>
  <c r="V316" i="5"/>
  <c r="W316" i="5" s="1"/>
  <c r="Y316" i="5" s="1"/>
  <c r="V606" i="5"/>
  <c r="W606" i="5" s="1"/>
  <c r="Y606" i="5" s="1"/>
  <c r="V895" i="5"/>
  <c r="W895" i="5" s="1"/>
  <c r="Y895" i="5" s="1"/>
  <c r="V1185" i="5"/>
  <c r="W1185" i="5" s="1"/>
  <c r="Y1185" i="5" s="1"/>
  <c r="V896" i="5"/>
  <c r="W896" i="5" s="1"/>
  <c r="Y896" i="5" s="1"/>
  <c r="V1186" i="5"/>
  <c r="W1186" i="5" s="1"/>
  <c r="Y1186" i="5" s="1"/>
  <c r="V576" i="5"/>
  <c r="W576" i="5" s="1"/>
  <c r="Y576" i="5" s="1"/>
  <c r="V286" i="5"/>
  <c r="W286" i="5" s="1"/>
  <c r="Y286" i="5" s="1"/>
  <c r="V808" i="5"/>
  <c r="W808" i="5" s="1"/>
  <c r="Y808" i="5" s="1"/>
  <c r="V1156" i="5"/>
  <c r="W1156" i="5" s="1"/>
  <c r="Y1156" i="5" s="1"/>
  <c r="V866" i="5"/>
  <c r="W866" i="5" s="1"/>
  <c r="Y866" i="5" s="1"/>
  <c r="V1157" i="5"/>
  <c r="W1157" i="5" s="1"/>
  <c r="Y1157" i="5" s="1"/>
  <c r="V867" i="5"/>
  <c r="W867" i="5" s="1"/>
  <c r="Y867" i="5" s="1"/>
  <c r="W183" i="5"/>
  <c r="Y183" i="5" s="1"/>
  <c r="V170" i="5"/>
  <c r="W170" i="5" s="1"/>
  <c r="Y170" i="5" s="1"/>
  <c r="V257" i="5"/>
  <c r="W257" i="5" s="1"/>
  <c r="Y257" i="5" s="1"/>
  <c r="V112" i="5"/>
  <c r="W112" i="5" s="1"/>
  <c r="Y112" i="5" s="1"/>
  <c r="V837" i="5"/>
  <c r="W837" i="5" s="1"/>
  <c r="Y837" i="5" s="1"/>
  <c r="V809" i="5"/>
  <c r="W809" i="5" s="1"/>
  <c r="Y809" i="5" s="1"/>
  <c r="V838" i="5"/>
  <c r="W838" i="5" s="1"/>
  <c r="Y838" i="5" s="1"/>
  <c r="V1128" i="5"/>
  <c r="W1128" i="5" s="1"/>
  <c r="Y1128" i="5" s="1"/>
  <c r="V1127" i="5"/>
  <c r="W1127" i="5" s="1"/>
  <c r="Y1127" i="5" s="1"/>
  <c r="V518" i="5"/>
  <c r="W518" i="5" s="1"/>
  <c r="Y518" i="5" s="1"/>
  <c r="V171" i="5"/>
  <c r="W171" i="5" s="1"/>
  <c r="Y171" i="5" s="1"/>
  <c r="V519" i="5"/>
  <c r="W519" i="5" s="1"/>
  <c r="Y519" i="5" s="1"/>
  <c r="V25" i="5"/>
  <c r="W25" i="5" s="1"/>
  <c r="Y25" i="5" s="1"/>
  <c r="V1098" i="5"/>
  <c r="W1098" i="5" s="1"/>
  <c r="Y1098" i="5" s="1"/>
  <c r="V699" i="5"/>
  <c r="W699" i="5" s="1"/>
  <c r="Y699" i="5" s="1"/>
  <c r="V113" i="5"/>
  <c r="W113" i="5" s="1"/>
  <c r="Y113" i="5" s="1"/>
  <c r="V1099" i="5"/>
  <c r="W1099" i="5" s="1"/>
  <c r="Y1099" i="5" s="1"/>
  <c r="V547" i="5"/>
  <c r="W547" i="5" s="1"/>
  <c r="Y547" i="5" s="1"/>
  <c r="V199" i="5"/>
  <c r="W199" i="5" s="1"/>
  <c r="Y199" i="5" s="1"/>
  <c r="V380" i="5"/>
  <c r="W380" i="5" s="1"/>
  <c r="Y380" i="5" s="1"/>
  <c r="V1012" i="5"/>
  <c r="W1012" i="5" s="1"/>
  <c r="Y1012" i="5" s="1"/>
  <c r="V750" i="5"/>
  <c r="W750" i="5" s="1"/>
  <c r="Y750" i="5" s="1"/>
  <c r="V1084" i="5"/>
  <c r="W1084" i="5" s="1"/>
  <c r="Y1084" i="5" s="1"/>
  <c r="V214" i="5"/>
  <c r="W214" i="5" s="1"/>
  <c r="Y214" i="5" s="1"/>
  <c r="V185" i="5"/>
  <c r="W185" i="5" s="1"/>
  <c r="Y185" i="5" s="1"/>
  <c r="V794" i="5"/>
  <c r="W794" i="5" s="1"/>
  <c r="Y794" i="5" s="1"/>
  <c r="V765" i="5"/>
  <c r="W765" i="5" s="1"/>
  <c r="Y765" i="5" s="1"/>
  <c r="V475" i="5"/>
  <c r="W475" i="5" s="1"/>
  <c r="Y475" i="5" s="1"/>
  <c r="V446" i="5"/>
  <c r="W446" i="5" s="1"/>
  <c r="Y446" i="5" s="1"/>
  <c r="V1055" i="5"/>
  <c r="W1055" i="5" s="1"/>
  <c r="Y1055" i="5" s="1"/>
  <c r="V1026" i="5"/>
  <c r="W1026" i="5" s="1"/>
  <c r="Y1026" i="5" s="1"/>
  <c r="V156" i="5"/>
  <c r="W156" i="5" s="1"/>
  <c r="Y156" i="5" s="1"/>
  <c r="V127" i="5"/>
  <c r="W127" i="5" s="1"/>
  <c r="Y127" i="5" s="1"/>
  <c r="V736" i="5"/>
  <c r="W736" i="5" s="1"/>
  <c r="Y736" i="5" s="1"/>
  <c r="V707" i="5"/>
  <c r="W707" i="5" s="1"/>
  <c r="Y707" i="5" s="1"/>
  <c r="V417" i="5"/>
  <c r="W417" i="5" s="1"/>
  <c r="Y417" i="5" s="1"/>
  <c r="V388" i="5"/>
  <c r="W388" i="5" s="1"/>
  <c r="Y388" i="5" s="1"/>
  <c r="V997" i="5"/>
  <c r="W997" i="5" s="1"/>
  <c r="Y997" i="5" s="1"/>
  <c r="V562" i="5"/>
  <c r="W562" i="5" s="1"/>
  <c r="Y562" i="5" s="1"/>
  <c r="V968" i="5"/>
  <c r="W968" i="5" s="1"/>
  <c r="Y968" i="5" s="1"/>
  <c r="V98" i="5"/>
  <c r="W98" i="5" s="1"/>
  <c r="Y98" i="5" s="1"/>
  <c r="V301" i="5"/>
  <c r="W301" i="5" s="1"/>
  <c r="Y301" i="5" s="1"/>
  <c r="V69" i="5"/>
  <c r="W69" i="5" s="1"/>
  <c r="Y69" i="5" s="1"/>
  <c r="V678" i="5"/>
  <c r="W678" i="5" s="1"/>
  <c r="Y678" i="5" s="1"/>
  <c r="V881" i="5"/>
  <c r="W881" i="5" s="1"/>
  <c r="Y881" i="5" s="1"/>
  <c r="V649" i="5"/>
  <c r="W649" i="5" s="1"/>
  <c r="Y649" i="5" s="1"/>
  <c r="V40" i="5"/>
  <c r="W40" i="5" s="1"/>
  <c r="Y40" i="5" s="1"/>
  <c r="V330" i="5"/>
  <c r="W330" i="5" s="1"/>
  <c r="Y330" i="5" s="1"/>
  <c r="V1200" i="5"/>
  <c r="W1200" i="5" s="1"/>
  <c r="Y1200" i="5" s="1"/>
  <c r="V910" i="5"/>
  <c r="W910" i="5" s="1"/>
  <c r="Y910" i="5" s="1"/>
  <c r="V620" i="5"/>
  <c r="W620" i="5" s="1"/>
  <c r="Y620" i="5" s="1"/>
  <c r="V591" i="5"/>
  <c r="W591" i="5" s="1"/>
  <c r="Y591" i="5" s="1"/>
  <c r="V939" i="5"/>
  <c r="W939" i="5" s="1"/>
  <c r="Y939" i="5" s="1"/>
  <c r="V1171" i="5"/>
  <c r="W1171" i="5" s="1"/>
  <c r="Y1171" i="5" s="1"/>
  <c r="V359" i="5"/>
  <c r="W359" i="5" s="1"/>
  <c r="Y359" i="5" s="1"/>
  <c r="V272" i="5"/>
  <c r="W272" i="5" s="1"/>
  <c r="Y272" i="5" s="1"/>
  <c r="Y875" i="5"/>
  <c r="V1142" i="5"/>
  <c r="W1142" i="5" s="1"/>
  <c r="Y1142" i="5" s="1"/>
  <c r="Y641" i="5"/>
  <c r="V978" i="5"/>
  <c r="W978" i="5" s="1"/>
  <c r="Y978" i="5" s="1"/>
  <c r="V804" i="5"/>
  <c r="W804" i="5" s="1"/>
  <c r="Y804" i="5" s="1"/>
  <c r="V1038" i="5"/>
  <c r="W1038" i="5" s="1"/>
  <c r="Y1038" i="5" s="1"/>
  <c r="V485" i="5"/>
  <c r="W485" i="5" s="1"/>
  <c r="Y485" i="5" s="1"/>
  <c r="V1065" i="5"/>
  <c r="W1065" i="5" s="1"/>
  <c r="Y1065" i="5" s="1"/>
  <c r="V494" i="5"/>
  <c r="W494" i="5" s="1"/>
  <c r="Y494" i="5" s="1"/>
  <c r="V427" i="5"/>
  <c r="W427" i="5" s="1"/>
  <c r="Y427" i="5" s="1"/>
  <c r="V268" i="5"/>
  <c r="W268" i="5" s="1"/>
  <c r="Y268" i="5" s="1"/>
  <c r="V607" i="5"/>
  <c r="W607" i="5" s="1"/>
  <c r="Y607" i="5" s="1"/>
  <c r="V311" i="5"/>
  <c r="W311" i="5" s="1"/>
  <c r="Y311" i="5" s="1"/>
  <c r="V688" i="5"/>
  <c r="W688" i="5" s="1"/>
  <c r="Y688" i="5" s="1"/>
  <c r="V1123" i="5"/>
  <c r="W1123" i="5" s="1"/>
  <c r="Y1123" i="5" s="1"/>
  <c r="V369" i="5"/>
  <c r="W369" i="5" s="1"/>
  <c r="Y369" i="5" s="1"/>
  <c r="V489" i="5"/>
  <c r="W489" i="5" s="1"/>
  <c r="Y489" i="5" s="1"/>
  <c r="V177" i="5"/>
  <c r="W177" i="5" s="1"/>
  <c r="Y177" i="5" s="1"/>
  <c r="V949" i="5"/>
  <c r="W949" i="5" s="1"/>
  <c r="Y949" i="5" s="1"/>
  <c r="Y411" i="5"/>
  <c r="V891" i="5"/>
  <c r="W891" i="5" s="1"/>
  <c r="Y891" i="5" s="1"/>
  <c r="V490" i="5"/>
  <c r="W490" i="5" s="1"/>
  <c r="Y490" i="5" s="1"/>
  <c r="V572" i="5"/>
  <c r="W572" i="5" s="1"/>
  <c r="Y572" i="5" s="1"/>
  <c r="V609" i="5"/>
  <c r="W609" i="5" s="1"/>
  <c r="Y609" i="5" s="1"/>
  <c r="Y289" i="5"/>
  <c r="V1152" i="5"/>
  <c r="W1152" i="5" s="1"/>
  <c r="Y1152" i="5" s="1"/>
  <c r="V1049" i="5"/>
  <c r="W1049" i="5" s="1"/>
  <c r="Y1049" i="5" s="1"/>
  <c r="Y869" i="5"/>
  <c r="V253" i="5"/>
  <c r="W253" i="5" s="1"/>
  <c r="Y253" i="5" s="1"/>
  <c r="Y63" i="5"/>
  <c r="V1181" i="5"/>
  <c r="W1181" i="5" s="1"/>
  <c r="Y1181" i="5" s="1"/>
  <c r="V514" i="5"/>
  <c r="W514" i="5" s="1"/>
  <c r="Y514" i="5" s="1"/>
  <c r="V532" i="5"/>
  <c r="W532" i="5" s="1"/>
  <c r="Y532" i="5" s="1"/>
  <c r="V224" i="5"/>
  <c r="W224" i="5" s="1"/>
  <c r="Y224" i="5" s="1"/>
  <c r="V1094" i="5"/>
  <c r="W1094" i="5" s="1"/>
  <c r="Y1094" i="5" s="1"/>
  <c r="V1155" i="5"/>
  <c r="W1155" i="5" s="1"/>
  <c r="Y1155" i="5" s="1"/>
  <c r="V601" i="5"/>
  <c r="W601" i="5" s="1"/>
  <c r="Y601" i="5" s="1"/>
  <c r="V195" i="5"/>
  <c r="W195" i="5" s="1"/>
  <c r="Y195" i="5" s="1"/>
  <c r="V1148" i="5"/>
  <c r="W1148" i="5" s="1"/>
  <c r="Y1148" i="5" s="1"/>
  <c r="V354" i="5"/>
  <c r="W354" i="5" s="1"/>
  <c r="Y354" i="5" s="1"/>
  <c r="V79" i="5"/>
  <c r="W79" i="5" s="1"/>
  <c r="Y79" i="5" s="1"/>
  <c r="V775" i="5"/>
  <c r="W775" i="5" s="1"/>
  <c r="Y775" i="5" s="1"/>
  <c r="V564" i="5"/>
  <c r="W564" i="5" s="1"/>
  <c r="Y564" i="5" s="1"/>
  <c r="V282" i="5"/>
  <c r="W282" i="5" s="1"/>
  <c r="Y282" i="5" s="1"/>
  <c r="V137" i="5"/>
  <c r="W137" i="5" s="1"/>
  <c r="Y137" i="5" s="1"/>
  <c r="W1007" i="5"/>
  <c r="Y1007" i="5" s="1"/>
  <c r="Y637" i="5"/>
  <c r="Y550" i="5"/>
  <c r="V471" i="5"/>
  <c r="W471" i="5" s="1"/>
  <c r="Y471" i="5" s="1"/>
  <c r="V764" i="5"/>
  <c r="W764" i="5" s="1"/>
  <c r="Y764" i="5" s="1"/>
  <c r="V474" i="5"/>
  <c r="W474" i="5" s="1"/>
  <c r="Y474" i="5" s="1"/>
  <c r="V986" i="5"/>
  <c r="W986" i="5" s="1"/>
  <c r="Y986" i="5" s="1"/>
  <c r="V445" i="5"/>
  <c r="W445" i="5" s="1"/>
  <c r="Y445" i="5" s="1"/>
  <c r="V1054" i="5"/>
  <c r="W1054" i="5" s="1"/>
  <c r="Y1054" i="5" s="1"/>
  <c r="V290" i="5"/>
  <c r="W290" i="5" s="1"/>
  <c r="Y290" i="5" s="1"/>
  <c r="V1025" i="5"/>
  <c r="W1025" i="5" s="1"/>
  <c r="Y1025" i="5" s="1"/>
  <c r="V155" i="5"/>
  <c r="W155" i="5" s="1"/>
  <c r="Y155" i="5" s="1"/>
  <c r="V870" i="5"/>
  <c r="W870" i="5" s="1"/>
  <c r="Y870" i="5" s="1"/>
  <c r="Y753" i="5"/>
  <c r="V126" i="5"/>
  <c r="V735" i="5"/>
  <c r="W735" i="5" s="1"/>
  <c r="Y735" i="5" s="1"/>
  <c r="V551" i="5"/>
  <c r="W551" i="5" s="1"/>
  <c r="Y551" i="5" s="1"/>
  <c r="V677" i="5"/>
  <c r="W677" i="5" s="1"/>
  <c r="Y677" i="5" s="1"/>
  <c r="V706" i="5"/>
  <c r="W706" i="5" s="1"/>
  <c r="Y706" i="5" s="1"/>
  <c r="V416" i="5"/>
  <c r="W416" i="5" s="1"/>
  <c r="Y416" i="5" s="1"/>
  <c r="V300" i="5"/>
  <c r="W300" i="5" s="1"/>
  <c r="Y300" i="5" s="1"/>
  <c r="V387" i="5"/>
  <c r="W387" i="5" s="1"/>
  <c r="Y387" i="5" s="1"/>
  <c r="V996" i="5"/>
  <c r="W996" i="5" s="1"/>
  <c r="Y996" i="5" s="1"/>
  <c r="V812" i="5"/>
  <c r="W812" i="5" s="1"/>
  <c r="Y812" i="5" s="1"/>
  <c r="V880" i="5"/>
  <c r="W880" i="5" s="1"/>
  <c r="Y880" i="5" s="1"/>
  <c r="V967" i="5"/>
  <c r="W967" i="5" s="1"/>
  <c r="Y967" i="5" s="1"/>
  <c r="V493" i="5"/>
  <c r="W493" i="5" s="1"/>
  <c r="Y493" i="5" s="1"/>
  <c r="V1131" i="5"/>
  <c r="W1131" i="5" s="1"/>
  <c r="Y1131" i="5" s="1"/>
  <c r="V39" i="5"/>
  <c r="W39" i="5" s="1"/>
  <c r="Y39" i="5" s="1"/>
  <c r="V68" i="5"/>
  <c r="W68" i="5" s="1"/>
  <c r="Y68" i="5" s="1"/>
  <c r="V1015" i="5"/>
  <c r="W1015" i="5" s="1"/>
  <c r="Y1015" i="5" s="1"/>
  <c r="V1199" i="5"/>
  <c r="W1199" i="5" s="1"/>
  <c r="Y1199" i="5" s="1"/>
  <c r="V648" i="5"/>
  <c r="W648" i="5" s="1"/>
  <c r="Y648" i="5" s="1"/>
  <c r="V116" i="5"/>
  <c r="W116" i="5" s="1"/>
  <c r="Y116" i="5" s="1"/>
  <c r="V97" i="5"/>
  <c r="W97" i="5" s="1"/>
  <c r="Y97" i="5" s="1"/>
  <c r="V329" i="5"/>
  <c r="W329" i="5" s="1"/>
  <c r="Y329" i="5" s="1"/>
  <c r="V242" i="5"/>
  <c r="W242" i="5" s="1"/>
  <c r="Y242" i="5" s="1"/>
  <c r="V909" i="5"/>
  <c r="W909" i="5" s="1"/>
  <c r="Y909" i="5" s="1"/>
  <c r="V619" i="5"/>
  <c r="W619" i="5" s="1"/>
  <c r="Y619" i="5" s="1"/>
  <c r="V590" i="5"/>
  <c r="W590" i="5" s="1"/>
  <c r="Y590" i="5" s="1"/>
  <c r="V638" i="5"/>
  <c r="W638" i="5" s="1"/>
  <c r="Y638" i="5" s="1"/>
  <c r="W898" i="5"/>
  <c r="Y898" i="5" s="1"/>
  <c r="V938" i="5"/>
  <c r="W938" i="5" s="1"/>
  <c r="Y938" i="5" s="1"/>
  <c r="V1170" i="5"/>
  <c r="W1170" i="5" s="1"/>
  <c r="Y1170" i="5" s="1"/>
  <c r="V358" i="5"/>
  <c r="W358" i="5" s="1"/>
  <c r="Y358" i="5" s="1"/>
  <c r="V271" i="5"/>
  <c r="W271" i="5" s="1"/>
  <c r="Y271" i="5" s="1"/>
  <c r="V319" i="5"/>
  <c r="W319" i="5" s="1"/>
  <c r="Y319" i="5" s="1"/>
  <c r="V561" i="5"/>
  <c r="W561" i="5" s="1"/>
  <c r="Y561" i="5" s="1"/>
  <c r="V851" i="5"/>
  <c r="W851" i="5" s="1"/>
  <c r="Y851" i="5" s="1"/>
  <c r="Y1028" i="5"/>
  <c r="V261" i="5"/>
  <c r="W261" i="5" s="1"/>
  <c r="Y261" i="5" s="1"/>
  <c r="V1141" i="5"/>
  <c r="W1141" i="5" s="1"/>
  <c r="Y1141" i="5" s="1"/>
  <c r="V841" i="5"/>
  <c r="W841" i="5" s="1"/>
  <c r="Y841" i="5" s="1"/>
  <c r="V94" i="5"/>
  <c r="W94" i="5" s="1"/>
  <c r="Y94" i="5" s="1"/>
  <c r="W608" i="5"/>
  <c r="Y608" i="5" s="1"/>
  <c r="V239" i="5"/>
  <c r="W239" i="5" s="1"/>
  <c r="Y239" i="5" s="1"/>
  <c r="V974" i="5"/>
  <c r="W974" i="5" s="1"/>
  <c r="Y974" i="5" s="1"/>
  <c r="V1003" i="5"/>
  <c r="W1003" i="5" s="1"/>
  <c r="Y1003" i="5" s="1"/>
  <c r="V674" i="5"/>
  <c r="W674" i="5" s="1"/>
  <c r="Y674" i="5" s="1"/>
  <c r="V819" i="5"/>
  <c r="W819" i="5" s="1"/>
  <c r="Y819" i="5" s="1"/>
  <c r="V394" i="5"/>
  <c r="W394" i="5" s="1"/>
  <c r="Y394" i="5" s="1"/>
  <c r="V104" i="5"/>
  <c r="W104" i="5" s="1"/>
  <c r="Y104" i="5" s="1"/>
  <c r="V500" i="5"/>
  <c r="W500" i="5" s="1"/>
  <c r="Y500" i="5" s="1"/>
  <c r="V336" i="5"/>
  <c r="W336" i="5" s="1"/>
  <c r="Y336" i="5" s="1"/>
  <c r="V365" i="5"/>
  <c r="W365" i="5" s="1"/>
  <c r="Y365" i="5" s="1"/>
  <c r="V844" i="5"/>
  <c r="W844" i="5" s="1"/>
  <c r="Y844" i="5" s="1"/>
  <c r="V1080" i="5"/>
  <c r="W1080" i="5" s="1"/>
  <c r="Y1080" i="5" s="1"/>
  <c r="V191" i="5"/>
  <c r="W191" i="5" s="1"/>
  <c r="Y191" i="5" s="1"/>
  <c r="V945" i="5"/>
  <c r="W945" i="5" s="1"/>
  <c r="Y945" i="5" s="1"/>
  <c r="V467" i="5"/>
  <c r="W467" i="5" s="1"/>
  <c r="Y467" i="5" s="1"/>
  <c r="V181" i="5"/>
  <c r="W181" i="5" s="1"/>
  <c r="Y181" i="5" s="1"/>
  <c r="Y852" i="5"/>
  <c r="V1032" i="5"/>
  <c r="W1032" i="5" s="1"/>
  <c r="Y1032" i="5" s="1"/>
  <c r="V1206" i="5"/>
  <c r="W1206" i="5" s="1"/>
  <c r="Y1206" i="5" s="1"/>
  <c r="V1047" i="5"/>
  <c r="W1047" i="5" s="1"/>
  <c r="Y1047" i="5" s="1"/>
  <c r="V36" i="5"/>
  <c r="W36" i="5" s="1"/>
  <c r="Y36" i="5" s="1"/>
  <c r="V742" i="5"/>
  <c r="W742" i="5" s="1"/>
  <c r="Y742" i="5" s="1"/>
  <c r="V1138" i="5"/>
  <c r="W1138" i="5" s="1"/>
  <c r="Y1138" i="5" s="1"/>
  <c r="V1022" i="5"/>
  <c r="W1022" i="5" s="1"/>
  <c r="Y1022" i="5" s="1"/>
  <c r="V17" i="5"/>
  <c r="W17" i="5" s="1"/>
  <c r="Y17" i="5" s="1"/>
  <c r="V46" i="5"/>
  <c r="W46" i="5" s="1"/>
  <c r="Y46" i="5" s="1"/>
  <c r="V728" i="5"/>
  <c r="W728" i="5" s="1"/>
  <c r="Y728" i="5" s="1"/>
  <c r="V123" i="5"/>
  <c r="W123" i="5" s="1"/>
  <c r="Y123" i="5" s="1"/>
  <c r="V452" i="5"/>
  <c r="W452" i="5" s="1"/>
  <c r="Y452" i="5" s="1"/>
  <c r="V626" i="5"/>
  <c r="W626" i="5" s="1"/>
  <c r="Y626" i="5" s="1"/>
  <c r="V409" i="5"/>
  <c r="W409" i="5" s="1"/>
  <c r="Y409" i="5" s="1"/>
  <c r="V848" i="5"/>
  <c r="W848" i="5" s="1"/>
  <c r="Y848" i="5" s="1"/>
  <c r="V133" i="5"/>
  <c r="W133" i="5" s="1"/>
  <c r="Y133" i="5" s="1"/>
  <c r="V307" i="5"/>
  <c r="W307" i="5" s="1"/>
  <c r="Y307" i="5" s="1"/>
  <c r="V989" i="5"/>
  <c r="W989" i="5" s="1"/>
  <c r="Y989" i="5" s="1"/>
  <c r="V529" i="5"/>
  <c r="W529" i="5" s="1"/>
  <c r="Y529" i="5" s="1"/>
  <c r="Y1072" i="5"/>
  <c r="V771" i="5"/>
  <c r="W771" i="5" s="1"/>
  <c r="Y771" i="5" s="1"/>
  <c r="V249" i="5"/>
  <c r="W249" i="5" s="1"/>
  <c r="Y249" i="5" s="1"/>
  <c r="V90" i="5"/>
  <c r="W90" i="5" s="1"/>
  <c r="Y90" i="5" s="1"/>
  <c r="V1109" i="5"/>
  <c r="W1109" i="5" s="1"/>
  <c r="Y1109" i="5" s="1"/>
  <c r="V655" i="5"/>
  <c r="W655" i="5" s="1"/>
  <c r="Y655" i="5" s="1"/>
  <c r="V829" i="5"/>
  <c r="W829" i="5" s="1"/>
  <c r="Y829" i="5" s="1"/>
  <c r="V931" i="5"/>
  <c r="W931" i="5" s="1"/>
  <c r="Y931" i="5" s="1"/>
  <c r="V7" i="5"/>
  <c r="W7" i="5" s="1"/>
  <c r="Y7" i="5" s="1"/>
  <c r="V916" i="5"/>
  <c r="W916" i="5" s="1"/>
  <c r="Y916" i="5" s="1"/>
  <c r="V510" i="5"/>
  <c r="W510" i="5" s="1"/>
  <c r="Y510" i="5" s="1"/>
  <c r="V1192" i="5"/>
  <c r="W1192" i="5" s="1"/>
  <c r="Y1192" i="5" s="1"/>
  <c r="V210" i="5"/>
  <c r="W210" i="5" s="1"/>
  <c r="Y210" i="5" s="1"/>
  <c r="V597" i="5"/>
  <c r="W597" i="5" s="1"/>
  <c r="Y597" i="5" s="1"/>
  <c r="V1090" i="5"/>
  <c r="W1090" i="5" s="1"/>
  <c r="Y1090" i="5" s="1"/>
  <c r="V757" i="5"/>
  <c r="W757" i="5" s="1"/>
  <c r="Y757" i="5" s="1"/>
  <c r="W730" i="5"/>
  <c r="Y730" i="5" s="1"/>
  <c r="V790" i="5"/>
  <c r="W790" i="5" s="1"/>
  <c r="Y790" i="5" s="1"/>
  <c r="V1177" i="5"/>
  <c r="W1177" i="5" s="1"/>
  <c r="Y1177" i="5" s="1"/>
  <c r="V438" i="5"/>
  <c r="W438" i="5" s="1"/>
  <c r="Y438" i="5" s="1"/>
  <c r="V1119" i="5"/>
  <c r="W1119" i="5" s="1"/>
  <c r="Y1119" i="5" s="1"/>
  <c r="V465" i="5"/>
  <c r="W465" i="5" s="1"/>
  <c r="Y465" i="5" s="1"/>
  <c r="V1018" i="5"/>
  <c r="W1018" i="5" s="1"/>
  <c r="Y1018" i="5" s="1"/>
  <c r="V423" i="5"/>
  <c r="W423" i="5" s="1"/>
  <c r="Y423" i="5" s="1"/>
  <c r="W788" i="5"/>
  <c r="Y788" i="5" s="1"/>
  <c r="W817" i="5"/>
  <c r="Y817" i="5" s="1"/>
  <c r="V220" i="5"/>
  <c r="W220" i="5" s="1"/>
  <c r="Y220" i="5" s="1"/>
  <c r="V1074" i="5"/>
  <c r="W1074" i="5" s="1"/>
  <c r="Y1074" i="5" s="1"/>
  <c r="V119" i="5"/>
  <c r="W119" i="5" s="1"/>
  <c r="Y119" i="5" s="1"/>
  <c r="Y672" i="5"/>
  <c r="Y382" i="5"/>
  <c r="V1068" i="5"/>
  <c r="W1068" i="5" s="1"/>
  <c r="Y1068" i="5" s="1"/>
  <c r="V198" i="5"/>
  <c r="W198" i="5" s="1"/>
  <c r="Y198" i="5" s="1"/>
  <c r="V713" i="5"/>
  <c r="W713" i="5" s="1"/>
  <c r="Y713" i="5" s="1"/>
  <c r="V1061" i="5"/>
  <c r="W1061" i="5" s="1"/>
  <c r="Y1061" i="5" s="1"/>
  <c r="V13" i="5"/>
  <c r="W13" i="5" s="1"/>
  <c r="Y13" i="5" s="1"/>
  <c r="V1102" i="5"/>
  <c r="W1102" i="5" s="1"/>
  <c r="Y1102" i="5" s="1"/>
  <c r="V232" i="5"/>
  <c r="W232" i="5" s="1"/>
  <c r="Y232" i="5" s="1"/>
  <c r="V543" i="5"/>
  <c r="W543" i="5" s="1"/>
  <c r="Y543" i="5" s="1"/>
  <c r="V833" i="5"/>
  <c r="W833" i="5" s="1"/>
  <c r="Y833" i="5" s="1"/>
  <c r="V227" i="5"/>
  <c r="W227" i="5" s="1"/>
  <c r="Y227" i="5" s="1"/>
  <c r="V778" i="5"/>
  <c r="W778" i="5" s="1"/>
  <c r="Y778" i="5" s="1"/>
  <c r="V459" i="5"/>
  <c r="W459" i="5" s="1"/>
  <c r="Y459" i="5" s="1"/>
  <c r="Y779" i="5"/>
  <c r="W783" i="5"/>
  <c r="Y783" i="5" s="1"/>
  <c r="Y1194" i="5"/>
  <c r="Y241" i="5"/>
  <c r="Y531" i="5"/>
  <c r="V749" i="5"/>
  <c r="W749" i="5" s="1"/>
  <c r="Y749" i="5" s="1"/>
  <c r="V1039" i="5"/>
  <c r="W1039" i="5" s="1"/>
  <c r="Y1039" i="5" s="1"/>
  <c r="W854" i="5"/>
  <c r="Y854" i="5" s="1"/>
  <c r="V464" i="5"/>
  <c r="W464" i="5" s="1"/>
  <c r="Y464" i="5" s="1"/>
  <c r="V1073" i="5"/>
  <c r="W1073" i="5" s="1"/>
  <c r="Y1073" i="5" s="1"/>
  <c r="V546" i="5"/>
  <c r="W546" i="5" s="1"/>
  <c r="Y546" i="5" s="1"/>
  <c r="V430" i="5"/>
  <c r="W430" i="5" s="1"/>
  <c r="Y430" i="5" s="1"/>
  <c r="V140" i="5"/>
  <c r="W140" i="5" s="1"/>
  <c r="Y140" i="5" s="1"/>
  <c r="V1044" i="5"/>
  <c r="W1044" i="5" s="1"/>
  <c r="Y1044" i="5" s="1"/>
  <c r="V174" i="5"/>
  <c r="W174" i="5" s="1"/>
  <c r="Y174" i="5" s="1"/>
  <c r="V1010" i="5"/>
  <c r="W1010" i="5" s="1"/>
  <c r="Y1010" i="5" s="1"/>
  <c r="V720" i="5"/>
  <c r="W720" i="5" s="1"/>
  <c r="Y720" i="5" s="1"/>
  <c r="V1115" i="5"/>
  <c r="W1115" i="5" s="1"/>
  <c r="Y1115" i="5" s="1"/>
  <c r="V145" i="5"/>
  <c r="W145" i="5" s="1"/>
  <c r="Y145" i="5" s="1"/>
  <c r="V754" i="5"/>
  <c r="W754" i="5" s="1"/>
  <c r="Y754" i="5" s="1"/>
  <c r="V166" i="5"/>
  <c r="W166" i="5" s="1"/>
  <c r="Y166" i="5" s="1"/>
  <c r="V456" i="5"/>
  <c r="W456" i="5" s="1"/>
  <c r="Y456" i="5" s="1"/>
  <c r="V865" i="5"/>
  <c r="W865" i="5" s="1"/>
  <c r="Y865" i="5" s="1"/>
  <c r="V169" i="5"/>
  <c r="W169" i="5" s="1"/>
  <c r="Y169" i="5" s="1"/>
  <c r="V151" i="5"/>
  <c r="W151" i="5" s="1"/>
  <c r="Y151" i="5" s="1"/>
  <c r="V111" i="5"/>
  <c r="W111" i="5" s="1"/>
  <c r="Y111" i="5" s="1"/>
  <c r="V401" i="5"/>
  <c r="W401" i="5" s="1"/>
  <c r="Y401" i="5" s="1"/>
  <c r="V75" i="5"/>
  <c r="W75" i="5" s="1"/>
  <c r="Y75" i="5" s="1"/>
  <c r="V684" i="5"/>
  <c r="W684" i="5" s="1"/>
  <c r="Y684" i="5" s="1"/>
  <c r="V216" i="5"/>
  <c r="W216" i="5" s="1"/>
  <c r="Y216" i="5" s="1"/>
  <c r="V725" i="5"/>
  <c r="W725" i="5" s="1"/>
  <c r="Y725" i="5" s="1"/>
  <c r="V435" i="5"/>
  <c r="W435" i="5" s="1"/>
  <c r="Y435" i="5" s="1"/>
  <c r="V746" i="5"/>
  <c r="W746" i="5" s="1"/>
  <c r="Y746" i="5" s="1"/>
  <c r="V1036" i="5"/>
  <c r="W1036" i="5" s="1"/>
  <c r="Y1036" i="5" s="1"/>
  <c r="V760" i="5"/>
  <c r="W760" i="5" s="1"/>
  <c r="Y760" i="5" s="1"/>
  <c r="V691" i="5"/>
  <c r="W691" i="5" s="1"/>
  <c r="Y691" i="5" s="1"/>
  <c r="V981" i="5"/>
  <c r="W981" i="5" s="1"/>
  <c r="Y981" i="5" s="1"/>
  <c r="V517" i="5"/>
  <c r="W517" i="5" s="1"/>
  <c r="Y517" i="5" s="1"/>
  <c r="V372" i="5"/>
  <c r="W372" i="5" s="1"/>
  <c r="Y372" i="5" s="1"/>
  <c r="V82" i="5"/>
  <c r="W82" i="5" s="1"/>
  <c r="Y82" i="5" s="1"/>
  <c r="V836" i="5"/>
  <c r="W836" i="5" s="1"/>
  <c r="Y836" i="5" s="1"/>
  <c r="V1097" i="5"/>
  <c r="W1097" i="5" s="1"/>
  <c r="Y1097" i="5" s="1"/>
  <c r="V952" i="5"/>
  <c r="W952" i="5" s="1"/>
  <c r="Y952" i="5" s="1"/>
  <c r="V662" i="5"/>
  <c r="W662" i="5" s="1"/>
  <c r="Y662" i="5" s="1"/>
  <c r="V87" i="5"/>
  <c r="W87" i="5" s="1"/>
  <c r="Y87" i="5" s="1"/>
  <c r="V696" i="5"/>
  <c r="W696" i="5" s="1"/>
  <c r="Y696" i="5" s="1"/>
  <c r="W237" i="5"/>
  <c r="Y237" i="5" s="1"/>
  <c r="W985" i="5"/>
  <c r="Y985" i="5" s="1"/>
  <c r="V1213" i="5"/>
  <c r="W1213" i="5" s="1"/>
  <c r="Y1213" i="5" s="1"/>
  <c r="V343" i="5"/>
  <c r="W343" i="5" s="1"/>
  <c r="Y343" i="5" s="1"/>
  <c r="V58" i="5"/>
  <c r="W58" i="5" s="1"/>
  <c r="Y58" i="5" s="1"/>
  <c r="V667" i="5"/>
  <c r="W667" i="5" s="1"/>
  <c r="Y667" i="5" s="1"/>
  <c r="V633" i="5"/>
  <c r="W633" i="5" s="1"/>
  <c r="Y633" i="5" s="1"/>
  <c r="V923" i="5"/>
  <c r="W923" i="5" s="1"/>
  <c r="Y923" i="5" s="1"/>
  <c r="V957" i="5"/>
  <c r="W957" i="5" s="1"/>
  <c r="Y957" i="5" s="1"/>
  <c r="V348" i="5"/>
  <c r="W348" i="5" s="1"/>
  <c r="Y348" i="5" s="1"/>
  <c r="V488" i="5"/>
  <c r="W488" i="5" s="1"/>
  <c r="Y488" i="5" s="1"/>
  <c r="V314" i="5"/>
  <c r="W314" i="5" s="1"/>
  <c r="Y314" i="5" s="1"/>
  <c r="V604" i="5"/>
  <c r="W604" i="5" s="1"/>
  <c r="Y604" i="5" s="1"/>
  <c r="V1160" i="5"/>
  <c r="W1160" i="5" s="1"/>
  <c r="Y1160" i="5" s="1"/>
  <c r="V928" i="5"/>
  <c r="W928" i="5" s="1"/>
  <c r="Y928" i="5" s="1"/>
  <c r="V340" i="5"/>
  <c r="W340" i="5" s="1"/>
  <c r="Y340" i="5" s="1"/>
  <c r="V1210" i="5"/>
  <c r="W1210" i="5" s="1"/>
  <c r="Y1210" i="5" s="1"/>
  <c r="V285" i="5"/>
  <c r="W285" i="5" s="1"/>
  <c r="Y285" i="5" s="1"/>
  <c r="V53" i="5"/>
  <c r="W53" i="5" s="1"/>
  <c r="Y53" i="5" s="1"/>
  <c r="V894" i="5"/>
  <c r="W894" i="5" s="1"/>
  <c r="Y894" i="5" s="1"/>
  <c r="V1184" i="5"/>
  <c r="W1184" i="5" s="1"/>
  <c r="Y1184" i="5" s="1"/>
  <c r="V278" i="5"/>
  <c r="W278" i="5" s="1"/>
  <c r="Y278" i="5" s="1"/>
  <c r="V887" i="5"/>
  <c r="W887" i="5" s="1"/>
  <c r="Y887" i="5" s="1"/>
  <c r="V377" i="5"/>
  <c r="W377" i="5" s="1"/>
  <c r="Y377" i="5" s="1"/>
  <c r="V1189" i="5"/>
  <c r="W1189" i="5" s="1"/>
  <c r="Y1189" i="5" s="1"/>
  <c r="V920" i="5"/>
  <c r="W920" i="5" s="1"/>
  <c r="Y920" i="5" s="1"/>
  <c r="V50" i="5"/>
  <c r="W50" i="5" s="1"/>
  <c r="Y50" i="5" s="1"/>
  <c r="V807" i="5"/>
  <c r="W807" i="5" s="1"/>
  <c r="Y807" i="5" s="1"/>
  <c r="V575" i="5"/>
  <c r="W575" i="5" s="1"/>
  <c r="Y575" i="5" s="1"/>
  <c r="V858" i="5"/>
  <c r="W858" i="5" s="1"/>
  <c r="Y858" i="5" s="1"/>
  <c r="V568" i="5"/>
  <c r="W568" i="5" s="1"/>
  <c r="Y568" i="5" s="1"/>
  <c r="V580" i="5"/>
  <c r="W580" i="5" s="1"/>
  <c r="Y580" i="5" s="1"/>
  <c r="V29" i="5"/>
  <c r="W29" i="5" s="1"/>
  <c r="Y29" i="5" s="1"/>
  <c r="V108" i="5"/>
  <c r="W108" i="5" s="1"/>
  <c r="Y108" i="5" s="1"/>
  <c r="V630" i="5"/>
  <c r="W630" i="5" s="1"/>
  <c r="Y630" i="5" s="1"/>
  <c r="V1126" i="5"/>
  <c r="W1126" i="5" s="1"/>
  <c r="Y1126" i="5" s="1"/>
  <c r="V539" i="5"/>
  <c r="W539" i="5" s="1"/>
  <c r="Y539" i="5" s="1"/>
  <c r="V1086" i="5"/>
  <c r="W1086" i="5" s="1"/>
  <c r="Y1086" i="5" s="1"/>
  <c r="V899" i="5"/>
  <c r="W899" i="5" s="1"/>
  <c r="Y899" i="5" s="1"/>
  <c r="V21" i="5"/>
  <c r="W21" i="5" s="1"/>
  <c r="Y21" i="5" s="1"/>
  <c r="V441" i="5"/>
  <c r="W441" i="5" s="1"/>
  <c r="Y441" i="5" s="1"/>
  <c r="V288" i="5"/>
  <c r="W288" i="5" s="1"/>
  <c r="Y288" i="5" s="1"/>
  <c r="V549" i="5"/>
  <c r="W549" i="5" s="1"/>
  <c r="Y549" i="5" s="1"/>
  <c r="V731" i="5"/>
  <c r="W731" i="5" s="1"/>
  <c r="Y731" i="5" s="1"/>
  <c r="V6" i="5"/>
  <c r="W6" i="5" s="1"/>
  <c r="Y6" i="5" s="1"/>
  <c r="V383" i="5"/>
  <c r="W383" i="5" s="1"/>
  <c r="Y383" i="5" s="1"/>
  <c r="V520" i="5"/>
  <c r="W520" i="5" s="1"/>
  <c r="Y520" i="5" s="1"/>
  <c r="V987" i="5"/>
  <c r="W987" i="5" s="1"/>
  <c r="Y987" i="5" s="1"/>
  <c r="V117" i="5"/>
  <c r="W117" i="5" s="1"/>
  <c r="Y117" i="5" s="1"/>
  <c r="V951" i="5"/>
  <c r="W951" i="5" s="1"/>
  <c r="Y951" i="5" s="1"/>
  <c r="V661" i="5"/>
  <c r="W661" i="5" s="1"/>
  <c r="Y661" i="5" s="1"/>
  <c r="V673" i="5"/>
  <c r="W673" i="5" s="1"/>
  <c r="Y673" i="5" s="1"/>
  <c r="V963" i="5"/>
  <c r="W963" i="5" s="1"/>
  <c r="Y963" i="5" s="1"/>
  <c r="V152" i="5"/>
  <c r="W152" i="5" s="1"/>
  <c r="Y152" i="5" s="1"/>
  <c r="V761" i="5"/>
  <c r="W761" i="5" s="1"/>
  <c r="Y761" i="5" s="1"/>
  <c r="V694" i="5"/>
  <c r="W694" i="5" s="1"/>
  <c r="Y694" i="5" s="1"/>
  <c r="V1100" i="5"/>
  <c r="W1100" i="5" s="1"/>
  <c r="Y1100" i="5" s="1"/>
  <c r="V230" i="5"/>
  <c r="W230" i="5" s="1"/>
  <c r="Y230" i="5" s="1"/>
  <c r="V187" i="5"/>
  <c r="W187" i="5" s="1"/>
  <c r="Y187" i="5" s="1"/>
  <c r="V1057" i="5"/>
  <c r="W1057" i="5" s="1"/>
  <c r="Y1057" i="5" s="1"/>
  <c r="V88" i="5"/>
  <c r="W88" i="5" s="1"/>
  <c r="Y88" i="5" s="1"/>
  <c r="V697" i="5"/>
  <c r="W697" i="5" s="1"/>
  <c r="Y697" i="5" s="1"/>
  <c r="V1212" i="5"/>
  <c r="W1212" i="5" s="1"/>
  <c r="Y1212" i="5" s="1"/>
  <c r="V342" i="5"/>
  <c r="W342" i="5" s="1"/>
  <c r="Y342" i="5" s="1"/>
  <c r="V670" i="5"/>
  <c r="W670" i="5" s="1"/>
  <c r="Y670" i="5" s="1"/>
  <c r="V960" i="5"/>
  <c r="W960" i="5" s="1"/>
  <c r="Y960" i="5" s="1"/>
  <c r="V146" i="5"/>
  <c r="W146" i="5" s="1"/>
  <c r="Y146" i="5" s="1"/>
  <c r="V412" i="5"/>
  <c r="W412" i="5" s="1"/>
  <c r="Y412" i="5" s="1"/>
  <c r="V436" i="5"/>
  <c r="W436" i="5" s="1"/>
  <c r="Y436" i="5" s="1"/>
  <c r="V27" i="5"/>
  <c r="W27" i="5" s="1"/>
  <c r="Y27" i="5" s="1"/>
  <c r="V934" i="5"/>
  <c r="W934" i="5" s="1"/>
  <c r="Y934" i="5" s="1"/>
  <c r="V64" i="5"/>
  <c r="W64" i="5" s="1"/>
  <c r="Y64" i="5" s="1"/>
  <c r="V993" i="5"/>
  <c r="W993" i="5" s="1"/>
  <c r="Y993" i="5" s="1"/>
  <c r="V442" i="5"/>
  <c r="W442" i="5" s="1"/>
  <c r="Y442" i="5" s="1"/>
  <c r="V56" i="5"/>
  <c r="W56" i="5" s="1"/>
  <c r="Y56" i="5" s="1"/>
  <c r="V201" i="5"/>
  <c r="W201" i="5" s="1"/>
  <c r="Y201" i="5" s="1"/>
  <c r="V810" i="5"/>
  <c r="W810" i="5" s="1"/>
  <c r="Y810" i="5" s="1"/>
  <c r="V767" i="5"/>
  <c r="W767" i="5" s="1"/>
  <c r="Y767" i="5" s="1"/>
  <c r="V158" i="5"/>
  <c r="W158" i="5" s="1"/>
  <c r="Y158" i="5" s="1"/>
  <c r="V668" i="5"/>
  <c r="W668" i="5" s="1"/>
  <c r="Y668" i="5" s="1"/>
  <c r="V378" i="5"/>
  <c r="W378" i="5" s="1"/>
  <c r="Y378" i="5" s="1"/>
  <c r="V603" i="5"/>
  <c r="W603" i="5" s="1"/>
  <c r="Y603" i="5" s="1"/>
  <c r="V632" i="5"/>
  <c r="W632" i="5" s="1"/>
  <c r="Y632" i="5" s="1"/>
  <c r="V922" i="5"/>
  <c r="W922" i="5" s="1"/>
  <c r="Y922" i="5" s="1"/>
  <c r="V351" i="5"/>
  <c r="W351" i="5" s="1"/>
  <c r="Y351" i="5" s="1"/>
  <c r="V61" i="5"/>
  <c r="W61" i="5" s="1"/>
  <c r="Y61" i="5" s="1"/>
  <c r="V262" i="5"/>
  <c r="W262" i="5" s="1"/>
  <c r="Y262" i="5" s="1"/>
  <c r="V958" i="5"/>
  <c r="W958" i="5" s="1"/>
  <c r="Y958" i="5" s="1"/>
  <c r="V702" i="5"/>
  <c r="W702" i="5" s="1"/>
  <c r="Y702" i="5" s="1"/>
  <c r="V839" i="5"/>
  <c r="W839" i="5" s="1"/>
  <c r="Y839" i="5" s="1"/>
  <c r="V172" i="5"/>
  <c r="W172" i="5" s="1"/>
  <c r="Y172" i="5" s="1"/>
  <c r="V325" i="5"/>
  <c r="W325" i="5" s="1"/>
  <c r="Y325" i="5" s="1"/>
  <c r="V59" i="5"/>
  <c r="W59" i="5" s="1"/>
  <c r="Y59" i="5" s="1"/>
  <c r="V929" i="5"/>
  <c r="W929" i="5" s="1"/>
  <c r="Y929" i="5" s="1"/>
  <c r="V168" i="5"/>
  <c r="W168" i="5" s="1"/>
  <c r="Y168" i="5" s="1"/>
  <c r="V893" i="5"/>
  <c r="W893" i="5" s="1"/>
  <c r="Y893" i="5" s="1"/>
  <c r="V578" i="5"/>
  <c r="W578" i="5" s="1"/>
  <c r="Y578" i="5" s="1"/>
  <c r="V93" i="5"/>
  <c r="W93" i="5" s="1"/>
  <c r="Y93" i="5" s="1"/>
  <c r="V868" i="5"/>
  <c r="W868" i="5" s="1"/>
  <c r="Y868" i="5" s="1"/>
  <c r="V259" i="5"/>
  <c r="W259" i="5" s="1"/>
  <c r="Y259" i="5" s="1"/>
  <c r="V726" i="5"/>
  <c r="W726" i="5" s="1"/>
  <c r="Y726" i="5" s="1"/>
  <c r="V371" i="5"/>
  <c r="W371" i="5" s="1"/>
  <c r="Y371" i="5" s="1"/>
  <c r="V615" i="5"/>
  <c r="W615" i="5" s="1"/>
  <c r="Y615" i="5" s="1"/>
  <c r="V905" i="5"/>
  <c r="W905" i="5" s="1"/>
  <c r="Y905" i="5" s="1"/>
  <c r="V413" i="5"/>
  <c r="W413" i="5" s="1"/>
  <c r="Y413" i="5" s="1"/>
  <c r="V703" i="5"/>
  <c r="W703" i="5" s="1"/>
  <c r="Y703" i="5" s="1"/>
  <c r="V1013" i="5"/>
  <c r="W1013" i="5" s="1"/>
  <c r="Y1013" i="5" s="1"/>
  <c r="V1042" i="5"/>
  <c r="W1042" i="5" s="1"/>
  <c r="Y1042" i="5" s="1"/>
  <c r="W705" i="5"/>
  <c r="Y705" i="5" s="1"/>
  <c r="V129" i="5"/>
  <c r="W129" i="5" s="1"/>
  <c r="Y129" i="5" s="1"/>
  <c r="V999" i="5"/>
  <c r="W999" i="5" s="1"/>
  <c r="Y999" i="5" s="1"/>
  <c r="V842" i="5"/>
  <c r="W842" i="5" s="1"/>
  <c r="Y842" i="5" s="1"/>
  <c r="V1190" i="5"/>
  <c r="W1190" i="5" s="1"/>
  <c r="Y1190" i="5" s="1"/>
  <c r="V806" i="5"/>
  <c r="W806" i="5" s="1"/>
  <c r="Y806" i="5" s="1"/>
  <c r="V574" i="5"/>
  <c r="W574" i="5" s="1"/>
  <c r="Y574" i="5" s="1"/>
  <c r="V3" i="5"/>
  <c r="W3" i="5" s="1"/>
  <c r="Y3" i="5" s="1"/>
  <c r="V612" i="5"/>
  <c r="W612" i="5" s="1"/>
  <c r="Y612" i="5" s="1"/>
  <c r="V902" i="5"/>
  <c r="W902" i="5" s="1"/>
  <c r="Y902" i="5" s="1"/>
  <c r="V897" i="5"/>
  <c r="W897" i="5" s="1"/>
  <c r="Y897" i="5" s="1"/>
  <c r="V992" i="5"/>
  <c r="W992" i="5" s="1"/>
  <c r="Y992" i="5" s="1"/>
  <c r="V1021" i="5"/>
  <c r="W1021" i="5" s="1"/>
  <c r="Y1021" i="5" s="1"/>
  <c r="V980" i="5"/>
  <c r="W980" i="5" s="1"/>
  <c r="Y980" i="5" s="1"/>
  <c r="V1129" i="5"/>
  <c r="W1129" i="5" s="1"/>
  <c r="Y1129" i="5" s="1"/>
  <c r="V81" i="5"/>
  <c r="W81" i="5" s="1"/>
  <c r="Y81" i="5" s="1"/>
  <c r="V52" i="5"/>
  <c r="W52" i="5" s="1"/>
  <c r="Y52" i="5" s="1"/>
  <c r="V296" i="5"/>
  <c r="W296" i="5" s="1"/>
  <c r="Y296" i="5" s="1"/>
  <c r="V586" i="5"/>
  <c r="W586" i="5" s="1"/>
  <c r="Y586" i="5" s="1"/>
  <c r="V732" i="5"/>
  <c r="W732" i="5" s="1"/>
  <c r="Y732" i="5" s="1"/>
  <c r="V384" i="5"/>
  <c r="W384" i="5" s="1"/>
  <c r="Y384" i="5" s="1"/>
  <c r="V433" i="5"/>
  <c r="W433" i="5" s="1"/>
  <c r="Y433" i="5" s="1"/>
  <c r="V143" i="5"/>
  <c r="W143" i="5" s="1"/>
  <c r="Y143" i="5" s="1"/>
  <c r="Y927" i="5"/>
  <c r="V709" i="5"/>
  <c r="W709" i="5" s="1"/>
  <c r="Y709" i="5" s="1"/>
  <c r="V100" i="5"/>
  <c r="W100" i="5" s="1"/>
  <c r="Y100" i="5" s="1"/>
  <c r="V1161" i="5"/>
  <c r="W1161" i="5" s="1"/>
  <c r="Y1161" i="5" s="1"/>
  <c r="V30" i="5"/>
  <c r="W30" i="5" s="1"/>
  <c r="Y30" i="5" s="1"/>
  <c r="V1125" i="5"/>
  <c r="W1125" i="5" s="1"/>
  <c r="Y1125" i="5" s="1"/>
  <c r="V1154" i="5"/>
  <c r="W1154" i="5" s="1"/>
  <c r="Y1154" i="5" s="1"/>
  <c r="V1163" i="5"/>
  <c r="W1163" i="5" s="1"/>
  <c r="Y1163" i="5" s="1"/>
  <c r="V293" i="5"/>
  <c r="W293" i="5" s="1"/>
  <c r="Y293" i="5" s="1"/>
  <c r="V175" i="5"/>
  <c r="W175" i="5" s="1"/>
  <c r="Y175" i="5" s="1"/>
  <c r="V122" i="5"/>
  <c r="W122" i="5" s="1"/>
  <c r="Y122" i="5" s="1"/>
  <c r="V690" i="5"/>
  <c r="W690" i="5" s="1"/>
  <c r="Y690" i="5" s="1"/>
  <c r="V226" i="5"/>
  <c r="W226" i="5" s="1"/>
  <c r="Y226" i="5" s="1"/>
  <c r="V349" i="5"/>
  <c r="W349" i="5" s="1"/>
  <c r="Y349" i="5" s="1"/>
  <c r="V876" i="5"/>
  <c r="W876" i="5" s="1"/>
  <c r="Y876" i="5" s="1"/>
  <c r="V1166" i="5"/>
  <c r="W1166" i="5" s="1"/>
  <c r="Y1166" i="5" s="1"/>
  <c r="V1051" i="5"/>
  <c r="W1051" i="5" s="1"/>
  <c r="Y1051" i="5" s="1"/>
  <c r="V964" i="5"/>
  <c r="W964" i="5" s="1"/>
  <c r="Y964" i="5" s="1"/>
  <c r="V752" i="5"/>
  <c r="W752" i="5" s="1"/>
  <c r="Y752" i="5" s="1"/>
  <c r="V723" i="5"/>
  <c r="W723" i="5" s="1"/>
  <c r="Y723" i="5" s="1"/>
  <c r="W966" i="5"/>
  <c r="Y966" i="5" s="1"/>
  <c r="V390" i="5"/>
  <c r="W390" i="5" s="1"/>
  <c r="Y390" i="5" s="1"/>
  <c r="V680" i="5"/>
  <c r="W680" i="5" s="1"/>
  <c r="Y680" i="5" s="1"/>
  <c r="V204" i="5"/>
  <c r="W204" i="5" s="1"/>
  <c r="Y204" i="5" s="1"/>
  <c r="V610" i="5"/>
  <c r="W610" i="5" s="1"/>
  <c r="Y610" i="5" s="1"/>
  <c r="V23" i="5"/>
  <c r="W23" i="5" s="1"/>
  <c r="Y23" i="5" s="1"/>
  <c r="V255" i="5"/>
  <c r="W255" i="5" s="1"/>
  <c r="Y255" i="5" s="1"/>
  <c r="V206" i="5"/>
  <c r="W206" i="5" s="1"/>
  <c r="Y206" i="5" s="1"/>
  <c r="V873" i="5"/>
  <c r="W873" i="5" s="1"/>
  <c r="Y873" i="5" s="1"/>
  <c r="V1187" i="5"/>
  <c r="W1187" i="5" s="1"/>
  <c r="Y1187" i="5" s="1"/>
  <c r="V1158" i="5"/>
  <c r="W1158" i="5" s="1"/>
  <c r="Y1158" i="5" s="1"/>
  <c r="V755" i="5"/>
  <c r="W755" i="5" s="1"/>
  <c r="Y755" i="5" s="1"/>
  <c r="V1016" i="5"/>
  <c r="W1016" i="5" s="1"/>
  <c r="Y1016" i="5" s="1"/>
  <c r="V1195" i="5"/>
  <c r="W1195" i="5" s="1"/>
  <c r="Y1195" i="5" s="1"/>
  <c r="V557" i="5"/>
  <c r="W557" i="5" s="1"/>
  <c r="Y557" i="5" s="1"/>
  <c r="V267" i="5"/>
  <c r="W267" i="5" s="1"/>
  <c r="Y267" i="5" s="1"/>
  <c r="V355" i="5"/>
  <c r="W355" i="5" s="1"/>
  <c r="Y355" i="5" s="1"/>
  <c r="V65" i="5"/>
  <c r="W65" i="5" s="1"/>
  <c r="Y65" i="5" s="1"/>
  <c r="V1071" i="5"/>
  <c r="W1071" i="5" s="1"/>
  <c r="Y1071" i="5" s="1"/>
  <c r="V404" i="5"/>
  <c r="W404" i="5" s="1"/>
  <c r="Y404" i="5" s="1"/>
  <c r="V970" i="5"/>
  <c r="W970" i="5" s="1"/>
  <c r="Y970" i="5" s="1"/>
  <c r="V361" i="5"/>
  <c r="W361" i="5" s="1"/>
  <c r="Y361" i="5" s="1"/>
  <c r="V581" i="5"/>
  <c r="W581" i="5" s="1"/>
  <c r="Y581" i="5" s="1"/>
  <c r="V291" i="5"/>
  <c r="W291" i="5" s="1"/>
  <c r="Y291" i="5" s="1"/>
  <c r="V284" i="5"/>
  <c r="W284" i="5" s="1"/>
  <c r="Y284" i="5" s="1"/>
  <c r="V835" i="5"/>
  <c r="W835" i="5" s="1"/>
  <c r="Y835" i="5" s="1"/>
  <c r="V583" i="5"/>
  <c r="W583" i="5" s="1"/>
  <c r="Y583" i="5" s="1"/>
  <c r="V554" i="5"/>
  <c r="W554" i="5" s="1"/>
  <c r="Y554" i="5" s="1"/>
  <c r="V1045" i="5"/>
  <c r="W1045" i="5" s="1"/>
  <c r="Y1045" i="5" s="1"/>
  <c r="V407" i="5"/>
  <c r="W407" i="5" s="1"/>
  <c r="Y407" i="5" s="1"/>
  <c r="V644" i="5"/>
  <c r="W644" i="5" s="1"/>
  <c r="Y644" i="5" s="1"/>
  <c r="V781" i="5"/>
  <c r="W781" i="5" s="1"/>
  <c r="Y781" i="5" s="1"/>
  <c r="V313" i="5"/>
  <c r="W313" i="5" s="1"/>
  <c r="Y313" i="5" s="1"/>
  <c r="V1137" i="5"/>
  <c r="W1137" i="5" s="1"/>
  <c r="Y1137" i="5" s="1"/>
  <c r="V847" i="5"/>
  <c r="W847" i="5" s="1"/>
  <c r="Y847" i="5" s="1"/>
  <c r="V935" i="5"/>
  <c r="W935" i="5" s="1"/>
  <c r="Y935" i="5" s="1"/>
  <c r="V645" i="5"/>
  <c r="W645" i="5" s="1"/>
  <c r="Y645" i="5" s="1"/>
  <c r="V491" i="5"/>
  <c r="W491" i="5" s="1"/>
  <c r="Y491" i="5" s="1"/>
  <c r="V984" i="5"/>
  <c r="W984" i="5" s="1"/>
  <c r="Y984" i="5" s="1"/>
  <c r="V651" i="5"/>
  <c r="W651" i="5" s="1"/>
  <c r="Y651" i="5" s="1"/>
  <c r="V941" i="5"/>
  <c r="W941" i="5" s="1"/>
  <c r="Y941" i="5" s="1"/>
  <c r="V900" i="5"/>
  <c r="W900" i="5" s="1"/>
  <c r="Y900" i="5" s="1"/>
  <c r="V871" i="5"/>
  <c r="W871" i="5" s="1"/>
  <c r="Y871" i="5" s="1"/>
  <c r="V545" i="5"/>
  <c r="W545" i="5" s="1"/>
  <c r="Y545" i="5" s="1"/>
  <c r="V516" i="5"/>
  <c r="W516" i="5" s="1"/>
  <c r="Y516" i="5" s="1"/>
  <c r="V786" i="5"/>
  <c r="W786" i="5" s="1"/>
  <c r="Y786" i="5" s="1"/>
  <c r="V1134" i="5"/>
  <c r="W1134" i="5" s="1"/>
  <c r="Y1134" i="5" s="1"/>
  <c r="V462" i="5"/>
  <c r="W462" i="5" s="1"/>
  <c r="Y462" i="5" s="1"/>
  <c r="V238" i="5"/>
  <c r="W238" i="5" s="1"/>
  <c r="Y238" i="5" s="1"/>
  <c r="V528" i="5"/>
  <c r="W528" i="5" s="1"/>
  <c r="Y528" i="5" s="1"/>
  <c r="V1196" i="5"/>
  <c r="W1196" i="5" s="1"/>
  <c r="Y1196" i="5" s="1"/>
  <c r="V326" i="5"/>
  <c r="W326" i="5" s="1"/>
  <c r="Y326" i="5" s="1"/>
  <c r="V375" i="5"/>
  <c r="W375" i="5" s="1"/>
  <c r="Y375" i="5" s="1"/>
  <c r="V85" i="5"/>
  <c r="W85" i="5" s="1"/>
  <c r="Y85" i="5" s="1"/>
  <c r="W1188" i="5"/>
  <c r="Y1188" i="5" s="1"/>
  <c r="V332" i="5"/>
  <c r="W332" i="5" s="1"/>
  <c r="Y332" i="5" s="1"/>
  <c r="V1202" i="5"/>
  <c r="W1202" i="5" s="1"/>
  <c r="Y1202" i="5" s="1"/>
  <c r="V320" i="5"/>
  <c r="W320" i="5" s="1"/>
  <c r="Y320" i="5" s="1"/>
  <c r="V552" i="5"/>
  <c r="W552" i="5" s="1"/>
  <c r="Y552" i="5" s="1"/>
  <c r="V864" i="5"/>
  <c r="W864" i="5" s="1"/>
  <c r="Y864" i="5" s="1"/>
  <c r="V1096" i="5"/>
  <c r="W1096" i="5" s="1"/>
  <c r="Y1096" i="5" s="1"/>
  <c r="V148" i="5"/>
  <c r="W148" i="5" s="1"/>
  <c r="Y148" i="5" s="1"/>
  <c r="V235" i="5"/>
  <c r="W235" i="5" s="1"/>
  <c r="Y235" i="5" s="1"/>
  <c r="V114" i="5"/>
  <c r="W114" i="5" s="1"/>
  <c r="Y114" i="5" s="1"/>
  <c r="V1050" i="5"/>
  <c r="W1050" i="5" s="1"/>
  <c r="Y1050" i="5" s="1"/>
  <c r="V818" i="5"/>
  <c r="W818" i="5" s="1"/>
  <c r="Y818" i="5" s="1"/>
  <c r="V1108" i="5"/>
  <c r="W1108" i="5" s="1"/>
  <c r="Y1108" i="5" s="1"/>
  <c r="V616" i="5"/>
  <c r="W616" i="5" s="1"/>
  <c r="Y616" i="5" s="1"/>
  <c r="V906" i="5"/>
  <c r="W906" i="5" s="1"/>
  <c r="Y906" i="5" s="1"/>
  <c r="V955" i="5"/>
  <c r="W955" i="5" s="1"/>
  <c r="Y955" i="5" s="1"/>
  <c r="V665" i="5"/>
  <c r="W665" i="5" s="1"/>
  <c r="Y665" i="5" s="1"/>
  <c r="V912" i="5"/>
  <c r="W912" i="5" s="1"/>
  <c r="Y912" i="5" s="1"/>
  <c r="V42" i="5"/>
  <c r="W42" i="5" s="1"/>
  <c r="Y42" i="5" s="1"/>
  <c r="V639" i="5"/>
  <c r="W639" i="5" s="1"/>
  <c r="Y639" i="5" s="1"/>
  <c r="V1132" i="5"/>
  <c r="W1132" i="5" s="1"/>
  <c r="Y1132" i="5" s="1"/>
  <c r="V1183" i="5"/>
  <c r="W1183" i="5" s="1"/>
  <c r="Y1183" i="5" s="1"/>
  <c r="V197" i="5"/>
  <c r="W197" i="5" s="1"/>
  <c r="Y197" i="5" s="1"/>
  <c r="V32" i="5"/>
  <c r="W32" i="5" s="1"/>
  <c r="Y32" i="5" s="1"/>
  <c r="V815" i="5"/>
  <c r="W815" i="5" s="1"/>
  <c r="Y815" i="5" s="1"/>
  <c r="V209" i="5"/>
  <c r="W209" i="5" s="1"/>
  <c r="Y209" i="5" s="1"/>
  <c r="V499" i="5"/>
  <c r="W499" i="5" s="1"/>
  <c r="Y499" i="5" s="1"/>
  <c r="V297" i="5"/>
  <c r="W297" i="5" s="1"/>
  <c r="Y297" i="5" s="1"/>
  <c r="V587" i="5"/>
  <c r="W587" i="5" s="1"/>
  <c r="Y587" i="5" s="1"/>
  <c r="V1216" i="5"/>
  <c r="W1216" i="5" s="1"/>
  <c r="Y1216" i="5" s="1"/>
  <c r="V346" i="5"/>
  <c r="W346" i="5" s="1"/>
  <c r="Y346" i="5" s="1"/>
  <c r="V593" i="5"/>
  <c r="W593" i="5" s="1"/>
  <c r="Y593" i="5" s="1"/>
  <c r="V622" i="5"/>
  <c r="W622" i="5" s="1"/>
  <c r="Y622" i="5" s="1"/>
  <c r="V523" i="5"/>
  <c r="W523" i="5" s="1"/>
  <c r="Y523" i="5" s="1"/>
  <c r="V233" i="5"/>
  <c r="W233" i="5" s="1"/>
  <c r="Y233" i="5" s="1"/>
  <c r="V487" i="5"/>
  <c r="W487" i="5" s="1"/>
  <c r="Y487" i="5" s="1"/>
  <c r="V777" i="5"/>
  <c r="W777" i="5" s="1"/>
  <c r="Y777" i="5" s="1"/>
  <c r="V1105" i="5"/>
  <c r="W1105" i="5" s="1"/>
  <c r="Y1105" i="5" s="1"/>
  <c r="V496" i="5"/>
  <c r="W496" i="5" s="1"/>
  <c r="Y496" i="5" s="1"/>
  <c r="V35" i="5"/>
  <c r="W35" i="5" s="1"/>
  <c r="Y35" i="5" s="1"/>
  <c r="V470" i="5"/>
  <c r="W470" i="5" s="1"/>
  <c r="Y470" i="5" s="1"/>
  <c r="V1079" i="5"/>
  <c r="W1079" i="5" s="1"/>
  <c r="Y1079" i="5" s="1"/>
  <c r="V877" i="5"/>
  <c r="W877" i="5" s="1"/>
  <c r="Y877" i="5" s="1"/>
  <c r="V1167" i="5"/>
  <c r="W1167" i="5" s="1"/>
  <c r="Y1167" i="5" s="1"/>
  <c r="V636" i="5"/>
  <c r="W636" i="5" s="1"/>
  <c r="Y636" i="5" s="1"/>
  <c r="V926" i="5"/>
  <c r="W926" i="5" s="1"/>
  <c r="Y926" i="5" s="1"/>
  <c r="V303" i="5"/>
  <c r="W303" i="5" s="1"/>
  <c r="Y303" i="5" s="1"/>
  <c r="V1173" i="5"/>
  <c r="W1173" i="5" s="1"/>
  <c r="Y1173" i="5" s="1"/>
  <c r="V1103" i="5"/>
  <c r="W1103" i="5" s="1"/>
  <c r="Y1103" i="5" s="1"/>
  <c r="V813" i="5"/>
  <c r="W813" i="5" s="1"/>
  <c r="Y813" i="5" s="1"/>
  <c r="V1067" i="5"/>
  <c r="W1067" i="5" s="1"/>
  <c r="Y1067" i="5" s="1"/>
  <c r="V458" i="5"/>
  <c r="W458" i="5" s="1"/>
  <c r="Y458" i="5" s="1"/>
  <c r="V525" i="5"/>
  <c r="W525" i="5" s="1"/>
  <c r="Y525" i="5" s="1"/>
  <c r="V1076" i="5"/>
  <c r="W1076" i="5" s="1"/>
  <c r="Y1076" i="5" s="1"/>
  <c r="V789" i="5"/>
  <c r="W789" i="5" s="1"/>
  <c r="Y789" i="5" s="1"/>
  <c r="V180" i="5"/>
  <c r="W180" i="5" s="1"/>
  <c r="Y180" i="5" s="1"/>
  <c r="V558" i="5"/>
  <c r="W558" i="5" s="1"/>
  <c r="Y558" i="5" s="1"/>
  <c r="V317" i="5"/>
  <c r="W317" i="5" s="1"/>
  <c r="Y317" i="5" s="1"/>
  <c r="V883" i="5"/>
  <c r="W883" i="5" s="1"/>
  <c r="Y883" i="5" s="1"/>
  <c r="V274" i="5"/>
  <c r="W274" i="5" s="1"/>
  <c r="Y274" i="5" s="1"/>
  <c r="V784" i="5"/>
  <c r="W784" i="5" s="1"/>
  <c r="Y784" i="5" s="1"/>
  <c r="V748" i="5"/>
  <c r="W748" i="5" s="1"/>
  <c r="Y748" i="5" s="1"/>
  <c r="V264" i="5"/>
  <c r="W264" i="5" s="1"/>
  <c r="Y264" i="5" s="1"/>
  <c r="Y243" i="5"/>
  <c r="Y448" i="5"/>
  <c r="Y579" i="5"/>
  <c r="W405" i="5"/>
  <c r="Y405" i="5" s="1"/>
  <c r="Y353" i="5"/>
  <c r="Y92" i="5"/>
  <c r="Y57" i="5"/>
  <c r="Y908" i="5"/>
  <c r="Y299" i="5"/>
  <c r="W71" i="5"/>
  <c r="Y71" i="5" s="1"/>
  <c r="Y1069" i="5"/>
  <c r="Y823" i="5"/>
  <c r="Y504" i="5"/>
  <c r="W434" i="5"/>
  <c r="Y434" i="5" s="1"/>
  <c r="Y962" i="5"/>
  <c r="Y419" i="5"/>
  <c r="Y879" i="5"/>
  <c r="Y1169" i="5"/>
  <c r="W208" i="5"/>
  <c r="Y208" i="5" s="1"/>
  <c r="Y469" i="5"/>
  <c r="Y477" i="5"/>
  <c r="Y954" i="5"/>
  <c r="Y318" i="5"/>
  <c r="W521" i="5"/>
  <c r="Y521" i="5" s="1"/>
  <c r="W800" i="5"/>
  <c r="Y800" i="5" s="1"/>
  <c r="Y492" i="5"/>
  <c r="Y1043" i="5"/>
  <c r="Y533" i="5"/>
  <c r="Y933" i="5"/>
  <c r="W577" i="5"/>
  <c r="Y577" i="5" s="1"/>
  <c r="W144" i="5"/>
  <c r="Y144" i="5" s="1"/>
  <c r="Y203" i="5"/>
  <c r="Y1009" i="5"/>
  <c r="Y589" i="5"/>
  <c r="V1201" i="5"/>
  <c r="W1201" i="5" s="1"/>
  <c r="Y1201" i="5" s="1"/>
  <c r="V940" i="5"/>
  <c r="W940" i="5" s="1"/>
  <c r="Y940" i="5" s="1"/>
  <c r="V360" i="5"/>
  <c r="W360" i="5" s="1"/>
  <c r="Y360" i="5" s="1"/>
  <c r="V679" i="5"/>
  <c r="W679" i="5" s="1"/>
  <c r="Y679" i="5" s="1"/>
  <c r="V99" i="5"/>
  <c r="W99" i="5" s="1"/>
  <c r="Y99" i="5" s="1"/>
  <c r="V998" i="5"/>
  <c r="W998" i="5" s="1"/>
  <c r="Y998" i="5" s="1"/>
  <c r="V418" i="5"/>
  <c r="W418" i="5" s="1"/>
  <c r="Y418" i="5" s="1"/>
  <c r="V737" i="5"/>
  <c r="W737" i="5" s="1"/>
  <c r="Y737" i="5" s="1"/>
  <c r="V157" i="5"/>
  <c r="W157" i="5" s="1"/>
  <c r="Y157" i="5" s="1"/>
  <c r="V1056" i="5"/>
  <c r="W1056" i="5" s="1"/>
  <c r="Y1056" i="5" s="1"/>
  <c r="V476" i="5"/>
  <c r="W476" i="5" s="1"/>
  <c r="Y476" i="5" s="1"/>
  <c r="V795" i="5"/>
  <c r="W795" i="5" s="1"/>
  <c r="Y795" i="5" s="1"/>
  <c r="V215" i="5"/>
  <c r="W215" i="5" s="1"/>
  <c r="Y215" i="5" s="1"/>
  <c r="V12" i="5"/>
  <c r="W12" i="5" s="1"/>
  <c r="Y12" i="5" s="1"/>
  <c r="V1114" i="5"/>
  <c r="W1114" i="5" s="1"/>
  <c r="Y1114" i="5" s="1"/>
  <c r="V534" i="5"/>
  <c r="W534" i="5" s="1"/>
  <c r="Y534" i="5" s="1"/>
  <c r="V853" i="5"/>
  <c r="W853" i="5" s="1"/>
  <c r="Y853" i="5" s="1"/>
  <c r="V273" i="5"/>
  <c r="W273" i="5" s="1"/>
  <c r="Y273" i="5" s="1"/>
  <c r="V1172" i="5"/>
  <c r="W1172" i="5" s="1"/>
  <c r="Y1172" i="5" s="1"/>
  <c r="V592" i="5"/>
  <c r="W592" i="5" s="1"/>
  <c r="Y592" i="5" s="1"/>
  <c r="V911" i="5"/>
  <c r="W911" i="5" s="1"/>
  <c r="Y911" i="5" s="1"/>
  <c r="V331" i="5"/>
  <c r="W331" i="5" s="1"/>
  <c r="Y331" i="5" s="1"/>
  <c r="V650" i="5"/>
  <c r="W650" i="5" s="1"/>
  <c r="Y650" i="5" s="1"/>
  <c r="V969" i="5"/>
  <c r="W969" i="5" s="1"/>
  <c r="Y969" i="5" s="1"/>
  <c r="V389" i="5"/>
  <c r="W389" i="5" s="1"/>
  <c r="Y389" i="5" s="1"/>
  <c r="V708" i="5"/>
  <c r="W708" i="5" s="1"/>
  <c r="Y708" i="5" s="1"/>
  <c r="V128" i="5"/>
  <c r="W128" i="5" s="1"/>
  <c r="Y128" i="5" s="1"/>
  <c r="V1027" i="5"/>
  <c r="W1027" i="5" s="1"/>
  <c r="Y1027" i="5" s="1"/>
  <c r="V447" i="5"/>
  <c r="W447" i="5" s="1"/>
  <c r="Y447" i="5" s="1"/>
  <c r="V766" i="5"/>
  <c r="W766" i="5" s="1"/>
  <c r="Y766" i="5" s="1"/>
  <c r="V1085" i="5"/>
  <c r="W1085" i="5" s="1"/>
  <c r="Y1085" i="5" s="1"/>
  <c r="V505" i="5"/>
  <c r="W505" i="5" s="1"/>
  <c r="Y505" i="5" s="1"/>
  <c r="V1143" i="5"/>
  <c r="W1143" i="5" s="1"/>
  <c r="Y1143" i="5" s="1"/>
  <c r="V186" i="5"/>
  <c r="W186" i="5" s="1"/>
  <c r="Y186" i="5" s="1"/>
  <c r="V824" i="5"/>
  <c r="W824" i="5" s="1"/>
  <c r="Y824" i="5" s="1"/>
  <c r="V621" i="5"/>
  <c r="W621" i="5" s="1"/>
  <c r="Y621" i="5" s="1"/>
  <c r="V244" i="5"/>
  <c r="W244" i="5" s="1"/>
  <c r="Y244" i="5" s="1"/>
  <c r="V41" i="5"/>
  <c r="W41" i="5" s="1"/>
  <c r="Y41" i="5" s="1"/>
  <c r="V882" i="5"/>
  <c r="W882" i="5" s="1"/>
  <c r="Y882" i="5" s="1"/>
  <c r="V302" i="5"/>
  <c r="W302" i="5" s="1"/>
  <c r="Y302" i="5" s="1"/>
  <c r="V70" i="5"/>
  <c r="W70" i="5" s="1"/>
  <c r="Y70" i="5" s="1"/>
  <c r="V563" i="5"/>
  <c r="W563" i="5" s="1"/>
  <c r="Y563" i="5" s="1"/>
  <c r="V884" i="5"/>
  <c r="W884" i="5" s="1"/>
  <c r="Y884" i="5" s="1"/>
  <c r="V304" i="5"/>
  <c r="W304" i="5" s="1"/>
  <c r="Y304" i="5" s="1"/>
  <c r="V623" i="5"/>
  <c r="W623" i="5" s="1"/>
  <c r="Y623" i="5" s="1"/>
  <c r="V43" i="5"/>
  <c r="W43" i="5" s="1"/>
  <c r="Y43" i="5" s="1"/>
  <c r="V1203" i="5"/>
  <c r="W1203" i="5" s="1"/>
  <c r="Y1203" i="5" s="1"/>
  <c r="V942" i="5"/>
  <c r="W942" i="5" s="1"/>
  <c r="Y942" i="5" s="1"/>
  <c r="V362" i="5"/>
  <c r="W362" i="5" s="1"/>
  <c r="Y362" i="5" s="1"/>
  <c r="V681" i="5"/>
  <c r="W681" i="5" s="1"/>
  <c r="Y681" i="5" s="1"/>
  <c r="V101" i="5"/>
  <c r="W101" i="5" s="1"/>
  <c r="Y101" i="5" s="1"/>
  <c r="V1000" i="5"/>
  <c r="W1000" i="5" s="1"/>
  <c r="Y1000" i="5" s="1"/>
  <c r="V420" i="5"/>
  <c r="W420" i="5" s="1"/>
  <c r="Y420" i="5" s="1"/>
  <c r="V739" i="5"/>
  <c r="W739" i="5" s="1"/>
  <c r="Y739" i="5" s="1"/>
  <c r="V159" i="5"/>
  <c r="W159" i="5" s="1"/>
  <c r="Y159" i="5" s="1"/>
  <c r="V1058" i="5"/>
  <c r="W1058" i="5" s="1"/>
  <c r="Y1058" i="5" s="1"/>
  <c r="V478" i="5"/>
  <c r="W478" i="5" s="1"/>
  <c r="Y478" i="5" s="1"/>
  <c r="V797" i="5"/>
  <c r="W797" i="5" s="1"/>
  <c r="Y797" i="5" s="1"/>
  <c r="V217" i="5"/>
  <c r="W217" i="5" s="1"/>
  <c r="Y217" i="5" s="1"/>
  <c r="V14" i="5"/>
  <c r="W14" i="5" s="1"/>
  <c r="Y14" i="5" s="1"/>
  <c r="V1116" i="5"/>
  <c r="W1116" i="5" s="1"/>
  <c r="Y1116" i="5" s="1"/>
  <c r="V536" i="5"/>
  <c r="W536" i="5" s="1"/>
  <c r="Y536" i="5" s="1"/>
  <c r="V855" i="5"/>
  <c r="W855" i="5" s="1"/>
  <c r="Y855" i="5" s="1"/>
  <c r="V275" i="5"/>
  <c r="W275" i="5" s="1"/>
  <c r="Y275" i="5" s="1"/>
  <c r="V1174" i="5"/>
  <c r="W1174" i="5" s="1"/>
  <c r="Y1174" i="5" s="1"/>
  <c r="V594" i="5"/>
  <c r="W594" i="5" s="1"/>
  <c r="Y594" i="5" s="1"/>
  <c r="V913" i="5"/>
  <c r="W913" i="5" s="1"/>
  <c r="Y913" i="5" s="1"/>
  <c r="V333" i="5"/>
  <c r="W333" i="5" s="1"/>
  <c r="Y333" i="5" s="1"/>
  <c r="V652" i="5"/>
  <c r="W652" i="5" s="1"/>
  <c r="Y652" i="5" s="1"/>
  <c r="V72" i="5"/>
  <c r="W72" i="5" s="1"/>
  <c r="Y72" i="5" s="1"/>
  <c r="V971" i="5"/>
  <c r="W971" i="5" s="1"/>
  <c r="Y971" i="5" s="1"/>
  <c r="V391" i="5"/>
  <c r="W391" i="5" s="1"/>
  <c r="Y391" i="5" s="1"/>
  <c r="V710" i="5"/>
  <c r="W710" i="5" s="1"/>
  <c r="Y710" i="5" s="1"/>
  <c r="V1029" i="5"/>
  <c r="W1029" i="5" s="1"/>
  <c r="Y1029" i="5" s="1"/>
  <c r="V449" i="5"/>
  <c r="W449" i="5" s="1"/>
  <c r="Y449" i="5" s="1"/>
  <c r="V565" i="5"/>
  <c r="W565" i="5" s="1"/>
  <c r="Y565" i="5" s="1"/>
  <c r="V1145" i="5"/>
  <c r="W1145" i="5" s="1"/>
  <c r="Y1145" i="5" s="1"/>
  <c r="V188" i="5"/>
  <c r="W188" i="5" s="1"/>
  <c r="Y188" i="5" s="1"/>
  <c r="V826" i="5"/>
  <c r="W826" i="5" s="1"/>
  <c r="Y826" i="5" s="1"/>
  <c r="V507" i="5"/>
  <c r="W507" i="5" s="1"/>
  <c r="Y507" i="5" s="1"/>
  <c r="V246" i="5"/>
  <c r="W246" i="5" s="1"/>
  <c r="Y246" i="5" s="1"/>
  <c r="V1087" i="5"/>
  <c r="W1087" i="5" s="1"/>
  <c r="Y1087" i="5" s="1"/>
  <c r="V768" i="5"/>
  <c r="W768" i="5" s="1"/>
  <c r="Y768" i="5" s="1"/>
  <c r="V130" i="5"/>
  <c r="W130" i="5" s="1"/>
  <c r="Y130" i="5" s="1"/>
  <c r="W724" i="5"/>
  <c r="Y724" i="5" s="1"/>
  <c r="V1146" i="5"/>
  <c r="W1146" i="5" s="1"/>
  <c r="Y1146" i="5" s="1"/>
  <c r="V566" i="5"/>
  <c r="W566" i="5" s="1"/>
  <c r="Y566" i="5" s="1"/>
  <c r="V885" i="5"/>
  <c r="W885" i="5" s="1"/>
  <c r="Y885" i="5" s="1"/>
  <c r="V305" i="5"/>
  <c r="W305" i="5" s="1"/>
  <c r="Y305" i="5" s="1"/>
  <c r="V624" i="5"/>
  <c r="W624" i="5" s="1"/>
  <c r="Y624" i="5" s="1"/>
  <c r="V44" i="5"/>
  <c r="W44" i="5" s="1"/>
  <c r="Y44" i="5" s="1"/>
  <c r="V1204" i="5"/>
  <c r="W1204" i="5" s="1"/>
  <c r="Y1204" i="5" s="1"/>
  <c r="V943" i="5"/>
  <c r="W943" i="5" s="1"/>
  <c r="Y943" i="5" s="1"/>
  <c r="V363" i="5"/>
  <c r="W363" i="5" s="1"/>
  <c r="Y363" i="5" s="1"/>
  <c r="V682" i="5"/>
  <c r="W682" i="5" s="1"/>
  <c r="Y682" i="5" s="1"/>
  <c r="V102" i="5"/>
  <c r="W102" i="5" s="1"/>
  <c r="Y102" i="5" s="1"/>
  <c r="V1001" i="5"/>
  <c r="W1001" i="5" s="1"/>
  <c r="Y1001" i="5" s="1"/>
  <c r="V421" i="5"/>
  <c r="W421" i="5" s="1"/>
  <c r="Y421" i="5" s="1"/>
  <c r="V740" i="5"/>
  <c r="W740" i="5" s="1"/>
  <c r="Y740" i="5" s="1"/>
  <c r="V160" i="5"/>
  <c r="W160" i="5" s="1"/>
  <c r="Y160" i="5" s="1"/>
  <c r="V1059" i="5"/>
  <c r="W1059" i="5" s="1"/>
  <c r="Y1059" i="5" s="1"/>
  <c r="V479" i="5"/>
  <c r="W479" i="5" s="1"/>
  <c r="Y479" i="5" s="1"/>
  <c r="V798" i="5"/>
  <c r="W798" i="5" s="1"/>
  <c r="Y798" i="5" s="1"/>
  <c r="V218" i="5"/>
  <c r="W218" i="5" s="1"/>
  <c r="Y218" i="5" s="1"/>
  <c r="V15" i="5"/>
  <c r="W15" i="5" s="1"/>
  <c r="Y15" i="5" s="1"/>
  <c r="V1117" i="5"/>
  <c r="W1117" i="5" s="1"/>
  <c r="Y1117" i="5" s="1"/>
  <c r="V537" i="5"/>
  <c r="W537" i="5" s="1"/>
  <c r="Y537" i="5" s="1"/>
  <c r="V856" i="5"/>
  <c r="W856" i="5" s="1"/>
  <c r="Y856" i="5" s="1"/>
  <c r="V276" i="5"/>
  <c r="W276" i="5" s="1"/>
  <c r="Y276" i="5" s="1"/>
  <c r="V1175" i="5"/>
  <c r="W1175" i="5" s="1"/>
  <c r="Y1175" i="5" s="1"/>
  <c r="V595" i="5"/>
  <c r="W595" i="5" s="1"/>
  <c r="Y595" i="5" s="1"/>
  <c r="V914" i="5"/>
  <c r="W914" i="5" s="1"/>
  <c r="Y914" i="5" s="1"/>
  <c r="V334" i="5"/>
  <c r="W334" i="5" s="1"/>
  <c r="Y334" i="5" s="1"/>
  <c r="V653" i="5"/>
  <c r="W653" i="5" s="1"/>
  <c r="Y653" i="5" s="1"/>
  <c r="V73" i="5"/>
  <c r="W73" i="5" s="1"/>
  <c r="Y73" i="5" s="1"/>
  <c r="V972" i="5"/>
  <c r="W972" i="5" s="1"/>
  <c r="Y972" i="5" s="1"/>
  <c r="V711" i="5"/>
  <c r="W711" i="5" s="1"/>
  <c r="Y711" i="5" s="1"/>
  <c r="V450" i="5"/>
  <c r="W450" i="5" s="1"/>
  <c r="Y450" i="5" s="1"/>
  <c r="V1030" i="5"/>
  <c r="W1030" i="5" s="1"/>
  <c r="Y1030" i="5" s="1"/>
  <c r="V189" i="5"/>
  <c r="W189" i="5" s="1"/>
  <c r="Y189" i="5" s="1"/>
  <c r="V827" i="5"/>
  <c r="W827" i="5" s="1"/>
  <c r="Y827" i="5" s="1"/>
  <c r="V508" i="5"/>
  <c r="W508" i="5" s="1"/>
  <c r="Y508" i="5" s="1"/>
  <c r="V247" i="5"/>
  <c r="W247" i="5" s="1"/>
  <c r="Y247" i="5" s="1"/>
  <c r="V392" i="5"/>
  <c r="W392" i="5" s="1"/>
  <c r="Y392" i="5" s="1"/>
  <c r="V1088" i="5"/>
  <c r="W1088" i="5" s="1"/>
  <c r="Y1088" i="5" s="1"/>
  <c r="V131" i="5"/>
  <c r="W131" i="5" s="1"/>
  <c r="Y131" i="5" s="1"/>
  <c r="V769" i="5"/>
  <c r="W769" i="5" s="1"/>
  <c r="Y769" i="5" s="1"/>
  <c r="V1034" i="5"/>
  <c r="W1034" i="5" s="1"/>
  <c r="Y1034" i="5" s="1"/>
  <c r="V454" i="5"/>
  <c r="W454" i="5" s="1"/>
  <c r="Y454" i="5" s="1"/>
  <c r="V773" i="5"/>
  <c r="W773" i="5" s="1"/>
  <c r="Y773" i="5" s="1"/>
  <c r="V193" i="5"/>
  <c r="W193" i="5" s="1"/>
  <c r="Y193" i="5" s="1"/>
  <c r="V1092" i="5"/>
  <c r="W1092" i="5" s="1"/>
  <c r="Y1092" i="5" s="1"/>
  <c r="V512" i="5"/>
  <c r="W512" i="5" s="1"/>
  <c r="Y512" i="5" s="1"/>
  <c r="V831" i="5"/>
  <c r="W831" i="5" s="1"/>
  <c r="Y831" i="5" s="1"/>
  <c r="V251" i="5"/>
  <c r="W251" i="5" s="1"/>
  <c r="Y251" i="5" s="1"/>
  <c r="V1150" i="5"/>
  <c r="W1150" i="5" s="1"/>
  <c r="Y1150" i="5" s="1"/>
  <c r="V570" i="5"/>
  <c r="W570" i="5" s="1"/>
  <c r="Y570" i="5" s="1"/>
  <c r="V889" i="5"/>
  <c r="W889" i="5" s="1"/>
  <c r="Y889" i="5" s="1"/>
  <c r="V309" i="5"/>
  <c r="W309" i="5" s="1"/>
  <c r="Y309" i="5" s="1"/>
  <c r="V628" i="5"/>
  <c r="W628" i="5" s="1"/>
  <c r="Y628" i="5" s="1"/>
  <c r="V48" i="5"/>
  <c r="W48" i="5" s="1"/>
  <c r="Y48" i="5" s="1"/>
  <c r="V1208" i="5"/>
  <c r="W1208" i="5" s="1"/>
  <c r="Y1208" i="5" s="1"/>
  <c r="V947" i="5"/>
  <c r="W947" i="5" s="1"/>
  <c r="Y947" i="5" s="1"/>
  <c r="V367" i="5"/>
  <c r="W367" i="5" s="1"/>
  <c r="Y367" i="5" s="1"/>
  <c r="V686" i="5"/>
  <c r="W686" i="5" s="1"/>
  <c r="Y686" i="5" s="1"/>
  <c r="V106" i="5"/>
  <c r="W106" i="5" s="1"/>
  <c r="Y106" i="5" s="1"/>
  <c r="V1005" i="5"/>
  <c r="W1005" i="5" s="1"/>
  <c r="Y1005" i="5" s="1"/>
  <c r="V425" i="5"/>
  <c r="W425" i="5" s="1"/>
  <c r="Y425" i="5" s="1"/>
  <c r="V744" i="5"/>
  <c r="W744" i="5" s="1"/>
  <c r="Y744" i="5" s="1"/>
  <c r="V164" i="5"/>
  <c r="W164" i="5" s="1"/>
  <c r="Y164" i="5" s="1"/>
  <c r="V1063" i="5"/>
  <c r="W1063" i="5" s="1"/>
  <c r="Y1063" i="5" s="1"/>
  <c r="V483" i="5"/>
  <c r="W483" i="5" s="1"/>
  <c r="Y483" i="5" s="1"/>
  <c r="V802" i="5"/>
  <c r="W802" i="5" s="1"/>
  <c r="Y802" i="5" s="1"/>
  <c r="V222" i="5"/>
  <c r="W222" i="5" s="1"/>
  <c r="Y222" i="5" s="1"/>
  <c r="V1121" i="5"/>
  <c r="W1121" i="5" s="1"/>
  <c r="Y1121" i="5" s="1"/>
  <c r="V541" i="5"/>
  <c r="W541" i="5" s="1"/>
  <c r="Y541" i="5" s="1"/>
  <c r="V860" i="5"/>
  <c r="W860" i="5" s="1"/>
  <c r="Y860" i="5" s="1"/>
  <c r="V1179" i="5"/>
  <c r="W1179" i="5" s="1"/>
  <c r="Y1179" i="5" s="1"/>
  <c r="V599" i="5"/>
  <c r="W599" i="5" s="1"/>
  <c r="Y599" i="5" s="1"/>
  <c r="V657" i="5"/>
  <c r="W657" i="5" s="1"/>
  <c r="Y657" i="5" s="1"/>
  <c r="V280" i="5"/>
  <c r="W280" i="5" s="1"/>
  <c r="Y280" i="5" s="1"/>
  <c r="V135" i="5"/>
  <c r="W135" i="5" s="1"/>
  <c r="Y135" i="5" s="1"/>
  <c r="V77" i="5"/>
  <c r="W77" i="5" s="1"/>
  <c r="Y77" i="5" s="1"/>
  <c r="V19" i="5"/>
  <c r="W19" i="5" s="1"/>
  <c r="Y19" i="5" s="1"/>
  <c r="V918" i="5"/>
  <c r="W918" i="5" s="1"/>
  <c r="Y918" i="5" s="1"/>
  <c r="V338" i="5"/>
  <c r="W338" i="5" s="1"/>
  <c r="Y338" i="5" s="1"/>
  <c r="V715" i="5"/>
  <c r="W715" i="5" s="1"/>
  <c r="Y715" i="5" s="1"/>
  <c r="V396" i="5"/>
  <c r="W396" i="5" s="1"/>
  <c r="Y396" i="5" s="1"/>
  <c r="V976" i="5"/>
  <c r="W976" i="5" s="1"/>
  <c r="Y976" i="5" s="1"/>
  <c r="W34" i="5"/>
  <c r="Y34" i="5" s="1"/>
  <c r="V716" i="5"/>
  <c r="W716" i="5" s="1"/>
  <c r="Y716" i="5" s="1"/>
  <c r="V136" i="5"/>
  <c r="W136" i="5" s="1"/>
  <c r="Y136" i="5" s="1"/>
  <c r="V1035" i="5"/>
  <c r="W1035" i="5" s="1"/>
  <c r="Y1035" i="5" s="1"/>
  <c r="V455" i="5"/>
  <c r="W455" i="5" s="1"/>
  <c r="Y455" i="5" s="1"/>
  <c r="V774" i="5"/>
  <c r="W774" i="5" s="1"/>
  <c r="Y774" i="5" s="1"/>
  <c r="V194" i="5"/>
  <c r="W194" i="5" s="1"/>
  <c r="Y194" i="5" s="1"/>
  <c r="V1093" i="5"/>
  <c r="W1093" i="5" s="1"/>
  <c r="Y1093" i="5" s="1"/>
  <c r="V513" i="5"/>
  <c r="W513" i="5" s="1"/>
  <c r="Y513" i="5" s="1"/>
  <c r="V832" i="5"/>
  <c r="W832" i="5" s="1"/>
  <c r="Y832" i="5" s="1"/>
  <c r="V252" i="5"/>
  <c r="W252" i="5" s="1"/>
  <c r="Y252" i="5" s="1"/>
  <c r="V1151" i="5"/>
  <c r="W1151" i="5" s="1"/>
  <c r="Y1151" i="5" s="1"/>
  <c r="V571" i="5"/>
  <c r="W571" i="5" s="1"/>
  <c r="Y571" i="5" s="1"/>
  <c r="V890" i="5"/>
  <c r="W890" i="5" s="1"/>
  <c r="Y890" i="5" s="1"/>
  <c r="V310" i="5"/>
  <c r="W310" i="5" s="1"/>
  <c r="Y310" i="5" s="1"/>
  <c r="V629" i="5"/>
  <c r="W629" i="5" s="1"/>
  <c r="Y629" i="5" s="1"/>
  <c r="V49" i="5"/>
  <c r="W49" i="5" s="1"/>
  <c r="Y49" i="5" s="1"/>
  <c r="V1209" i="5"/>
  <c r="W1209" i="5" s="1"/>
  <c r="Y1209" i="5" s="1"/>
  <c r="V948" i="5"/>
  <c r="W948" i="5" s="1"/>
  <c r="Y948" i="5" s="1"/>
  <c r="V368" i="5"/>
  <c r="W368" i="5" s="1"/>
  <c r="Y368" i="5" s="1"/>
  <c r="V687" i="5"/>
  <c r="W687" i="5" s="1"/>
  <c r="Y687" i="5" s="1"/>
  <c r="V107" i="5"/>
  <c r="W107" i="5" s="1"/>
  <c r="Y107" i="5" s="1"/>
  <c r="V1006" i="5"/>
  <c r="W1006" i="5" s="1"/>
  <c r="Y1006" i="5" s="1"/>
  <c r="V426" i="5"/>
  <c r="W426" i="5" s="1"/>
  <c r="Y426" i="5" s="1"/>
  <c r="V745" i="5"/>
  <c r="W745" i="5" s="1"/>
  <c r="Y745" i="5" s="1"/>
  <c r="V165" i="5"/>
  <c r="W165" i="5" s="1"/>
  <c r="Y165" i="5" s="1"/>
  <c r="V1064" i="5"/>
  <c r="W1064" i="5" s="1"/>
  <c r="Y1064" i="5" s="1"/>
  <c r="V484" i="5"/>
  <c r="W484" i="5" s="1"/>
  <c r="Y484" i="5" s="1"/>
  <c r="V803" i="5"/>
  <c r="W803" i="5" s="1"/>
  <c r="Y803" i="5" s="1"/>
  <c r="V223" i="5"/>
  <c r="W223" i="5" s="1"/>
  <c r="Y223" i="5" s="1"/>
  <c r="V20" i="5"/>
  <c r="W20" i="5" s="1"/>
  <c r="Y20" i="5" s="1"/>
  <c r="V1122" i="5"/>
  <c r="W1122" i="5" s="1"/>
  <c r="Y1122" i="5" s="1"/>
  <c r="V542" i="5"/>
  <c r="W542" i="5" s="1"/>
  <c r="Y542" i="5" s="1"/>
  <c r="V861" i="5"/>
  <c r="W861" i="5" s="1"/>
  <c r="Y861" i="5" s="1"/>
  <c r="V281" i="5"/>
  <c r="W281" i="5" s="1"/>
  <c r="Y281" i="5" s="1"/>
  <c r="V977" i="5"/>
  <c r="W977" i="5" s="1"/>
  <c r="Y977" i="5" s="1"/>
  <c r="V658" i="5"/>
  <c r="W658" i="5" s="1"/>
  <c r="Y658" i="5" s="1"/>
  <c r="V78" i="5"/>
  <c r="W78" i="5" s="1"/>
  <c r="Y78" i="5" s="1"/>
  <c r="V919" i="5"/>
  <c r="W919" i="5" s="1"/>
  <c r="Y919" i="5" s="1"/>
  <c r="V339" i="5"/>
  <c r="W339" i="5" s="1"/>
  <c r="Y339" i="5" s="1"/>
  <c r="V600" i="5"/>
  <c r="W600" i="5" s="1"/>
  <c r="Y600" i="5" s="1"/>
  <c r="V1180" i="5"/>
  <c r="W1180" i="5" s="1"/>
  <c r="Y1180" i="5" s="1"/>
  <c r="V397" i="5"/>
  <c r="W397" i="5" s="1"/>
  <c r="Y397" i="5" s="1"/>
  <c r="V772" i="5"/>
  <c r="W772" i="5" s="1"/>
  <c r="Y772" i="5" s="1"/>
  <c r="V192" i="5"/>
  <c r="W192" i="5" s="1"/>
  <c r="Y192" i="5" s="1"/>
  <c r="V1091" i="5"/>
  <c r="W1091" i="5" s="1"/>
  <c r="Y1091" i="5" s="1"/>
  <c r="V511" i="5"/>
  <c r="W511" i="5" s="1"/>
  <c r="Y511" i="5" s="1"/>
  <c r="V830" i="5"/>
  <c r="W830" i="5" s="1"/>
  <c r="Y830" i="5" s="1"/>
  <c r="V250" i="5"/>
  <c r="W250" i="5" s="1"/>
  <c r="Y250" i="5" s="1"/>
  <c r="V1149" i="5"/>
  <c r="W1149" i="5" s="1"/>
  <c r="Y1149" i="5" s="1"/>
  <c r="V569" i="5"/>
  <c r="W569" i="5" s="1"/>
  <c r="Y569" i="5" s="1"/>
  <c r="V888" i="5"/>
  <c r="W888" i="5" s="1"/>
  <c r="Y888" i="5" s="1"/>
  <c r="V308" i="5"/>
  <c r="W308" i="5" s="1"/>
  <c r="Y308" i="5" s="1"/>
  <c r="V627" i="5"/>
  <c r="W627" i="5" s="1"/>
  <c r="Y627" i="5" s="1"/>
  <c r="V47" i="5"/>
  <c r="W47" i="5" s="1"/>
  <c r="Y47" i="5" s="1"/>
  <c r="V1207" i="5"/>
  <c r="W1207" i="5" s="1"/>
  <c r="Y1207" i="5" s="1"/>
  <c r="V946" i="5"/>
  <c r="W946" i="5" s="1"/>
  <c r="Y946" i="5" s="1"/>
  <c r="V366" i="5"/>
  <c r="W366" i="5" s="1"/>
  <c r="Y366" i="5" s="1"/>
  <c r="V685" i="5"/>
  <c r="W685" i="5" s="1"/>
  <c r="Y685" i="5" s="1"/>
  <c r="V105" i="5"/>
  <c r="W105" i="5" s="1"/>
  <c r="Y105" i="5" s="1"/>
  <c r="V1004" i="5"/>
  <c r="W1004" i="5" s="1"/>
  <c r="Y1004" i="5" s="1"/>
  <c r="V424" i="5"/>
  <c r="W424" i="5" s="1"/>
  <c r="Y424" i="5" s="1"/>
  <c r="V743" i="5"/>
  <c r="W743" i="5" s="1"/>
  <c r="Y743" i="5" s="1"/>
  <c r="V163" i="5"/>
  <c r="W163" i="5" s="1"/>
  <c r="Y163" i="5" s="1"/>
  <c r="V1062" i="5"/>
  <c r="W1062" i="5" s="1"/>
  <c r="Y1062" i="5" s="1"/>
  <c r="V482" i="5"/>
  <c r="W482" i="5" s="1"/>
  <c r="Y482" i="5" s="1"/>
  <c r="V801" i="5"/>
  <c r="W801" i="5" s="1"/>
  <c r="Y801" i="5" s="1"/>
  <c r="V221" i="5"/>
  <c r="W221" i="5" s="1"/>
  <c r="Y221" i="5" s="1"/>
  <c r="V1120" i="5"/>
  <c r="W1120" i="5" s="1"/>
  <c r="Y1120" i="5" s="1"/>
  <c r="V540" i="5"/>
  <c r="W540" i="5" s="1"/>
  <c r="Y540" i="5" s="1"/>
  <c r="V859" i="5"/>
  <c r="W859" i="5" s="1"/>
  <c r="Y859" i="5" s="1"/>
  <c r="V279" i="5"/>
  <c r="W279" i="5" s="1"/>
  <c r="Y279" i="5" s="1"/>
  <c r="V1178" i="5"/>
  <c r="W1178" i="5" s="1"/>
  <c r="Y1178" i="5" s="1"/>
  <c r="V598" i="5"/>
  <c r="W598" i="5" s="1"/>
  <c r="Y598" i="5" s="1"/>
  <c r="V917" i="5"/>
  <c r="W917" i="5" s="1"/>
  <c r="Y917" i="5" s="1"/>
  <c r="V337" i="5"/>
  <c r="W337" i="5" s="1"/>
  <c r="Y337" i="5" s="1"/>
  <c r="V656" i="5"/>
  <c r="W656" i="5" s="1"/>
  <c r="Y656" i="5" s="1"/>
  <c r="V134" i="5"/>
  <c r="W134" i="5" s="1"/>
  <c r="Y134" i="5" s="1"/>
  <c r="V76" i="5"/>
  <c r="W76" i="5" s="1"/>
  <c r="Y76" i="5" s="1"/>
  <c r="V453" i="5"/>
  <c r="W453" i="5" s="1"/>
  <c r="Y453" i="5" s="1"/>
  <c r="V18" i="5"/>
  <c r="W18" i="5" s="1"/>
  <c r="Y18" i="5" s="1"/>
  <c r="V1033" i="5"/>
  <c r="W1033" i="5" s="1"/>
  <c r="Y1033" i="5" s="1"/>
  <c r="V714" i="5"/>
  <c r="W714" i="5" s="1"/>
  <c r="Y714" i="5" s="1"/>
  <c r="V395" i="5"/>
  <c r="W395" i="5" s="1"/>
  <c r="Y395" i="5" s="1"/>
  <c r="V975" i="5"/>
  <c r="W975" i="5" s="1"/>
  <c r="Y975" i="5" s="1"/>
  <c r="V640" i="5"/>
  <c r="W640" i="5" s="1"/>
  <c r="Y640" i="5" s="1"/>
  <c r="V60" i="5"/>
  <c r="W60" i="5" s="1"/>
  <c r="Y60" i="5" s="1"/>
  <c r="V959" i="5"/>
  <c r="W959" i="5" s="1"/>
  <c r="Y959" i="5" s="1"/>
  <c r="V379" i="5"/>
  <c r="W379" i="5" s="1"/>
  <c r="Y379" i="5" s="1"/>
  <c r="V698" i="5"/>
  <c r="W698" i="5" s="1"/>
  <c r="Y698" i="5" s="1"/>
  <c r="V118" i="5"/>
  <c r="W118" i="5" s="1"/>
  <c r="Y118" i="5" s="1"/>
  <c r="V1017" i="5"/>
  <c r="W1017" i="5" s="1"/>
  <c r="Y1017" i="5" s="1"/>
  <c r="V437" i="5"/>
  <c r="W437" i="5" s="1"/>
  <c r="Y437" i="5" s="1"/>
  <c r="V756" i="5"/>
  <c r="W756" i="5" s="1"/>
  <c r="Y756" i="5" s="1"/>
  <c r="V176" i="5"/>
  <c r="W176" i="5" s="1"/>
  <c r="Y176" i="5" s="1"/>
  <c r="V1075" i="5"/>
  <c r="W1075" i="5" s="1"/>
  <c r="Y1075" i="5" s="1"/>
  <c r="V495" i="5"/>
  <c r="W495" i="5" s="1"/>
  <c r="Y495" i="5" s="1"/>
  <c r="V814" i="5"/>
  <c r="W814" i="5" s="1"/>
  <c r="Y814" i="5" s="1"/>
  <c r="V234" i="5"/>
  <c r="W234" i="5" s="1"/>
  <c r="Y234" i="5" s="1"/>
  <c r="V1133" i="5"/>
  <c r="W1133" i="5" s="1"/>
  <c r="Y1133" i="5" s="1"/>
  <c r="V553" i="5"/>
  <c r="W553" i="5" s="1"/>
  <c r="Y553" i="5" s="1"/>
  <c r="V872" i="5"/>
  <c r="W872" i="5" s="1"/>
  <c r="Y872" i="5" s="1"/>
  <c r="V292" i="5"/>
  <c r="W292" i="5" s="1"/>
  <c r="Y292" i="5" s="1"/>
  <c r="V611" i="5"/>
  <c r="W611" i="5" s="1"/>
  <c r="Y611" i="5" s="1"/>
  <c r="V31" i="5"/>
  <c r="W31" i="5" s="1"/>
  <c r="Y31" i="5" s="1"/>
  <c r="V1191" i="5"/>
  <c r="W1191" i="5" s="1"/>
  <c r="Y1191" i="5" s="1"/>
  <c r="V930" i="5"/>
  <c r="W930" i="5" s="1"/>
  <c r="Y930" i="5" s="1"/>
  <c r="V350" i="5"/>
  <c r="W350" i="5" s="1"/>
  <c r="Y350" i="5" s="1"/>
  <c r="V669" i="5"/>
  <c r="W669" i="5" s="1"/>
  <c r="Y669" i="5" s="1"/>
  <c r="V89" i="5"/>
  <c r="W89" i="5" s="1"/>
  <c r="Y89" i="5" s="1"/>
  <c r="V988" i="5"/>
  <c r="W988" i="5" s="1"/>
  <c r="Y988" i="5" s="1"/>
  <c r="V408" i="5"/>
  <c r="W408" i="5" s="1"/>
  <c r="Y408" i="5" s="1"/>
  <c r="V727" i="5"/>
  <c r="W727" i="5" s="1"/>
  <c r="Y727" i="5" s="1"/>
  <c r="V147" i="5"/>
  <c r="W147" i="5" s="1"/>
  <c r="Y147" i="5" s="1"/>
  <c r="V1046" i="5"/>
  <c r="W1046" i="5" s="1"/>
  <c r="Y1046" i="5" s="1"/>
  <c r="V466" i="5"/>
  <c r="W466" i="5" s="1"/>
  <c r="Y466" i="5" s="1"/>
  <c r="V785" i="5"/>
  <c r="W785" i="5" s="1"/>
  <c r="Y785" i="5" s="1"/>
  <c r="V205" i="5"/>
  <c r="W205" i="5" s="1"/>
  <c r="Y205" i="5" s="1"/>
  <c r="V263" i="5"/>
  <c r="W263" i="5" s="1"/>
  <c r="Y263" i="5" s="1"/>
  <c r="V524" i="5"/>
  <c r="W524" i="5" s="1"/>
  <c r="Y524" i="5" s="1"/>
  <c r="V1104" i="5"/>
  <c r="W1104" i="5" s="1"/>
  <c r="Y1104" i="5" s="1"/>
  <c r="V321" i="5"/>
  <c r="W321" i="5" s="1"/>
  <c r="Y321" i="5" s="1"/>
  <c r="V901" i="5"/>
  <c r="W901" i="5" s="1"/>
  <c r="Y901" i="5" s="1"/>
  <c r="V582" i="5"/>
  <c r="W582" i="5" s="1"/>
  <c r="Y582" i="5" s="1"/>
  <c r="V1162" i="5"/>
  <c r="W1162" i="5" s="1"/>
  <c r="Y1162" i="5" s="1"/>
  <c r="V843" i="5"/>
  <c r="W843" i="5" s="1"/>
  <c r="Y843" i="5" s="1"/>
  <c r="W126" i="5"/>
  <c r="Y126" i="5" s="1"/>
  <c r="V660" i="5"/>
  <c r="W660" i="5" s="1"/>
  <c r="Y660" i="5" s="1"/>
  <c r="V80" i="5"/>
  <c r="W80" i="5" s="1"/>
  <c r="Y80" i="5" s="1"/>
  <c r="V979" i="5"/>
  <c r="W979" i="5" s="1"/>
  <c r="Y979" i="5" s="1"/>
  <c r="V399" i="5"/>
  <c r="W399" i="5" s="1"/>
  <c r="Y399" i="5" s="1"/>
  <c r="V718" i="5"/>
  <c r="W718" i="5" s="1"/>
  <c r="Y718" i="5" s="1"/>
  <c r="V138" i="5"/>
  <c r="W138" i="5" s="1"/>
  <c r="Y138" i="5" s="1"/>
  <c r="V1037" i="5"/>
  <c r="W1037" i="5" s="1"/>
  <c r="Y1037" i="5" s="1"/>
  <c r="V457" i="5"/>
  <c r="W457" i="5" s="1"/>
  <c r="Y457" i="5" s="1"/>
  <c r="V776" i="5"/>
  <c r="W776" i="5" s="1"/>
  <c r="Y776" i="5" s="1"/>
  <c r="V196" i="5"/>
  <c r="W196" i="5" s="1"/>
  <c r="Y196" i="5" s="1"/>
  <c r="V1095" i="5"/>
  <c r="W1095" i="5" s="1"/>
  <c r="Y1095" i="5" s="1"/>
  <c r="V515" i="5"/>
  <c r="W515" i="5" s="1"/>
  <c r="Y515" i="5" s="1"/>
  <c r="V834" i="5"/>
  <c r="W834" i="5" s="1"/>
  <c r="Y834" i="5" s="1"/>
  <c r="V254" i="5"/>
  <c r="W254" i="5" s="1"/>
  <c r="Y254" i="5" s="1"/>
  <c r="V1153" i="5"/>
  <c r="W1153" i="5" s="1"/>
  <c r="Y1153" i="5" s="1"/>
  <c r="V573" i="5"/>
  <c r="W573" i="5" s="1"/>
  <c r="Y573" i="5" s="1"/>
  <c r="V892" i="5"/>
  <c r="W892" i="5" s="1"/>
  <c r="Y892" i="5" s="1"/>
  <c r="V312" i="5"/>
  <c r="W312" i="5" s="1"/>
  <c r="Y312" i="5" s="1"/>
  <c r="V631" i="5"/>
  <c r="W631" i="5" s="1"/>
  <c r="Y631" i="5" s="1"/>
  <c r="V51" i="5"/>
  <c r="W51" i="5" s="1"/>
  <c r="Y51" i="5" s="1"/>
  <c r="V1211" i="5"/>
  <c r="W1211" i="5" s="1"/>
  <c r="Y1211" i="5" s="1"/>
  <c r="V950" i="5"/>
  <c r="W950" i="5" s="1"/>
  <c r="Y950" i="5" s="1"/>
  <c r="V370" i="5"/>
  <c r="W370" i="5" s="1"/>
  <c r="Y370" i="5" s="1"/>
  <c r="V689" i="5"/>
  <c r="W689" i="5" s="1"/>
  <c r="Y689" i="5" s="1"/>
  <c r="V1008" i="5"/>
  <c r="W1008" i="5" s="1"/>
  <c r="Y1008" i="5" s="1"/>
  <c r="V428" i="5"/>
  <c r="W428" i="5" s="1"/>
  <c r="Y428" i="5" s="1"/>
  <c r="V747" i="5"/>
  <c r="W747" i="5" s="1"/>
  <c r="Y747" i="5" s="1"/>
  <c r="V167" i="5"/>
  <c r="W167" i="5" s="1"/>
  <c r="Y167" i="5" s="1"/>
  <c r="V1066" i="5"/>
  <c r="W1066" i="5" s="1"/>
  <c r="Y1066" i="5" s="1"/>
  <c r="V486" i="5"/>
  <c r="W486" i="5" s="1"/>
  <c r="Y486" i="5" s="1"/>
  <c r="V805" i="5"/>
  <c r="W805" i="5" s="1"/>
  <c r="Y805" i="5" s="1"/>
  <c r="V225" i="5"/>
  <c r="W225" i="5" s="1"/>
  <c r="Y225" i="5" s="1"/>
  <c r="V863" i="5"/>
  <c r="W863" i="5" s="1"/>
  <c r="Y863" i="5" s="1"/>
  <c r="V544" i="5"/>
  <c r="W544" i="5" s="1"/>
  <c r="Y544" i="5" s="1"/>
  <c r="V283" i="5"/>
  <c r="W283" i="5" s="1"/>
  <c r="Y283" i="5" s="1"/>
  <c r="V22" i="5"/>
  <c r="W22" i="5" s="1"/>
  <c r="Y22" i="5" s="1"/>
  <c r="V1124" i="5"/>
  <c r="W1124" i="5" s="1"/>
  <c r="Y1124" i="5" s="1"/>
  <c r="V109" i="5"/>
  <c r="W109" i="5" s="1"/>
  <c r="Y109" i="5" s="1"/>
  <c r="V921" i="5"/>
  <c r="W921" i="5" s="1"/>
  <c r="Y921" i="5" s="1"/>
  <c r="V341" i="5"/>
  <c r="W341" i="5" s="1"/>
  <c r="Y341" i="5" s="1"/>
  <c r="V602" i="5"/>
  <c r="W602" i="5" s="1"/>
  <c r="Y602" i="5" s="1"/>
  <c r="V1182" i="5"/>
  <c r="W1182" i="5" s="1"/>
  <c r="Y1182" i="5" s="1"/>
  <c r="W1082" i="5"/>
  <c r="Y1082" i="5" s="1"/>
  <c r="W502" i="5"/>
  <c r="Y502" i="5" s="1"/>
  <c r="V1164" i="5"/>
  <c r="W1164" i="5" s="1"/>
  <c r="Y1164" i="5" s="1"/>
  <c r="V584" i="5"/>
  <c r="W584" i="5" s="1"/>
  <c r="Y584" i="5" s="1"/>
  <c r="V903" i="5"/>
  <c r="W903" i="5" s="1"/>
  <c r="Y903" i="5" s="1"/>
  <c r="V323" i="5"/>
  <c r="W323" i="5" s="1"/>
  <c r="Y323" i="5" s="1"/>
  <c r="V642" i="5"/>
  <c r="W642" i="5" s="1"/>
  <c r="Y642" i="5" s="1"/>
  <c r="V62" i="5"/>
  <c r="W62" i="5" s="1"/>
  <c r="Y62" i="5" s="1"/>
  <c r="V961" i="5"/>
  <c r="W961" i="5" s="1"/>
  <c r="Y961" i="5" s="1"/>
  <c r="V381" i="5"/>
  <c r="W381" i="5" s="1"/>
  <c r="Y381" i="5" s="1"/>
  <c r="V700" i="5"/>
  <c r="W700" i="5" s="1"/>
  <c r="Y700" i="5" s="1"/>
  <c r="V120" i="5"/>
  <c r="W120" i="5" s="1"/>
  <c r="Y120" i="5" s="1"/>
  <c r="V1019" i="5"/>
  <c r="W1019" i="5" s="1"/>
  <c r="Y1019" i="5" s="1"/>
  <c r="V439" i="5"/>
  <c r="W439" i="5" s="1"/>
  <c r="Y439" i="5" s="1"/>
  <c r="V758" i="5"/>
  <c r="W758" i="5" s="1"/>
  <c r="Y758" i="5" s="1"/>
  <c r="V178" i="5"/>
  <c r="W178" i="5" s="1"/>
  <c r="Y178" i="5" s="1"/>
  <c r="V1077" i="5"/>
  <c r="W1077" i="5" s="1"/>
  <c r="Y1077" i="5" s="1"/>
  <c r="V497" i="5"/>
  <c r="W497" i="5" s="1"/>
  <c r="Y497" i="5" s="1"/>
  <c r="V816" i="5"/>
  <c r="W816" i="5" s="1"/>
  <c r="Y816" i="5" s="1"/>
  <c r="V236" i="5"/>
  <c r="W236" i="5" s="1"/>
  <c r="Y236" i="5" s="1"/>
  <c r="V1135" i="5"/>
  <c r="W1135" i="5" s="1"/>
  <c r="Y1135" i="5" s="1"/>
  <c r="V555" i="5"/>
  <c r="W555" i="5" s="1"/>
  <c r="Y555" i="5" s="1"/>
  <c r="V874" i="5"/>
  <c r="W874" i="5" s="1"/>
  <c r="Y874" i="5" s="1"/>
  <c r="V294" i="5"/>
  <c r="W294" i="5" s="1"/>
  <c r="Y294" i="5" s="1"/>
  <c r="V613" i="5"/>
  <c r="W613" i="5" s="1"/>
  <c r="Y613" i="5" s="1"/>
  <c r="V1193" i="5"/>
  <c r="W1193" i="5" s="1"/>
  <c r="Y1193" i="5" s="1"/>
  <c r="V932" i="5"/>
  <c r="W932" i="5" s="1"/>
  <c r="Y932" i="5" s="1"/>
  <c r="V352" i="5"/>
  <c r="W352" i="5" s="1"/>
  <c r="Y352" i="5" s="1"/>
  <c r="V671" i="5"/>
  <c r="W671" i="5" s="1"/>
  <c r="Y671" i="5" s="1"/>
  <c r="V91" i="5"/>
  <c r="W91" i="5" s="1"/>
  <c r="Y91" i="5" s="1"/>
  <c r="V990" i="5"/>
  <c r="W990" i="5" s="1"/>
  <c r="Y990" i="5" s="1"/>
  <c r="V410" i="5"/>
  <c r="W410" i="5" s="1"/>
  <c r="Y410" i="5" s="1"/>
  <c r="V729" i="5"/>
  <c r="W729" i="5" s="1"/>
  <c r="Y729" i="5" s="1"/>
  <c r="V149" i="5"/>
  <c r="W149" i="5" s="1"/>
  <c r="Y149" i="5" s="1"/>
  <c r="V845" i="5"/>
  <c r="W845" i="5" s="1"/>
  <c r="Y845" i="5" s="1"/>
  <c r="V265" i="5"/>
  <c r="W265" i="5" s="1"/>
  <c r="Y265" i="5" s="1"/>
  <c r="V526" i="5"/>
  <c r="W526" i="5" s="1"/>
  <c r="Y526" i="5" s="1"/>
  <c r="V1106" i="5"/>
  <c r="W1106" i="5" s="1"/>
  <c r="Y1106" i="5" s="1"/>
  <c r="V33" i="5"/>
  <c r="W33" i="5" s="1"/>
  <c r="Y33" i="5" s="1"/>
  <c r="V787" i="5"/>
  <c r="W787" i="5" s="1"/>
  <c r="Y787" i="5" s="1"/>
  <c r="V468" i="5"/>
  <c r="W468" i="5" s="1"/>
  <c r="Y468" i="5" s="1"/>
  <c r="V207" i="5"/>
  <c r="W207" i="5" s="1"/>
  <c r="Y207" i="5" s="1"/>
  <c r="V1048" i="5"/>
  <c r="W1048" i="5" s="1"/>
  <c r="Y1048" i="5" s="1"/>
  <c r="V4" i="5"/>
  <c r="W4" i="5" s="1"/>
  <c r="Y4" i="5" s="1"/>
  <c r="V1052" i="5"/>
  <c r="W1052" i="5" s="1"/>
  <c r="Y1052" i="5" s="1"/>
  <c r="V472" i="5"/>
  <c r="W472" i="5" s="1"/>
  <c r="Y472" i="5" s="1"/>
  <c r="V791" i="5"/>
  <c r="W791" i="5" s="1"/>
  <c r="Y791" i="5" s="1"/>
  <c r="V211" i="5"/>
  <c r="W211" i="5" s="1"/>
  <c r="Y211" i="5" s="1"/>
  <c r="V8" i="5"/>
  <c r="W8" i="5" s="1"/>
  <c r="Y8" i="5" s="1"/>
  <c r="V1110" i="5"/>
  <c r="W1110" i="5" s="1"/>
  <c r="Y1110" i="5" s="1"/>
  <c r="V530" i="5"/>
  <c r="W530" i="5" s="1"/>
  <c r="Y530" i="5" s="1"/>
  <c r="V849" i="5"/>
  <c r="W849" i="5" s="1"/>
  <c r="Y849" i="5" s="1"/>
  <c r="V269" i="5"/>
  <c r="W269" i="5" s="1"/>
  <c r="Y269" i="5" s="1"/>
  <c r="V1168" i="5"/>
  <c r="W1168" i="5" s="1"/>
  <c r="Y1168" i="5" s="1"/>
  <c r="V588" i="5"/>
  <c r="W588" i="5" s="1"/>
  <c r="Y588" i="5" s="1"/>
  <c r="V907" i="5"/>
  <c r="W907" i="5" s="1"/>
  <c r="Y907" i="5" s="1"/>
  <c r="V327" i="5"/>
  <c r="W327" i="5" s="1"/>
  <c r="Y327" i="5" s="1"/>
  <c r="V646" i="5"/>
  <c r="W646" i="5" s="1"/>
  <c r="Y646" i="5" s="1"/>
  <c r="V66" i="5"/>
  <c r="W66" i="5" s="1"/>
  <c r="Y66" i="5" s="1"/>
  <c r="V965" i="5"/>
  <c r="W965" i="5" s="1"/>
  <c r="Y965" i="5" s="1"/>
  <c r="V385" i="5"/>
  <c r="W385" i="5" s="1"/>
  <c r="Y385" i="5" s="1"/>
  <c r="V704" i="5"/>
  <c r="W704" i="5" s="1"/>
  <c r="Y704" i="5" s="1"/>
  <c r="V124" i="5"/>
  <c r="W124" i="5" s="1"/>
  <c r="Y124" i="5" s="1"/>
  <c r="V1023" i="5"/>
  <c r="W1023" i="5" s="1"/>
  <c r="Y1023" i="5" s="1"/>
  <c r="V443" i="5"/>
  <c r="W443" i="5" s="1"/>
  <c r="Y443" i="5" s="1"/>
  <c r="V762" i="5"/>
  <c r="W762" i="5" s="1"/>
  <c r="Y762" i="5" s="1"/>
  <c r="V182" i="5"/>
  <c r="W182" i="5" s="1"/>
  <c r="Y182" i="5" s="1"/>
  <c r="V1081" i="5"/>
  <c r="W1081" i="5" s="1"/>
  <c r="Y1081" i="5" s="1"/>
  <c r="V501" i="5"/>
  <c r="W501" i="5" s="1"/>
  <c r="Y501" i="5" s="1"/>
  <c r="V820" i="5"/>
  <c r="W820" i="5" s="1"/>
  <c r="Y820" i="5" s="1"/>
  <c r="V240" i="5"/>
  <c r="W240" i="5" s="1"/>
  <c r="Y240" i="5" s="1"/>
  <c r="V1139" i="5"/>
  <c r="W1139" i="5" s="1"/>
  <c r="Y1139" i="5" s="1"/>
  <c r="V559" i="5"/>
  <c r="W559" i="5" s="1"/>
  <c r="Y559" i="5" s="1"/>
  <c r="V878" i="5"/>
  <c r="W878" i="5" s="1"/>
  <c r="Y878" i="5" s="1"/>
  <c r="V617" i="5"/>
  <c r="W617" i="5" s="1"/>
  <c r="Y617" i="5" s="1"/>
  <c r="V936" i="5"/>
  <c r="W936" i="5" s="1"/>
  <c r="Y936" i="5" s="1"/>
  <c r="V733" i="5"/>
  <c r="W733" i="5" s="1"/>
  <c r="Y733" i="5" s="1"/>
  <c r="V414" i="5"/>
  <c r="W414" i="5" s="1"/>
  <c r="Y414" i="5" s="1"/>
  <c r="V95" i="5"/>
  <c r="W95" i="5" s="1"/>
  <c r="Y95" i="5" s="1"/>
  <c r="V1197" i="5"/>
  <c r="W1197" i="5" s="1"/>
  <c r="Y1197" i="5" s="1"/>
  <c r="V37" i="5"/>
  <c r="W37" i="5" s="1"/>
  <c r="Y37" i="5" s="1"/>
  <c r="V994" i="5"/>
  <c r="W994" i="5" s="1"/>
  <c r="Y994" i="5" s="1"/>
  <c r="V153" i="5"/>
  <c r="W153" i="5" s="1"/>
  <c r="Y153" i="5" s="1"/>
  <c r="V298" i="5"/>
  <c r="W298" i="5" s="1"/>
  <c r="Y298" i="5" s="1"/>
  <c r="V675" i="5"/>
  <c r="W675" i="5" s="1"/>
  <c r="Y675" i="5" s="1"/>
  <c r="V356" i="5"/>
  <c r="W356" i="5" s="1"/>
  <c r="Y356" i="5" s="1"/>
  <c r="V828" i="5"/>
  <c r="W828" i="5" s="1"/>
  <c r="Y828" i="5" s="1"/>
  <c r="V248" i="5"/>
  <c r="W248" i="5" s="1"/>
  <c r="Y248" i="5" s="1"/>
  <c r="V1147" i="5"/>
  <c r="W1147" i="5" s="1"/>
  <c r="Y1147" i="5" s="1"/>
  <c r="V567" i="5"/>
  <c r="W567" i="5" s="1"/>
  <c r="Y567" i="5" s="1"/>
  <c r="V886" i="5"/>
  <c r="W886" i="5" s="1"/>
  <c r="Y886" i="5" s="1"/>
  <c r="V306" i="5"/>
  <c r="W306" i="5" s="1"/>
  <c r="Y306" i="5" s="1"/>
  <c r="V625" i="5"/>
  <c r="W625" i="5" s="1"/>
  <c r="Y625" i="5" s="1"/>
  <c r="V45" i="5"/>
  <c r="W45" i="5" s="1"/>
  <c r="Y45" i="5" s="1"/>
  <c r="V1205" i="5"/>
  <c r="W1205" i="5" s="1"/>
  <c r="Y1205" i="5" s="1"/>
  <c r="V944" i="5"/>
  <c r="W944" i="5" s="1"/>
  <c r="Y944" i="5" s="1"/>
  <c r="V364" i="5"/>
  <c r="W364" i="5" s="1"/>
  <c r="Y364" i="5" s="1"/>
  <c r="V683" i="5"/>
  <c r="W683" i="5" s="1"/>
  <c r="Y683" i="5" s="1"/>
  <c r="V103" i="5"/>
  <c r="W103" i="5" s="1"/>
  <c r="Y103" i="5" s="1"/>
  <c r="V1002" i="5"/>
  <c r="W1002" i="5" s="1"/>
  <c r="Y1002" i="5" s="1"/>
  <c r="V422" i="5"/>
  <c r="W422" i="5" s="1"/>
  <c r="Y422" i="5" s="1"/>
  <c r="V741" i="5"/>
  <c r="W741" i="5" s="1"/>
  <c r="Y741" i="5" s="1"/>
  <c r="V161" i="5"/>
  <c r="W161" i="5" s="1"/>
  <c r="Y161" i="5" s="1"/>
  <c r="V1060" i="5"/>
  <c r="W1060" i="5" s="1"/>
  <c r="Y1060" i="5" s="1"/>
  <c r="V480" i="5"/>
  <c r="W480" i="5" s="1"/>
  <c r="Y480" i="5" s="1"/>
  <c r="V799" i="5"/>
  <c r="W799" i="5" s="1"/>
  <c r="Y799" i="5" s="1"/>
  <c r="V219" i="5"/>
  <c r="W219" i="5" s="1"/>
  <c r="Y219" i="5" s="1"/>
  <c r="V16" i="5"/>
  <c r="W16" i="5" s="1"/>
  <c r="Y16" i="5" s="1"/>
  <c r="V1118" i="5"/>
  <c r="W1118" i="5" s="1"/>
  <c r="Y1118" i="5" s="1"/>
  <c r="V538" i="5"/>
  <c r="W538" i="5" s="1"/>
  <c r="Y538" i="5" s="1"/>
  <c r="V857" i="5"/>
  <c r="W857" i="5" s="1"/>
  <c r="Y857" i="5" s="1"/>
  <c r="V277" i="5"/>
  <c r="W277" i="5" s="1"/>
  <c r="Y277" i="5" s="1"/>
  <c r="V1176" i="5"/>
  <c r="W1176" i="5" s="1"/>
  <c r="Y1176" i="5" s="1"/>
  <c r="V596" i="5"/>
  <c r="W596" i="5" s="1"/>
  <c r="Y596" i="5" s="1"/>
  <c r="V915" i="5"/>
  <c r="W915" i="5" s="1"/>
  <c r="Y915" i="5" s="1"/>
  <c r="V335" i="5"/>
  <c r="W335" i="5" s="1"/>
  <c r="Y335" i="5" s="1"/>
  <c r="V654" i="5"/>
  <c r="W654" i="5" s="1"/>
  <c r="Y654" i="5" s="1"/>
  <c r="V973" i="5"/>
  <c r="W973" i="5" s="1"/>
  <c r="Y973" i="5" s="1"/>
  <c r="V393" i="5"/>
  <c r="W393" i="5" s="1"/>
  <c r="Y393" i="5" s="1"/>
  <c r="V132" i="5"/>
  <c r="W132" i="5" s="1"/>
  <c r="Y132" i="5" s="1"/>
  <c r="V74" i="5"/>
  <c r="W74" i="5" s="1"/>
  <c r="Y74" i="5" s="1"/>
  <c r="V451" i="5"/>
  <c r="W451" i="5" s="1"/>
  <c r="Y451" i="5" s="1"/>
  <c r="V1031" i="5"/>
  <c r="W1031" i="5" s="1"/>
  <c r="Y1031" i="5" s="1"/>
  <c r="V190" i="5"/>
  <c r="W190" i="5" s="1"/>
  <c r="Y190" i="5" s="1"/>
  <c r="V712" i="5"/>
  <c r="W712" i="5" s="1"/>
  <c r="Y712" i="5" s="1"/>
  <c r="V509" i="5"/>
  <c r="W509" i="5" s="1"/>
  <c r="Y509" i="5" s="1"/>
  <c r="V1089" i="5"/>
  <c r="W1089" i="5" s="1"/>
  <c r="Y1089" i="5" s="1"/>
  <c r="V770" i="5"/>
  <c r="W770" i="5" s="1"/>
  <c r="Y770" i="5" s="1"/>
  <c r="W782" i="5"/>
  <c r="Y782" i="5" s="1"/>
  <c r="W202" i="5"/>
  <c r="Y202" i="5" s="1"/>
  <c r="W614" i="5"/>
  <c r="Y614" i="5" s="1"/>
  <c r="W1136" i="5"/>
  <c r="Y1136" i="5" s="1"/>
  <c r="W2" i="5" l="1"/>
  <c r="Y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75CE3-6790-4937-B250-6F898557C2FF}" keepAlive="1" name="Query - Table_ Track Baseline" description="Connection to the 'Table_ Track Baseline' query in the workbook." type="5" refreshedVersion="8" background="1" saveData="1">
    <dbPr connection="Provider=Microsoft.Mashup.OleDb.1;Data Source=$Workbook$;Location=&quot;Table_ Track Baseline&quot;;Extended Properties=&quot;&quot;" command="SELECT * FROM [Table_ Track Baseline]"/>
  </connection>
  <connection id="2" xr16:uid="{D528FD7B-5966-4B8D-823E-1266DAA8F3A2}" keepAlive="1" name="Query - Table_TrackDisplacement" description="Connection to the 'Table_TrackDisplacement' query in the workbook." type="5" refreshedVersion="8" background="1" saveData="1">
    <dbPr connection="Provider=Microsoft.Mashup.OleDb.1;Data Source=$Workbook$;Location=Table_TrackDisplacement;Extended Properties=&quot;&quot;" command="SELECT * FROM [Table_TrackDisplacement]"/>
  </connection>
  <connection id="3" xr16:uid="{3BCBE33A-A7FB-441C-BDF5-574D0FAB7E25}" keepAlive="1" name="Query - Table_TrackRawData" description="Connection to the 'Table_TrackRawData' query in the workbook." type="5" refreshedVersion="8" background="1" saveData="1">
    <dbPr connection="Provider=Microsoft.Mashup.OleDb.1;Data Source=$Workbook$;Location=Table_TrackRawData;Extended Properties=&quot;&quot;" command="SELECT * FROM [Table_TrackRawData]"/>
  </connection>
</connections>
</file>

<file path=xl/sharedStrings.xml><?xml version="1.0" encoding="utf-8"?>
<sst xmlns="http://schemas.openxmlformats.org/spreadsheetml/2006/main" count="2515" uniqueCount="71">
  <si>
    <t>Chainage</t>
  </si>
  <si>
    <t>Prism Rail Left</t>
  </si>
  <si>
    <t>Prism Rail Right</t>
  </si>
  <si>
    <t>x</t>
  </si>
  <si>
    <t>Epoch</t>
  </si>
  <si>
    <t>Track ID</t>
  </si>
  <si>
    <t>LR Track X</t>
  </si>
  <si>
    <t>LR Track Y</t>
  </si>
  <si>
    <t>LR Track Z</t>
  </si>
  <si>
    <t>RR Track X</t>
  </si>
  <si>
    <t>RR Track Y</t>
  </si>
  <si>
    <t>RR Track Z</t>
  </si>
  <si>
    <t>250-RL-OP-0021</t>
  </si>
  <si>
    <t>250-RL-OP-0022</t>
  </si>
  <si>
    <t>250-RL-OP-0023</t>
  </si>
  <si>
    <t>250-RL-OP-0024</t>
  </si>
  <si>
    <t>250-RL-OP-0025</t>
  </si>
  <si>
    <t>250-RL-OP-0026</t>
  </si>
  <si>
    <t>250-RL-OP-0027</t>
  </si>
  <si>
    <t>250-RL-OP-0028</t>
  </si>
  <si>
    <t>250-RL-OP-0029</t>
  </si>
  <si>
    <t>250-RL-OP-0030</t>
  </si>
  <si>
    <t>250-RL-OP-0031</t>
  </si>
  <si>
    <t>250-RL-OP-0032</t>
  </si>
  <si>
    <t>250-RL-OP-0033</t>
  </si>
  <si>
    <t>250-RL-OP-0034</t>
  </si>
  <si>
    <t>250-RL-OP-0035</t>
  </si>
  <si>
    <t>250-RL-OP-0036</t>
  </si>
  <si>
    <t>250-RL-OP-0037</t>
  </si>
  <si>
    <t>250-RL-OP-0038</t>
  </si>
  <si>
    <t>250-RL-OP-0039</t>
  </si>
  <si>
    <t>250-RL-OP-0040</t>
  </si>
  <si>
    <t>250-RL-OP-0041</t>
  </si>
  <si>
    <t>250-RL-OP-0042</t>
  </si>
  <si>
    <t>250-RL-OP-0043</t>
  </si>
  <si>
    <t>250-RL-OP-0044</t>
  </si>
  <si>
    <t>250-RL-OP-0045</t>
  </si>
  <si>
    <t>250-RL-OP-0046</t>
  </si>
  <si>
    <t>250-RL-OP-0047</t>
  </si>
  <si>
    <t>250-RL-OP-0048</t>
  </si>
  <si>
    <t>250-RL-OP-0049</t>
  </si>
  <si>
    <t>Avg. LR Track X</t>
  </si>
  <si>
    <t>Avg. LR Track Y</t>
  </si>
  <si>
    <t>Avg. LR Track Z</t>
  </si>
  <si>
    <t>Avg. RR Track X</t>
  </si>
  <si>
    <t>Avg. RR Track Y</t>
  </si>
  <si>
    <t>Avg. RR Track Z</t>
  </si>
  <si>
    <t>Delta LR X</t>
  </si>
  <si>
    <t>Delta LR Y</t>
  </si>
  <si>
    <t>Delta LR Z</t>
  </si>
  <si>
    <t>Delta RR X</t>
  </si>
  <si>
    <t>Delta RR Y</t>
  </si>
  <si>
    <t>Delta RR Z</t>
  </si>
  <si>
    <t>Cant Raw Data</t>
  </si>
  <si>
    <t>Cant Delta Data</t>
  </si>
  <si>
    <t>Avg. Cant</t>
  </si>
  <si>
    <t>BL Cant Raw Data</t>
  </si>
  <si>
    <t>Twist Raw Data</t>
  </si>
  <si>
    <t>Avg. Twist</t>
  </si>
  <si>
    <t>BL Twist Raw Data</t>
  </si>
  <si>
    <t>Epoch/ID</t>
  </si>
  <si>
    <t>Twist Delta Data</t>
  </si>
  <si>
    <t>Raw Cant Change</t>
  </si>
  <si>
    <t>Raw Twist Change</t>
  </si>
  <si>
    <t>Change Twist Raw vs Delta</t>
  </si>
  <si>
    <t>Change Cant Raw vs Delta</t>
  </si>
  <si>
    <t>Gauge Raw Data</t>
  </si>
  <si>
    <t>BL Gauge Raw Data</t>
  </si>
  <si>
    <t>Avg. Gauge</t>
  </si>
  <si>
    <t>Raw Gauge Change</t>
  </si>
  <si>
    <t>Gauge Delta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</si>
</sst>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theme="7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theme="7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theme="7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left" vertical="center" indent="1"/>
    </xf>
    <xf numFmtId="164" fontId="2" fillId="5" borderId="2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64" fontId="2" fillId="5" borderId="1" xfId="0" applyNumberFormat="1" applyFont="1" applyFill="1" applyBorder="1" applyAlignment="1">
      <alignment horizontal="left" vertical="center" indent="1"/>
    </xf>
    <xf numFmtId="22" fontId="2" fillId="4" borderId="4" xfId="0" applyNumberFormat="1" applyFont="1" applyFill="1" applyBorder="1" applyAlignment="1">
      <alignment horizontal="left" vertical="center" indent="1"/>
    </xf>
    <xf numFmtId="22" fontId="2" fillId="4" borderId="3" xfId="0" applyNumberFormat="1" applyFont="1" applyFill="1" applyBorder="1" applyAlignment="1">
      <alignment horizontal="left" vertical="center" indent="1"/>
    </xf>
    <xf numFmtId="164" fontId="2" fillId="5" borderId="6" xfId="0" applyNumberFormat="1" applyFont="1" applyFill="1" applyBorder="1" applyAlignment="1">
      <alignment horizontal="left" vertical="center" indent="1"/>
    </xf>
    <xf numFmtId="164" fontId="2" fillId="5" borderId="5" xfId="0" applyNumberFormat="1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3" borderId="8" xfId="0" applyFont="1" applyFill="1" applyBorder="1" applyAlignment="1">
      <alignment horizontal="left" vertical="center" wrapText="1" indent="1"/>
    </xf>
    <xf numFmtId="0" fontId="1" fillId="3" borderId="9" xfId="0" applyFont="1" applyFill="1" applyBorder="1" applyAlignment="1">
      <alignment horizontal="left" vertical="center" wrapText="1" indent="1"/>
    </xf>
    <xf numFmtId="22" fontId="2" fillId="4" borderId="10" xfId="0" applyNumberFormat="1" applyFont="1" applyFill="1" applyBorder="1" applyAlignment="1">
      <alignment horizontal="left" vertical="center" indent="1"/>
    </xf>
    <xf numFmtId="0" fontId="2" fillId="4" borderId="11" xfId="0" applyFont="1" applyFill="1" applyBorder="1" applyAlignment="1">
      <alignment horizontal="left" vertical="center" indent="1"/>
    </xf>
    <xf numFmtId="164" fontId="2" fillId="5" borderId="11" xfId="0" applyNumberFormat="1" applyFont="1" applyFill="1" applyBorder="1" applyAlignment="1">
      <alignment horizontal="left" vertical="center" indent="1"/>
    </xf>
    <xf numFmtId="164" fontId="2" fillId="5" borderId="12" xfId="0" applyNumberFormat="1" applyFont="1" applyFill="1" applyBorder="1" applyAlignment="1">
      <alignment horizontal="left" vertical="center" indent="1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14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 indent="1"/>
    </xf>
    <xf numFmtId="164" fontId="2" fillId="6" borderId="15" xfId="0" applyNumberFormat="1" applyFont="1" applyFill="1" applyBorder="1" applyAlignment="1">
      <alignment horizontal="left" vertical="center" wrapText="1" indent="1"/>
    </xf>
    <xf numFmtId="164" fontId="2" fillId="7" borderId="15" xfId="0" applyNumberFormat="1" applyFont="1" applyFill="1" applyBorder="1" applyAlignment="1">
      <alignment horizontal="left" vertical="center" wrapText="1" indent="1"/>
    </xf>
    <xf numFmtId="165" fontId="3" fillId="8" borderId="15" xfId="0" applyNumberFormat="1" applyFont="1" applyFill="1" applyBorder="1" applyAlignment="1">
      <alignment horizontal="left" vertical="center" wrapText="1" indent="1"/>
    </xf>
    <xf numFmtId="165" fontId="3" fillId="9" borderId="16" xfId="0" applyNumberFormat="1" applyFont="1" applyFill="1" applyBorder="1" applyAlignment="1">
      <alignment horizontal="left" vertical="center" wrapText="1" indent="1"/>
    </xf>
    <xf numFmtId="22" fontId="2" fillId="0" borderId="17" xfId="0" applyNumberFormat="1" applyFont="1" applyBorder="1" applyAlignment="1">
      <alignment horizontal="left" vertical="center" wrapText="1" indent="1"/>
    </xf>
    <xf numFmtId="0" fontId="2" fillId="0" borderId="13" xfId="0" applyNumberFormat="1" applyFont="1" applyBorder="1" applyAlignment="1">
      <alignment horizontal="left" vertical="center" wrapText="1" indent="1"/>
    </xf>
    <xf numFmtId="165" fontId="2" fillId="0" borderId="13" xfId="0" applyNumberFormat="1" applyFont="1" applyBorder="1" applyAlignment="1">
      <alignment horizontal="left" vertical="center" wrapText="1" indent="1"/>
    </xf>
    <xf numFmtId="165" fontId="2" fillId="0" borderId="18" xfId="0" applyNumberFormat="1" applyFont="1" applyBorder="1" applyAlignment="1">
      <alignment horizontal="left" vertical="center" wrapText="1" indent="1"/>
    </xf>
    <xf numFmtId="165" fontId="2" fillId="0" borderId="19" xfId="0" applyNumberFormat="1" applyFont="1" applyBorder="1" applyAlignment="1">
      <alignment horizontal="left" vertical="center" wrapText="1" indent="1"/>
    </xf>
    <xf numFmtId="165" fontId="2" fillId="0" borderId="15" xfId="0" applyNumberFormat="1" applyFont="1" applyBorder="1" applyAlignment="1">
      <alignment horizontal="left" vertical="center" wrapText="1" indent="1"/>
    </xf>
    <xf numFmtId="164" fontId="2" fillId="9" borderId="13" xfId="0" applyNumberFormat="1" applyFont="1" applyFill="1" applyBorder="1" applyAlignment="1">
      <alignment horizontal="left" vertical="center" wrapText="1" indent="1"/>
    </xf>
    <xf numFmtId="164" fontId="2" fillId="8" borderId="13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5" formatCode="0.0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0" formatCode="General"/>
      <alignment horizontal="left" vertical="center" textRotation="0" wrapText="1" 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numFmt numFmtId="27" formatCode="d/mm/yyyy\ h:mm"/>
      <alignment horizontal="left" vertical="center" textRotation="0" wrapText="1" indent="1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5" formatCode="0.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6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rgb="FFA6A6A6"/>
        </left>
        <right style="thin">
          <color rgb="FFA6A6A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/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0.000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7" formatCode="d/mm/yyyy\ h:mm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border outline="0">
        <bottom style="thin">
          <color rgb="FFA6A6A6"/>
        </bottom>
      </border>
    </dxf>
    <dxf>
      <border outline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89A89D-5E6D-4152-BCBF-400D471B8EE5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Track ID" tableColumnId="1"/>
      <queryTableField id="2" name="Avg. LR Track X" tableColumnId="2"/>
      <queryTableField id="3" name="Avg. LR Track Y" tableColumnId="3"/>
      <queryTableField id="4" name="Avg. LR Track Z" tableColumnId="4"/>
      <queryTableField id="5" name="Avg. RR Track X" tableColumnId="5"/>
      <queryTableField id="6" name="Avg. RR Track Y" tableColumnId="6"/>
      <queryTableField id="7" name="Avg. RR Track Z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03F9E1B-5F01-4513-9A44-91A9F84464A8}" autoFormatId="16" applyNumberFormats="0" applyBorderFormats="0" applyFontFormats="0" applyPatternFormats="0" applyAlignmentFormats="0" applyWidthHeightFormats="0">
  <queryTableRefresh nextId="36" unboundColumnsRight="14">
    <queryTableFields count="29">
      <queryTableField id="1" name="Epoch" tableColumnId="1"/>
      <queryTableField id="2" name="Track ID" tableColumnId="2"/>
      <queryTableField id="28" dataBound="0" tableColumnId="28"/>
      <queryTableField id="3" name="LR Track X" tableColumnId="3"/>
      <queryTableField id="4" name="LR Track Y" tableColumnId="4"/>
      <queryTableField id="5" name="LR Track Z" tableColumnId="5"/>
      <queryTableField id="6" name="RR Track X" tableColumnId="6"/>
      <queryTableField id="7" name="RR Track Y" tableColumnId="7"/>
      <queryTableField id="8" name="RR Track Z" tableColumnId="8"/>
      <queryTableField id="15" name="Delta LR X" tableColumnId="15"/>
      <queryTableField id="16" name="Delta LR Y" tableColumnId="16"/>
      <queryTableField id="17" name="Delta LR Z" tableColumnId="17"/>
      <queryTableField id="18" name="Delta RR X" tableColumnId="18"/>
      <queryTableField id="19" name="Delta RR Y" tableColumnId="19"/>
      <queryTableField id="20" name="Delta RR Z" tableColumnId="20"/>
      <queryTableField id="21" dataBound="0" tableColumnId="21"/>
      <queryTableField id="23" dataBound="0" tableColumnId="23"/>
      <queryTableField id="24" dataBound="0" tableColumnId="24"/>
      <queryTableField id="22" dataBound="0" tableColumnId="22"/>
      <queryTableField id="25" dataBound="0" tableColumnId="25"/>
      <queryTableField id="26" dataBound="0" tableColumnId="26"/>
      <queryTableField id="27" dataBound="0" tableColumnId="27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4" dataBound="0" tableColumnId="34"/>
      <queryTableField id="35" dataBound="0" tableColumnId="35"/>
      <queryTableField id="33" dataBound="0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23198-603E-4456-9709-1BF3739E8B06}" name="Table_TrackRawData" displayName="Table_TrackRawData" ref="A1:H1216" totalsRowShown="0" headerRowDxfId="44" dataDxfId="45" headerRowBorderDxfId="54" tableBorderDxfId="55">
  <autoFilter ref="A1:H1216" xr:uid="{72823198-603E-4456-9709-1BF3739E8B06}"/>
  <tableColumns count="8">
    <tableColumn id="1" xr3:uid="{7339600A-C9BB-4FE8-B950-06B585EDEC76}" name="Epoch" dataDxfId="53"/>
    <tableColumn id="2" xr3:uid="{2A81017E-BCB2-4F71-B908-CEA43320B705}" name="Track ID" dataDxfId="52"/>
    <tableColumn id="3" xr3:uid="{34E40F9C-F995-4695-AF5C-7CDAA3D4359E}" name="LR Track X" dataDxfId="51"/>
    <tableColumn id="4" xr3:uid="{C33B5514-21F4-4A0B-ACCC-C9C901955A83}" name="LR Track Y" dataDxfId="50"/>
    <tableColumn id="5" xr3:uid="{C3ED43BC-E40F-4F31-B93E-C92344D8B93B}" name="LR Track Z" dataDxfId="49"/>
    <tableColumn id="6" xr3:uid="{22499B78-6DC3-4B8E-8428-918EB38DBAD4}" name="RR Track X" dataDxfId="48"/>
    <tableColumn id="7" xr3:uid="{7AE74469-5020-4559-B82B-D6D07C6B6ED7}" name="RR Track Y" dataDxfId="47"/>
    <tableColumn id="8" xr3:uid="{F94D0600-4E48-4C59-BF4E-1CC5A9743D8C}" name="RR Track Z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EB3013-52F3-42D2-988A-FCF5F769B4E0}" name="Table__Track_Baseline" displayName="Table__Track_Baseline" ref="A1:J30" tableType="queryTable" totalsRowShown="0">
  <autoFilter ref="A1:J30" xr:uid="{D0EB3013-52F3-42D2-988A-FCF5F769B4E0}"/>
  <sortState xmlns:xlrd2="http://schemas.microsoft.com/office/spreadsheetml/2017/richdata2" ref="A2:I30">
    <sortCondition ref="A1:A30"/>
  </sortState>
  <tableColumns count="10">
    <tableColumn id="1" xr3:uid="{3E2D1539-F32C-451C-9B21-B5E269931905}" uniqueName="1" name="Track ID" queryTableFieldId="1" dataDxfId="38"/>
    <tableColumn id="2" xr3:uid="{DA5C8C53-8CED-4ED1-882D-F6404A70B113}" uniqueName="2" name="Avg. LR Track X" queryTableFieldId="2" dataDxfId="37"/>
    <tableColumn id="3" xr3:uid="{A18F4978-5065-4CE3-B36B-E9563B8B1E3E}" uniqueName="3" name="Avg. LR Track Y" queryTableFieldId="3" dataDxfId="36"/>
    <tableColumn id="4" xr3:uid="{1E6CC840-128E-4DD6-98A1-731C12794946}" uniqueName="4" name="Avg. LR Track Z" queryTableFieldId="4" dataDxfId="35"/>
    <tableColumn id="5" xr3:uid="{5174C3F8-3A6A-4A37-AC2C-A731B3BC2D08}" uniqueName="5" name="Avg. RR Track X" queryTableFieldId="5" dataDxfId="34"/>
    <tableColumn id="6" xr3:uid="{FEF72EA9-8EFC-4E21-A894-15FFDE60B3EC}" uniqueName="6" name="Avg. RR Track Y" queryTableFieldId="6" dataDxfId="33"/>
    <tableColumn id="7" xr3:uid="{6DF844D4-50CA-4202-815A-1A965EE7ABB9}" uniqueName="7" name="Avg. RR Track Z" queryTableFieldId="7" dataDxfId="32"/>
    <tableColumn id="8" xr3:uid="{87B7B752-9C78-4517-AA21-64547186F655}" uniqueName="8" name="Avg. Cant" queryTableFieldId="8" dataDxfId="31">
      <calculatedColumnFormula>(Table__Track_Baseline[[#This Row],[Avg. LR Track Z]]-Table__Track_Baseline[[#This Row],[Avg. RR Track Z]])*1000</calculatedColumnFormula>
    </tableColumn>
    <tableColumn id="9" xr3:uid="{CBFC3F77-0922-4D4E-AF8E-31902AADEEA7}" uniqueName="9" name="Avg. Twist" queryTableFieldId="9" dataDxfId="30">
      <calculatedColumnFormula>IFERROR(Table__Track_Baseline[[#This Row],[Avg. Cant]]-OFFSET(Table__Track_Baseline[[#This Row],[Avg. Cant]],-2,0),"-")</calculatedColumnFormula>
    </tableColumn>
    <tableColumn id="10" xr3:uid="{81DE9F3C-03A9-4B50-81F2-DC8E5762D84B}" uniqueName="10" name="Avg. Gauge" queryTableFieldId="10" dataDxfId="1">
      <calculatedColumnFormula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D43960-99C0-4ECB-8A64-D7C961FE51C9}" name="Table_TrackDisplacement" displayName="Table_TrackDisplacement" ref="A1:AC1216" tableType="queryTable" totalsRowShown="0" headerRowDxfId="40" dataDxfId="39" headerRowBorderDxfId="42" tableBorderDxfId="43" totalsRowBorderDxfId="41">
  <autoFilter ref="A1:AC1216" xr:uid="{3ED43960-99C0-4ECB-8A64-D7C961FE51C9}"/>
  <sortState xmlns:xlrd2="http://schemas.microsoft.com/office/spreadsheetml/2017/richdata2" ref="A2:Y1216">
    <sortCondition ref="C1:C1216"/>
  </sortState>
  <tableColumns count="29">
    <tableColumn id="1" xr3:uid="{C355EFAE-3CAE-48D0-9024-712CD37CE779}" uniqueName="1" name="Epoch" queryTableFieldId="1" dataDxfId="29"/>
    <tableColumn id="2" xr3:uid="{951F7047-1DFE-422B-B89F-FC422A1FCDF0}" uniqueName="2" name="Track ID" queryTableFieldId="2" dataDxfId="28"/>
    <tableColumn id="28" xr3:uid="{8A07D2D4-034A-4071-BE9F-D9B7064B867A}" uniqueName="28" name="Epoch/ID" queryTableFieldId="28" dataDxfId="27">
      <calculatedColumnFormula>Table_TrackDisplacement[[#This Row],[Epoch]]&amp;"-"&amp;Table_TrackDisplacement[[#This Row],[Track ID]]</calculatedColumnFormula>
    </tableColumn>
    <tableColumn id="3" xr3:uid="{370819E0-5FEB-463C-9FBE-DE03A46335E4}" uniqueName="3" name="LR Track X" queryTableFieldId="3" dataDxfId="26"/>
    <tableColumn id="4" xr3:uid="{91EBD6A4-E165-463E-938D-A59A21F643BB}" uniqueName="4" name="LR Track Y" queryTableFieldId="4" dataDxfId="25"/>
    <tableColumn id="5" xr3:uid="{704EA8F2-8D50-4B01-9225-0965F5D314D5}" uniqueName="5" name="LR Track Z" queryTableFieldId="5" dataDxfId="24"/>
    <tableColumn id="6" xr3:uid="{1F8AAA2F-5791-43E2-B582-859953A4AFC3}" uniqueName="6" name="RR Track X" queryTableFieldId="6" dataDxfId="23"/>
    <tableColumn id="7" xr3:uid="{2BB3609A-2A3E-42DE-8CB3-C2DB07A152DB}" uniqueName="7" name="RR Track Y" queryTableFieldId="7" dataDxfId="22"/>
    <tableColumn id="8" xr3:uid="{959E1179-D098-47DF-9147-F19E03FFC423}" uniqueName="8" name="RR Track Z" queryTableFieldId="8" dataDxfId="21"/>
    <tableColumn id="15" xr3:uid="{F80A5DFF-1783-4EA2-B31E-4FE6B68CBDCA}" uniqueName="15" name="Delta LR X" queryTableFieldId="15" dataDxfId="20"/>
    <tableColumn id="16" xr3:uid="{B0982D78-C694-4016-AD79-E88BF03462D0}" uniqueName="16" name="Delta LR Y" queryTableFieldId="16" dataDxfId="19"/>
    <tableColumn id="17" xr3:uid="{84AA66A7-F38A-4423-94CD-465D229AC835}" uniqueName="17" name="Delta LR Z" queryTableFieldId="17" dataDxfId="18"/>
    <tableColumn id="18" xr3:uid="{DC8018E7-C079-4E6B-8720-28F983F1CE61}" uniqueName="18" name="Delta RR X" queryTableFieldId="18" dataDxfId="17"/>
    <tableColumn id="19" xr3:uid="{655B6F5C-FA89-4278-A63E-E188D64B4A68}" uniqueName="19" name="Delta RR Y" queryTableFieldId="19" dataDxfId="16"/>
    <tableColumn id="20" xr3:uid="{D80919CF-86F7-4FEA-90CA-714E0AA483E2}" uniqueName="20" name="Delta RR Z" queryTableFieldId="20" dataDxfId="15"/>
    <tableColumn id="21" xr3:uid="{09A7FAAF-A115-4F66-B00E-E7D3F2858523}" uniqueName="21" name="Cant Raw Data" queryTableFieldId="21" dataDxfId="14">
      <calculatedColumnFormula>(Table_TrackDisplacement[[#This Row],[LR Track Z]]-Table_TrackDisplacement[[#This Row],[RR Track Z]])*1000</calculatedColumnFormula>
    </tableColumn>
    <tableColumn id="23" xr3:uid="{AEE973FE-53ED-4A0F-B345-6AC5A0DCACDB}" uniqueName="23" name="BL Cant Raw Data" queryTableFieldId="23" dataDxfId="13">
      <calculatedColumnFormula>_xlfn.XLOOKUP(Table_TrackDisplacement[[#This Row],[Track ID]],Table__Track_Baseline[Track ID],Table__Track_Baseline[Avg. Cant],"-")</calculatedColumnFormula>
    </tableColumn>
    <tableColumn id="24" xr3:uid="{7D842084-6C5D-4E4A-9EB8-0A991AC22C39}" uniqueName="24" name="Raw Cant Change" queryTableFieldId="24" dataDxfId="12">
      <calculatedColumnFormula>Table_TrackDisplacement[[#This Row],[Cant Raw Data]]-Table_TrackDisplacement[[#This Row],[BL Cant Raw Data]]</calculatedColumnFormula>
    </tableColumn>
    <tableColumn id="22" xr3:uid="{94232FD0-2DCC-422F-A4D3-94FFEE7B3A92}" uniqueName="22" name="Cant Delta Data" queryTableFieldId="22" dataDxfId="11">
      <calculatedColumnFormula>(Table_TrackDisplacement[[#This Row],[Delta LR Z]]-Table_TrackDisplacement[[#This Row],[Delta RR Z]])*1000</calculatedColumnFormula>
    </tableColumn>
    <tableColumn id="25" xr3:uid="{9B11B559-708A-474A-A168-47EA73E2D41B}" uniqueName="25" name="Change Cant Raw vs Delta" queryTableFieldId="25" dataDxfId="10">
      <calculatedColumnFormula>Table_TrackDisplacement[[#This Row],[Cant Delta Data]]-Table_TrackDisplacement[[#This Row],[Raw Cant Change]]</calculatedColumnFormula>
    </tableColumn>
    <tableColumn id="26" xr3:uid="{4277CC6B-EF1D-43D8-A6A8-3ECF97593CBE}" uniqueName="26" name="Twist Raw Data" queryTableFieldId="26" dataDxfId="9">
      <calculatedColumnFormula>IFERROR(Table_TrackDisplacement[[#This Row],[Cant Raw Data]]-OFFSET(Table_TrackDisplacement[[#This Row],[Cant Raw Data]],-2,0),"-")</calculatedColumnFormula>
    </tableColumn>
    <tableColumn id="27" xr3:uid="{F8AE899A-D920-40BB-92E3-65FBC4384FBF}" uniqueName="27" name="BL Twist Raw Data" queryTableFieldId="27" dataDxfId="8">
      <calculatedColumnFormula>_xlfn.XLOOKUP(Table_TrackDisplacement[[#This Row],[Track ID]],Table__Track_Baseline[Track ID],Table__Track_Baseline[Avg. Twist],"-")</calculatedColumnFormula>
    </tableColumn>
    <tableColumn id="29" xr3:uid="{BD3F2F50-B9E7-4F0E-AA4F-C34A3B600D77}" uniqueName="29" name="Raw Twist Change" queryTableFieldId="29" dataDxfId="7">
      <calculatedColumnFormula>IFERROR(Table_TrackDisplacement[[#This Row],[Twist Raw Data]]-Table_TrackDisplacement[[#This Row],[BL Twist Raw Data]],"-")</calculatedColumnFormula>
    </tableColumn>
    <tableColumn id="30" xr3:uid="{40A3B2BA-6ADC-446C-9FBD-687BED51387F}" uniqueName="30" name="Twist Delta Data" queryTableFieldId="30" dataDxfId="6">
      <calculatedColumnFormula>IFERROR(Table_TrackDisplacement[[#This Row],[Cant Delta Data]]-OFFSET(Table_TrackDisplacement[[#This Row],[Cant Delta Data]],-2,0),"-")</calculatedColumnFormula>
    </tableColumn>
    <tableColumn id="31" xr3:uid="{CC507490-3B26-47FB-8F59-DDF8EFBE1F68}" uniqueName="31" name="Change Twist Raw vs Delta" queryTableFieldId="31" dataDxfId="5">
      <calculatedColumnFormula>IFERROR(Table_TrackDisplacement[[#This Row],[Twist Delta Data]]-Table_TrackDisplacement[[#This Row],[Raw Twist Change]],"-")</calculatedColumnFormula>
    </tableColumn>
    <tableColumn id="32" xr3:uid="{682B1E46-F4E8-43BF-BEAF-81E813D19065}" uniqueName="32" name="Gauge Raw Data" queryTableFieldId="32" dataDxfId="3">
      <calculatedColumnFormula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calculatedColumnFormula>
    </tableColumn>
    <tableColumn id="34" xr3:uid="{78596A8E-8AC2-4BAE-988B-0714E5AE7180}" uniqueName="34" name="BL Gauge Raw Data" queryTableFieldId="34" dataDxfId="0">
      <calculatedColumnFormula>_xlfn.XLOOKUP(Table_TrackDisplacement[[#This Row],[Track ID]],Table__Track_Baseline[Track ID],Table__Track_Baseline[Avg. Gauge],"-")</calculatedColumnFormula>
    </tableColumn>
    <tableColumn id="35" xr3:uid="{128EED01-276E-4F6B-9E3E-38C65E99A91B}" uniqueName="35" name="Raw Gauge Change" queryTableFieldId="35" dataDxfId="2">
      <calculatedColumnFormula>IFERROR(Table_TrackDisplacement[[#This Row],[Gauge Raw Data]]-Table_TrackDisplacement[[#This Row],[BL Gauge Raw Data]],"-")</calculatedColumnFormula>
    </tableColumn>
    <tableColumn id="33" xr3:uid="{612DEA8C-AAE8-4739-A14B-21B0346D2EF6}" uniqueName="33" name="Gauge Delta Data" queryTableFieldId="33" dataDxfId="4">
      <calculatedColumnFormula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37EC-BB2C-44A6-B769-47B9E863D4D8}">
  <dimension ref="B2:D23"/>
  <sheetViews>
    <sheetView workbookViewId="0">
      <selection activeCell="Q20" sqref="Q20"/>
    </sheetView>
  </sheetViews>
  <sheetFormatPr defaultRowHeight="15" x14ac:dyDescent="0.25"/>
  <cols>
    <col min="2" max="2" width="9.140625" style="1"/>
    <col min="3" max="4" width="17.140625" style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>
        <v>10</v>
      </c>
    </row>
    <row r="4" spans="2:4" x14ac:dyDescent="0.25">
      <c r="B4" s="1">
        <v>11</v>
      </c>
    </row>
    <row r="5" spans="2:4" x14ac:dyDescent="0.25">
      <c r="B5" s="1">
        <v>12</v>
      </c>
    </row>
    <row r="6" spans="2:4" x14ac:dyDescent="0.25">
      <c r="B6" s="1">
        <v>13</v>
      </c>
    </row>
    <row r="7" spans="2:4" x14ac:dyDescent="0.25">
      <c r="B7" s="1">
        <v>14</v>
      </c>
    </row>
    <row r="8" spans="2:4" x14ac:dyDescent="0.25">
      <c r="B8" s="1">
        <v>15</v>
      </c>
      <c r="C8" s="1" t="s">
        <v>3</v>
      </c>
    </row>
    <row r="9" spans="2:4" x14ac:dyDescent="0.25">
      <c r="B9" s="1">
        <v>16</v>
      </c>
      <c r="D9" s="1" t="s">
        <v>3</v>
      </c>
    </row>
    <row r="10" spans="2:4" x14ac:dyDescent="0.25">
      <c r="B10" s="1">
        <v>17</v>
      </c>
    </row>
    <row r="11" spans="2:4" x14ac:dyDescent="0.25">
      <c r="B11" s="1">
        <v>18</v>
      </c>
    </row>
    <row r="12" spans="2:4" x14ac:dyDescent="0.25">
      <c r="B12" s="1">
        <v>19</v>
      </c>
    </row>
    <row r="13" spans="2:4" x14ac:dyDescent="0.25">
      <c r="B13" s="1">
        <v>20</v>
      </c>
      <c r="C13" s="1" t="s">
        <v>3</v>
      </c>
      <c r="D13" s="1" t="s">
        <v>3</v>
      </c>
    </row>
    <row r="14" spans="2:4" x14ac:dyDescent="0.25">
      <c r="B14" s="1">
        <v>21</v>
      </c>
    </row>
    <row r="15" spans="2:4" x14ac:dyDescent="0.25">
      <c r="B15" s="1">
        <v>22</v>
      </c>
    </row>
    <row r="16" spans="2:4" x14ac:dyDescent="0.25">
      <c r="B16" s="1">
        <v>23</v>
      </c>
    </row>
    <row r="17" spans="2:4" x14ac:dyDescent="0.25">
      <c r="B17" s="1">
        <v>24</v>
      </c>
    </row>
    <row r="18" spans="2:4" x14ac:dyDescent="0.25">
      <c r="B18" s="1">
        <v>25</v>
      </c>
      <c r="D18" s="1" t="s">
        <v>3</v>
      </c>
    </row>
    <row r="19" spans="2:4" x14ac:dyDescent="0.25">
      <c r="B19" s="1">
        <v>26</v>
      </c>
      <c r="C19" s="1" t="s">
        <v>3</v>
      </c>
    </row>
    <row r="20" spans="2:4" x14ac:dyDescent="0.25">
      <c r="B20" s="1">
        <v>27</v>
      </c>
    </row>
    <row r="21" spans="2:4" x14ac:dyDescent="0.25">
      <c r="B21" s="1">
        <v>28</v>
      </c>
    </row>
    <row r="22" spans="2:4" x14ac:dyDescent="0.25">
      <c r="B22" s="1">
        <v>29</v>
      </c>
    </row>
    <row r="23" spans="2:4" x14ac:dyDescent="0.25">
      <c r="B23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BBC3-A686-4A25-AD30-2900760662A0}">
  <dimension ref="A1:H1216"/>
  <sheetViews>
    <sheetView topLeftCell="A1204" workbookViewId="0">
      <selection activeCell="C1214" sqref="C1214"/>
    </sheetView>
  </sheetViews>
  <sheetFormatPr defaultRowHeight="15" x14ac:dyDescent="0.25"/>
  <cols>
    <col min="1" max="8" width="22" customWidth="1"/>
  </cols>
  <sheetData>
    <row r="1" spans="1:8" x14ac:dyDescent="0.25">
      <c r="A1" s="10" t="s">
        <v>4</v>
      </c>
      <c r="B1" s="11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3" t="s">
        <v>11</v>
      </c>
    </row>
    <row r="2" spans="1:8" x14ac:dyDescent="0.25">
      <c r="A2" s="6">
        <v>45873.291666666664</v>
      </c>
      <c r="B2" s="2" t="s">
        <v>12</v>
      </c>
      <c r="C2" s="3">
        <v>51886.101888003854</v>
      </c>
      <c r="D2" s="3">
        <v>159195.44568170901</v>
      </c>
      <c r="E2" s="3">
        <v>18.86977464079656</v>
      </c>
      <c r="F2" s="3">
        <v>51885.74197615045</v>
      </c>
      <c r="G2" s="3">
        <v>159194.186695724</v>
      </c>
      <c r="H2" s="8">
        <v>18.865787569704999</v>
      </c>
    </row>
    <row r="3" spans="1:8" x14ac:dyDescent="0.25">
      <c r="A3" s="7">
        <v>45873.291666666664</v>
      </c>
      <c r="B3" s="4" t="s">
        <v>13</v>
      </c>
      <c r="C3" s="5">
        <v>51887.0635346048</v>
      </c>
      <c r="D3" s="5">
        <v>159195.17139037082</v>
      </c>
      <c r="E3" s="5">
        <v>18.869497718698447</v>
      </c>
      <c r="F3" s="5">
        <v>51886.703005177442</v>
      </c>
      <c r="G3" s="5">
        <v>159193.91024827689</v>
      </c>
      <c r="H3" s="9">
        <v>18.865652437138895</v>
      </c>
    </row>
    <row r="4" spans="1:8" x14ac:dyDescent="0.25">
      <c r="A4" s="7">
        <v>45873.291666666664</v>
      </c>
      <c r="B4" s="4" t="s">
        <v>14</v>
      </c>
      <c r="C4" s="5">
        <v>51888.025181205747</v>
      </c>
      <c r="D4" s="5">
        <v>159194.89709903265</v>
      </c>
      <c r="E4" s="5">
        <v>18.869220796600338</v>
      </c>
      <c r="F4" s="5">
        <v>51887.664034204441</v>
      </c>
      <c r="G4" s="5">
        <v>159193.63380082979</v>
      </c>
      <c r="H4" s="9">
        <v>18.865517304572791</v>
      </c>
    </row>
    <row r="5" spans="1:8" x14ac:dyDescent="0.25">
      <c r="A5" s="7">
        <v>45873.291666666664</v>
      </c>
      <c r="B5" s="4" t="s">
        <v>15</v>
      </c>
      <c r="C5" s="5">
        <v>51888.98628832103</v>
      </c>
      <c r="D5" s="5">
        <v>159194.62201573106</v>
      </c>
      <c r="E5" s="5">
        <v>18.868514730242751</v>
      </c>
      <c r="F5" s="5">
        <v>51888.624103758353</v>
      </c>
      <c r="G5" s="5">
        <v>159193.35707278902</v>
      </c>
      <c r="H5" s="9">
        <v>18.86445322191301</v>
      </c>
    </row>
    <row r="6" spans="1:8" x14ac:dyDescent="0.25">
      <c r="A6" s="7">
        <v>45873.291666666664</v>
      </c>
      <c r="B6" s="4" t="s">
        <v>16</v>
      </c>
      <c r="C6" s="5">
        <v>51889.947664398285</v>
      </c>
      <c r="D6" s="5">
        <v>159194.34677858101</v>
      </c>
      <c r="E6" s="5">
        <v>18.867773577574297</v>
      </c>
      <c r="F6" s="5">
        <v>51889.584962165369</v>
      </c>
      <c r="G6" s="5">
        <v>159193.08003546728</v>
      </c>
      <c r="H6" s="9">
        <v>18.863251548067314</v>
      </c>
    </row>
    <row r="7" spans="1:8" x14ac:dyDescent="0.25">
      <c r="A7" s="7">
        <v>45873.291666666664</v>
      </c>
      <c r="B7" s="4" t="s">
        <v>17</v>
      </c>
      <c r="C7" s="5">
        <v>51890.909040475541</v>
      </c>
      <c r="D7" s="5">
        <v>159194.07154143095</v>
      </c>
      <c r="E7" s="5">
        <v>18.867032424905847</v>
      </c>
      <c r="F7" s="5">
        <v>51890.545820572392</v>
      </c>
      <c r="G7" s="5">
        <v>159192.80299814555</v>
      </c>
      <c r="H7" s="9">
        <v>18.862049874221618</v>
      </c>
    </row>
    <row r="8" spans="1:8" x14ac:dyDescent="0.25">
      <c r="A8" s="7">
        <v>45873.291666666664</v>
      </c>
      <c r="B8" s="4" t="s">
        <v>18</v>
      </c>
      <c r="C8" s="5">
        <v>51891.870085166687</v>
      </c>
      <c r="D8" s="5">
        <v>159193.79534240576</v>
      </c>
      <c r="E8" s="5">
        <v>18.864661447731827</v>
      </c>
      <c r="F8" s="5">
        <v>51891.504353461787</v>
      </c>
      <c r="G8" s="5">
        <v>159192.52690810763</v>
      </c>
      <c r="H8" s="9">
        <v>18.860283132921658</v>
      </c>
    </row>
    <row r="9" spans="1:8" x14ac:dyDescent="0.25">
      <c r="A9" s="7">
        <v>45873.291666666664</v>
      </c>
      <c r="B9" s="4" t="s">
        <v>19</v>
      </c>
      <c r="C9" s="5">
        <v>51892.831165658921</v>
      </c>
      <c r="D9" s="5">
        <v>159193.51908472509</v>
      </c>
      <c r="E9" s="5">
        <v>18.86221577499791</v>
      </c>
      <c r="F9" s="5">
        <v>51892.465288045249</v>
      </c>
      <c r="G9" s="5">
        <v>159192.25013834573</v>
      </c>
      <c r="H9" s="9">
        <v>18.858487246856445</v>
      </c>
    </row>
    <row r="10" spans="1:8" x14ac:dyDescent="0.25">
      <c r="A10" s="7">
        <v>45873.291666666664</v>
      </c>
      <c r="B10" s="4" t="s">
        <v>20</v>
      </c>
      <c r="C10" s="5">
        <v>51893.791834251315</v>
      </c>
      <c r="D10" s="5">
        <v>159193.24288966472</v>
      </c>
      <c r="E10" s="5">
        <v>18.859926416951399</v>
      </c>
      <c r="F10" s="5">
        <v>51893.426692579691</v>
      </c>
      <c r="G10" s="5">
        <v>159191.97323179542</v>
      </c>
      <c r="H10" s="9">
        <v>18.85670271923307</v>
      </c>
    </row>
    <row r="11" spans="1:8" x14ac:dyDescent="0.25">
      <c r="A11" s="7">
        <v>45873.291666666664</v>
      </c>
      <c r="B11" s="4" t="s">
        <v>21</v>
      </c>
      <c r="C11" s="5">
        <v>51894.75263598399</v>
      </c>
      <c r="D11" s="5">
        <v>159192.96565370166</v>
      </c>
      <c r="E11" s="5">
        <v>18.860427687376433</v>
      </c>
      <c r="F11" s="5">
        <v>51894.387556672729</v>
      </c>
      <c r="G11" s="5">
        <v>159191.69621206418</v>
      </c>
      <c r="H11" s="9">
        <v>18.857215782076423</v>
      </c>
    </row>
    <row r="12" spans="1:8" x14ac:dyDescent="0.25">
      <c r="A12" s="7">
        <v>45873.291666666664</v>
      </c>
      <c r="B12" s="4" t="s">
        <v>22</v>
      </c>
      <c r="C12" s="5">
        <v>51895.713437716666</v>
      </c>
      <c r="D12" s="5">
        <v>159192.68841773859</v>
      </c>
      <c r="E12" s="5">
        <v>18.860928957801466</v>
      </c>
      <c r="F12" s="5">
        <v>51895.34842076576</v>
      </c>
      <c r="G12" s="5">
        <v>159191.41919233298</v>
      </c>
      <c r="H12" s="9">
        <v>18.857728844919777</v>
      </c>
    </row>
    <row r="13" spans="1:8" x14ac:dyDescent="0.25">
      <c r="A13" s="7">
        <v>45873.291666666664</v>
      </c>
      <c r="B13" s="4" t="s">
        <v>23</v>
      </c>
      <c r="C13" s="5">
        <v>51896.675404337235</v>
      </c>
      <c r="D13" s="5">
        <v>159192.41090242262</v>
      </c>
      <c r="E13" s="5">
        <v>18.861498400271905</v>
      </c>
      <c r="F13" s="5">
        <v>51896.308523498657</v>
      </c>
      <c r="G13" s="5">
        <v>159191.14271617067</v>
      </c>
      <c r="H13" s="9">
        <v>18.858247324479837</v>
      </c>
    </row>
    <row r="14" spans="1:8" x14ac:dyDescent="0.25">
      <c r="A14" s="7">
        <v>45873.291666666664</v>
      </c>
      <c r="B14" s="4" t="s">
        <v>24</v>
      </c>
      <c r="C14" s="5">
        <v>51897.636450471109</v>
      </c>
      <c r="D14" s="5">
        <v>159192.13451905019</v>
      </c>
      <c r="E14" s="5">
        <v>18.863098404693126</v>
      </c>
      <c r="F14" s="5">
        <v>51897.270447986921</v>
      </c>
      <c r="G14" s="5">
        <v>159190.86940145129</v>
      </c>
      <c r="H14" s="9">
        <v>18.858833023487737</v>
      </c>
    </row>
    <row r="15" spans="1:8" x14ac:dyDescent="0.25">
      <c r="A15" s="7">
        <v>45873.291666666664</v>
      </c>
      <c r="B15" s="4" t="s">
        <v>25</v>
      </c>
      <c r="C15" s="5">
        <v>51898.597496604991</v>
      </c>
      <c r="D15" s="5">
        <v>159191.85813567779</v>
      </c>
      <c r="E15" s="5">
        <v>18.86469840911435</v>
      </c>
      <c r="F15" s="5">
        <v>51898.232372475184</v>
      </c>
      <c r="G15" s="5">
        <v>159190.59608673191</v>
      </c>
      <c r="H15" s="9">
        <v>18.859418722495636</v>
      </c>
    </row>
    <row r="16" spans="1:8" x14ac:dyDescent="0.25">
      <c r="A16" s="7">
        <v>45873.291666666664</v>
      </c>
      <c r="B16" s="4" t="s">
        <v>26</v>
      </c>
      <c r="C16" s="5">
        <v>51899.557752893597</v>
      </c>
      <c r="D16" s="5">
        <v>159191.58339357786</v>
      </c>
      <c r="E16" s="5">
        <v>18.865938379525691</v>
      </c>
      <c r="F16" s="5">
        <v>51899.203488296611</v>
      </c>
      <c r="G16" s="5">
        <v>159190.32067681968</v>
      </c>
      <c r="H16" s="9">
        <v>18.85971612452855</v>
      </c>
    </row>
    <row r="17" spans="1:8" x14ac:dyDescent="0.25">
      <c r="A17" s="7">
        <v>45873.291666666664</v>
      </c>
      <c r="B17" s="4" t="s">
        <v>27</v>
      </c>
      <c r="C17" s="5">
        <v>51900.520801428909</v>
      </c>
      <c r="D17" s="5">
        <v>159191.31406588148</v>
      </c>
      <c r="E17" s="5">
        <v>18.865605835141952</v>
      </c>
      <c r="F17" s="5">
        <v>51900.16613239151</v>
      </c>
      <c r="G17" s="5">
        <v>159190.04990867738</v>
      </c>
      <c r="H17" s="9">
        <v>18.858736500280006</v>
      </c>
    </row>
    <row r="18" spans="1:8" x14ac:dyDescent="0.25">
      <c r="A18" s="7">
        <v>45873.291666666664</v>
      </c>
      <c r="B18" s="4" t="s">
        <v>28</v>
      </c>
      <c r="C18" s="5">
        <v>51901.483849964221</v>
      </c>
      <c r="D18" s="5">
        <v>159191.04473818507</v>
      </c>
      <c r="E18" s="5">
        <v>18.865273290758211</v>
      </c>
      <c r="F18" s="5">
        <v>51901.12877648641</v>
      </c>
      <c r="G18" s="5">
        <v>159189.77914053507</v>
      </c>
      <c r="H18" s="9">
        <v>18.857756876031466</v>
      </c>
    </row>
    <row r="19" spans="1:8" x14ac:dyDescent="0.25">
      <c r="A19" s="7">
        <v>45873.291666666664</v>
      </c>
      <c r="B19" s="4" t="s">
        <v>29</v>
      </c>
      <c r="C19" s="5">
        <v>51902.447780924784</v>
      </c>
      <c r="D19" s="5">
        <v>159190.77628572396</v>
      </c>
      <c r="E19" s="5">
        <v>18.865124813901463</v>
      </c>
      <c r="F19" s="5">
        <v>51902.099872443272</v>
      </c>
      <c r="G19" s="5">
        <v>159189.50704742008</v>
      </c>
      <c r="H19" s="9">
        <v>18.8569</v>
      </c>
    </row>
    <row r="20" spans="1:8" x14ac:dyDescent="0.25">
      <c r="A20" s="7">
        <v>45873.291666666664</v>
      </c>
      <c r="B20" s="4" t="s">
        <v>30</v>
      </c>
      <c r="C20" s="5">
        <v>51903.412439340806</v>
      </c>
      <c r="D20" s="5">
        <v>159190.51278306151</v>
      </c>
      <c r="E20" s="5">
        <v>18.86582287822732</v>
      </c>
      <c r="F20" s="5">
        <v>51903.064539433311</v>
      </c>
      <c r="G20" s="5">
        <v>159189.24357522361</v>
      </c>
      <c r="H20" s="9">
        <v>18.8569</v>
      </c>
    </row>
    <row r="21" spans="1:8" x14ac:dyDescent="0.25">
      <c r="A21" s="7">
        <v>45873.291666666664</v>
      </c>
      <c r="B21" s="4" t="s">
        <v>31</v>
      </c>
      <c r="C21" s="5">
        <v>51904.37709775682</v>
      </c>
      <c r="D21" s="5">
        <v>159190.24928039906</v>
      </c>
      <c r="E21" s="5">
        <v>18.866520942553176</v>
      </c>
      <c r="F21" s="5">
        <v>51904.029206423358</v>
      </c>
      <c r="G21" s="5">
        <v>159188.9801030271</v>
      </c>
      <c r="H21" s="9">
        <v>18.8569</v>
      </c>
    </row>
    <row r="22" spans="1:8" x14ac:dyDescent="0.25">
      <c r="A22" s="7">
        <v>45873.291666666664</v>
      </c>
      <c r="B22" s="4" t="s">
        <v>32</v>
      </c>
      <c r="C22" s="5">
        <v>51905.341841450259</v>
      </c>
      <c r="D22" s="5">
        <v>159189.98717913547</v>
      </c>
      <c r="E22" s="5">
        <v>18.867392406740745</v>
      </c>
      <c r="F22" s="5">
        <v>51905.003864651924</v>
      </c>
      <c r="G22" s="5">
        <v>159188.71500367383</v>
      </c>
      <c r="H22" s="9">
        <v>18.857104633955974</v>
      </c>
    </row>
    <row r="23" spans="1:8" x14ac:dyDescent="0.25">
      <c r="A23" s="7">
        <v>45873.291666666664</v>
      </c>
      <c r="B23" s="4" t="s">
        <v>33</v>
      </c>
      <c r="C23" s="5">
        <v>51906.308594977025</v>
      </c>
      <c r="D23" s="5">
        <v>159189.73147487876</v>
      </c>
      <c r="E23" s="5">
        <v>18.869110425193991</v>
      </c>
      <c r="F23" s="5">
        <v>51905.970516824025</v>
      </c>
      <c r="G23" s="5">
        <v>159188.45891499615</v>
      </c>
      <c r="H23" s="9">
        <v>18.85857682068961</v>
      </c>
    </row>
    <row r="24" spans="1:8" x14ac:dyDescent="0.25">
      <c r="A24" s="7">
        <v>45873.291666666664</v>
      </c>
      <c r="B24" s="4" t="s">
        <v>34</v>
      </c>
      <c r="C24" s="5">
        <v>51907.275348503783</v>
      </c>
      <c r="D24" s="5">
        <v>159189.47577062206</v>
      </c>
      <c r="E24" s="5">
        <v>18.870828443647241</v>
      </c>
      <c r="F24" s="5">
        <v>51906.937168996134</v>
      </c>
      <c r="G24" s="5">
        <v>159188.20282631848</v>
      </c>
      <c r="H24" s="9">
        <v>18.860049007423246</v>
      </c>
    </row>
    <row r="25" spans="1:8" x14ac:dyDescent="0.25">
      <c r="A25" s="7">
        <v>45873.291666666664</v>
      </c>
      <c r="B25" s="4" t="s">
        <v>35</v>
      </c>
      <c r="C25" s="5">
        <v>51908.242837315098</v>
      </c>
      <c r="D25" s="5">
        <v>159189.22362192487</v>
      </c>
      <c r="E25" s="5">
        <v>18.872859426244496</v>
      </c>
      <c r="F25" s="5">
        <v>51907.905490809295</v>
      </c>
      <c r="G25" s="5">
        <v>159187.95009902434</v>
      </c>
      <c r="H25" s="9">
        <v>18.861831223906176</v>
      </c>
    </row>
    <row r="26" spans="1:8" x14ac:dyDescent="0.25">
      <c r="A26" s="7">
        <v>45873.291666666664</v>
      </c>
      <c r="B26" s="4" t="s">
        <v>36</v>
      </c>
      <c r="C26" s="5">
        <v>51909.212441955213</v>
      </c>
      <c r="D26" s="5">
        <v>159188.9789598452</v>
      </c>
      <c r="E26" s="5">
        <v>18.875562874638629</v>
      </c>
      <c r="F26" s="5">
        <v>51908.874743372122</v>
      </c>
      <c r="G26" s="5">
        <v>159187.70404215946</v>
      </c>
      <c r="H26" s="9">
        <v>18.864174019583121</v>
      </c>
    </row>
    <row r="27" spans="1:8" x14ac:dyDescent="0.25">
      <c r="A27" s="7">
        <v>45873.291666666664</v>
      </c>
      <c r="B27" s="4" t="s">
        <v>37</v>
      </c>
      <c r="C27" s="5">
        <v>51910.182046595335</v>
      </c>
      <c r="D27" s="5">
        <v>159188.73429776554</v>
      </c>
      <c r="E27" s="5">
        <v>18.878266323032761</v>
      </c>
      <c r="F27" s="5">
        <v>51909.843995934956</v>
      </c>
      <c r="G27" s="5">
        <v>159187.4579852946</v>
      </c>
      <c r="H27" s="9">
        <v>18.866516815260066</v>
      </c>
    </row>
    <row r="28" spans="1:8" x14ac:dyDescent="0.25">
      <c r="A28" s="7">
        <v>45873.291666666664</v>
      </c>
      <c r="B28" s="4" t="s">
        <v>38</v>
      </c>
      <c r="C28" s="5">
        <v>51911.152137059078</v>
      </c>
      <c r="D28" s="5">
        <v>159188.49142637121</v>
      </c>
      <c r="E28" s="5">
        <v>18.88140254939486</v>
      </c>
      <c r="F28" s="5">
        <v>51910.835192576567</v>
      </c>
      <c r="G28" s="5">
        <v>159187.2085174784</v>
      </c>
      <c r="H28" s="9">
        <v>18.869138865821263</v>
      </c>
    </row>
    <row r="29" spans="1:8" x14ac:dyDescent="0.25">
      <c r="A29" s="7">
        <v>45873.291666666664</v>
      </c>
      <c r="B29" s="4" t="s">
        <v>39</v>
      </c>
      <c r="C29" s="5">
        <v>51912.12384986307</v>
      </c>
      <c r="D29" s="5">
        <v>159188.25530858763</v>
      </c>
      <c r="E29" s="5">
        <v>18.88615847631544</v>
      </c>
      <c r="F29" s="5">
        <v>51911.806757288294</v>
      </c>
      <c r="G29" s="5">
        <v>159186.97176749387</v>
      </c>
      <c r="H29" s="9">
        <v>18.872523500824762</v>
      </c>
    </row>
    <row r="30" spans="1:8" x14ac:dyDescent="0.25">
      <c r="A30" s="7">
        <v>45873.291666666664</v>
      </c>
      <c r="B30" s="4" t="s">
        <v>40</v>
      </c>
      <c r="C30" s="5">
        <v>51913.095562667055</v>
      </c>
      <c r="D30" s="5">
        <v>159188.01919080404</v>
      </c>
      <c r="E30" s="5">
        <v>18.890914403236021</v>
      </c>
      <c r="F30" s="5">
        <v>51912.77832200002</v>
      </c>
      <c r="G30" s="5">
        <v>159186.73501750935</v>
      </c>
      <c r="H30" s="9">
        <v>18.875908135828258</v>
      </c>
    </row>
    <row r="31" spans="1:8" x14ac:dyDescent="0.25">
      <c r="A31" s="7">
        <v>45869.291666666664</v>
      </c>
      <c r="B31" s="4" t="s">
        <v>12</v>
      </c>
      <c r="C31" s="5">
        <v>51886.101888003854</v>
      </c>
      <c r="D31" s="5">
        <v>159195.44568170901</v>
      </c>
      <c r="E31" s="5">
        <v>18.86977464079656</v>
      </c>
      <c r="F31" s="5">
        <v>51885.742954659283</v>
      </c>
      <c r="G31" s="5">
        <v>159194.18662102622</v>
      </c>
      <c r="H31" s="9">
        <v>18.865787533191366</v>
      </c>
    </row>
    <row r="32" spans="1:8" x14ac:dyDescent="0.25">
      <c r="A32" s="7">
        <v>45869.291666666664</v>
      </c>
      <c r="B32" s="4" t="s">
        <v>13</v>
      </c>
      <c r="C32" s="5">
        <v>51887.0635346048</v>
      </c>
      <c r="D32" s="5">
        <v>159195.17139037082</v>
      </c>
      <c r="E32" s="5">
        <v>18.869497718698447</v>
      </c>
      <c r="F32" s="5">
        <v>51886.703957855534</v>
      </c>
      <c r="G32" s="5">
        <v>159193.91008379814</v>
      </c>
      <c r="H32" s="9">
        <v>18.865652356738678</v>
      </c>
    </row>
    <row r="33" spans="1:8" x14ac:dyDescent="0.25">
      <c r="A33" s="7">
        <v>45869.291666666664</v>
      </c>
      <c r="B33" s="4" t="s">
        <v>14</v>
      </c>
      <c r="C33" s="5">
        <v>51888.025181205747</v>
      </c>
      <c r="D33" s="5">
        <v>159194.89709903265</v>
      </c>
      <c r="E33" s="5">
        <v>18.869220796600338</v>
      </c>
      <c r="F33" s="5">
        <v>51887.664961051785</v>
      </c>
      <c r="G33" s="5">
        <v>159193.63354657005</v>
      </c>
      <c r="H33" s="9">
        <v>18.865517180285991</v>
      </c>
    </row>
    <row r="34" spans="1:8" x14ac:dyDescent="0.25">
      <c r="A34" s="7">
        <v>45869.291666666664</v>
      </c>
      <c r="B34" s="4" t="s">
        <v>15</v>
      </c>
      <c r="C34" s="5">
        <v>51888.986288492531</v>
      </c>
      <c r="D34" s="5">
        <v>159194.62201568196</v>
      </c>
      <c r="E34" s="5">
        <v>18.868826216423926</v>
      </c>
      <c r="F34" s="5">
        <v>51888.624104054346</v>
      </c>
      <c r="G34" s="5">
        <v>159193.35707270369</v>
      </c>
      <c r="H34" s="9">
        <v>18.864752301102019</v>
      </c>
    </row>
    <row r="35" spans="1:8" x14ac:dyDescent="0.25">
      <c r="A35" s="7">
        <v>45869.291666666664</v>
      </c>
      <c r="B35" s="4" t="s">
        <v>16</v>
      </c>
      <c r="C35" s="5">
        <v>51889.947664755273</v>
      </c>
      <c r="D35" s="5">
        <v>159194.34677847879</v>
      </c>
      <c r="E35" s="5">
        <v>18.868421951254046</v>
      </c>
      <c r="F35" s="5">
        <v>51889.584962801164</v>
      </c>
      <c r="G35" s="5">
        <v>159193.08003528396</v>
      </c>
      <c r="H35" s="9">
        <v>18.863893962337269</v>
      </c>
    </row>
    <row r="36" spans="1:8" x14ac:dyDescent="0.25">
      <c r="A36" s="7">
        <v>45869.291666666664</v>
      </c>
      <c r="B36" s="4" t="s">
        <v>17</v>
      </c>
      <c r="C36" s="5">
        <v>51890.909041018014</v>
      </c>
      <c r="D36" s="5">
        <v>159194.07154127565</v>
      </c>
      <c r="E36" s="5">
        <v>18.868017686084166</v>
      </c>
      <c r="F36" s="5">
        <v>51890.545821547981</v>
      </c>
      <c r="G36" s="5">
        <v>159192.80299786426</v>
      </c>
      <c r="H36" s="9">
        <v>18.863035623572515</v>
      </c>
    </row>
    <row r="37" spans="1:8" x14ac:dyDescent="0.25">
      <c r="A37" s="7">
        <v>45869.291666666664</v>
      </c>
      <c r="B37" s="4" t="s">
        <v>18</v>
      </c>
      <c r="C37" s="5">
        <v>51891.870085166687</v>
      </c>
      <c r="D37" s="5">
        <v>159193.79534240576</v>
      </c>
      <c r="E37" s="5">
        <v>18.865661447731828</v>
      </c>
      <c r="F37" s="5">
        <v>51891.504352850017</v>
      </c>
      <c r="G37" s="5">
        <v>159192.52690828382</v>
      </c>
      <c r="H37" s="9">
        <v>18.860959197096111</v>
      </c>
    </row>
    <row r="38" spans="1:8" x14ac:dyDescent="0.25">
      <c r="A38" s="7">
        <v>45869.291666666664</v>
      </c>
      <c r="B38" s="4" t="s">
        <v>19</v>
      </c>
      <c r="C38" s="5">
        <v>51892.831165658921</v>
      </c>
      <c r="D38" s="5">
        <v>159193.51908472509</v>
      </c>
      <c r="E38" s="5">
        <v>18.863215774997911</v>
      </c>
      <c r="F38" s="5">
        <v>51892.465286793558</v>
      </c>
      <c r="G38" s="5">
        <v>159192.25013870624</v>
      </c>
      <c r="H38" s="9">
        <v>18.858824466025101</v>
      </c>
    </row>
    <row r="39" spans="1:8" x14ac:dyDescent="0.25">
      <c r="A39" s="7">
        <v>45869.291666666664</v>
      </c>
      <c r="B39" s="4" t="s">
        <v>20</v>
      </c>
      <c r="C39" s="5">
        <v>51893.791838945894</v>
      </c>
      <c r="D39" s="5">
        <v>159193.24290592305</v>
      </c>
      <c r="E39" s="5">
        <v>18.860908806466888</v>
      </c>
      <c r="F39" s="5">
        <v>51893.426692579691</v>
      </c>
      <c r="G39" s="5">
        <v>159191.97323179542</v>
      </c>
      <c r="H39" s="9">
        <v>18.85670271923307</v>
      </c>
    </row>
    <row r="40" spans="1:8" x14ac:dyDescent="0.25">
      <c r="A40" s="7">
        <v>45869.291666666664</v>
      </c>
      <c r="B40" s="4" t="s">
        <v>21</v>
      </c>
      <c r="C40" s="5">
        <v>51894.752729759806</v>
      </c>
      <c r="D40" s="5">
        <v>159192.96597846717</v>
      </c>
      <c r="E40" s="5">
        <v>18.861075912100414</v>
      </c>
      <c r="F40" s="5">
        <v>51894.387556672729</v>
      </c>
      <c r="G40" s="5">
        <v>159191.69621206418</v>
      </c>
      <c r="H40" s="9">
        <v>18.857215782076423</v>
      </c>
    </row>
    <row r="41" spans="1:8" x14ac:dyDescent="0.25">
      <c r="A41" s="7">
        <v>45869.291666666664</v>
      </c>
      <c r="B41" s="4" t="s">
        <v>22</v>
      </c>
      <c r="C41" s="5">
        <v>51895.713620573719</v>
      </c>
      <c r="D41" s="5">
        <v>159192.68905101132</v>
      </c>
      <c r="E41" s="5">
        <v>18.861243017733944</v>
      </c>
      <c r="F41" s="5">
        <v>51895.34842076576</v>
      </c>
      <c r="G41" s="5">
        <v>159191.41919233298</v>
      </c>
      <c r="H41" s="9">
        <v>18.857728844919777</v>
      </c>
    </row>
    <row r="42" spans="1:8" x14ac:dyDescent="0.25">
      <c r="A42" s="7">
        <v>45869.291666666664</v>
      </c>
      <c r="B42" s="4" t="s">
        <v>23</v>
      </c>
      <c r="C42" s="5">
        <v>51896.675400289481</v>
      </c>
      <c r="D42" s="5">
        <v>159192.41188835373</v>
      </c>
      <c r="E42" s="5">
        <v>18.861498357934735</v>
      </c>
      <c r="F42" s="5">
        <v>51896.308530813891</v>
      </c>
      <c r="G42" s="5">
        <v>159191.14274193271</v>
      </c>
      <c r="H42" s="9">
        <v>18.85824732893396</v>
      </c>
    </row>
    <row r="43" spans="1:8" x14ac:dyDescent="0.25">
      <c r="A43" s="7">
        <v>45869.291666666664</v>
      </c>
      <c r="B43" s="4" t="s">
        <v>24</v>
      </c>
      <c r="C43" s="5">
        <v>51897.636380606236</v>
      </c>
      <c r="D43" s="5">
        <v>159192.13527621914</v>
      </c>
      <c r="E43" s="5">
        <v>18.863097673946701</v>
      </c>
      <c r="F43" s="5">
        <v>51897.27054583728</v>
      </c>
      <c r="G43" s="5">
        <v>159190.86974605056</v>
      </c>
      <c r="H43" s="9">
        <v>18.858833083067108</v>
      </c>
    </row>
    <row r="44" spans="1:8" x14ac:dyDescent="0.25">
      <c r="A44" s="7">
        <v>45869.291666666664</v>
      </c>
      <c r="B44" s="4" t="s">
        <v>25</v>
      </c>
      <c r="C44" s="5">
        <v>51898.597360922991</v>
      </c>
      <c r="D44" s="5">
        <v>159191.85866408455</v>
      </c>
      <c r="E44" s="5">
        <v>18.864696989958667</v>
      </c>
      <c r="F44" s="5">
        <v>51898.232560860662</v>
      </c>
      <c r="G44" s="5">
        <v>159190.59675016839</v>
      </c>
      <c r="H44" s="9">
        <v>18.859418837200259</v>
      </c>
    </row>
    <row r="45" spans="1:8" x14ac:dyDescent="0.25">
      <c r="A45" s="7">
        <v>45869.291666666664</v>
      </c>
      <c r="B45" s="4" t="s">
        <v>26</v>
      </c>
      <c r="C45" s="5">
        <v>51899.558764406611</v>
      </c>
      <c r="D45" s="5">
        <v>159191.58343476392</v>
      </c>
      <c r="E45" s="5">
        <v>18.86593835426369</v>
      </c>
      <c r="F45" s="5">
        <v>51899.20347231318</v>
      </c>
      <c r="G45" s="5">
        <v>159190.32162002905</v>
      </c>
      <c r="H45" s="9">
        <v>18.859716140793914</v>
      </c>
    </row>
    <row r="46" spans="1:8" x14ac:dyDescent="0.25">
      <c r="A46" s="7">
        <v>45869.291666666664</v>
      </c>
      <c r="B46" s="4" t="s">
        <v>27</v>
      </c>
      <c r="C46" s="5">
        <v>51900.521875073719</v>
      </c>
      <c r="D46" s="5">
        <v>159191.31432933433</v>
      </c>
      <c r="E46" s="5">
        <v>18.865605673549666</v>
      </c>
      <c r="F46" s="5">
        <v>51900.166031253939</v>
      </c>
      <c r="G46" s="5">
        <v>159190.05054932597</v>
      </c>
      <c r="H46" s="9">
        <v>18.858736603201553</v>
      </c>
    </row>
    <row r="47" spans="1:8" x14ac:dyDescent="0.25">
      <c r="A47" s="7">
        <v>45869.291666666664</v>
      </c>
      <c r="B47" s="4" t="s">
        <v>28</v>
      </c>
      <c r="C47" s="5">
        <v>51901.484985740819</v>
      </c>
      <c r="D47" s="5">
        <v>159191.04522390474</v>
      </c>
      <c r="E47" s="5">
        <v>18.865272992835639</v>
      </c>
      <c r="F47" s="5">
        <v>51901.128590194705</v>
      </c>
      <c r="G47" s="5">
        <v>159189.77947862289</v>
      </c>
      <c r="H47" s="9">
        <v>18.857757065609192</v>
      </c>
    </row>
    <row r="48" spans="1:8" x14ac:dyDescent="0.25">
      <c r="A48" s="7">
        <v>45869.291666666664</v>
      </c>
      <c r="B48" s="4" t="s">
        <v>29</v>
      </c>
      <c r="C48" s="5">
        <v>51902.447765809411</v>
      </c>
      <c r="D48" s="5">
        <v>159190.77723042283</v>
      </c>
      <c r="E48" s="5">
        <v>18.865124802963386</v>
      </c>
      <c r="F48" s="5">
        <v>51902.099872443272</v>
      </c>
      <c r="G48" s="5">
        <v>159189.50704742008</v>
      </c>
      <c r="H48" s="9">
        <v>18.8569</v>
      </c>
    </row>
    <row r="49" spans="1:8" x14ac:dyDescent="0.25">
      <c r="A49" s="7">
        <v>45869.291666666664</v>
      </c>
      <c r="B49" s="4" t="s">
        <v>30</v>
      </c>
      <c r="C49" s="5">
        <v>51903.412339687522</v>
      </c>
      <c r="D49" s="5">
        <v>159190.51341847001</v>
      </c>
      <c r="E49" s="5">
        <v>18.865822806114334</v>
      </c>
      <c r="F49" s="5">
        <v>51903.064539433311</v>
      </c>
      <c r="G49" s="5">
        <v>159189.24357522361</v>
      </c>
      <c r="H49" s="9">
        <v>18.8569</v>
      </c>
    </row>
    <row r="50" spans="1:8" x14ac:dyDescent="0.25">
      <c r="A50" s="7">
        <v>45869.291666666664</v>
      </c>
      <c r="B50" s="4" t="s">
        <v>31</v>
      </c>
      <c r="C50" s="5">
        <v>51904.37691356564</v>
      </c>
      <c r="D50" s="5">
        <v>159190.2496065172</v>
      </c>
      <c r="E50" s="5">
        <v>18.866520809265278</v>
      </c>
      <c r="F50" s="5">
        <v>51904.029206423358</v>
      </c>
      <c r="G50" s="5">
        <v>159188.9801030271</v>
      </c>
      <c r="H50" s="9">
        <v>18.8569</v>
      </c>
    </row>
    <row r="51" spans="1:8" x14ac:dyDescent="0.25">
      <c r="A51" s="7">
        <v>45869.291666666664</v>
      </c>
      <c r="B51" s="4" t="s">
        <v>32</v>
      </c>
      <c r="C51" s="5">
        <v>51905.341841450259</v>
      </c>
      <c r="D51" s="5">
        <v>159189.98717913547</v>
      </c>
      <c r="E51" s="5">
        <v>18.867392406740745</v>
      </c>
      <c r="F51" s="5">
        <v>51905.003864651924</v>
      </c>
      <c r="G51" s="5">
        <v>159188.71500367383</v>
      </c>
      <c r="H51" s="9">
        <v>18.857104633955974</v>
      </c>
    </row>
    <row r="52" spans="1:8" x14ac:dyDescent="0.25">
      <c r="A52" s="7">
        <v>45869.291666666664</v>
      </c>
      <c r="B52" s="4" t="s">
        <v>33</v>
      </c>
      <c r="C52" s="5">
        <v>51906.308594977025</v>
      </c>
      <c r="D52" s="5">
        <v>159189.73147487876</v>
      </c>
      <c r="E52" s="5">
        <v>18.869110425193991</v>
      </c>
      <c r="F52" s="5">
        <v>51905.970516824025</v>
      </c>
      <c r="G52" s="5">
        <v>159188.45891499615</v>
      </c>
      <c r="H52" s="9">
        <v>18.85857682068961</v>
      </c>
    </row>
    <row r="53" spans="1:8" x14ac:dyDescent="0.25">
      <c r="A53" s="7">
        <v>45869.291666666664</v>
      </c>
      <c r="B53" s="4" t="s">
        <v>34</v>
      </c>
      <c r="C53" s="5">
        <v>51907.275348503783</v>
      </c>
      <c r="D53" s="5">
        <v>159189.47577062206</v>
      </c>
      <c r="E53" s="5">
        <v>18.870828443647241</v>
      </c>
      <c r="F53" s="5">
        <v>51906.937168996134</v>
      </c>
      <c r="G53" s="5">
        <v>159188.20282631848</v>
      </c>
      <c r="H53" s="9">
        <v>18.860049007423246</v>
      </c>
    </row>
    <row r="54" spans="1:8" x14ac:dyDescent="0.25">
      <c r="A54" s="7">
        <v>45869.291666666664</v>
      </c>
      <c r="B54" s="4" t="s">
        <v>35</v>
      </c>
      <c r="C54" s="5">
        <v>51908.242837030943</v>
      </c>
      <c r="D54" s="5">
        <v>159189.22362199659</v>
      </c>
      <c r="E54" s="5">
        <v>18.872961738006055</v>
      </c>
      <c r="F54" s="5">
        <v>51907.905490809295</v>
      </c>
      <c r="G54" s="5">
        <v>159187.95009902434</v>
      </c>
      <c r="H54" s="9">
        <v>18.861831223906176</v>
      </c>
    </row>
    <row r="55" spans="1:8" x14ac:dyDescent="0.25">
      <c r="A55" s="7">
        <v>45869.291666666664</v>
      </c>
      <c r="B55" s="4" t="s">
        <v>36</v>
      </c>
      <c r="C55" s="5">
        <v>51909.212440777213</v>
      </c>
      <c r="D55" s="5">
        <v>159188.97896014244</v>
      </c>
      <c r="E55" s="5">
        <v>18.875987022705825</v>
      </c>
      <c r="F55" s="5">
        <v>51908.874743372122</v>
      </c>
      <c r="G55" s="5">
        <v>159187.70404215946</v>
      </c>
      <c r="H55" s="9">
        <v>18.864174019583121</v>
      </c>
    </row>
    <row r="56" spans="1:8" x14ac:dyDescent="0.25">
      <c r="A56" s="7">
        <v>45869.291666666664</v>
      </c>
      <c r="B56" s="4" t="s">
        <v>37</v>
      </c>
      <c r="C56" s="5">
        <v>51910.182044523492</v>
      </c>
      <c r="D56" s="5">
        <v>159188.73429828833</v>
      </c>
      <c r="E56" s="5">
        <v>18.879012307405592</v>
      </c>
      <c r="F56" s="5">
        <v>51909.843995934956</v>
      </c>
      <c r="G56" s="5">
        <v>159187.4579852946</v>
      </c>
      <c r="H56" s="9">
        <v>18.866516815260066</v>
      </c>
    </row>
    <row r="57" spans="1:8" x14ac:dyDescent="0.25">
      <c r="A57" s="7">
        <v>45869.291666666664</v>
      </c>
      <c r="B57" s="4" t="s">
        <v>38</v>
      </c>
      <c r="C57" s="5">
        <v>51911.152124583568</v>
      </c>
      <c r="D57" s="5">
        <v>159188.49137362183</v>
      </c>
      <c r="E57" s="5">
        <v>18.882328441829323</v>
      </c>
      <c r="F57" s="5">
        <v>51910.835192576567</v>
      </c>
      <c r="G57" s="5">
        <v>159187.2085174784</v>
      </c>
      <c r="H57" s="9">
        <v>18.869138865821263</v>
      </c>
    </row>
    <row r="58" spans="1:8" x14ac:dyDescent="0.25">
      <c r="A58" s="7">
        <v>45869.291666666664</v>
      </c>
      <c r="B58" s="4" t="s">
        <v>39</v>
      </c>
      <c r="C58" s="5">
        <v>51912.123778205809</v>
      </c>
      <c r="D58" s="5">
        <v>159188.25500560392</v>
      </c>
      <c r="E58" s="5">
        <v>18.886732814833678</v>
      </c>
      <c r="F58" s="5">
        <v>51911.806757288294</v>
      </c>
      <c r="G58" s="5">
        <v>159186.97176749387</v>
      </c>
      <c r="H58" s="9">
        <v>18.872523500824762</v>
      </c>
    </row>
    <row r="59" spans="1:8" x14ac:dyDescent="0.25">
      <c r="A59" s="14">
        <v>45869.291666666664</v>
      </c>
      <c r="B59" s="15" t="s">
        <v>40</v>
      </c>
      <c r="C59" s="16">
        <v>51913.095431828042</v>
      </c>
      <c r="D59" s="16">
        <v>159188.01863758601</v>
      </c>
      <c r="E59" s="16">
        <v>18.89113718783803</v>
      </c>
      <c r="F59" s="16">
        <v>51912.77832200002</v>
      </c>
      <c r="G59" s="16">
        <v>159186.73501750935</v>
      </c>
      <c r="H59" s="17">
        <v>18.875908135828258</v>
      </c>
    </row>
    <row r="60" spans="1:8" x14ac:dyDescent="0.25">
      <c r="A60" s="7">
        <v>45867.270833333336</v>
      </c>
      <c r="B60" s="4" t="s">
        <v>12</v>
      </c>
      <c r="C60" s="5">
        <v>51886.101888003854</v>
      </c>
      <c r="D60" s="5">
        <v>159195.44568170901</v>
      </c>
      <c r="E60" s="5">
        <v>18.86977464079656</v>
      </c>
      <c r="F60" s="5">
        <v>51885.743029345111</v>
      </c>
      <c r="G60" s="5">
        <v>159194.186880728</v>
      </c>
      <c r="H60" s="9">
        <v>18.86578752268592</v>
      </c>
    </row>
    <row r="61" spans="1:8" x14ac:dyDescent="0.25">
      <c r="A61" s="7">
        <v>45867.270833333336</v>
      </c>
      <c r="B61" s="4" t="s">
        <v>13</v>
      </c>
      <c r="C61" s="5">
        <v>51887.0635346048</v>
      </c>
      <c r="D61" s="5">
        <v>159195.17139037082</v>
      </c>
      <c r="E61" s="5">
        <v>18.869497718698447</v>
      </c>
      <c r="F61" s="5">
        <v>51886.704122307987</v>
      </c>
      <c r="G61" s="5">
        <v>159193.91065564146</v>
      </c>
      <c r="H61" s="9">
        <v>18.865652333606498</v>
      </c>
    </row>
    <row r="62" spans="1:8" x14ac:dyDescent="0.25">
      <c r="A62" s="7">
        <v>45867.270833333336</v>
      </c>
      <c r="B62" s="4" t="s">
        <v>14</v>
      </c>
      <c r="C62" s="5">
        <v>51888.025181205747</v>
      </c>
      <c r="D62" s="5">
        <v>159194.89709903265</v>
      </c>
      <c r="E62" s="5">
        <v>18.869220796600338</v>
      </c>
      <c r="F62" s="5">
        <v>51887.665215270863</v>
      </c>
      <c r="G62" s="5">
        <v>159193.63443055493</v>
      </c>
      <c r="H62" s="9">
        <v>18.865517144527075</v>
      </c>
    </row>
    <row r="63" spans="1:8" x14ac:dyDescent="0.25">
      <c r="A63" s="7">
        <v>45867.270833333336</v>
      </c>
      <c r="B63" s="4" t="s">
        <v>15</v>
      </c>
      <c r="C63" s="5">
        <v>51888.986288492531</v>
      </c>
      <c r="D63" s="5">
        <v>159194.62201568196</v>
      </c>
      <c r="E63" s="5">
        <v>18.868826216423926</v>
      </c>
      <c r="F63" s="5">
        <v>51888.624024403252</v>
      </c>
      <c r="G63" s="5">
        <v>159193.35779661778</v>
      </c>
      <c r="H63" s="9">
        <v>18.864752372254646</v>
      </c>
    </row>
    <row r="64" spans="1:8" x14ac:dyDescent="0.25">
      <c r="A64" s="7">
        <v>45867.270833333336</v>
      </c>
      <c r="B64" s="4" t="s">
        <v>16</v>
      </c>
      <c r="C64" s="5">
        <v>51889.947664755273</v>
      </c>
      <c r="D64" s="5">
        <v>159194.34677847879</v>
      </c>
      <c r="E64" s="5">
        <v>18.868421951254046</v>
      </c>
      <c r="F64" s="5">
        <v>51889.584791712696</v>
      </c>
      <c r="G64" s="5">
        <v>159193.08044225874</v>
      </c>
      <c r="H64" s="9">
        <v>18.863894115171242</v>
      </c>
    </row>
    <row r="65" spans="1:8" x14ac:dyDescent="0.25">
      <c r="A65" s="7">
        <v>45867.270833333336</v>
      </c>
      <c r="B65" s="4" t="s">
        <v>17</v>
      </c>
      <c r="C65" s="5">
        <v>51890.909041018014</v>
      </c>
      <c r="D65" s="5">
        <v>159194.07154127565</v>
      </c>
      <c r="E65" s="5">
        <v>18.868017686084166</v>
      </c>
      <c r="F65" s="5">
        <v>51890.545559022146</v>
      </c>
      <c r="G65" s="5">
        <v>159192.80308789967</v>
      </c>
      <c r="H65" s="9">
        <v>18.863035858087837</v>
      </c>
    </row>
    <row r="66" spans="1:8" x14ac:dyDescent="0.25">
      <c r="A66" s="7">
        <v>45867.270833333336</v>
      </c>
      <c r="B66" s="4" t="s">
        <v>18</v>
      </c>
      <c r="C66" s="5">
        <v>51891.870085166687</v>
      </c>
      <c r="D66" s="5">
        <v>159193.79534240576</v>
      </c>
      <c r="E66" s="5">
        <v>18.865661447731828</v>
      </c>
      <c r="F66" s="5">
        <v>51891.504352850017</v>
      </c>
      <c r="G66" s="5">
        <v>159192.52690828382</v>
      </c>
      <c r="H66" s="9">
        <v>18.860959197096111</v>
      </c>
    </row>
    <row r="67" spans="1:8" x14ac:dyDescent="0.25">
      <c r="A67" s="7">
        <v>45867.270833333336</v>
      </c>
      <c r="B67" s="4" t="s">
        <v>19</v>
      </c>
      <c r="C67" s="5">
        <v>51892.831165658921</v>
      </c>
      <c r="D67" s="5">
        <v>159193.51908472509</v>
      </c>
      <c r="E67" s="5">
        <v>18.863215774997911</v>
      </c>
      <c r="F67" s="5">
        <v>51892.465286793558</v>
      </c>
      <c r="G67" s="5">
        <v>159192.25013870624</v>
      </c>
      <c r="H67" s="9">
        <v>18.858824466025101</v>
      </c>
    </row>
    <row r="68" spans="1:8" x14ac:dyDescent="0.25">
      <c r="A68" s="7">
        <v>45867.270833333336</v>
      </c>
      <c r="B68" s="4" t="s">
        <v>20</v>
      </c>
      <c r="C68" s="5">
        <v>51893.791838945894</v>
      </c>
      <c r="D68" s="5">
        <v>159193.24290592305</v>
      </c>
      <c r="E68" s="5">
        <v>18.860908806466888</v>
      </c>
      <c r="F68" s="5">
        <v>51893.426692718742</v>
      </c>
      <c r="G68" s="5">
        <v>159191.97323227779</v>
      </c>
      <c r="H68" s="9">
        <v>18.856702718339658</v>
      </c>
    </row>
    <row r="69" spans="1:8" x14ac:dyDescent="0.25">
      <c r="A69" s="7">
        <v>45867.270833333336</v>
      </c>
      <c r="B69" s="4" t="s">
        <v>21</v>
      </c>
      <c r="C69" s="5">
        <v>51894.752729759806</v>
      </c>
      <c r="D69" s="5">
        <v>159192.96597846717</v>
      </c>
      <c r="E69" s="5">
        <v>18.861075912100414</v>
      </c>
      <c r="F69" s="5">
        <v>51894.387583047202</v>
      </c>
      <c r="G69" s="5">
        <v>159191.69630356206</v>
      </c>
      <c r="H69" s="9">
        <v>18.857215612615047</v>
      </c>
    </row>
    <row r="70" spans="1:8" x14ac:dyDescent="0.25">
      <c r="A70" s="7">
        <v>45867.270833333336</v>
      </c>
      <c r="B70" s="4" t="s">
        <v>22</v>
      </c>
      <c r="C70" s="5">
        <v>51895.713620573719</v>
      </c>
      <c r="D70" s="5">
        <v>159192.68905101132</v>
      </c>
      <c r="E70" s="5">
        <v>18.861243017733944</v>
      </c>
      <c r="F70" s="5">
        <v>51895.348473375663</v>
      </c>
      <c r="G70" s="5">
        <v>159191.4193748463</v>
      </c>
      <c r="H70" s="9">
        <v>18.857728506890432</v>
      </c>
    </row>
    <row r="71" spans="1:8" x14ac:dyDescent="0.25">
      <c r="A71" s="7">
        <v>45867.270833333336</v>
      </c>
      <c r="B71" s="4" t="s">
        <v>23</v>
      </c>
      <c r="C71" s="5">
        <v>51896.675405970513</v>
      </c>
      <c r="D71" s="5">
        <v>159192.41190810269</v>
      </c>
      <c r="E71" s="5">
        <v>18.861498367389412</v>
      </c>
      <c r="F71" s="5">
        <v>51896.309528737984</v>
      </c>
      <c r="G71" s="5">
        <v>159191.14273461874</v>
      </c>
      <c r="H71" s="9">
        <v>18.85824734462722</v>
      </c>
    </row>
    <row r="72" spans="1:8" x14ac:dyDescent="0.25">
      <c r="A72" s="7">
        <v>45867.270833333336</v>
      </c>
      <c r="B72" s="4" t="s">
        <v>24</v>
      </c>
      <c r="C72" s="5">
        <v>51897.63647866169</v>
      </c>
      <c r="D72" s="5">
        <v>159192.13561708952</v>
      </c>
      <c r="E72" s="5">
        <v>18.863097837135957</v>
      </c>
      <c r="F72" s="5">
        <v>51897.271518069443</v>
      </c>
      <c r="G72" s="5">
        <v>159190.86964821699</v>
      </c>
      <c r="H72" s="9">
        <v>18.858833292983896</v>
      </c>
    </row>
    <row r="73" spans="1:8" x14ac:dyDescent="0.25">
      <c r="A73" s="7">
        <v>45867.270833333336</v>
      </c>
      <c r="B73" s="4" t="s">
        <v>25</v>
      </c>
      <c r="C73" s="5">
        <v>51898.597551352876</v>
      </c>
      <c r="D73" s="5">
        <v>159191.85932607634</v>
      </c>
      <c r="E73" s="5">
        <v>18.864697306882498</v>
      </c>
      <c r="F73" s="5">
        <v>51898.233507400902</v>
      </c>
      <c r="G73" s="5">
        <v>159190.59656181524</v>
      </c>
      <c r="H73" s="9">
        <v>18.859419241340571</v>
      </c>
    </row>
    <row r="74" spans="1:8" x14ac:dyDescent="0.25">
      <c r="A74" s="7">
        <v>45867.270833333336</v>
      </c>
      <c r="B74" s="4" t="s">
        <v>26</v>
      </c>
      <c r="C74" s="5">
        <v>51899.558748431518</v>
      </c>
      <c r="D74" s="5">
        <v>159191.58437758734</v>
      </c>
      <c r="E74" s="5">
        <v>18.866</v>
      </c>
      <c r="F74" s="5">
        <v>51899.203488344778</v>
      </c>
      <c r="G74" s="5">
        <v>159190.32167680617</v>
      </c>
      <c r="H74" s="9">
        <v>18.859777416319687</v>
      </c>
    </row>
    <row r="75" spans="1:8" x14ac:dyDescent="0.25">
      <c r="A75" s="7">
        <v>45867.270833333336</v>
      </c>
      <c r="B75" s="4" t="s">
        <v>27</v>
      </c>
      <c r="C75" s="5">
        <v>51900.521772886575</v>
      </c>
      <c r="D75" s="5">
        <v>159191.31496359556</v>
      </c>
      <c r="E75" s="5">
        <v>18.866</v>
      </c>
      <c r="F75" s="5">
        <v>51900.166132696293</v>
      </c>
      <c r="G75" s="5">
        <v>159190.05090859169</v>
      </c>
      <c r="H75" s="9">
        <v>18.859124333313233</v>
      </c>
    </row>
    <row r="76" spans="1:8" x14ac:dyDescent="0.25">
      <c r="A76" s="7">
        <v>45867.270833333336</v>
      </c>
      <c r="B76" s="4" t="s">
        <v>28</v>
      </c>
      <c r="C76" s="5">
        <v>51901.484797341633</v>
      </c>
      <c r="D76" s="5">
        <v>159191.04554960379</v>
      </c>
      <c r="E76" s="5">
        <v>18.866</v>
      </c>
      <c r="F76" s="5">
        <v>51901.128777047808</v>
      </c>
      <c r="G76" s="5">
        <v>159189.7801403772</v>
      </c>
      <c r="H76" s="9">
        <v>18.858471250306778</v>
      </c>
    </row>
    <row r="77" spans="1:8" x14ac:dyDescent="0.25">
      <c r="A77" s="7">
        <v>45867.270833333336</v>
      </c>
      <c r="B77" s="4" t="s">
        <v>29</v>
      </c>
      <c r="C77" s="5">
        <v>51902.447765839897</v>
      </c>
      <c r="D77" s="5">
        <v>159190.77723041447</v>
      </c>
      <c r="E77" s="5">
        <v>18.866065372992377</v>
      </c>
      <c r="F77" s="5">
        <v>51902.09986111318</v>
      </c>
      <c r="G77" s="5">
        <v>159189.50800599082</v>
      </c>
      <c r="H77" s="9">
        <v>18.857855476208933</v>
      </c>
    </row>
    <row r="78" spans="1:8" x14ac:dyDescent="0.25">
      <c r="A78" s="7">
        <v>45867.270833333336</v>
      </c>
      <c r="B78" s="4" t="s">
        <v>30</v>
      </c>
      <c r="C78" s="5">
        <v>51903.412339888513</v>
      </c>
      <c r="D78" s="5">
        <v>159190.51341841504</v>
      </c>
      <c r="E78" s="5">
        <v>18.86643099375512</v>
      </c>
      <c r="F78" s="5">
        <v>51903.064443423893</v>
      </c>
      <c r="G78" s="5">
        <v>159189.24422415838</v>
      </c>
      <c r="H78" s="9">
        <v>18.857522712449068</v>
      </c>
    </row>
    <row r="79" spans="1:8" x14ac:dyDescent="0.25">
      <c r="A79" s="7">
        <v>45867.270833333336</v>
      </c>
      <c r="B79" s="4" t="s">
        <v>31</v>
      </c>
      <c r="C79" s="5">
        <v>51904.376913937129</v>
      </c>
      <c r="D79" s="5">
        <v>159190.2496064156</v>
      </c>
      <c r="E79" s="5">
        <v>18.866796614517863</v>
      </c>
      <c r="F79" s="5">
        <v>51904.029025734613</v>
      </c>
      <c r="G79" s="5">
        <v>159188.98044232593</v>
      </c>
      <c r="H79" s="9">
        <v>18.857189948689204</v>
      </c>
    </row>
    <row r="80" spans="1:8" x14ac:dyDescent="0.25">
      <c r="A80" s="7">
        <v>45867.270833333336</v>
      </c>
      <c r="B80" s="4" t="s">
        <v>32</v>
      </c>
      <c r="C80" s="5">
        <v>51905.341856193925</v>
      </c>
      <c r="D80" s="5">
        <v>159189.98723491601</v>
      </c>
      <c r="E80" s="5">
        <v>18.867392432941728</v>
      </c>
      <c r="F80" s="5">
        <v>51905.003864651924</v>
      </c>
      <c r="G80" s="5">
        <v>159188.71500367383</v>
      </c>
      <c r="H80" s="9">
        <v>18.857104633955974</v>
      </c>
    </row>
    <row r="81" spans="1:8" x14ac:dyDescent="0.25">
      <c r="A81" s="7">
        <v>45867.270833333336</v>
      </c>
      <c r="B81" s="4" t="s">
        <v>33</v>
      </c>
      <c r="C81" s="5">
        <v>51906.308696346234</v>
      </c>
      <c r="D81" s="5">
        <v>159189.73185839443</v>
      </c>
      <c r="E81" s="5">
        <v>18.869110605337301</v>
      </c>
      <c r="F81" s="5">
        <v>51905.970516824025</v>
      </c>
      <c r="G81" s="5">
        <v>159188.45891499615</v>
      </c>
      <c r="H81" s="9">
        <v>18.85857682068961</v>
      </c>
    </row>
    <row r="82" spans="1:8" x14ac:dyDescent="0.25">
      <c r="A82" s="7">
        <v>45867.270833333336</v>
      </c>
      <c r="B82" s="4" t="s">
        <v>34</v>
      </c>
      <c r="C82" s="5">
        <v>51907.275536498542</v>
      </c>
      <c r="D82" s="5">
        <v>159189.47648187287</v>
      </c>
      <c r="E82" s="5">
        <v>18.870828777732875</v>
      </c>
      <c r="F82" s="5">
        <v>51906.937168996134</v>
      </c>
      <c r="G82" s="5">
        <v>159188.20282631848</v>
      </c>
      <c r="H82" s="9">
        <v>18.860049007423246</v>
      </c>
    </row>
    <row r="83" spans="1:8" x14ac:dyDescent="0.25">
      <c r="A83" s="7">
        <v>45867.270833333336</v>
      </c>
      <c r="B83" s="4" t="s">
        <v>35</v>
      </c>
      <c r="C83" s="5">
        <v>51908.24281274675</v>
      </c>
      <c r="D83" s="5">
        <v>159189.22452581974</v>
      </c>
      <c r="E83" s="5">
        <v>18.872961662236339</v>
      </c>
      <c r="F83" s="5">
        <v>51907.905517584324</v>
      </c>
      <c r="G83" s="5">
        <v>159187.95020456347</v>
      </c>
      <c r="H83" s="9">
        <v>18.861831288624529</v>
      </c>
    </row>
    <row r="84" spans="1:8" x14ac:dyDescent="0.25">
      <c r="A84" s="7">
        <v>45867.270833333336</v>
      </c>
      <c r="B84" s="4" t="s">
        <v>36</v>
      </c>
      <c r="C84" s="5">
        <v>51909.212340103608</v>
      </c>
      <c r="D84" s="5">
        <v>159188.97956142767</v>
      </c>
      <c r="E84" s="5">
        <v>18.875986708591611</v>
      </c>
      <c r="F84" s="5">
        <v>51908.874845612299</v>
      </c>
      <c r="G84" s="5">
        <v>159187.7044451595</v>
      </c>
      <c r="H84" s="9">
        <v>18.864174266709455</v>
      </c>
    </row>
    <row r="85" spans="1:8" x14ac:dyDescent="0.25">
      <c r="A85" s="7">
        <v>45867.270833333336</v>
      </c>
      <c r="B85" s="4" t="s">
        <v>37</v>
      </c>
      <c r="C85" s="5">
        <v>51910.181867460473</v>
      </c>
      <c r="D85" s="5">
        <v>159188.73459703557</v>
      </c>
      <c r="E85" s="5">
        <v>18.87901175494688</v>
      </c>
      <c r="F85" s="5">
        <v>51909.844173640267</v>
      </c>
      <c r="G85" s="5">
        <v>159187.45868575553</v>
      </c>
      <c r="H85" s="9">
        <v>18.86651724479438</v>
      </c>
    </row>
    <row r="86" spans="1:8" x14ac:dyDescent="0.25">
      <c r="A86" s="7">
        <v>45867.270833333336</v>
      </c>
      <c r="B86" s="4" t="s">
        <v>38</v>
      </c>
      <c r="C86" s="5">
        <v>51911.152141496423</v>
      </c>
      <c r="D86" s="5">
        <v>159188.49144319948</v>
      </c>
      <c r="E86" s="5">
        <v>18.882328518492972</v>
      </c>
      <c r="F86" s="5">
        <v>51910.835175044966</v>
      </c>
      <c r="G86" s="5">
        <v>159187.20944558506</v>
      </c>
      <c r="H86" s="9">
        <v>18.869138804746513</v>
      </c>
    </row>
    <row r="87" spans="1:8" x14ac:dyDescent="0.25">
      <c r="A87" s="7">
        <v>45867.270833333336</v>
      </c>
      <c r="B87" s="4" t="s">
        <v>39</v>
      </c>
      <c r="C87" s="5">
        <v>51912.123875350415</v>
      </c>
      <c r="D87" s="5">
        <v>159188.2554052464</v>
      </c>
      <c r="E87" s="5">
        <v>18.886733255176896</v>
      </c>
      <c r="F87" s="5">
        <v>51911.806659447015</v>
      </c>
      <c r="G87" s="5">
        <v>159186.97236626773</v>
      </c>
      <c r="H87" s="9">
        <v>18.872523159975596</v>
      </c>
    </row>
    <row r="88" spans="1:8" x14ac:dyDescent="0.25">
      <c r="A88" s="7">
        <v>45867.270833333336</v>
      </c>
      <c r="B88" s="4" t="s">
        <v>40</v>
      </c>
      <c r="C88" s="5">
        <v>51913.095609204407</v>
      </c>
      <c r="D88" s="5">
        <v>159188.01936729331</v>
      </c>
      <c r="E88" s="5">
        <v>18.89113799186082</v>
      </c>
      <c r="F88" s="5">
        <v>51912.778143849064</v>
      </c>
      <c r="G88" s="5">
        <v>159186.73528695037</v>
      </c>
      <c r="H88" s="9">
        <v>18.875907515204684</v>
      </c>
    </row>
    <row r="89" spans="1:8" x14ac:dyDescent="0.25">
      <c r="A89" s="7">
        <v>45863.25</v>
      </c>
      <c r="B89" s="4" t="s">
        <v>12</v>
      </c>
      <c r="C89" s="5">
        <v>51886.101888003854</v>
      </c>
      <c r="D89" s="5">
        <v>159195.44568170901</v>
      </c>
      <c r="E89" s="5">
        <v>18.86977464079656</v>
      </c>
      <c r="F89" s="5">
        <v>51885.743029345111</v>
      </c>
      <c r="G89" s="5">
        <v>159194.18588072801</v>
      </c>
      <c r="H89" s="9">
        <v>18.86578752268592</v>
      </c>
    </row>
    <row r="90" spans="1:8" x14ac:dyDescent="0.25">
      <c r="A90" s="7">
        <v>45863.25</v>
      </c>
      <c r="B90" s="4" t="s">
        <v>13</v>
      </c>
      <c r="C90" s="5">
        <v>51887.0635346048</v>
      </c>
      <c r="D90" s="5">
        <v>159195.17139037082</v>
      </c>
      <c r="E90" s="5">
        <v>18.869497718698447</v>
      </c>
      <c r="F90" s="5">
        <v>51886.704122307987</v>
      </c>
      <c r="G90" s="5">
        <v>159193.90965564147</v>
      </c>
      <c r="H90" s="9">
        <v>18.865652333606498</v>
      </c>
    </row>
    <row r="91" spans="1:8" x14ac:dyDescent="0.25">
      <c r="A91" s="7">
        <v>45863.25</v>
      </c>
      <c r="B91" s="4" t="s">
        <v>14</v>
      </c>
      <c r="C91" s="5">
        <v>51888.025181205747</v>
      </c>
      <c r="D91" s="5">
        <v>159194.89709903265</v>
      </c>
      <c r="E91" s="5">
        <v>18.869220796600338</v>
      </c>
      <c r="F91" s="5">
        <v>51887.665215270863</v>
      </c>
      <c r="G91" s="5">
        <v>159193.63343055494</v>
      </c>
      <c r="H91" s="9">
        <v>18.865517144527075</v>
      </c>
    </row>
    <row r="92" spans="1:8" x14ac:dyDescent="0.25">
      <c r="A92" s="7">
        <v>45863.25</v>
      </c>
      <c r="B92" s="4" t="s">
        <v>15</v>
      </c>
      <c r="C92" s="5">
        <v>51888.986288492531</v>
      </c>
      <c r="D92" s="5">
        <v>159194.62201568196</v>
      </c>
      <c r="E92" s="5">
        <v>18.868826216423926</v>
      </c>
      <c r="F92" s="5">
        <v>51888.624104054346</v>
      </c>
      <c r="G92" s="5">
        <v>159193.35707270369</v>
      </c>
      <c r="H92" s="9">
        <v>18.864752301102019</v>
      </c>
    </row>
    <row r="93" spans="1:8" x14ac:dyDescent="0.25">
      <c r="A93" s="7">
        <v>45863.25</v>
      </c>
      <c r="B93" s="4" t="s">
        <v>16</v>
      </c>
      <c r="C93" s="5">
        <v>51889.947664755273</v>
      </c>
      <c r="D93" s="5">
        <v>159194.34677847879</v>
      </c>
      <c r="E93" s="5">
        <v>18.868421951254046</v>
      </c>
      <c r="F93" s="5">
        <v>51889.584962801164</v>
      </c>
      <c r="G93" s="5">
        <v>159193.08003528396</v>
      </c>
      <c r="H93" s="9">
        <v>18.863893962337269</v>
      </c>
    </row>
    <row r="94" spans="1:8" x14ac:dyDescent="0.25">
      <c r="A94" s="7">
        <v>45863.25</v>
      </c>
      <c r="B94" s="4" t="s">
        <v>17</v>
      </c>
      <c r="C94" s="5">
        <v>51890.909041018014</v>
      </c>
      <c r="D94" s="5">
        <v>159194.07154127565</v>
      </c>
      <c r="E94" s="5">
        <v>18.868017686084166</v>
      </c>
      <c r="F94" s="5">
        <v>51890.545821547981</v>
      </c>
      <c r="G94" s="5">
        <v>159192.80299786426</v>
      </c>
      <c r="H94" s="9">
        <v>18.863035623572515</v>
      </c>
    </row>
    <row r="95" spans="1:8" x14ac:dyDescent="0.25">
      <c r="A95" s="7">
        <v>45863.25</v>
      </c>
      <c r="B95" s="4" t="s">
        <v>18</v>
      </c>
      <c r="C95" s="5">
        <v>51891.870085166687</v>
      </c>
      <c r="D95" s="5">
        <v>159193.79534240576</v>
      </c>
      <c r="E95" s="5">
        <v>18.865661447731828</v>
      </c>
      <c r="F95" s="5">
        <v>51891.504353461787</v>
      </c>
      <c r="G95" s="5">
        <v>159192.52690810763</v>
      </c>
      <c r="H95" s="9">
        <v>18.861283132921656</v>
      </c>
    </row>
    <row r="96" spans="1:8" x14ac:dyDescent="0.25">
      <c r="A96" s="7">
        <v>45863.25</v>
      </c>
      <c r="B96" s="4" t="s">
        <v>19</v>
      </c>
      <c r="C96" s="5">
        <v>51892.831165658921</v>
      </c>
      <c r="D96" s="5">
        <v>159193.51908472509</v>
      </c>
      <c r="E96" s="5">
        <v>18.863215774997911</v>
      </c>
      <c r="F96" s="5">
        <v>51892.465288045249</v>
      </c>
      <c r="G96" s="5">
        <v>159192.25013834573</v>
      </c>
      <c r="H96" s="9">
        <v>18.859487246856443</v>
      </c>
    </row>
    <row r="97" spans="1:8" x14ac:dyDescent="0.25">
      <c r="A97" s="7">
        <v>45863.25</v>
      </c>
      <c r="B97" s="4" t="s">
        <v>20</v>
      </c>
      <c r="C97" s="5">
        <v>51893.791834256968</v>
      </c>
      <c r="D97" s="5">
        <v>159193.24288966309</v>
      </c>
      <c r="E97" s="5">
        <v>18.860908805651452</v>
      </c>
      <c r="F97" s="5">
        <v>51893.426692719338</v>
      </c>
      <c r="G97" s="5">
        <v>159191.97323227764</v>
      </c>
      <c r="H97" s="9">
        <v>18.857700906113323</v>
      </c>
    </row>
    <row r="98" spans="1:8" x14ac:dyDescent="0.25">
      <c r="A98" s="7">
        <v>45863.25</v>
      </c>
      <c r="B98" s="4" t="s">
        <v>21</v>
      </c>
      <c r="C98" s="5">
        <v>51894.752636096942</v>
      </c>
      <c r="D98" s="5">
        <v>159192.96565366906</v>
      </c>
      <c r="E98" s="5">
        <v>18.861075895811787</v>
      </c>
      <c r="F98" s="5">
        <v>51894.38758316014</v>
      </c>
      <c r="G98" s="5">
        <v>159191.69630352949</v>
      </c>
      <c r="H98" s="9">
        <v>18.857871870891774</v>
      </c>
    </row>
    <row r="99" spans="1:8" x14ac:dyDescent="0.25">
      <c r="A99" s="7">
        <v>45863.25</v>
      </c>
      <c r="B99" s="4" t="s">
        <v>22</v>
      </c>
      <c r="C99" s="5">
        <v>51895.713437936924</v>
      </c>
      <c r="D99" s="5">
        <v>159192.68841767506</v>
      </c>
      <c r="E99" s="5">
        <v>18.861242985972126</v>
      </c>
      <c r="F99" s="5">
        <v>51895.348473600949</v>
      </c>
      <c r="G99" s="5">
        <v>159191.41937478137</v>
      </c>
      <c r="H99" s="9">
        <v>18.858042835670226</v>
      </c>
    </row>
    <row r="100" spans="1:8" x14ac:dyDescent="0.25">
      <c r="A100" s="7">
        <v>45863.25</v>
      </c>
      <c r="B100" s="4" t="s">
        <v>23</v>
      </c>
      <c r="C100" s="5">
        <v>51896.675405970513</v>
      </c>
      <c r="D100" s="5">
        <v>159192.4109081027</v>
      </c>
      <c r="E100" s="5">
        <v>18.861498367389412</v>
      </c>
      <c r="F100" s="5">
        <v>51896.309521418087</v>
      </c>
      <c r="G100" s="5">
        <v>159191.14270884954</v>
      </c>
      <c r="H100" s="9">
        <v>18.858247340168667</v>
      </c>
    </row>
    <row r="101" spans="1:8" x14ac:dyDescent="0.25">
      <c r="A101" s="7">
        <v>45863.25</v>
      </c>
      <c r="B101" s="4" t="s">
        <v>24</v>
      </c>
      <c r="C101" s="5">
        <v>51897.63647866169</v>
      </c>
      <c r="D101" s="5">
        <v>159192.13461708953</v>
      </c>
      <c r="E101" s="5">
        <v>18.863097837135957</v>
      </c>
      <c r="F101" s="5">
        <v>51897.271420156809</v>
      </c>
      <c r="G101" s="5">
        <v>159190.8693035219</v>
      </c>
      <c r="H101" s="9">
        <v>18.858833233345244</v>
      </c>
    </row>
    <row r="102" spans="1:8" x14ac:dyDescent="0.25">
      <c r="A102" s="7">
        <v>45863.25</v>
      </c>
      <c r="B102" s="4" t="s">
        <v>25</v>
      </c>
      <c r="C102" s="5">
        <v>51898.597551352876</v>
      </c>
      <c r="D102" s="5">
        <v>159191.85832607636</v>
      </c>
      <c r="E102" s="5">
        <v>18.864697306882498</v>
      </c>
      <c r="F102" s="5">
        <v>51898.233318895531</v>
      </c>
      <c r="G102" s="5">
        <v>159190.59589819427</v>
      </c>
      <c r="H102" s="9">
        <v>18.859419126521821</v>
      </c>
    </row>
    <row r="103" spans="1:8" x14ac:dyDescent="0.25">
      <c r="A103" s="7">
        <v>45863.25</v>
      </c>
      <c r="B103" s="4" t="s">
        <v>26</v>
      </c>
      <c r="C103" s="5">
        <v>51899.558764416484</v>
      </c>
      <c r="D103" s="5">
        <v>159191.58343476115</v>
      </c>
      <c r="E103" s="5">
        <v>18.866</v>
      </c>
      <c r="F103" s="5">
        <v>51899.203488344778</v>
      </c>
      <c r="G103" s="5">
        <v>159190.32067680615</v>
      </c>
      <c r="H103" s="9">
        <v>18.859777416319687</v>
      </c>
    </row>
    <row r="104" spans="1:8" x14ac:dyDescent="0.25">
      <c r="A104" s="7">
        <v>45863.25</v>
      </c>
      <c r="B104" s="4" t="s">
        <v>27</v>
      </c>
      <c r="C104" s="5">
        <v>51900.521875136888</v>
      </c>
      <c r="D104" s="5">
        <v>159191.31432931666</v>
      </c>
      <c r="E104" s="5">
        <v>18.866</v>
      </c>
      <c r="F104" s="5">
        <v>51900.166132696293</v>
      </c>
      <c r="G104" s="5">
        <v>159190.04990859167</v>
      </c>
      <c r="H104" s="9">
        <v>18.859124333313233</v>
      </c>
    </row>
    <row r="105" spans="1:8" x14ac:dyDescent="0.25">
      <c r="A105" s="7">
        <v>45863.25</v>
      </c>
      <c r="B105" s="4" t="s">
        <v>28</v>
      </c>
      <c r="C105" s="5">
        <v>51901.484985857292</v>
      </c>
      <c r="D105" s="5">
        <v>159191.04522387221</v>
      </c>
      <c r="E105" s="5">
        <v>18.866</v>
      </c>
      <c r="F105" s="5">
        <v>51901.128777047808</v>
      </c>
      <c r="G105" s="5">
        <v>159189.77914037718</v>
      </c>
      <c r="H105" s="9">
        <v>18.858471250306778</v>
      </c>
    </row>
    <row r="106" spans="1:8" x14ac:dyDescent="0.25">
      <c r="A106" s="7">
        <v>45863.25</v>
      </c>
      <c r="B106" s="4" t="s">
        <v>29</v>
      </c>
      <c r="C106" s="5">
        <v>51902.447765839897</v>
      </c>
      <c r="D106" s="5">
        <v>159190.77723041447</v>
      </c>
      <c r="E106" s="5">
        <v>18.866065372992377</v>
      </c>
      <c r="F106" s="5">
        <v>51902.099872443272</v>
      </c>
      <c r="G106" s="5">
        <v>159189.50704742008</v>
      </c>
      <c r="H106" s="9">
        <v>18.857900000000001</v>
      </c>
    </row>
    <row r="107" spans="1:8" x14ac:dyDescent="0.25">
      <c r="A107" s="7">
        <v>45863.25</v>
      </c>
      <c r="B107" s="4" t="s">
        <v>30</v>
      </c>
      <c r="C107" s="5">
        <v>51903.412339888513</v>
      </c>
      <c r="D107" s="5">
        <v>159190.51341841504</v>
      </c>
      <c r="E107" s="5">
        <v>18.86643099375512</v>
      </c>
      <c r="F107" s="5">
        <v>51903.064539433311</v>
      </c>
      <c r="G107" s="5">
        <v>159189.24357522361</v>
      </c>
      <c r="H107" s="9">
        <v>18.857900000000001</v>
      </c>
    </row>
    <row r="108" spans="1:8" x14ac:dyDescent="0.25">
      <c r="A108" s="7">
        <v>45863.25</v>
      </c>
      <c r="B108" s="4" t="s">
        <v>31</v>
      </c>
      <c r="C108" s="5">
        <v>51904.376913937129</v>
      </c>
      <c r="D108" s="5">
        <v>159190.2496064156</v>
      </c>
      <c r="E108" s="5">
        <v>18.866796614517863</v>
      </c>
      <c r="F108" s="5">
        <v>51904.029206423358</v>
      </c>
      <c r="G108" s="5">
        <v>159188.9801030271</v>
      </c>
      <c r="H108" s="9">
        <v>18.857900000000001</v>
      </c>
    </row>
    <row r="109" spans="1:8" x14ac:dyDescent="0.25">
      <c r="A109" s="7">
        <v>45863.25</v>
      </c>
      <c r="B109" s="4" t="s">
        <v>32</v>
      </c>
      <c r="C109" s="5">
        <v>51905.341856193925</v>
      </c>
      <c r="D109" s="5">
        <v>159189.98723491601</v>
      </c>
      <c r="E109" s="5">
        <v>18.867392432941728</v>
      </c>
      <c r="F109" s="5">
        <v>51905.003864714286</v>
      </c>
      <c r="G109" s="5">
        <v>159188.7150036573</v>
      </c>
      <c r="H109" s="9">
        <v>18.858054723306822</v>
      </c>
    </row>
    <row r="110" spans="1:8" x14ac:dyDescent="0.25">
      <c r="A110" s="7">
        <v>45863.25</v>
      </c>
      <c r="B110" s="4" t="s">
        <v>33</v>
      </c>
      <c r="C110" s="5">
        <v>51906.308696346234</v>
      </c>
      <c r="D110" s="5">
        <v>159189.73185839443</v>
      </c>
      <c r="E110" s="5">
        <v>18.869110605337301</v>
      </c>
      <c r="F110" s="5">
        <v>51905.970517335067</v>
      </c>
      <c r="G110" s="5">
        <v>159188.45891486076</v>
      </c>
      <c r="H110" s="9">
        <v>18.859167840622082</v>
      </c>
    </row>
    <row r="111" spans="1:8" x14ac:dyDescent="0.25">
      <c r="A111" s="7">
        <v>45863.25</v>
      </c>
      <c r="B111" s="4" t="s">
        <v>34</v>
      </c>
      <c r="C111" s="5">
        <v>51907.275536498542</v>
      </c>
      <c r="D111" s="5">
        <v>159189.47648187287</v>
      </c>
      <c r="E111" s="5">
        <v>18.870828777732875</v>
      </c>
      <c r="F111" s="5">
        <v>51906.937169955847</v>
      </c>
      <c r="G111" s="5">
        <v>159188.20282606423</v>
      </c>
      <c r="H111" s="9">
        <v>18.860280957937338</v>
      </c>
    </row>
    <row r="112" spans="1:8" x14ac:dyDescent="0.25">
      <c r="A112" s="7">
        <v>45863.25</v>
      </c>
      <c r="B112" s="4" t="s">
        <v>35</v>
      </c>
      <c r="C112" s="5">
        <v>51908.24281274675</v>
      </c>
      <c r="D112" s="5">
        <v>159189.22452581974</v>
      </c>
      <c r="E112" s="5">
        <v>18.872961662236339</v>
      </c>
      <c r="F112" s="5">
        <v>51907.905517584324</v>
      </c>
      <c r="G112" s="5">
        <v>159187.95020456347</v>
      </c>
      <c r="H112" s="9">
        <v>18.861831288624529</v>
      </c>
    </row>
    <row r="113" spans="1:8" x14ac:dyDescent="0.25">
      <c r="A113" s="7">
        <v>45863.25</v>
      </c>
      <c r="B113" s="4" t="s">
        <v>36</v>
      </c>
      <c r="C113" s="5">
        <v>51909.212340103608</v>
      </c>
      <c r="D113" s="5">
        <v>159188.97956142767</v>
      </c>
      <c r="E113" s="5">
        <v>18.875986708591611</v>
      </c>
      <c r="F113" s="5">
        <v>51908.874845612299</v>
      </c>
      <c r="G113" s="5">
        <v>159187.7044451595</v>
      </c>
      <c r="H113" s="9">
        <v>18.864174266709455</v>
      </c>
    </row>
    <row r="114" spans="1:8" x14ac:dyDescent="0.25">
      <c r="A114" s="7">
        <v>45863.25</v>
      </c>
      <c r="B114" s="4" t="s">
        <v>37</v>
      </c>
      <c r="C114" s="5">
        <v>51910.181867460473</v>
      </c>
      <c r="D114" s="5">
        <v>159188.73459703557</v>
      </c>
      <c r="E114" s="5">
        <v>18.87901175494688</v>
      </c>
      <c r="F114" s="5">
        <v>51909.844173640267</v>
      </c>
      <c r="G114" s="5">
        <v>159187.45868575553</v>
      </c>
      <c r="H114" s="9">
        <v>18.86651724479438</v>
      </c>
    </row>
    <row r="115" spans="1:8" x14ac:dyDescent="0.25">
      <c r="A115" s="7">
        <v>45863.25</v>
      </c>
      <c r="B115" s="4" t="s">
        <v>38</v>
      </c>
      <c r="C115" s="5">
        <v>51911.152137387231</v>
      </c>
      <c r="D115" s="5">
        <v>159188.4914262915</v>
      </c>
      <c r="E115" s="5">
        <v>18.882328834015588</v>
      </c>
      <c r="F115" s="5">
        <v>51910.835192576567</v>
      </c>
      <c r="G115" s="5">
        <v>159187.20951747842</v>
      </c>
      <c r="H115" s="9">
        <v>18.869138865821263</v>
      </c>
    </row>
    <row r="116" spans="1:8" x14ac:dyDescent="0.25">
      <c r="A116" s="7">
        <v>45863.25</v>
      </c>
      <c r="B116" s="4" t="s">
        <v>39</v>
      </c>
      <c r="C116" s="5">
        <v>51912.123851747914</v>
      </c>
      <c r="D116" s="5">
        <v>159188.25530812965</v>
      </c>
      <c r="E116" s="5">
        <v>18.886735067486118</v>
      </c>
      <c r="F116" s="5">
        <v>51911.806757288294</v>
      </c>
      <c r="G116" s="5">
        <v>159186.97276749389</v>
      </c>
      <c r="H116" s="9">
        <v>18.872523500824752</v>
      </c>
    </row>
    <row r="117" spans="1:8" x14ac:dyDescent="0.25">
      <c r="A117" s="7">
        <v>45863.25</v>
      </c>
      <c r="B117" s="4" t="s">
        <v>40</v>
      </c>
      <c r="C117" s="5">
        <v>51913.09556610859</v>
      </c>
      <c r="D117" s="5">
        <v>159188.0191899678</v>
      </c>
      <c r="E117" s="5">
        <v>18.891141300956644</v>
      </c>
      <c r="F117" s="5">
        <v>51912.778322000013</v>
      </c>
      <c r="G117" s="5">
        <v>159186.73601750933</v>
      </c>
      <c r="H117" s="9">
        <v>18.87590813582824</v>
      </c>
    </row>
    <row r="118" spans="1:8" x14ac:dyDescent="0.25">
      <c r="A118" s="7">
        <v>45859.270833333336</v>
      </c>
      <c r="B118" s="4" t="s">
        <v>12</v>
      </c>
      <c r="C118" s="5">
        <v>51886.101888003854</v>
      </c>
      <c r="D118" s="5">
        <v>159195.44568170901</v>
      </c>
      <c r="E118" s="5">
        <v>18.86977464079656</v>
      </c>
      <c r="F118" s="5">
        <v>51885.742050789791</v>
      </c>
      <c r="G118" s="5">
        <v>159194.18595535541</v>
      </c>
      <c r="H118" s="9">
        <v>18.865787559209785</v>
      </c>
    </row>
    <row r="119" spans="1:8" x14ac:dyDescent="0.25">
      <c r="A119" s="7">
        <v>45859.270833333336</v>
      </c>
      <c r="B119" s="4" t="s">
        <v>13</v>
      </c>
      <c r="C119" s="5">
        <v>51887.0635346048</v>
      </c>
      <c r="D119" s="5">
        <v>159195.17139037082</v>
      </c>
      <c r="E119" s="5">
        <v>18.869497718698447</v>
      </c>
      <c r="F119" s="5">
        <v>51886.703169527536</v>
      </c>
      <c r="G119" s="5">
        <v>159193.90981996525</v>
      </c>
      <c r="H119" s="9">
        <v>18.865652414029238</v>
      </c>
    </row>
    <row r="120" spans="1:8" x14ac:dyDescent="0.25">
      <c r="A120" s="7">
        <v>45859.270833333336</v>
      </c>
      <c r="B120" s="4" t="s">
        <v>14</v>
      </c>
      <c r="C120" s="5">
        <v>51888.025181205747</v>
      </c>
      <c r="D120" s="5">
        <v>159194.89709903265</v>
      </c>
      <c r="E120" s="5">
        <v>18.869220796600338</v>
      </c>
      <c r="F120" s="5">
        <v>51887.664288265281</v>
      </c>
      <c r="G120" s="5">
        <v>159193.63368457509</v>
      </c>
      <c r="H120" s="9">
        <v>18.865517268848695</v>
      </c>
    </row>
    <row r="121" spans="1:8" x14ac:dyDescent="0.25">
      <c r="A121" s="7">
        <v>45859.270833333336</v>
      </c>
      <c r="B121" s="4" t="s">
        <v>15</v>
      </c>
      <c r="C121" s="5">
        <v>51888.98628832103</v>
      </c>
      <c r="D121" s="5">
        <v>159194.62201573106</v>
      </c>
      <c r="E121" s="5">
        <v>18.868514730242751</v>
      </c>
      <c r="F121" s="5">
        <v>51888.624024107339</v>
      </c>
      <c r="G121" s="5">
        <v>159193.35679670321</v>
      </c>
      <c r="H121" s="9">
        <v>18.864453321526579</v>
      </c>
    </row>
    <row r="122" spans="1:8" x14ac:dyDescent="0.25">
      <c r="A122" s="7">
        <v>45859.270833333336</v>
      </c>
      <c r="B122" s="4" t="s">
        <v>16</v>
      </c>
      <c r="C122" s="5">
        <v>51889.947664398285</v>
      </c>
      <c r="D122" s="5">
        <v>159194.34677858101</v>
      </c>
      <c r="E122" s="5">
        <v>18.867773577574297</v>
      </c>
      <c r="F122" s="5">
        <v>51889.58479107709</v>
      </c>
      <c r="G122" s="5">
        <v>159193.07944244222</v>
      </c>
      <c r="H122" s="9">
        <v>18.86325176203465</v>
      </c>
    </row>
    <row r="123" spans="1:8" x14ac:dyDescent="0.25">
      <c r="A123" s="7">
        <v>45859.270833333336</v>
      </c>
      <c r="B123" s="4" t="s">
        <v>17</v>
      </c>
      <c r="C123" s="5">
        <v>51890.909040475541</v>
      </c>
      <c r="D123" s="5">
        <v>159194.07154143095</v>
      </c>
      <c r="E123" s="5">
        <v>18.867032424905847</v>
      </c>
      <c r="F123" s="5">
        <v>51890.545558046833</v>
      </c>
      <c r="G123" s="5">
        <v>159192.80208818123</v>
      </c>
      <c r="H123" s="9">
        <v>18.862050202542722</v>
      </c>
    </row>
    <row r="124" spans="1:8" x14ac:dyDescent="0.25">
      <c r="A124" s="7">
        <v>45859.270833333336</v>
      </c>
      <c r="B124" s="4" t="s">
        <v>18</v>
      </c>
      <c r="C124" s="5">
        <v>51891.869998393515</v>
      </c>
      <c r="D124" s="5">
        <v>159193.7950380058</v>
      </c>
      <c r="E124" s="5">
        <v>18.864991011003045</v>
      </c>
      <c r="F124" s="5">
        <v>51891.504353461787</v>
      </c>
      <c r="G124" s="5">
        <v>159192.52590810764</v>
      </c>
      <c r="H124" s="9">
        <v>18.860283132921658</v>
      </c>
    </row>
    <row r="125" spans="1:8" x14ac:dyDescent="0.25">
      <c r="A125" s="7">
        <v>45859.270833333336</v>
      </c>
      <c r="B125" s="4" t="s">
        <v>19</v>
      </c>
      <c r="C125" s="5">
        <v>51892.830988137823</v>
      </c>
      <c r="D125" s="5">
        <v>159193.51846198176</v>
      </c>
      <c r="E125" s="5">
        <v>18.862889997619913</v>
      </c>
      <c r="F125" s="5">
        <v>51892.465288045249</v>
      </c>
      <c r="G125" s="5">
        <v>159192.24913834574</v>
      </c>
      <c r="H125" s="9">
        <v>18.858487246856445</v>
      </c>
    </row>
    <row r="126" spans="1:8" x14ac:dyDescent="0.25">
      <c r="A126" s="7">
        <v>45859.270833333336</v>
      </c>
      <c r="B126" s="4" t="s">
        <v>20</v>
      </c>
      <c r="C126" s="5">
        <v>51893.791838945894</v>
      </c>
      <c r="D126" s="5">
        <v>159193.24190592306</v>
      </c>
      <c r="E126" s="5">
        <v>18.860908806466888</v>
      </c>
      <c r="F126" s="5">
        <v>51893.426692579691</v>
      </c>
      <c r="G126" s="5">
        <v>159191.97223179543</v>
      </c>
      <c r="H126" s="9">
        <v>18.85670271923307</v>
      </c>
    </row>
    <row r="127" spans="1:8" x14ac:dyDescent="0.25">
      <c r="A127" s="7">
        <v>45859.270833333336</v>
      </c>
      <c r="B127" s="4" t="s">
        <v>21</v>
      </c>
      <c r="C127" s="5">
        <v>51894.752729759806</v>
      </c>
      <c r="D127" s="5">
        <v>159192.96497846718</v>
      </c>
      <c r="E127" s="5">
        <v>18.861075912100414</v>
      </c>
      <c r="F127" s="5">
        <v>51894.387556672729</v>
      </c>
      <c r="G127" s="5">
        <v>159191.69521206419</v>
      </c>
      <c r="H127" s="9">
        <v>18.857215782076423</v>
      </c>
    </row>
    <row r="128" spans="1:8" x14ac:dyDescent="0.25">
      <c r="A128" s="7">
        <v>45859.270833333336</v>
      </c>
      <c r="B128" s="4" t="s">
        <v>22</v>
      </c>
      <c r="C128" s="5">
        <v>51895.713620573719</v>
      </c>
      <c r="D128" s="5">
        <v>159192.68805101133</v>
      </c>
      <c r="E128" s="5">
        <v>18.861243017733944</v>
      </c>
      <c r="F128" s="5">
        <v>51895.34842076576</v>
      </c>
      <c r="G128" s="5">
        <v>159191.41819233299</v>
      </c>
      <c r="H128" s="9">
        <v>18.857728844919777</v>
      </c>
    </row>
    <row r="129" spans="1:8" x14ac:dyDescent="0.25">
      <c r="A129" s="7">
        <v>45859.270833333336</v>
      </c>
      <c r="B129" s="4" t="s">
        <v>23</v>
      </c>
      <c r="C129" s="5">
        <v>51896.675404337235</v>
      </c>
      <c r="D129" s="5">
        <v>159192.41090242262</v>
      </c>
      <c r="E129" s="5">
        <v>18.861498400271905</v>
      </c>
      <c r="F129" s="5">
        <v>51896.308530813891</v>
      </c>
      <c r="G129" s="5">
        <v>159191.14174193272</v>
      </c>
      <c r="H129" s="9">
        <v>18.85824732893396</v>
      </c>
    </row>
    <row r="130" spans="1:8" x14ac:dyDescent="0.25">
      <c r="A130" s="7">
        <v>45859.270833333336</v>
      </c>
      <c r="B130" s="4" t="s">
        <v>24</v>
      </c>
      <c r="C130" s="5">
        <v>51897.636450471109</v>
      </c>
      <c r="D130" s="5">
        <v>159192.13451905019</v>
      </c>
      <c r="E130" s="5">
        <v>18.863098404693126</v>
      </c>
      <c r="F130" s="5">
        <v>51897.270545837273</v>
      </c>
      <c r="G130" s="5">
        <v>159190.86874605055</v>
      </c>
      <c r="H130" s="9">
        <v>18.858833083067108</v>
      </c>
    </row>
    <row r="131" spans="1:8" x14ac:dyDescent="0.25">
      <c r="A131" s="7">
        <v>45859.270833333336</v>
      </c>
      <c r="B131" s="4" t="s">
        <v>25</v>
      </c>
      <c r="C131" s="5">
        <v>51898.597496604991</v>
      </c>
      <c r="D131" s="5">
        <v>159191.85813567779</v>
      </c>
      <c r="E131" s="5">
        <v>18.86469840911435</v>
      </c>
      <c r="F131" s="5">
        <v>51898.232560860655</v>
      </c>
      <c r="G131" s="5">
        <v>159190.59575016837</v>
      </c>
      <c r="H131" s="9">
        <v>18.859418837200256</v>
      </c>
    </row>
    <row r="132" spans="1:8" x14ac:dyDescent="0.25">
      <c r="A132" s="7">
        <v>45859.270833333336</v>
      </c>
      <c r="B132" s="4" t="s">
        <v>26</v>
      </c>
      <c r="C132" s="5">
        <v>51899.557752903464</v>
      </c>
      <c r="D132" s="5">
        <v>159191.5833935751</v>
      </c>
      <c r="E132" s="5">
        <v>18.866</v>
      </c>
      <c r="F132" s="5">
        <v>51899.203472361332</v>
      </c>
      <c r="G132" s="5">
        <v>159190.32062001547</v>
      </c>
      <c r="H132" s="9">
        <v>18.859777427163273</v>
      </c>
    </row>
    <row r="133" spans="1:8" x14ac:dyDescent="0.25">
      <c r="A133" s="7">
        <v>45859.270833333336</v>
      </c>
      <c r="B133" s="4" t="s">
        <v>27</v>
      </c>
      <c r="C133" s="5">
        <v>51900.520801492021</v>
      </c>
      <c r="D133" s="5">
        <v>159191.31406586381</v>
      </c>
      <c r="E133" s="5">
        <v>18.866</v>
      </c>
      <c r="F133" s="5">
        <v>51900.166031558641</v>
      </c>
      <c r="G133" s="5">
        <v>159190.04954924015</v>
      </c>
      <c r="H133" s="9">
        <v>18.859124401927648</v>
      </c>
    </row>
    <row r="134" spans="1:8" x14ac:dyDescent="0.25">
      <c r="A134" s="7">
        <v>45859.270833333336</v>
      </c>
      <c r="B134" s="4" t="s">
        <v>28</v>
      </c>
      <c r="C134" s="5">
        <v>51901.483850080585</v>
      </c>
      <c r="D134" s="5">
        <v>159191.04473815253</v>
      </c>
      <c r="E134" s="5">
        <v>18.866</v>
      </c>
      <c r="F134" s="5">
        <v>51901.128590755958</v>
      </c>
      <c r="G134" s="5">
        <v>159189.77847846484</v>
      </c>
      <c r="H134" s="9">
        <v>18.858471376692027</v>
      </c>
    </row>
    <row r="135" spans="1:8" x14ac:dyDescent="0.25">
      <c r="A135" s="7">
        <v>45859.270833333336</v>
      </c>
      <c r="B135" s="4" t="s">
        <v>29</v>
      </c>
      <c r="C135" s="5">
        <v>51902.447765839897</v>
      </c>
      <c r="D135" s="5">
        <v>159190.77623041449</v>
      </c>
      <c r="E135" s="5">
        <v>18.866065372992377</v>
      </c>
      <c r="F135" s="5">
        <v>51902.099872443272</v>
      </c>
      <c r="G135" s="5">
        <v>159189.50604742009</v>
      </c>
      <c r="H135" s="9">
        <v>18.857900000000001</v>
      </c>
    </row>
    <row r="136" spans="1:8" x14ac:dyDescent="0.25">
      <c r="A136" s="7">
        <v>45859.270833333336</v>
      </c>
      <c r="B136" s="4" t="s">
        <v>30</v>
      </c>
      <c r="C136" s="5">
        <v>51903.412339888513</v>
      </c>
      <c r="D136" s="5">
        <v>159190.51241841505</v>
      </c>
      <c r="E136" s="5">
        <v>18.86643099375512</v>
      </c>
      <c r="F136" s="5">
        <v>51903.064539433311</v>
      </c>
      <c r="G136" s="5">
        <v>159189.24257522359</v>
      </c>
      <c r="H136" s="9">
        <v>18.857900000000001</v>
      </c>
    </row>
    <row r="137" spans="1:8" x14ac:dyDescent="0.25">
      <c r="A137" s="7">
        <v>45859.270833333336</v>
      </c>
      <c r="B137" s="4" t="s">
        <v>31</v>
      </c>
      <c r="C137" s="5">
        <v>51904.376913937129</v>
      </c>
      <c r="D137" s="5">
        <v>159190.24860641561</v>
      </c>
      <c r="E137" s="5">
        <v>18.866796614517863</v>
      </c>
      <c r="F137" s="5">
        <v>51904.029206423351</v>
      </c>
      <c r="G137" s="5">
        <v>159188.97910302709</v>
      </c>
      <c r="H137" s="9">
        <v>18.857900000000001</v>
      </c>
    </row>
    <row r="138" spans="1:8" x14ac:dyDescent="0.25">
      <c r="A138" s="7">
        <v>45859.270833333336</v>
      </c>
      <c r="B138" s="4" t="s">
        <v>32</v>
      </c>
      <c r="C138" s="5">
        <v>51905.341841450259</v>
      </c>
      <c r="D138" s="5">
        <v>159189.98617913548</v>
      </c>
      <c r="E138" s="5">
        <v>18.867392406740745</v>
      </c>
      <c r="F138" s="5">
        <v>51905.003864714286</v>
      </c>
      <c r="G138" s="5">
        <v>159188.71400365728</v>
      </c>
      <c r="H138" s="9">
        <v>18.858054723306822</v>
      </c>
    </row>
    <row r="139" spans="1:8" x14ac:dyDescent="0.25">
      <c r="A139" s="7">
        <v>45859.270833333336</v>
      </c>
      <c r="B139" s="4" t="s">
        <v>33</v>
      </c>
      <c r="C139" s="5">
        <v>51906.308594977025</v>
      </c>
      <c r="D139" s="5">
        <v>159189.73047487877</v>
      </c>
      <c r="E139" s="5">
        <v>18.869110425193991</v>
      </c>
      <c r="F139" s="5">
        <v>51905.970517335067</v>
      </c>
      <c r="G139" s="5">
        <v>159188.45791486077</v>
      </c>
      <c r="H139" s="9">
        <v>18.859167840622085</v>
      </c>
    </row>
    <row r="140" spans="1:8" x14ac:dyDescent="0.25">
      <c r="A140" s="7">
        <v>45859.270833333336</v>
      </c>
      <c r="B140" s="4" t="s">
        <v>34</v>
      </c>
      <c r="C140" s="5">
        <v>51907.275348503783</v>
      </c>
      <c r="D140" s="5">
        <v>159189.47477062207</v>
      </c>
      <c r="E140" s="5">
        <v>18.870828443647241</v>
      </c>
      <c r="F140" s="5">
        <v>51906.937169955847</v>
      </c>
      <c r="G140" s="5">
        <v>159188.20182606424</v>
      </c>
      <c r="H140" s="9">
        <v>18.860280957937345</v>
      </c>
    </row>
    <row r="141" spans="1:8" x14ac:dyDescent="0.25">
      <c r="A141" s="7">
        <v>45859.270833333336</v>
      </c>
      <c r="B141" s="4" t="s">
        <v>35</v>
      </c>
      <c r="C141" s="5">
        <v>51908.242837030943</v>
      </c>
      <c r="D141" s="5">
        <v>159189.2226219966</v>
      </c>
      <c r="E141" s="5">
        <v>18.872961738006055</v>
      </c>
      <c r="F141" s="5">
        <v>51907.905517584324</v>
      </c>
      <c r="G141" s="5">
        <v>159187.94920456348</v>
      </c>
      <c r="H141" s="9">
        <v>18.861831288624526</v>
      </c>
    </row>
    <row r="142" spans="1:8" x14ac:dyDescent="0.25">
      <c r="A142" s="7">
        <v>45859.270833333336</v>
      </c>
      <c r="B142" s="4" t="s">
        <v>36</v>
      </c>
      <c r="C142" s="5">
        <v>51909.212440777213</v>
      </c>
      <c r="D142" s="5">
        <v>159188.97796014245</v>
      </c>
      <c r="E142" s="5">
        <v>18.875987022705825</v>
      </c>
      <c r="F142" s="5">
        <v>51908.874845612292</v>
      </c>
      <c r="G142" s="5">
        <v>159187.70344515948</v>
      </c>
      <c r="H142" s="9">
        <v>18.864174266709448</v>
      </c>
    </row>
    <row r="143" spans="1:8" x14ac:dyDescent="0.25">
      <c r="A143" s="7">
        <v>45859.270833333336</v>
      </c>
      <c r="B143" s="4" t="s">
        <v>37</v>
      </c>
      <c r="C143" s="5">
        <v>51910.182044523492</v>
      </c>
      <c r="D143" s="5">
        <v>159188.73329828834</v>
      </c>
      <c r="E143" s="5">
        <v>18.879012307405592</v>
      </c>
      <c r="F143" s="5">
        <v>51909.84417364026</v>
      </c>
      <c r="G143" s="5">
        <v>159187.45768575551</v>
      </c>
      <c r="H143" s="9">
        <v>18.866517244794366</v>
      </c>
    </row>
    <row r="144" spans="1:8" x14ac:dyDescent="0.25">
      <c r="A144" s="7">
        <v>45859.270833333336</v>
      </c>
      <c r="B144" s="4" t="s">
        <v>38</v>
      </c>
      <c r="C144" s="5">
        <v>51911.152137387231</v>
      </c>
      <c r="D144" s="5">
        <v>159188.49042629151</v>
      </c>
      <c r="E144" s="5">
        <v>18.882328834015588</v>
      </c>
      <c r="F144" s="5">
        <v>51910.835170760911</v>
      </c>
      <c r="G144" s="5">
        <v>159187.20842803695</v>
      </c>
      <c r="H144" s="9">
        <v>18.869139055249295</v>
      </c>
    </row>
    <row r="145" spans="1:8" x14ac:dyDescent="0.25">
      <c r="A145" s="7">
        <v>45859.270833333336</v>
      </c>
      <c r="B145" s="4" t="s">
        <v>39</v>
      </c>
      <c r="C145" s="5">
        <v>51912.123851747907</v>
      </c>
      <c r="D145" s="5">
        <v>159188.25430812963</v>
      </c>
      <c r="E145" s="5">
        <v>18.886735067486104</v>
      </c>
      <c r="F145" s="5">
        <v>51911.806635538363</v>
      </c>
      <c r="G145" s="5">
        <v>159186.97126833431</v>
      </c>
      <c r="H145" s="9">
        <v>18.872524557994584</v>
      </c>
    </row>
    <row r="146" spans="1:8" x14ac:dyDescent="0.25">
      <c r="A146" s="7">
        <v>45859.270833333336</v>
      </c>
      <c r="B146" s="4" t="s">
        <v>40</v>
      </c>
      <c r="C146" s="5">
        <v>51913.095566108583</v>
      </c>
      <c r="D146" s="5">
        <v>159188.01818996778</v>
      </c>
      <c r="E146" s="5">
        <v>18.891141300956619</v>
      </c>
      <c r="F146" s="5">
        <v>51912.778100315809</v>
      </c>
      <c r="G146" s="5">
        <v>159186.7341086317</v>
      </c>
      <c r="H146" s="9">
        <v>18.875910060739869</v>
      </c>
    </row>
    <row r="147" spans="1:8" x14ac:dyDescent="0.25">
      <c r="A147" s="7">
        <v>45855.291666666664</v>
      </c>
      <c r="B147" s="4" t="s">
        <v>12</v>
      </c>
      <c r="C147" s="5">
        <v>51886.101888003854</v>
      </c>
      <c r="D147" s="5">
        <v>159195.44568170901</v>
      </c>
      <c r="E147" s="5">
        <v>18.86977464079656</v>
      </c>
      <c r="F147" s="5">
        <v>51885.742050789791</v>
      </c>
      <c r="G147" s="5">
        <v>159194.1869553554</v>
      </c>
      <c r="H147" s="9">
        <v>18.865787559209785</v>
      </c>
    </row>
    <row r="148" spans="1:8" x14ac:dyDescent="0.25">
      <c r="A148" s="7">
        <v>45855.291666666664</v>
      </c>
      <c r="B148" s="4" t="s">
        <v>13</v>
      </c>
      <c r="C148" s="5">
        <v>51887.0635346048</v>
      </c>
      <c r="D148" s="5">
        <v>159195.17139037082</v>
      </c>
      <c r="E148" s="5">
        <v>18.869497718698447</v>
      </c>
      <c r="F148" s="5">
        <v>51886.703169527536</v>
      </c>
      <c r="G148" s="5">
        <v>159193.91081996524</v>
      </c>
      <c r="H148" s="9">
        <v>18.865652414029238</v>
      </c>
    </row>
    <row r="149" spans="1:8" x14ac:dyDescent="0.25">
      <c r="A149" s="7">
        <v>45855.291666666664</v>
      </c>
      <c r="B149" s="4" t="s">
        <v>14</v>
      </c>
      <c r="C149" s="5">
        <v>51888.025181205747</v>
      </c>
      <c r="D149" s="5">
        <v>159194.89709903265</v>
      </c>
      <c r="E149" s="5">
        <v>18.869220796600338</v>
      </c>
      <c r="F149" s="5">
        <v>51887.664288265281</v>
      </c>
      <c r="G149" s="5">
        <v>159193.63468457508</v>
      </c>
      <c r="H149" s="9">
        <v>18.865517268848695</v>
      </c>
    </row>
    <row r="150" spans="1:8" x14ac:dyDescent="0.25">
      <c r="A150" s="7">
        <v>45855.291666666664</v>
      </c>
      <c r="B150" s="4" t="s">
        <v>15</v>
      </c>
      <c r="C150" s="5">
        <v>51888.986288492531</v>
      </c>
      <c r="D150" s="5">
        <v>159194.62201568196</v>
      </c>
      <c r="E150" s="5">
        <v>18.868826216423926</v>
      </c>
      <c r="F150" s="5">
        <v>51888.624024403252</v>
      </c>
      <c r="G150" s="5">
        <v>159193.35779661778</v>
      </c>
      <c r="H150" s="9">
        <v>18.864752372254646</v>
      </c>
    </row>
    <row r="151" spans="1:8" x14ac:dyDescent="0.25">
      <c r="A151" s="7">
        <v>45855.291666666664</v>
      </c>
      <c r="B151" s="4" t="s">
        <v>16</v>
      </c>
      <c r="C151" s="5">
        <v>51889.947664755273</v>
      </c>
      <c r="D151" s="5">
        <v>159194.34677847879</v>
      </c>
      <c r="E151" s="5">
        <v>18.868421951254046</v>
      </c>
      <c r="F151" s="5">
        <v>51889.584791712696</v>
      </c>
      <c r="G151" s="5">
        <v>159193.08044225874</v>
      </c>
      <c r="H151" s="9">
        <v>18.863894115171242</v>
      </c>
    </row>
    <row r="152" spans="1:8" x14ac:dyDescent="0.25">
      <c r="A152" s="7">
        <v>45855.291666666664</v>
      </c>
      <c r="B152" s="4" t="s">
        <v>17</v>
      </c>
      <c r="C152" s="5">
        <v>51890.909041018014</v>
      </c>
      <c r="D152" s="5">
        <v>159194.07154127565</v>
      </c>
      <c r="E152" s="5">
        <v>18.868017686084166</v>
      </c>
      <c r="F152" s="5">
        <v>51890.545559022146</v>
      </c>
      <c r="G152" s="5">
        <v>159192.80308789967</v>
      </c>
      <c r="H152" s="9">
        <v>18.863035858087837</v>
      </c>
    </row>
    <row r="153" spans="1:8" x14ac:dyDescent="0.25">
      <c r="A153" s="7">
        <v>45855.291666666664</v>
      </c>
      <c r="B153" s="4" t="s">
        <v>18</v>
      </c>
      <c r="C153" s="5">
        <v>51891.870085166687</v>
      </c>
      <c r="D153" s="5">
        <v>159193.79534240576</v>
      </c>
      <c r="E153" s="5">
        <v>18.865661447731828</v>
      </c>
      <c r="F153" s="5">
        <v>51891.504352850017</v>
      </c>
      <c r="G153" s="5">
        <v>159192.52690828382</v>
      </c>
      <c r="H153" s="9">
        <v>18.860959197096111</v>
      </c>
    </row>
    <row r="154" spans="1:8" x14ac:dyDescent="0.25">
      <c r="A154" s="7">
        <v>45855.291666666664</v>
      </c>
      <c r="B154" s="4" t="s">
        <v>19</v>
      </c>
      <c r="C154" s="5">
        <v>51892.831165658921</v>
      </c>
      <c r="D154" s="5">
        <v>159193.51908472509</v>
      </c>
      <c r="E154" s="5">
        <v>18.863215774997911</v>
      </c>
      <c r="F154" s="5">
        <v>51892.465286793558</v>
      </c>
      <c r="G154" s="5">
        <v>159192.25013870624</v>
      </c>
      <c r="H154" s="9">
        <v>18.858824466025101</v>
      </c>
    </row>
    <row r="155" spans="1:8" x14ac:dyDescent="0.25">
      <c r="A155" s="7">
        <v>45855.291666666664</v>
      </c>
      <c r="B155" s="4" t="s">
        <v>20</v>
      </c>
      <c r="C155" s="5">
        <v>51893.791838945894</v>
      </c>
      <c r="D155" s="5">
        <v>159193.24290592305</v>
      </c>
      <c r="E155" s="5">
        <v>18.860908806466888</v>
      </c>
      <c r="F155" s="5">
        <v>51893.426692579691</v>
      </c>
      <c r="G155" s="5">
        <v>159191.97323179542</v>
      </c>
      <c r="H155" s="9">
        <v>18.85670271923307</v>
      </c>
    </row>
    <row r="156" spans="1:8" x14ac:dyDescent="0.25">
      <c r="A156" s="7">
        <v>45855.291666666664</v>
      </c>
      <c r="B156" s="4" t="s">
        <v>21</v>
      </c>
      <c r="C156" s="5">
        <v>51894.752729759806</v>
      </c>
      <c r="D156" s="5">
        <v>159192.96597846717</v>
      </c>
      <c r="E156" s="5">
        <v>18.861075912100414</v>
      </c>
      <c r="F156" s="5">
        <v>51894.387556672729</v>
      </c>
      <c r="G156" s="5">
        <v>159191.69621206418</v>
      </c>
      <c r="H156" s="9">
        <v>18.857215782076423</v>
      </c>
    </row>
    <row r="157" spans="1:8" x14ac:dyDescent="0.25">
      <c r="A157" s="7">
        <v>45855.291666666664</v>
      </c>
      <c r="B157" s="4" t="s">
        <v>22</v>
      </c>
      <c r="C157" s="5">
        <v>51895.713620573719</v>
      </c>
      <c r="D157" s="5">
        <v>159192.68905101132</v>
      </c>
      <c r="E157" s="5">
        <v>18.861243017733944</v>
      </c>
      <c r="F157" s="5">
        <v>51895.34842076576</v>
      </c>
      <c r="G157" s="5">
        <v>159191.41919233298</v>
      </c>
      <c r="H157" s="9">
        <v>18.857728844919777</v>
      </c>
    </row>
    <row r="158" spans="1:8" x14ac:dyDescent="0.25">
      <c r="A158" s="7">
        <v>45855.291666666664</v>
      </c>
      <c r="B158" s="4" t="s">
        <v>23</v>
      </c>
      <c r="C158" s="5">
        <v>51896.675398652565</v>
      </c>
      <c r="D158" s="5">
        <v>159192.41188266812</v>
      </c>
      <c r="E158" s="5">
        <v>18.861498390807746</v>
      </c>
      <c r="F158" s="5">
        <v>51896.308528737987</v>
      </c>
      <c r="G158" s="5">
        <v>159191.14273461874</v>
      </c>
      <c r="H158" s="9">
        <v>18.85824734462722</v>
      </c>
    </row>
    <row r="159" spans="1:8" x14ac:dyDescent="0.25">
      <c r="A159" s="7">
        <v>45855.291666666664</v>
      </c>
      <c r="B159" s="4" t="s">
        <v>24</v>
      </c>
      <c r="C159" s="5">
        <v>51897.636352352813</v>
      </c>
      <c r="D159" s="5">
        <v>159192.13517808475</v>
      </c>
      <c r="E159" s="5">
        <v>18.863098241340179</v>
      </c>
      <c r="F159" s="5">
        <v>51897.270518069447</v>
      </c>
      <c r="G159" s="5">
        <v>159190.86964821699</v>
      </c>
      <c r="H159" s="9">
        <v>18.858833292983896</v>
      </c>
    </row>
    <row r="160" spans="1:8" x14ac:dyDescent="0.25">
      <c r="A160" s="7">
        <v>45855.291666666664</v>
      </c>
      <c r="B160" s="4" t="s">
        <v>25</v>
      </c>
      <c r="C160" s="5">
        <v>51898.597306053052</v>
      </c>
      <c r="D160" s="5">
        <v>159191.85847350134</v>
      </c>
      <c r="E160" s="5">
        <v>18.864698091872615</v>
      </c>
      <c r="F160" s="5">
        <v>51898.232507400906</v>
      </c>
      <c r="G160" s="5">
        <v>159190.59656181524</v>
      </c>
      <c r="H160" s="9">
        <v>18.859419241340571</v>
      </c>
    </row>
    <row r="161" spans="1:8" x14ac:dyDescent="0.25">
      <c r="A161" s="7">
        <v>45855.291666666664</v>
      </c>
      <c r="B161" s="4" t="s">
        <v>26</v>
      </c>
      <c r="C161" s="5">
        <v>51899.557764406614</v>
      </c>
      <c r="D161" s="5">
        <v>159191.58343476392</v>
      </c>
      <c r="E161" s="5">
        <v>18.86593835426369</v>
      </c>
      <c r="F161" s="5">
        <v>51899.202476814404</v>
      </c>
      <c r="G161" s="5">
        <v>159190.32163601517</v>
      </c>
      <c r="H161" s="9">
        <v>18.859716198561138</v>
      </c>
    </row>
    <row r="162" spans="1:8" x14ac:dyDescent="0.25">
      <c r="A162" s="7">
        <v>45855.291666666664</v>
      </c>
      <c r="B162" s="4" t="s">
        <v>27</v>
      </c>
      <c r="C162" s="5">
        <v>51900.520875073722</v>
      </c>
      <c r="D162" s="5">
        <v>159191.31432933433</v>
      </c>
      <c r="E162" s="5">
        <v>18.865605673549666</v>
      </c>
      <c r="F162" s="5">
        <v>51900.165059736093</v>
      </c>
      <c r="G162" s="5">
        <v>159190.05065048055</v>
      </c>
      <c r="H162" s="9">
        <v>18.858736968732359</v>
      </c>
    </row>
    <row r="163" spans="1:8" x14ac:dyDescent="0.25">
      <c r="A163" s="7">
        <v>45855.291666666664</v>
      </c>
      <c r="B163" s="4" t="s">
        <v>28</v>
      </c>
      <c r="C163" s="5">
        <v>51901.483985740822</v>
      </c>
      <c r="D163" s="5">
        <v>159191.04522390474</v>
      </c>
      <c r="E163" s="5">
        <v>18.865272992835639</v>
      </c>
      <c r="F163" s="5">
        <v>51901.127642657782</v>
      </c>
      <c r="G163" s="5">
        <v>159189.77966494591</v>
      </c>
      <c r="H163" s="9">
        <v>18.857757738903583</v>
      </c>
    </row>
    <row r="164" spans="1:8" x14ac:dyDescent="0.25">
      <c r="A164" s="7">
        <v>45855.291666666664</v>
      </c>
      <c r="B164" s="4" t="s">
        <v>29</v>
      </c>
      <c r="C164" s="5">
        <v>51902.446769943585</v>
      </c>
      <c r="D164" s="5">
        <v>159190.77724554107</v>
      </c>
      <c r="E164" s="5">
        <v>18.865124762962974</v>
      </c>
      <c r="F164" s="5">
        <v>51902.099872443272</v>
      </c>
      <c r="G164" s="5">
        <v>159189.50704742008</v>
      </c>
      <c r="H164" s="9">
        <v>18.8569</v>
      </c>
    </row>
    <row r="165" spans="1:8" x14ac:dyDescent="0.25">
      <c r="A165" s="7">
        <v>45855.291666666664</v>
      </c>
      <c r="B165" s="4" t="s">
        <v>30</v>
      </c>
      <c r="C165" s="5">
        <v>51903.411366943481</v>
      </c>
      <c r="D165" s="5">
        <v>159190.51351814222</v>
      </c>
      <c r="E165" s="5">
        <v>18.865822542397968</v>
      </c>
      <c r="F165" s="5">
        <v>51903.064539433311</v>
      </c>
      <c r="G165" s="5">
        <v>159189.24357522361</v>
      </c>
      <c r="H165" s="9">
        <v>18.8569</v>
      </c>
    </row>
    <row r="166" spans="1:8" x14ac:dyDescent="0.25">
      <c r="A166" s="7">
        <v>45855.291666666664</v>
      </c>
      <c r="B166" s="4" t="s">
        <v>31</v>
      </c>
      <c r="C166" s="5">
        <v>51904.375963943377</v>
      </c>
      <c r="D166" s="5">
        <v>159190.2497907434</v>
      </c>
      <c r="E166" s="5">
        <v>18.866520321832958</v>
      </c>
      <c r="F166" s="5">
        <v>51904.029206423358</v>
      </c>
      <c r="G166" s="5">
        <v>159188.9801030271</v>
      </c>
      <c r="H166" s="9">
        <v>18.8569</v>
      </c>
    </row>
    <row r="167" spans="1:8" x14ac:dyDescent="0.25">
      <c r="A167" s="7">
        <v>45855.291666666664</v>
      </c>
      <c r="B167" s="4" t="s">
        <v>32</v>
      </c>
      <c r="C167" s="5">
        <v>51905.341841450259</v>
      </c>
      <c r="D167" s="5">
        <v>159189.98717913547</v>
      </c>
      <c r="E167" s="5">
        <v>18.867392406740745</v>
      </c>
      <c r="F167" s="5">
        <v>51905.003861376892</v>
      </c>
      <c r="G167" s="5">
        <v>159188.71499131437</v>
      </c>
      <c r="H167" s="9">
        <v>18.857104705007345</v>
      </c>
    </row>
    <row r="168" spans="1:8" x14ac:dyDescent="0.25">
      <c r="A168" s="7">
        <v>45855.291666666664</v>
      </c>
      <c r="B168" s="4" t="s">
        <v>33</v>
      </c>
      <c r="C168" s="5">
        <v>51906.308594977025</v>
      </c>
      <c r="D168" s="5">
        <v>159189.73147487876</v>
      </c>
      <c r="E168" s="5">
        <v>18.869110425193991</v>
      </c>
      <c r="F168" s="5">
        <v>51905.970489987638</v>
      </c>
      <c r="G168" s="5">
        <v>159188.45881371963</v>
      </c>
      <c r="H168" s="9">
        <v>18.858577402901904</v>
      </c>
    </row>
    <row r="169" spans="1:8" x14ac:dyDescent="0.25">
      <c r="A169" s="7">
        <v>45855.291666666664</v>
      </c>
      <c r="B169" s="4" t="s">
        <v>34</v>
      </c>
      <c r="C169" s="5">
        <v>51907.275348503783</v>
      </c>
      <c r="D169" s="5">
        <v>159189.47577062206</v>
      </c>
      <c r="E169" s="5">
        <v>18.870828443647241</v>
      </c>
      <c r="F169" s="5">
        <v>51906.937118598384</v>
      </c>
      <c r="G169" s="5">
        <v>159188.20263612489</v>
      </c>
      <c r="H169" s="9">
        <v>18.860050100796464</v>
      </c>
    </row>
    <row r="170" spans="1:8" x14ac:dyDescent="0.25">
      <c r="A170" s="7">
        <v>45855.291666666664</v>
      </c>
      <c r="B170" s="4" t="s">
        <v>35</v>
      </c>
      <c r="C170" s="5">
        <v>51908.24283118709</v>
      </c>
      <c r="D170" s="5">
        <v>159189.22359764637</v>
      </c>
      <c r="E170" s="5">
        <v>18.872859694515245</v>
      </c>
      <c r="F170" s="5">
        <v>51907.904497607538</v>
      </c>
      <c r="G170" s="5">
        <v>159187.95012580554</v>
      </c>
      <c r="H170" s="9">
        <v>18.861830968912905</v>
      </c>
    </row>
    <row r="171" spans="1:8" x14ac:dyDescent="0.25">
      <c r="A171" s="7">
        <v>45855.291666666664</v>
      </c>
      <c r="B171" s="4" t="s">
        <v>36</v>
      </c>
      <c r="C171" s="5">
        <v>51909.212416550698</v>
      </c>
      <c r="D171" s="5">
        <v>159188.97885919519</v>
      </c>
      <c r="E171" s="5">
        <v>18.875563986793463</v>
      </c>
      <c r="F171" s="5">
        <v>51908.873769331156</v>
      </c>
      <c r="G171" s="5">
        <v>159187.70414442313</v>
      </c>
      <c r="H171" s="9">
        <v>18.864173045894045</v>
      </c>
    </row>
    <row r="172" spans="1:8" x14ac:dyDescent="0.25">
      <c r="A172" s="7">
        <v>45855.291666666664</v>
      </c>
      <c r="B172" s="4" t="s">
        <v>37</v>
      </c>
      <c r="C172" s="5">
        <v>51910.182001914305</v>
      </c>
      <c r="D172" s="5">
        <v>159188.73412074402</v>
      </c>
      <c r="E172" s="5">
        <v>18.87826827907168</v>
      </c>
      <c r="F172" s="5">
        <v>51909.843041054766</v>
      </c>
      <c r="G172" s="5">
        <v>159187.45816304075</v>
      </c>
      <c r="H172" s="9">
        <v>18.866515122875185</v>
      </c>
    </row>
    <row r="173" spans="1:8" x14ac:dyDescent="0.25">
      <c r="A173" s="7">
        <v>45855.291666666664</v>
      </c>
      <c r="B173" s="4" t="s">
        <v>38</v>
      </c>
      <c r="C173" s="5">
        <v>51911.15112425571</v>
      </c>
      <c r="D173" s="5">
        <v>159188.49137370157</v>
      </c>
      <c r="E173" s="5">
        <v>18.881402126084726</v>
      </c>
      <c r="F173" s="5">
        <v>51910.835188304052</v>
      </c>
      <c r="G173" s="5">
        <v>159187.20849995175</v>
      </c>
      <c r="H173" s="9">
        <v>18.869139116386201</v>
      </c>
    </row>
    <row r="174" spans="1:8" x14ac:dyDescent="0.25">
      <c r="A174" s="7">
        <v>45855.291666666664</v>
      </c>
      <c r="B174" s="4" t="s">
        <v>39</v>
      </c>
      <c r="C174" s="5">
        <v>51912.122776322671</v>
      </c>
      <c r="D174" s="5">
        <v>159188.25500606201</v>
      </c>
      <c r="E174" s="5">
        <v>18.886156044892726</v>
      </c>
      <c r="F174" s="5">
        <v>51911.806733444027</v>
      </c>
      <c r="G174" s="5">
        <v>159186.97166968035</v>
      </c>
      <c r="H174" s="9">
        <v>18.872524899190594</v>
      </c>
    </row>
    <row r="175" spans="1:8" x14ac:dyDescent="0.25">
      <c r="A175" s="7">
        <v>45855.291666666664</v>
      </c>
      <c r="B175" s="4" t="s">
        <v>40</v>
      </c>
      <c r="C175" s="5">
        <v>51913.094428389624</v>
      </c>
      <c r="D175" s="5">
        <v>159188.01863842245</v>
      </c>
      <c r="E175" s="5">
        <v>18.890909963700725</v>
      </c>
      <c r="F175" s="5">
        <v>51912.77827858401</v>
      </c>
      <c r="G175" s="5">
        <v>159186.73483940892</v>
      </c>
      <c r="H175" s="9">
        <v>18.875910681994984</v>
      </c>
    </row>
    <row r="176" spans="1:8" x14ac:dyDescent="0.25">
      <c r="A176" s="14">
        <v>45852.541666666664</v>
      </c>
      <c r="B176" s="15" t="s">
        <v>12</v>
      </c>
      <c r="C176" s="16">
        <v>51886.101941114684</v>
      </c>
      <c r="D176" s="16">
        <v>159195.44486799606</v>
      </c>
      <c r="E176" s="16">
        <v>18.869774544347795</v>
      </c>
      <c r="F176" s="16">
        <v>51885.742050789791</v>
      </c>
      <c r="G176" s="16">
        <v>159194.18595535541</v>
      </c>
      <c r="H176" s="17">
        <v>18.865787559209785</v>
      </c>
    </row>
    <row r="177" spans="1:8" x14ac:dyDescent="0.25">
      <c r="A177" s="7">
        <v>45852.541666666664</v>
      </c>
      <c r="B177" s="4" t="s">
        <v>13</v>
      </c>
      <c r="C177" s="5">
        <v>51887.063652978381</v>
      </c>
      <c r="D177" s="5">
        <v>159195.17080556802</v>
      </c>
      <c r="E177" s="5">
        <v>18.869497503733136</v>
      </c>
      <c r="F177" s="5">
        <v>51886.703169527536</v>
      </c>
      <c r="G177" s="5">
        <v>159193.90981996525</v>
      </c>
      <c r="H177" s="9">
        <v>18.865652414029238</v>
      </c>
    </row>
    <row r="178" spans="1:8" x14ac:dyDescent="0.25">
      <c r="A178" s="7">
        <v>45852.541666666664</v>
      </c>
      <c r="B178" s="4" t="s">
        <v>14</v>
      </c>
      <c r="C178" s="5">
        <v>51888.025364842084</v>
      </c>
      <c r="D178" s="5">
        <v>159194.89674313998</v>
      </c>
      <c r="E178" s="5">
        <v>18.869220463118481</v>
      </c>
      <c r="F178" s="5">
        <v>51887.664288265281</v>
      </c>
      <c r="G178" s="5">
        <v>159193.63368457509</v>
      </c>
      <c r="H178" s="9">
        <v>18.865517268848695</v>
      </c>
    </row>
    <row r="179" spans="1:8" x14ac:dyDescent="0.25">
      <c r="A179" s="7">
        <v>45852.541666666664</v>
      </c>
      <c r="B179" s="4" t="s">
        <v>15</v>
      </c>
      <c r="C179" s="5">
        <v>51888.98531207793</v>
      </c>
      <c r="D179" s="5">
        <v>159194.62209807767</v>
      </c>
      <c r="E179" s="5">
        <v>18.868826337445785</v>
      </c>
      <c r="F179" s="5">
        <v>51888.624024403252</v>
      </c>
      <c r="G179" s="5">
        <v>159193.35679661779</v>
      </c>
      <c r="H179" s="9">
        <v>18.864752372254646</v>
      </c>
    </row>
    <row r="180" spans="1:8" x14ac:dyDescent="0.25">
      <c r="A180" s="7">
        <v>45852.541666666664</v>
      </c>
      <c r="B180" s="4" t="s">
        <v>16</v>
      </c>
      <c r="C180" s="5">
        <v>51889.946713849436</v>
      </c>
      <c r="D180" s="5">
        <v>159194.3469499895</v>
      </c>
      <c r="E180" s="5">
        <v>18.868422203166947</v>
      </c>
      <c r="F180" s="5">
        <v>51889.584791712696</v>
      </c>
      <c r="G180" s="5">
        <v>159193.07944225875</v>
      </c>
      <c r="H180" s="9">
        <v>18.863894115171242</v>
      </c>
    </row>
    <row r="181" spans="1:8" x14ac:dyDescent="0.25">
      <c r="A181" s="7">
        <v>45852.541666666664</v>
      </c>
      <c r="B181" s="4" t="s">
        <v>17</v>
      </c>
      <c r="C181" s="5">
        <v>51890.908115620936</v>
      </c>
      <c r="D181" s="5">
        <v>159194.07180190133</v>
      </c>
      <c r="E181" s="5">
        <v>18.868018068888109</v>
      </c>
      <c r="F181" s="5">
        <v>51890.545559022146</v>
      </c>
      <c r="G181" s="5">
        <v>159192.80208789968</v>
      </c>
      <c r="H181" s="9">
        <v>18.863035858087837</v>
      </c>
    </row>
    <row r="182" spans="1:8" x14ac:dyDescent="0.25">
      <c r="A182" s="7">
        <v>45852.541666666664</v>
      </c>
      <c r="B182" s="4" t="s">
        <v>18</v>
      </c>
      <c r="C182" s="5">
        <v>51891.869997674046</v>
      </c>
      <c r="D182" s="5">
        <v>159193.79503821288</v>
      </c>
      <c r="E182" s="5">
        <v>18.865661670375356</v>
      </c>
      <c r="F182" s="5">
        <v>51891.504352850017</v>
      </c>
      <c r="G182" s="5">
        <v>159192.52590828383</v>
      </c>
      <c r="H182" s="9">
        <v>18.860959197096111</v>
      </c>
    </row>
    <row r="183" spans="1:8" x14ac:dyDescent="0.25">
      <c r="A183" s="7">
        <v>45852.541666666664</v>
      </c>
      <c r="B183" s="4" t="s">
        <v>19</v>
      </c>
      <c r="C183" s="5">
        <v>51892.83098666594</v>
      </c>
      <c r="D183" s="5">
        <v>159193.51846240537</v>
      </c>
      <c r="E183" s="5">
        <v>18.863216230483452</v>
      </c>
      <c r="F183" s="5">
        <v>51892.465286793558</v>
      </c>
      <c r="G183" s="5">
        <v>159192.24913870625</v>
      </c>
      <c r="H183" s="9">
        <v>18.858824466025101</v>
      </c>
    </row>
    <row r="184" spans="1:8" x14ac:dyDescent="0.25">
      <c r="A184" s="7">
        <v>45852.541666666664</v>
      </c>
      <c r="B184" s="4" t="s">
        <v>20</v>
      </c>
      <c r="C184" s="5">
        <v>51893.79183759453</v>
      </c>
      <c r="D184" s="5">
        <v>159193.24190123487</v>
      </c>
      <c r="E184" s="5">
        <v>18.860908809295871</v>
      </c>
      <c r="F184" s="5">
        <v>51893.426692579691</v>
      </c>
      <c r="G184" s="5">
        <v>159191.97223179543</v>
      </c>
      <c r="H184" s="9">
        <v>18.85670271923307</v>
      </c>
    </row>
    <row r="185" spans="1:8" x14ac:dyDescent="0.25">
      <c r="A185" s="7">
        <v>45852.541666666664</v>
      </c>
      <c r="B185" s="4" t="s">
        <v>21</v>
      </c>
      <c r="C185" s="5">
        <v>51894.752702765814</v>
      </c>
      <c r="D185" s="5">
        <v>159192.96488481897</v>
      </c>
      <c r="E185" s="5">
        <v>18.861075968610315</v>
      </c>
      <c r="F185" s="5">
        <v>51894.387556672729</v>
      </c>
      <c r="G185" s="5">
        <v>159191.69521206419</v>
      </c>
      <c r="H185" s="9">
        <v>18.857215782076423</v>
      </c>
    </row>
    <row r="186" spans="1:8" x14ac:dyDescent="0.25">
      <c r="A186" s="7">
        <v>45852.541666666664</v>
      </c>
      <c r="B186" s="4" t="s">
        <v>22</v>
      </c>
      <c r="C186" s="5">
        <v>51895.713567937099</v>
      </c>
      <c r="D186" s="5">
        <v>159192.6878684031</v>
      </c>
      <c r="E186" s="5">
        <v>18.861243127924759</v>
      </c>
      <c r="F186" s="5">
        <v>51895.34842076576</v>
      </c>
      <c r="G186" s="5">
        <v>159191.41819233299</v>
      </c>
      <c r="H186" s="9">
        <v>18.857728844919777</v>
      </c>
    </row>
    <row r="187" spans="1:8" x14ac:dyDescent="0.25">
      <c r="A187" s="7">
        <v>45852.541666666664</v>
      </c>
      <c r="B187" s="4" t="s">
        <v>23</v>
      </c>
      <c r="C187" s="5">
        <v>51896.674405970509</v>
      </c>
      <c r="D187" s="5">
        <v>159192.4109081027</v>
      </c>
      <c r="E187" s="5">
        <v>18.861498367389412</v>
      </c>
      <c r="F187" s="5">
        <v>51896.308530813891</v>
      </c>
      <c r="G187" s="5">
        <v>159191.14174193272</v>
      </c>
      <c r="H187" s="9">
        <v>18.85824732893396</v>
      </c>
    </row>
    <row r="188" spans="1:8" x14ac:dyDescent="0.25">
      <c r="A188" s="7">
        <v>45852.541666666664</v>
      </c>
      <c r="B188" s="4" t="s">
        <v>24</v>
      </c>
      <c r="C188" s="5">
        <v>51897.635478661687</v>
      </c>
      <c r="D188" s="5">
        <v>159192.13461708953</v>
      </c>
      <c r="E188" s="5">
        <v>18.863097837135953</v>
      </c>
      <c r="F188" s="5">
        <v>51897.270545837273</v>
      </c>
      <c r="G188" s="5">
        <v>159190.86874605055</v>
      </c>
      <c r="H188" s="9">
        <v>18.858833083067108</v>
      </c>
    </row>
    <row r="189" spans="1:8" x14ac:dyDescent="0.25">
      <c r="A189" s="7">
        <v>45852.541666666664</v>
      </c>
      <c r="B189" s="4" t="s">
        <v>25</v>
      </c>
      <c r="C189" s="5">
        <v>51898.596551352872</v>
      </c>
      <c r="D189" s="5">
        <v>159191.85832607636</v>
      </c>
      <c r="E189" s="5">
        <v>18.864697306882491</v>
      </c>
      <c r="F189" s="5">
        <v>51898.232560860655</v>
      </c>
      <c r="G189" s="5">
        <v>159190.59575016837</v>
      </c>
      <c r="H189" s="9">
        <v>18.859418837200256</v>
      </c>
    </row>
    <row r="190" spans="1:8" x14ac:dyDescent="0.25">
      <c r="A190" s="7">
        <v>45852.541666666664</v>
      </c>
      <c r="B190" s="4" t="s">
        <v>26</v>
      </c>
      <c r="C190" s="5">
        <v>51899.557748431522</v>
      </c>
      <c r="D190" s="5">
        <v>159191.58337758735</v>
      </c>
      <c r="E190" s="5">
        <v>18.866</v>
      </c>
      <c r="F190" s="5">
        <v>51899.203472361332</v>
      </c>
      <c r="G190" s="5">
        <v>159190.32062001547</v>
      </c>
      <c r="H190" s="9">
        <v>18.859777427163273</v>
      </c>
    </row>
    <row r="191" spans="1:8" x14ac:dyDescent="0.25">
      <c r="A191" s="7">
        <v>45852.541666666664</v>
      </c>
      <c r="B191" s="4" t="s">
        <v>27</v>
      </c>
      <c r="C191" s="5">
        <v>51900.520772886579</v>
      </c>
      <c r="D191" s="5">
        <v>159191.31396359557</v>
      </c>
      <c r="E191" s="5">
        <v>18.866</v>
      </c>
      <c r="F191" s="5">
        <v>51900.166031558641</v>
      </c>
      <c r="G191" s="5">
        <v>159190.04954924015</v>
      </c>
      <c r="H191" s="9">
        <v>18.859124401927648</v>
      </c>
    </row>
    <row r="192" spans="1:8" x14ac:dyDescent="0.25">
      <c r="A192" s="7">
        <v>45852.541666666664</v>
      </c>
      <c r="B192" s="4" t="s">
        <v>28</v>
      </c>
      <c r="C192" s="5">
        <v>51901.483797341636</v>
      </c>
      <c r="D192" s="5">
        <v>159191.0445496038</v>
      </c>
      <c r="E192" s="5">
        <v>18.866</v>
      </c>
      <c r="F192" s="5">
        <v>51901.128590755958</v>
      </c>
      <c r="G192" s="5">
        <v>159189.77847846484</v>
      </c>
      <c r="H192" s="9">
        <v>18.858471376692027</v>
      </c>
    </row>
    <row r="193" spans="1:8" x14ac:dyDescent="0.25">
      <c r="A193" s="7">
        <v>45852.541666666664</v>
      </c>
      <c r="B193" s="4" t="s">
        <v>29</v>
      </c>
      <c r="C193" s="5">
        <v>51902.446765839901</v>
      </c>
      <c r="D193" s="5">
        <v>159190.77623041449</v>
      </c>
      <c r="E193" s="5">
        <v>18.866065372992377</v>
      </c>
      <c r="F193" s="5">
        <v>51902.099872443272</v>
      </c>
      <c r="G193" s="5">
        <v>159189.50604742009</v>
      </c>
      <c r="H193" s="9">
        <v>18.857900000000001</v>
      </c>
    </row>
    <row r="194" spans="1:8" x14ac:dyDescent="0.25">
      <c r="A194" s="7">
        <v>45852.541666666664</v>
      </c>
      <c r="B194" s="4" t="s">
        <v>30</v>
      </c>
      <c r="C194" s="5">
        <v>51903.411339888517</v>
      </c>
      <c r="D194" s="5">
        <v>159190.51241841505</v>
      </c>
      <c r="E194" s="5">
        <v>18.866430993755124</v>
      </c>
      <c r="F194" s="5">
        <v>51903.064539433311</v>
      </c>
      <c r="G194" s="5">
        <v>159189.24257522359</v>
      </c>
      <c r="H194" s="9">
        <v>18.857900000000001</v>
      </c>
    </row>
    <row r="195" spans="1:8" x14ac:dyDescent="0.25">
      <c r="A195" s="7">
        <v>45852.541666666664</v>
      </c>
      <c r="B195" s="4" t="s">
        <v>31</v>
      </c>
      <c r="C195" s="5">
        <v>51904.375913937132</v>
      </c>
      <c r="D195" s="5">
        <v>159190.24860641558</v>
      </c>
      <c r="E195" s="5">
        <v>18.866796614517867</v>
      </c>
      <c r="F195" s="5">
        <v>51904.029206423351</v>
      </c>
      <c r="G195" s="5">
        <v>159188.97910302709</v>
      </c>
      <c r="H195" s="9">
        <v>18.857900000000001</v>
      </c>
    </row>
    <row r="196" spans="1:8" x14ac:dyDescent="0.25">
      <c r="A196" s="7">
        <v>45852.541666666664</v>
      </c>
      <c r="B196" s="4" t="s">
        <v>32</v>
      </c>
      <c r="C196" s="5">
        <v>51905.340841450256</v>
      </c>
      <c r="D196" s="5">
        <v>159189.98617913548</v>
      </c>
      <c r="E196" s="5">
        <v>18.867392406740741</v>
      </c>
      <c r="F196" s="5">
        <v>51905.003852351983</v>
      </c>
      <c r="G196" s="5">
        <v>159188.71395702619</v>
      </c>
      <c r="H196" s="9">
        <v>18.858054709071411</v>
      </c>
    </row>
    <row r="197" spans="1:8" x14ac:dyDescent="0.25">
      <c r="A197" s="7">
        <v>45852.541666666664</v>
      </c>
      <c r="B197" s="4" t="s">
        <v>33</v>
      </c>
      <c r="C197" s="5">
        <v>51906.307594977021</v>
      </c>
      <c r="D197" s="5">
        <v>159189.73047487877</v>
      </c>
      <c r="E197" s="5">
        <v>18.869110425193988</v>
      </c>
      <c r="F197" s="5">
        <v>51905.970416035314</v>
      </c>
      <c r="G197" s="5">
        <v>159188.4575327542</v>
      </c>
      <c r="H197" s="9">
        <v>18.859167723973648</v>
      </c>
    </row>
    <row r="198" spans="1:8" x14ac:dyDescent="0.25">
      <c r="A198" s="7">
        <v>45852.541666666664</v>
      </c>
      <c r="B198" s="4" t="s">
        <v>34</v>
      </c>
      <c r="C198" s="5">
        <v>51907.274348503779</v>
      </c>
      <c r="D198" s="5">
        <v>159189.47477062207</v>
      </c>
      <c r="E198" s="5">
        <v>18.870828443647234</v>
      </c>
      <c r="F198" s="5">
        <v>51906.936979718637</v>
      </c>
      <c r="G198" s="5">
        <v>159188.2011084822</v>
      </c>
      <c r="H198" s="9">
        <v>18.860280738875886</v>
      </c>
    </row>
    <row r="199" spans="1:8" x14ac:dyDescent="0.25">
      <c r="A199" s="7">
        <v>45852.541666666664</v>
      </c>
      <c r="B199" s="4" t="s">
        <v>35</v>
      </c>
      <c r="C199" s="5">
        <v>51908.241837030946</v>
      </c>
      <c r="D199" s="5">
        <v>159189.2226219966</v>
      </c>
      <c r="E199" s="5">
        <v>18.872961738006058</v>
      </c>
      <c r="F199" s="5">
        <v>51907.905524094465</v>
      </c>
      <c r="G199" s="5">
        <v>159187.94823138544</v>
      </c>
      <c r="H199" s="9">
        <v>18.861943334659102</v>
      </c>
    </row>
    <row r="200" spans="1:8" x14ac:dyDescent="0.25">
      <c r="A200" s="7">
        <v>45852.541666666664</v>
      </c>
      <c r="B200" s="4" t="s">
        <v>36</v>
      </c>
      <c r="C200" s="5">
        <v>51909.211440777217</v>
      </c>
      <c r="D200" s="5">
        <v>159188.97796014245</v>
      </c>
      <c r="E200" s="5">
        <v>18.875987022705832</v>
      </c>
      <c r="F200" s="5">
        <v>51908.874870471205</v>
      </c>
      <c r="G200" s="5">
        <v>159187.70254757887</v>
      </c>
      <c r="H200" s="9">
        <v>18.864602113292438</v>
      </c>
    </row>
    <row r="201" spans="1:8" x14ac:dyDescent="0.25">
      <c r="A201" s="7">
        <v>45852.541666666664</v>
      </c>
      <c r="B201" s="4" t="s">
        <v>37</v>
      </c>
      <c r="C201" s="5">
        <v>51910.181044523495</v>
      </c>
      <c r="D201" s="5">
        <v>159188.73329828834</v>
      </c>
      <c r="E201" s="5">
        <v>18.87901230740561</v>
      </c>
      <c r="F201" s="5">
        <v>51909.844216847938</v>
      </c>
      <c r="G201" s="5">
        <v>159187.4568637723</v>
      </c>
      <c r="H201" s="9">
        <v>18.867260891925774</v>
      </c>
    </row>
    <row r="202" spans="1:8" x14ac:dyDescent="0.25">
      <c r="A202" s="7">
        <v>45852.541666666664</v>
      </c>
      <c r="B202" s="4" t="s">
        <v>38</v>
      </c>
      <c r="C202" s="5">
        <v>51911.151141496419</v>
      </c>
      <c r="D202" s="5">
        <v>159188.49044319949</v>
      </c>
      <c r="E202" s="5">
        <v>18.882328518492969</v>
      </c>
      <c r="F202" s="5">
        <v>51910.836188304056</v>
      </c>
      <c r="G202" s="5">
        <v>159187.20749995176</v>
      </c>
      <c r="H202" s="9">
        <v>18.870139116386202</v>
      </c>
    </row>
    <row r="203" spans="1:8" x14ac:dyDescent="0.25">
      <c r="A203" s="7">
        <v>45852.541666666664</v>
      </c>
      <c r="B203" s="4" t="s">
        <v>39</v>
      </c>
      <c r="C203" s="5">
        <v>51912.122875350404</v>
      </c>
      <c r="D203" s="5">
        <v>159188.25440524641</v>
      </c>
      <c r="E203" s="5">
        <v>18.886733255176871</v>
      </c>
      <c r="F203" s="5">
        <v>51911.807733444031</v>
      </c>
      <c r="G203" s="5">
        <v>159186.97066968036</v>
      </c>
      <c r="H203" s="9">
        <v>18.873524899190603</v>
      </c>
    </row>
    <row r="204" spans="1:8" x14ac:dyDescent="0.25">
      <c r="A204" s="7">
        <v>45852.541666666664</v>
      </c>
      <c r="B204" s="4" t="s">
        <v>40</v>
      </c>
      <c r="C204" s="5">
        <v>51913.094609204396</v>
      </c>
      <c r="D204" s="5">
        <v>159188.01836729329</v>
      </c>
      <c r="E204" s="5">
        <v>18.89113799186077</v>
      </c>
      <c r="F204" s="5">
        <v>51912.779278584014</v>
      </c>
      <c r="G204" s="5">
        <v>159186.73383940893</v>
      </c>
      <c r="H204" s="9">
        <v>18.876910681995003</v>
      </c>
    </row>
    <row r="205" spans="1:8" x14ac:dyDescent="0.25">
      <c r="A205" s="7">
        <v>45848.291666666664</v>
      </c>
      <c r="B205" s="4" t="s">
        <v>12</v>
      </c>
      <c r="C205" s="5">
        <v>51886.101813663445</v>
      </c>
      <c r="D205" s="5">
        <v>159195.44642124095</v>
      </c>
      <c r="E205" s="5">
        <v>18.869774662204115</v>
      </c>
      <c r="F205" s="5">
        <v>51885.742050780667</v>
      </c>
      <c r="G205" s="5">
        <v>159194.18695535802</v>
      </c>
      <c r="H205" s="9">
        <v>18.865068661183397</v>
      </c>
    </row>
    <row r="206" spans="1:8" x14ac:dyDescent="0.25">
      <c r="A206" s="7">
        <v>45848.291666666664</v>
      </c>
      <c r="B206" s="4" t="s">
        <v>13</v>
      </c>
      <c r="C206" s="5">
        <v>51887.063368914656</v>
      </c>
      <c r="D206" s="5">
        <v>159195.17180983879</v>
      </c>
      <c r="E206" s="5">
        <v>18.869497766411676</v>
      </c>
      <c r="F206" s="5">
        <v>51886.703169507433</v>
      </c>
      <c r="G206" s="5">
        <v>159193.910819971</v>
      </c>
      <c r="H206" s="9">
        <v>18.865271378951899</v>
      </c>
    </row>
    <row r="207" spans="1:8" x14ac:dyDescent="0.25">
      <c r="A207" s="7">
        <v>45848.291666666664</v>
      </c>
      <c r="B207" s="4" t="s">
        <v>14</v>
      </c>
      <c r="C207" s="5">
        <v>51888.024924165868</v>
      </c>
      <c r="D207" s="5">
        <v>159194.89719843664</v>
      </c>
      <c r="E207" s="5">
        <v>18.869220870619237</v>
      </c>
      <c r="F207" s="5">
        <v>51887.664288234206</v>
      </c>
      <c r="G207" s="5">
        <v>159193.63468458402</v>
      </c>
      <c r="H207" s="9">
        <v>18.865474096720401</v>
      </c>
    </row>
    <row r="208" spans="1:8" x14ac:dyDescent="0.25">
      <c r="A208" s="7">
        <v>45848.291666666664</v>
      </c>
      <c r="B208" s="4" t="s">
        <v>15</v>
      </c>
      <c r="C208" s="5">
        <v>51888.98628832103</v>
      </c>
      <c r="D208" s="5">
        <v>159194.62201573106</v>
      </c>
      <c r="E208" s="5">
        <v>18.868514730242751</v>
      </c>
      <c r="F208" s="5">
        <v>51888.624103758353</v>
      </c>
      <c r="G208" s="5">
        <v>159193.35807278901</v>
      </c>
      <c r="H208" s="9">
        <v>18.864453221913006</v>
      </c>
    </row>
    <row r="209" spans="1:8" x14ac:dyDescent="0.25">
      <c r="A209" s="7">
        <v>45848.291666666664</v>
      </c>
      <c r="B209" s="4" t="s">
        <v>16</v>
      </c>
      <c r="C209" s="5">
        <v>51889.947664398285</v>
      </c>
      <c r="D209" s="5">
        <v>159194.34677858101</v>
      </c>
      <c r="E209" s="5">
        <v>18.867773577574297</v>
      </c>
      <c r="F209" s="5">
        <v>51889.584962165376</v>
      </c>
      <c r="G209" s="5">
        <v>159193.0810354673</v>
      </c>
      <c r="H209" s="9">
        <v>18.863251548067307</v>
      </c>
    </row>
    <row r="210" spans="1:8" x14ac:dyDescent="0.25">
      <c r="A210" s="7">
        <v>45848.291666666664</v>
      </c>
      <c r="B210" s="4" t="s">
        <v>17</v>
      </c>
      <c r="C210" s="5">
        <v>51890.909040475541</v>
      </c>
      <c r="D210" s="5">
        <v>159194.07154143095</v>
      </c>
      <c r="E210" s="5">
        <v>18.867032424905847</v>
      </c>
      <c r="F210" s="5">
        <v>51890.545820572399</v>
      </c>
      <c r="G210" s="5">
        <v>159192.80399814557</v>
      </c>
      <c r="H210" s="9">
        <v>18.862049874221608</v>
      </c>
    </row>
    <row r="211" spans="1:8" x14ac:dyDescent="0.25">
      <c r="A211" s="7">
        <v>45848.291666666664</v>
      </c>
      <c r="B211" s="4" t="s">
        <v>18</v>
      </c>
      <c r="C211" s="5">
        <v>51891.870085166687</v>
      </c>
      <c r="D211" s="5">
        <v>159193.79534240576</v>
      </c>
      <c r="E211" s="5">
        <v>18.864661447731827</v>
      </c>
      <c r="F211" s="5">
        <v>51891.504267267606</v>
      </c>
      <c r="G211" s="5">
        <v>159192.52760902661</v>
      </c>
      <c r="H211" s="9">
        <v>18.860283294009541</v>
      </c>
    </row>
    <row r="212" spans="1:8" x14ac:dyDescent="0.25">
      <c r="A212" s="7">
        <v>45848.291666666664</v>
      </c>
      <c r="B212" s="4" t="s">
        <v>19</v>
      </c>
      <c r="C212" s="5">
        <v>51892.831165658921</v>
      </c>
      <c r="D212" s="5">
        <v>159193.51908472509</v>
      </c>
      <c r="E212" s="5">
        <v>18.86221577499791</v>
      </c>
      <c r="F212" s="5">
        <v>51892.465111689802</v>
      </c>
      <c r="G212" s="5">
        <v>159192.25052641844</v>
      </c>
      <c r="H212" s="9">
        <v>18.858487576446301</v>
      </c>
    </row>
    <row r="213" spans="1:8" x14ac:dyDescent="0.25">
      <c r="A213" s="7">
        <v>45848.291666666664</v>
      </c>
      <c r="B213" s="4" t="s">
        <v>20</v>
      </c>
      <c r="C213" s="5">
        <v>51893.79183894024</v>
      </c>
      <c r="D213" s="5">
        <v>159193.24290592468</v>
      </c>
      <c r="E213" s="5">
        <v>18.859926419397709</v>
      </c>
      <c r="F213" s="5">
        <v>51893.426692580288</v>
      </c>
      <c r="G213" s="5">
        <v>159191.97323179524</v>
      </c>
      <c r="H213" s="9">
        <v>18.856700906411131</v>
      </c>
    </row>
    <row r="214" spans="1:8" x14ac:dyDescent="0.25">
      <c r="A214" s="7">
        <v>45848.291666666664</v>
      </c>
      <c r="B214" s="4" t="s">
        <v>21</v>
      </c>
      <c r="C214" s="5">
        <v>51894.752729646825</v>
      </c>
      <c r="D214" s="5">
        <v>159192.96597849973</v>
      </c>
      <c r="E214" s="5">
        <v>18.860427736242297</v>
      </c>
      <c r="F214" s="5">
        <v>51894.387556785739</v>
      </c>
      <c r="G214" s="5">
        <v>159191.69621203162</v>
      </c>
      <c r="H214" s="9">
        <v>18.856871927378922</v>
      </c>
    </row>
    <row r="215" spans="1:8" x14ac:dyDescent="0.25">
      <c r="A215" s="7">
        <v>45848.291666666664</v>
      </c>
      <c r="B215" s="4" t="s">
        <v>22</v>
      </c>
      <c r="C215" s="5">
        <v>51895.713620353403</v>
      </c>
      <c r="D215" s="5">
        <v>159192.68905107479</v>
      </c>
      <c r="E215" s="5">
        <v>18.860929053086885</v>
      </c>
      <c r="F215" s="5">
        <v>51895.348420991184</v>
      </c>
      <c r="G215" s="5">
        <v>159191.41919226799</v>
      </c>
      <c r="H215" s="9">
        <v>18.857042948346713</v>
      </c>
    </row>
    <row r="216" spans="1:8" x14ac:dyDescent="0.25">
      <c r="A216" s="7">
        <v>45848.291666666664</v>
      </c>
      <c r="B216" s="4" t="s">
        <v>23</v>
      </c>
      <c r="C216" s="5">
        <v>51896.675398681873</v>
      </c>
      <c r="D216" s="5">
        <v>159192.41188265968</v>
      </c>
      <c r="E216" s="5">
        <v>18.8614770015399</v>
      </c>
      <c r="F216" s="5">
        <v>51896.308528717673</v>
      </c>
      <c r="G216" s="5">
        <v>159191.1427346245</v>
      </c>
      <c r="H216" s="9">
        <v>18.857275194388283</v>
      </c>
    </row>
    <row r="217" spans="1:8" x14ac:dyDescent="0.25">
      <c r="A217" s="7">
        <v>45848.291666666664</v>
      </c>
      <c r="B217" s="4" t="s">
        <v>24</v>
      </c>
      <c r="C217" s="5">
        <v>51897.636352858695</v>
      </c>
      <c r="D217" s="5">
        <v>159192.13517793905</v>
      </c>
      <c r="E217" s="5">
        <v>18.862729059099273</v>
      </c>
      <c r="F217" s="5">
        <v>51897.270517797704</v>
      </c>
      <c r="G217" s="5">
        <v>159190.86964829412</v>
      </c>
      <c r="H217" s="9">
        <v>18.858205818005658</v>
      </c>
    </row>
    <row r="218" spans="1:8" x14ac:dyDescent="0.25">
      <c r="A218" s="7">
        <v>45848.291666666664</v>
      </c>
      <c r="B218" s="4" t="s">
        <v>25</v>
      </c>
      <c r="C218" s="5">
        <v>51898.59730703551</v>
      </c>
      <c r="D218" s="5">
        <v>159191.85847321845</v>
      </c>
      <c r="E218" s="5">
        <v>18.863981116658643</v>
      </c>
      <c r="F218" s="5">
        <v>51898.232506877735</v>
      </c>
      <c r="G218" s="5">
        <v>159190.59656196376</v>
      </c>
      <c r="H218" s="9">
        <v>18.859136441623029</v>
      </c>
    </row>
    <row r="219" spans="1:8" x14ac:dyDescent="0.25">
      <c r="A219" s="7">
        <v>45848.291666666664</v>
      </c>
      <c r="B219" s="4" t="s">
        <v>26</v>
      </c>
      <c r="C219" s="5">
        <v>51899.557752903464</v>
      </c>
      <c r="D219" s="5">
        <v>159191.5833935751</v>
      </c>
      <c r="E219" s="5">
        <v>18.865000000000002</v>
      </c>
      <c r="F219" s="5">
        <v>51899.202476814404</v>
      </c>
      <c r="G219" s="5">
        <v>159190.32163601517</v>
      </c>
      <c r="H219" s="9">
        <v>18.859716198561138</v>
      </c>
    </row>
    <row r="220" spans="1:8" x14ac:dyDescent="0.25">
      <c r="A220" s="7">
        <v>45848.291666666664</v>
      </c>
      <c r="B220" s="4" t="s">
        <v>27</v>
      </c>
      <c r="C220" s="5">
        <v>51900.520801492021</v>
      </c>
      <c r="D220" s="5">
        <v>159191.31406586381</v>
      </c>
      <c r="E220" s="5">
        <v>18.865000000000002</v>
      </c>
      <c r="F220" s="5">
        <v>51900.165059736093</v>
      </c>
      <c r="G220" s="5">
        <v>159190.05065048055</v>
      </c>
      <c r="H220" s="9">
        <v>18.858736968732359</v>
      </c>
    </row>
    <row r="221" spans="1:8" x14ac:dyDescent="0.25">
      <c r="A221" s="7">
        <v>45848.291666666664</v>
      </c>
      <c r="B221" s="4" t="s">
        <v>28</v>
      </c>
      <c r="C221" s="5">
        <v>51901.483850080585</v>
      </c>
      <c r="D221" s="5">
        <v>159191.04473815253</v>
      </c>
      <c r="E221" s="5">
        <v>18.864999999999998</v>
      </c>
      <c r="F221" s="5">
        <v>51901.127642657782</v>
      </c>
      <c r="G221" s="5">
        <v>159189.77966494591</v>
      </c>
      <c r="H221" s="9">
        <v>18.857757738903583</v>
      </c>
    </row>
    <row r="222" spans="1:8" x14ac:dyDescent="0.25">
      <c r="A222" s="7">
        <v>45848.291666666664</v>
      </c>
      <c r="B222" s="4" t="s">
        <v>29</v>
      </c>
      <c r="C222" s="5">
        <v>51902.447780924784</v>
      </c>
      <c r="D222" s="5">
        <v>159190.77628572396</v>
      </c>
      <c r="E222" s="5">
        <v>18.865124813901463</v>
      </c>
      <c r="F222" s="5">
        <v>51902.099872443272</v>
      </c>
      <c r="G222" s="5">
        <v>159189.50704742008</v>
      </c>
      <c r="H222" s="9">
        <v>18.8569</v>
      </c>
    </row>
    <row r="223" spans="1:8" x14ac:dyDescent="0.25">
      <c r="A223" s="7">
        <v>45848.291666666664</v>
      </c>
      <c r="B223" s="4" t="s">
        <v>30</v>
      </c>
      <c r="C223" s="5">
        <v>51903.412439340806</v>
      </c>
      <c r="D223" s="5">
        <v>159190.51278306151</v>
      </c>
      <c r="E223" s="5">
        <v>18.86582287822732</v>
      </c>
      <c r="F223" s="5">
        <v>51903.064539433311</v>
      </c>
      <c r="G223" s="5">
        <v>159189.24357522361</v>
      </c>
      <c r="H223" s="9">
        <v>18.8569</v>
      </c>
    </row>
    <row r="224" spans="1:8" x14ac:dyDescent="0.25">
      <c r="A224" s="7">
        <v>45848.291666666664</v>
      </c>
      <c r="B224" s="4" t="s">
        <v>31</v>
      </c>
      <c r="C224" s="5">
        <v>51904.37709775682</v>
      </c>
      <c r="D224" s="5">
        <v>159190.24928039906</v>
      </c>
      <c r="E224" s="5">
        <v>18.866520942553176</v>
      </c>
      <c r="F224" s="5">
        <v>51904.029206423358</v>
      </c>
      <c r="G224" s="5">
        <v>159188.9801030271</v>
      </c>
      <c r="H224" s="9">
        <v>18.8569</v>
      </c>
    </row>
    <row r="225" spans="1:8" x14ac:dyDescent="0.25">
      <c r="A225" s="7">
        <v>45848.291666666664</v>
      </c>
      <c r="B225" s="4" t="s">
        <v>32</v>
      </c>
      <c r="C225" s="5">
        <v>51905.341841450259</v>
      </c>
      <c r="D225" s="5">
        <v>159189.98717913547</v>
      </c>
      <c r="E225" s="5">
        <v>18.867392406740745</v>
      </c>
      <c r="F225" s="5">
        <v>51905.003861376892</v>
      </c>
      <c r="G225" s="5">
        <v>159188.71499131437</v>
      </c>
      <c r="H225" s="9">
        <v>18.857104705007345</v>
      </c>
    </row>
    <row r="226" spans="1:8" x14ac:dyDescent="0.25">
      <c r="A226" s="7">
        <v>45848.291666666664</v>
      </c>
      <c r="B226" s="4" t="s">
        <v>33</v>
      </c>
      <c r="C226" s="5">
        <v>51906.308594977025</v>
      </c>
      <c r="D226" s="5">
        <v>159189.73147487876</v>
      </c>
      <c r="E226" s="5">
        <v>18.869110425193991</v>
      </c>
      <c r="F226" s="5">
        <v>51905.970489987638</v>
      </c>
      <c r="G226" s="5">
        <v>159188.45881371963</v>
      </c>
      <c r="H226" s="9">
        <v>18.858577402901904</v>
      </c>
    </row>
    <row r="227" spans="1:8" x14ac:dyDescent="0.25">
      <c r="A227" s="7">
        <v>45848.291666666664</v>
      </c>
      <c r="B227" s="4" t="s">
        <v>34</v>
      </c>
      <c r="C227" s="5">
        <v>51907.275348503783</v>
      </c>
      <c r="D227" s="5">
        <v>159189.47577062206</v>
      </c>
      <c r="E227" s="5">
        <v>18.870828443647241</v>
      </c>
      <c r="F227" s="5">
        <v>51906.937118598384</v>
      </c>
      <c r="G227" s="5">
        <v>159188.20263612489</v>
      </c>
      <c r="H227" s="9">
        <v>18.860050100796464</v>
      </c>
    </row>
    <row r="228" spans="1:8" x14ac:dyDescent="0.25">
      <c r="A228" s="7">
        <v>45848.291666666664</v>
      </c>
      <c r="B228" s="4" t="s">
        <v>35</v>
      </c>
      <c r="C228" s="5">
        <v>51908.242813030833</v>
      </c>
      <c r="D228" s="5">
        <v>159189.22352574798</v>
      </c>
      <c r="E228" s="5">
        <v>18.872859358535198</v>
      </c>
      <c r="F228" s="5">
        <v>51907.904497607538</v>
      </c>
      <c r="G228" s="5">
        <v>159187.95012580554</v>
      </c>
      <c r="H228" s="9">
        <v>18.861830968912905</v>
      </c>
    </row>
    <row r="229" spans="1:8" x14ac:dyDescent="0.25">
      <c r="A229" s="7">
        <v>45848.291666666664</v>
      </c>
      <c r="B229" s="4" t="s">
        <v>36</v>
      </c>
      <c r="C229" s="5">
        <v>51909.212341281331</v>
      </c>
      <c r="D229" s="5">
        <v>159188.97856113012</v>
      </c>
      <c r="E229" s="5">
        <v>18.875562593940042</v>
      </c>
      <c r="F229" s="5">
        <v>51908.873769331156</v>
      </c>
      <c r="G229" s="5">
        <v>159187.70414442313</v>
      </c>
      <c r="H229" s="9">
        <v>18.864173045894045</v>
      </c>
    </row>
    <row r="230" spans="1:8" x14ac:dyDescent="0.25">
      <c r="A230" s="7">
        <v>45848.291666666664</v>
      </c>
      <c r="B230" s="4" t="s">
        <v>37</v>
      </c>
      <c r="C230" s="5">
        <v>51910.181869531829</v>
      </c>
      <c r="D230" s="5">
        <v>159188.73359651223</v>
      </c>
      <c r="E230" s="5">
        <v>18.878265829344887</v>
      </c>
      <c r="F230" s="5">
        <v>51909.843041054766</v>
      </c>
      <c r="G230" s="5">
        <v>159187.45816304075</v>
      </c>
      <c r="H230" s="9">
        <v>18.866515122875185</v>
      </c>
    </row>
    <row r="231" spans="1:8" x14ac:dyDescent="0.25">
      <c r="A231" s="7">
        <v>45848.291666666664</v>
      </c>
      <c r="B231" s="4" t="s">
        <v>38</v>
      </c>
      <c r="C231" s="5">
        <v>51911.152137387231</v>
      </c>
      <c r="D231" s="5">
        <v>159188.49042629151</v>
      </c>
      <c r="E231" s="5">
        <v>18.881328834015587</v>
      </c>
      <c r="F231" s="5">
        <v>51910.835188304052</v>
      </c>
      <c r="G231" s="5">
        <v>159187.20849995175</v>
      </c>
      <c r="H231" s="9">
        <v>18.869139116386201</v>
      </c>
    </row>
    <row r="232" spans="1:8" x14ac:dyDescent="0.25">
      <c r="A232" s="7">
        <v>45848.291666666664</v>
      </c>
      <c r="B232" s="4" t="s">
        <v>39</v>
      </c>
      <c r="C232" s="5">
        <v>51912.123851747907</v>
      </c>
      <c r="D232" s="5">
        <v>159188.25430812963</v>
      </c>
      <c r="E232" s="5">
        <v>18.885735067486102</v>
      </c>
      <c r="F232" s="5">
        <v>51911.806733444027</v>
      </c>
      <c r="G232" s="5">
        <v>159186.97166968035</v>
      </c>
      <c r="H232" s="9">
        <v>18.872524899190594</v>
      </c>
    </row>
    <row r="233" spans="1:8" x14ac:dyDescent="0.25">
      <c r="A233" s="7">
        <v>45848.291666666664</v>
      </c>
      <c r="B233" s="4" t="s">
        <v>40</v>
      </c>
      <c r="C233" s="5">
        <v>51913.095566108583</v>
      </c>
      <c r="D233" s="5">
        <v>159188.01818996778</v>
      </c>
      <c r="E233" s="5">
        <v>18.890141300956618</v>
      </c>
      <c r="F233" s="5">
        <v>51912.77827858401</v>
      </c>
      <c r="G233" s="5">
        <v>159186.73483940892</v>
      </c>
      <c r="H233" s="9">
        <v>18.875910681994984</v>
      </c>
    </row>
    <row r="234" spans="1:8" x14ac:dyDescent="0.25">
      <c r="A234" s="7">
        <v>45841.243055555555</v>
      </c>
      <c r="B234" s="4" t="s">
        <v>12</v>
      </c>
      <c r="C234" s="5">
        <v>51886.101888003854</v>
      </c>
      <c r="D234" s="5">
        <v>159195.44468170899</v>
      </c>
      <c r="E234" s="5">
        <v>18.86977464079656</v>
      </c>
      <c r="F234" s="5">
        <v>51885.743029345111</v>
      </c>
      <c r="G234" s="5">
        <v>159194.18588072801</v>
      </c>
      <c r="H234" s="9">
        <v>18.86578752268592</v>
      </c>
    </row>
    <row r="235" spans="1:8" x14ac:dyDescent="0.25">
      <c r="A235" s="7">
        <v>45841.243055555555</v>
      </c>
      <c r="B235" s="4" t="s">
        <v>13</v>
      </c>
      <c r="C235" s="5">
        <v>51887.0635346048</v>
      </c>
      <c r="D235" s="5">
        <v>159195.1703903708</v>
      </c>
      <c r="E235" s="5">
        <v>18.869497718698447</v>
      </c>
      <c r="F235" s="5">
        <v>51886.704122307987</v>
      </c>
      <c r="G235" s="5">
        <v>159193.90965564147</v>
      </c>
      <c r="H235" s="9">
        <v>18.865652333606498</v>
      </c>
    </row>
    <row r="236" spans="1:8" x14ac:dyDescent="0.25">
      <c r="A236" s="7">
        <v>45841.243055555555</v>
      </c>
      <c r="B236" s="4" t="s">
        <v>14</v>
      </c>
      <c r="C236" s="5">
        <v>51888.025181205747</v>
      </c>
      <c r="D236" s="5">
        <v>159194.89609903263</v>
      </c>
      <c r="E236" s="5">
        <v>18.869220796600338</v>
      </c>
      <c r="F236" s="5">
        <v>51887.665215270863</v>
      </c>
      <c r="G236" s="5">
        <v>159193.63343055494</v>
      </c>
      <c r="H236" s="9">
        <v>18.865517144527075</v>
      </c>
    </row>
    <row r="237" spans="1:8" x14ac:dyDescent="0.25">
      <c r="A237" s="7">
        <v>45841.243055555555</v>
      </c>
      <c r="B237" s="4" t="s">
        <v>15</v>
      </c>
      <c r="C237" s="5">
        <v>51888.986370874853</v>
      </c>
      <c r="D237" s="5">
        <v>159194.62130361149</v>
      </c>
      <c r="E237" s="5">
        <v>18.868826181781611</v>
      </c>
      <c r="F237" s="5">
        <v>51888.624024403252</v>
      </c>
      <c r="G237" s="5">
        <v>159193.35679661779</v>
      </c>
      <c r="H237" s="9">
        <v>18.864752372254646</v>
      </c>
    </row>
    <row r="238" spans="1:8" x14ac:dyDescent="0.25">
      <c r="A238" s="7">
        <v>45841.243055555555</v>
      </c>
      <c r="B238" s="4" t="s">
        <v>16</v>
      </c>
      <c r="C238" s="5">
        <v>51889.947836238091</v>
      </c>
      <c r="D238" s="5">
        <v>159194.34637781818</v>
      </c>
      <c r="E238" s="5">
        <v>18.868421879144371</v>
      </c>
      <c r="F238" s="5">
        <v>51889.584791712696</v>
      </c>
      <c r="G238" s="5">
        <v>159193.07944225875</v>
      </c>
      <c r="H238" s="9">
        <v>18.863894115171242</v>
      </c>
    </row>
    <row r="239" spans="1:8" x14ac:dyDescent="0.25">
      <c r="A239" s="7">
        <v>45841.243055555555</v>
      </c>
      <c r="B239" s="4" t="s">
        <v>17</v>
      </c>
      <c r="C239" s="5">
        <v>51890.909301601328</v>
      </c>
      <c r="D239" s="5">
        <v>159194.07145202486</v>
      </c>
      <c r="E239" s="5">
        <v>18.868017576507135</v>
      </c>
      <c r="F239" s="5">
        <v>51890.545559022146</v>
      </c>
      <c r="G239" s="5">
        <v>159192.80208789968</v>
      </c>
      <c r="H239" s="9">
        <v>18.863035858087837</v>
      </c>
    </row>
    <row r="240" spans="1:8" x14ac:dyDescent="0.25">
      <c r="A240" s="7">
        <v>45841.243055555555</v>
      </c>
      <c r="B240" s="4" t="s">
        <v>18</v>
      </c>
      <c r="C240" s="5">
        <v>51891.869997674046</v>
      </c>
      <c r="D240" s="5">
        <v>159193.79503821288</v>
      </c>
      <c r="E240" s="5">
        <v>18.865661670375356</v>
      </c>
      <c r="F240" s="5">
        <v>51891.504353461787</v>
      </c>
      <c r="G240" s="5">
        <v>159192.52590810764</v>
      </c>
      <c r="H240" s="9">
        <v>18.861283132921656</v>
      </c>
    </row>
    <row r="241" spans="1:8" x14ac:dyDescent="0.25">
      <c r="A241" s="7">
        <v>45841.243055555555</v>
      </c>
      <c r="B241" s="4" t="s">
        <v>19</v>
      </c>
      <c r="C241" s="5">
        <v>51892.83098666594</v>
      </c>
      <c r="D241" s="5">
        <v>159193.51846240537</v>
      </c>
      <c r="E241" s="5">
        <v>18.863216230483452</v>
      </c>
      <c r="F241" s="5">
        <v>51892.465288045249</v>
      </c>
      <c r="G241" s="5">
        <v>159192.24913834574</v>
      </c>
      <c r="H241" s="9">
        <v>18.859487246856443</v>
      </c>
    </row>
    <row r="242" spans="1:8" x14ac:dyDescent="0.25">
      <c r="A242" s="7">
        <v>45841.243055555555</v>
      </c>
      <c r="B242" s="4" t="s">
        <v>20</v>
      </c>
      <c r="C242" s="5">
        <v>51893.791838945894</v>
      </c>
      <c r="D242" s="5">
        <v>159193.24190592306</v>
      </c>
      <c r="E242" s="5">
        <v>18.860908806466888</v>
      </c>
      <c r="F242" s="5">
        <v>51893.426692719338</v>
      </c>
      <c r="G242" s="5">
        <v>159191.97223227765</v>
      </c>
      <c r="H242" s="9">
        <v>18.857700906113323</v>
      </c>
    </row>
    <row r="243" spans="1:8" x14ac:dyDescent="0.25">
      <c r="A243" s="7">
        <v>45841.243055555555</v>
      </c>
      <c r="B243" s="4" t="s">
        <v>21</v>
      </c>
      <c r="C243" s="5">
        <v>51894.752729759806</v>
      </c>
      <c r="D243" s="5">
        <v>159192.96497846718</v>
      </c>
      <c r="E243" s="5">
        <v>18.861075912100414</v>
      </c>
      <c r="F243" s="5">
        <v>51894.38758316014</v>
      </c>
      <c r="G243" s="5">
        <v>159191.6953035295</v>
      </c>
      <c r="H243" s="9">
        <v>18.857871870891774</v>
      </c>
    </row>
    <row r="244" spans="1:8" x14ac:dyDescent="0.25">
      <c r="A244" s="7">
        <v>45841.243055555555</v>
      </c>
      <c r="B244" s="4" t="s">
        <v>22</v>
      </c>
      <c r="C244" s="5">
        <v>51895.713620573719</v>
      </c>
      <c r="D244" s="5">
        <v>159192.68805101133</v>
      </c>
      <c r="E244" s="5">
        <v>18.861243017733944</v>
      </c>
      <c r="F244" s="5">
        <v>51895.348473600949</v>
      </c>
      <c r="G244" s="5">
        <v>159191.41837478138</v>
      </c>
      <c r="H244" s="9">
        <v>18.858042835670226</v>
      </c>
    </row>
    <row r="245" spans="1:8" x14ac:dyDescent="0.25">
      <c r="A245" s="7">
        <v>45841.243055555555</v>
      </c>
      <c r="B245" s="4" t="s">
        <v>23</v>
      </c>
      <c r="C245" s="5">
        <v>51896.675405970513</v>
      </c>
      <c r="D245" s="5">
        <v>159192.4109081027</v>
      </c>
      <c r="E245" s="5">
        <v>18.861498367389412</v>
      </c>
      <c r="F245" s="5">
        <v>51896.309528737984</v>
      </c>
      <c r="G245" s="5">
        <v>159191.14173461875</v>
      </c>
      <c r="H245" s="9">
        <v>18.85824734462722</v>
      </c>
    </row>
    <row r="246" spans="1:8" x14ac:dyDescent="0.25">
      <c r="A246" s="7">
        <v>45841.243055555555</v>
      </c>
      <c r="B246" s="4" t="s">
        <v>24</v>
      </c>
      <c r="C246" s="5">
        <v>51897.63647866169</v>
      </c>
      <c r="D246" s="5">
        <v>159192.13461708953</v>
      </c>
      <c r="E246" s="5">
        <v>18.863097837135957</v>
      </c>
      <c r="F246" s="5">
        <v>51897.271518069443</v>
      </c>
      <c r="G246" s="5">
        <v>159190.86864821697</v>
      </c>
      <c r="H246" s="9">
        <v>18.858833292983896</v>
      </c>
    </row>
    <row r="247" spans="1:8" x14ac:dyDescent="0.25">
      <c r="A247" s="7">
        <v>45841.243055555555</v>
      </c>
      <c r="B247" s="4" t="s">
        <v>25</v>
      </c>
      <c r="C247" s="5">
        <v>51898.597551352876</v>
      </c>
      <c r="D247" s="5">
        <v>159191.85832607636</v>
      </c>
      <c r="E247" s="5">
        <v>18.864697306882498</v>
      </c>
      <c r="F247" s="5">
        <v>51898.233507400895</v>
      </c>
      <c r="G247" s="5">
        <v>159190.59556181522</v>
      </c>
      <c r="H247" s="9">
        <v>18.859419241340568</v>
      </c>
    </row>
    <row r="248" spans="1:8" x14ac:dyDescent="0.25">
      <c r="A248" s="7">
        <v>45841.243055555555</v>
      </c>
      <c r="B248" s="4" t="s">
        <v>26</v>
      </c>
      <c r="C248" s="5">
        <v>51899.558748421645</v>
      </c>
      <c r="D248" s="5">
        <v>159191.58337759011</v>
      </c>
      <c r="E248" s="5">
        <v>18.865938359785268</v>
      </c>
      <c r="F248" s="5">
        <v>51899.203488344778</v>
      </c>
      <c r="G248" s="5">
        <v>159190.32067680615</v>
      </c>
      <c r="H248" s="9">
        <v>18.859777416319687</v>
      </c>
    </row>
    <row r="249" spans="1:8" x14ac:dyDescent="0.25">
      <c r="A249" s="7">
        <v>45841.243055555555</v>
      </c>
      <c r="B249" s="4" t="s">
        <v>27</v>
      </c>
      <c r="C249" s="5">
        <v>51900.52177282342</v>
      </c>
      <c r="D249" s="5">
        <v>159191.31396361324</v>
      </c>
      <c r="E249" s="5">
        <v>18.865605708869282</v>
      </c>
      <c r="F249" s="5">
        <v>51900.166132696293</v>
      </c>
      <c r="G249" s="5">
        <v>159190.04990859167</v>
      </c>
      <c r="H249" s="9">
        <v>18.859124333313233</v>
      </c>
    </row>
    <row r="250" spans="1:8" x14ac:dyDescent="0.25">
      <c r="A250" s="7">
        <v>45841.243055555555</v>
      </c>
      <c r="B250" s="4" t="s">
        <v>28</v>
      </c>
      <c r="C250" s="5">
        <v>51901.484797225196</v>
      </c>
      <c r="D250" s="5">
        <v>159191.04454963637</v>
      </c>
      <c r="E250" s="5">
        <v>18.865273057953299</v>
      </c>
      <c r="F250" s="5">
        <v>51901.128777047808</v>
      </c>
      <c r="G250" s="5">
        <v>159189.77914037718</v>
      </c>
      <c r="H250" s="9">
        <v>18.858471250306778</v>
      </c>
    </row>
    <row r="251" spans="1:8" x14ac:dyDescent="0.25">
      <c r="A251" s="7">
        <v>45841.243055555555</v>
      </c>
      <c r="B251" s="4" t="s">
        <v>29</v>
      </c>
      <c r="C251" s="5">
        <v>51902.447765809411</v>
      </c>
      <c r="D251" s="5">
        <v>159190.77623042284</v>
      </c>
      <c r="E251" s="5">
        <v>18.865124802963386</v>
      </c>
      <c r="F251" s="5">
        <v>51902.09986111318</v>
      </c>
      <c r="G251" s="5">
        <v>159189.5070059908</v>
      </c>
      <c r="H251" s="9">
        <v>18.857855476208933</v>
      </c>
    </row>
    <row r="252" spans="1:8" x14ac:dyDescent="0.25">
      <c r="A252" s="7">
        <v>45841.243055555555</v>
      </c>
      <c r="B252" s="4" t="s">
        <v>30</v>
      </c>
      <c r="C252" s="5">
        <v>51903.412339687522</v>
      </c>
      <c r="D252" s="5">
        <v>159190.51241847003</v>
      </c>
      <c r="E252" s="5">
        <v>18.865822806114334</v>
      </c>
      <c r="F252" s="5">
        <v>51903.064443423893</v>
      </c>
      <c r="G252" s="5">
        <v>159189.24322415836</v>
      </c>
      <c r="H252" s="9">
        <v>18.857522712449068</v>
      </c>
    </row>
    <row r="253" spans="1:8" x14ac:dyDescent="0.25">
      <c r="A253" s="7">
        <v>45841.243055555555</v>
      </c>
      <c r="B253" s="4" t="s">
        <v>31</v>
      </c>
      <c r="C253" s="5">
        <v>51904.37691356564</v>
      </c>
      <c r="D253" s="5">
        <v>159190.24860651721</v>
      </c>
      <c r="E253" s="5">
        <v>18.866520809265278</v>
      </c>
      <c r="F253" s="5">
        <v>51904.029025734613</v>
      </c>
      <c r="G253" s="5">
        <v>159188.97944232592</v>
      </c>
      <c r="H253" s="9">
        <v>18.857189948689204</v>
      </c>
    </row>
    <row r="254" spans="1:8" x14ac:dyDescent="0.25">
      <c r="A254" s="7">
        <v>45841.243055555555</v>
      </c>
      <c r="B254" s="4" t="s">
        <v>32</v>
      </c>
      <c r="C254" s="5">
        <v>51905.341856193925</v>
      </c>
      <c r="D254" s="5">
        <v>159189.98623491602</v>
      </c>
      <c r="E254" s="5">
        <v>18.867392432941728</v>
      </c>
      <c r="F254" s="5">
        <v>51905.003864651924</v>
      </c>
      <c r="G254" s="5">
        <v>159188.71400367381</v>
      </c>
      <c r="H254" s="9">
        <v>18.857104633955977</v>
      </c>
    </row>
    <row r="255" spans="1:8" x14ac:dyDescent="0.25">
      <c r="A255" s="7">
        <v>45841.243055555555</v>
      </c>
      <c r="B255" s="4" t="s">
        <v>33</v>
      </c>
      <c r="C255" s="5">
        <v>51906.308696346234</v>
      </c>
      <c r="D255" s="5">
        <v>159189.73085839444</v>
      </c>
      <c r="E255" s="5">
        <v>18.869110605337301</v>
      </c>
      <c r="F255" s="5">
        <v>51905.970516824033</v>
      </c>
      <c r="G255" s="5">
        <v>159188.45791499614</v>
      </c>
      <c r="H255" s="9">
        <v>18.858576820689617</v>
      </c>
    </row>
    <row r="256" spans="1:8" x14ac:dyDescent="0.25">
      <c r="A256" s="7">
        <v>45841.243055555555</v>
      </c>
      <c r="B256" s="4" t="s">
        <v>34</v>
      </c>
      <c r="C256" s="5">
        <v>51907.275536498542</v>
      </c>
      <c r="D256" s="5">
        <v>159189.47548187288</v>
      </c>
      <c r="E256" s="5">
        <v>18.870828777732875</v>
      </c>
      <c r="F256" s="5">
        <v>51906.937168996134</v>
      </c>
      <c r="G256" s="5">
        <v>159188.20182631849</v>
      </c>
      <c r="H256" s="9">
        <v>18.860049007423257</v>
      </c>
    </row>
    <row r="257" spans="1:8" x14ac:dyDescent="0.25">
      <c r="A257" s="7">
        <v>45841.243055555555</v>
      </c>
      <c r="B257" s="4" t="s">
        <v>35</v>
      </c>
      <c r="C257" s="5">
        <v>51908.24281274675</v>
      </c>
      <c r="D257" s="5">
        <v>159189.22352581975</v>
      </c>
      <c r="E257" s="5">
        <v>18.872961662236339</v>
      </c>
      <c r="F257" s="5">
        <v>51907.905517584324</v>
      </c>
      <c r="G257" s="5">
        <v>159187.94920456348</v>
      </c>
      <c r="H257" s="9">
        <v>18.861831288624526</v>
      </c>
    </row>
    <row r="258" spans="1:8" x14ac:dyDescent="0.25">
      <c r="A258" s="7">
        <v>45841.243055555555</v>
      </c>
      <c r="B258" s="4" t="s">
        <v>36</v>
      </c>
      <c r="C258" s="5">
        <v>51909.212340103608</v>
      </c>
      <c r="D258" s="5">
        <v>159188.97856142768</v>
      </c>
      <c r="E258" s="5">
        <v>18.875986708591611</v>
      </c>
      <c r="F258" s="5">
        <v>51908.874845612292</v>
      </c>
      <c r="G258" s="5">
        <v>159187.70344515948</v>
      </c>
      <c r="H258" s="9">
        <v>18.864174266709448</v>
      </c>
    </row>
    <row r="259" spans="1:8" x14ac:dyDescent="0.25">
      <c r="A259" s="7">
        <v>45841.243055555555</v>
      </c>
      <c r="B259" s="4" t="s">
        <v>37</v>
      </c>
      <c r="C259" s="5">
        <v>51910.181867460473</v>
      </c>
      <c r="D259" s="5">
        <v>159188.73359703558</v>
      </c>
      <c r="E259" s="5">
        <v>18.87901175494688</v>
      </c>
      <c r="F259" s="5">
        <v>51909.84417364026</v>
      </c>
      <c r="G259" s="5">
        <v>159187.45768575551</v>
      </c>
      <c r="H259" s="9">
        <v>18.866517244794366</v>
      </c>
    </row>
    <row r="260" spans="1:8" x14ac:dyDescent="0.25">
      <c r="A260" s="7">
        <v>45841.243055555555</v>
      </c>
      <c r="B260" s="4" t="s">
        <v>38</v>
      </c>
      <c r="C260" s="5">
        <v>51911.152141496423</v>
      </c>
      <c r="D260" s="5">
        <v>159188.49044319949</v>
      </c>
      <c r="E260" s="5">
        <v>18.882328518492972</v>
      </c>
      <c r="F260" s="5">
        <v>51910.835192576567</v>
      </c>
      <c r="G260" s="5">
        <v>159187.2085174784</v>
      </c>
      <c r="H260" s="9">
        <v>18.869138865821263</v>
      </c>
    </row>
    <row r="261" spans="1:8" x14ac:dyDescent="0.25">
      <c r="A261" s="7">
        <v>45841.243055555555</v>
      </c>
      <c r="B261" s="4" t="s">
        <v>39</v>
      </c>
      <c r="C261" s="5">
        <v>51912.123875350408</v>
      </c>
      <c r="D261" s="5">
        <v>159188.25440524641</v>
      </c>
      <c r="E261" s="5">
        <v>18.886733255176882</v>
      </c>
      <c r="F261" s="5">
        <v>51911.806757288294</v>
      </c>
      <c r="G261" s="5">
        <v>159186.97176749387</v>
      </c>
      <c r="H261" s="9">
        <v>18.872523500824762</v>
      </c>
    </row>
    <row r="262" spans="1:8" x14ac:dyDescent="0.25">
      <c r="A262" s="7">
        <v>45841.243055555555</v>
      </c>
      <c r="B262" s="4" t="s">
        <v>40</v>
      </c>
      <c r="C262" s="5">
        <v>51913.0956092044</v>
      </c>
      <c r="D262" s="5">
        <v>159188.01836729329</v>
      </c>
      <c r="E262" s="5">
        <v>18.891137991860795</v>
      </c>
      <c r="F262" s="5">
        <v>51912.77832200002</v>
      </c>
      <c r="G262" s="5">
        <v>159186.73501750935</v>
      </c>
      <c r="H262" s="9">
        <v>18.875908135828258</v>
      </c>
    </row>
    <row r="263" spans="1:8" x14ac:dyDescent="0.25">
      <c r="A263" s="7">
        <v>45839.243055555555</v>
      </c>
      <c r="B263" s="4" t="s">
        <v>12</v>
      </c>
      <c r="C263" s="5">
        <v>51886.101888003854</v>
      </c>
      <c r="D263" s="5">
        <v>159195.44568170901</v>
      </c>
      <c r="E263" s="5">
        <v>18.86977464079656</v>
      </c>
      <c r="F263" s="5">
        <v>51885.743050789795</v>
      </c>
      <c r="G263" s="5">
        <v>159194.18595535541</v>
      </c>
      <c r="H263" s="9">
        <v>18.865787559209785</v>
      </c>
    </row>
    <row r="264" spans="1:8" x14ac:dyDescent="0.25">
      <c r="A264" s="7">
        <v>45839.243055555555</v>
      </c>
      <c r="B264" s="4" t="s">
        <v>13</v>
      </c>
      <c r="C264" s="5">
        <v>51887.0635346048</v>
      </c>
      <c r="D264" s="5">
        <v>159195.17139037082</v>
      </c>
      <c r="E264" s="5">
        <v>18.869497718698447</v>
      </c>
      <c r="F264" s="5">
        <v>51886.70416952754</v>
      </c>
      <c r="G264" s="5">
        <v>159193.90981996525</v>
      </c>
      <c r="H264" s="9">
        <v>18.865652414029238</v>
      </c>
    </row>
    <row r="265" spans="1:8" x14ac:dyDescent="0.25">
      <c r="A265" s="7">
        <v>45839.243055555555</v>
      </c>
      <c r="B265" s="4" t="s">
        <v>14</v>
      </c>
      <c r="C265" s="5">
        <v>51888.025181205747</v>
      </c>
      <c r="D265" s="5">
        <v>159194.89709903265</v>
      </c>
      <c r="E265" s="5">
        <v>18.869220796600338</v>
      </c>
      <c r="F265" s="5">
        <v>51887.665288265285</v>
      </c>
      <c r="G265" s="5">
        <v>159193.63368457509</v>
      </c>
      <c r="H265" s="9">
        <v>18.865517268848695</v>
      </c>
    </row>
    <row r="266" spans="1:8" x14ac:dyDescent="0.25">
      <c r="A266" s="7">
        <v>45839.243055555555</v>
      </c>
      <c r="B266" s="4" t="s">
        <v>15</v>
      </c>
      <c r="C266" s="5">
        <v>51888.986206032256</v>
      </c>
      <c r="D266" s="5">
        <v>159194.62172783251</v>
      </c>
      <c r="E266" s="5">
        <v>18.868826251099026</v>
      </c>
      <c r="F266" s="5">
        <v>51888.625001387016</v>
      </c>
      <c r="G266" s="5">
        <v>159193.35671690357</v>
      </c>
      <c r="H266" s="9">
        <v>18.864752125583522</v>
      </c>
    </row>
    <row r="267" spans="1:8" x14ac:dyDescent="0.25">
      <c r="A267" s="7">
        <v>45839.243055555555</v>
      </c>
      <c r="B267" s="4" t="s">
        <v>16</v>
      </c>
      <c r="C267" s="5">
        <v>51889.947493110194</v>
      </c>
      <c r="D267" s="5">
        <v>159194.34617930613</v>
      </c>
      <c r="E267" s="5">
        <v>18.868422023431954</v>
      </c>
      <c r="F267" s="5">
        <v>51889.585742274416</v>
      </c>
      <c r="G267" s="5">
        <v>159193.07927103463</v>
      </c>
      <c r="H267" s="9">
        <v>18.863893585328125</v>
      </c>
    </row>
    <row r="268" spans="1:8" x14ac:dyDescent="0.25">
      <c r="A268" s="7">
        <v>45839.243055555555</v>
      </c>
      <c r="B268" s="4" t="s">
        <v>17</v>
      </c>
      <c r="C268" s="5">
        <v>51890.908780188132</v>
      </c>
      <c r="D268" s="5">
        <v>159194.07063077975</v>
      </c>
      <c r="E268" s="5">
        <v>18.868017795764882</v>
      </c>
      <c r="F268" s="5">
        <v>51890.546483161816</v>
      </c>
      <c r="G268" s="5">
        <v>159192.80182516569</v>
      </c>
      <c r="H268" s="9">
        <v>18.863035045072724</v>
      </c>
    </row>
    <row r="269" spans="1:8" x14ac:dyDescent="0.25">
      <c r="A269" s="7">
        <v>45839.243055555555</v>
      </c>
      <c r="B269" s="4" t="s">
        <v>18</v>
      </c>
      <c r="C269" s="5">
        <v>51891.870085166687</v>
      </c>
      <c r="D269" s="5">
        <v>159193.79434240577</v>
      </c>
      <c r="E269" s="5">
        <v>18.865661447731828</v>
      </c>
      <c r="F269" s="5">
        <v>51891.504352850017</v>
      </c>
      <c r="G269" s="5">
        <v>159192.52590828383</v>
      </c>
      <c r="H269" s="9">
        <v>18.860959197096111</v>
      </c>
    </row>
    <row r="270" spans="1:8" x14ac:dyDescent="0.25">
      <c r="A270" s="7">
        <v>45839.243055555555</v>
      </c>
      <c r="B270" s="4" t="s">
        <v>19</v>
      </c>
      <c r="C270" s="5">
        <v>51892.831165658921</v>
      </c>
      <c r="D270" s="5">
        <v>159193.5180847251</v>
      </c>
      <c r="E270" s="5">
        <v>18.863215774997911</v>
      </c>
      <c r="F270" s="5">
        <v>51892.465286793558</v>
      </c>
      <c r="G270" s="5">
        <v>159192.24913870625</v>
      </c>
      <c r="H270" s="9">
        <v>18.858824466025101</v>
      </c>
    </row>
    <row r="271" spans="1:8" x14ac:dyDescent="0.25">
      <c r="A271" s="7">
        <v>45839.243055555555</v>
      </c>
      <c r="B271" s="4" t="s">
        <v>20</v>
      </c>
      <c r="C271" s="5">
        <v>51893.791838945894</v>
      </c>
      <c r="D271" s="5">
        <v>159193.24190592306</v>
      </c>
      <c r="E271" s="5">
        <v>18.860908806466888</v>
      </c>
      <c r="F271" s="5">
        <v>51893.426692718742</v>
      </c>
      <c r="G271" s="5">
        <v>159191.9722322778</v>
      </c>
      <c r="H271" s="9">
        <v>18.856702718339658</v>
      </c>
    </row>
    <row r="272" spans="1:8" x14ac:dyDescent="0.25">
      <c r="A272" s="7">
        <v>45839.243055555555</v>
      </c>
      <c r="B272" s="4" t="s">
        <v>21</v>
      </c>
      <c r="C272" s="5">
        <v>51894.752729759806</v>
      </c>
      <c r="D272" s="5">
        <v>159192.96497846718</v>
      </c>
      <c r="E272" s="5">
        <v>18.861075912100414</v>
      </c>
      <c r="F272" s="5">
        <v>51894.387583047202</v>
      </c>
      <c r="G272" s="5">
        <v>159191.69530356207</v>
      </c>
      <c r="H272" s="9">
        <v>18.857215612615047</v>
      </c>
    </row>
    <row r="273" spans="1:8" x14ac:dyDescent="0.25">
      <c r="A273" s="7">
        <v>45839.243055555555</v>
      </c>
      <c r="B273" s="4" t="s">
        <v>22</v>
      </c>
      <c r="C273" s="5">
        <v>51895.713620573719</v>
      </c>
      <c r="D273" s="5">
        <v>159192.68805101133</v>
      </c>
      <c r="E273" s="5">
        <v>18.861243017733944</v>
      </c>
      <c r="F273" s="5">
        <v>51895.348473375663</v>
      </c>
      <c r="G273" s="5">
        <v>159191.41837484631</v>
      </c>
      <c r="H273" s="9">
        <v>18.857728506890432</v>
      </c>
    </row>
    <row r="274" spans="1:8" x14ac:dyDescent="0.25">
      <c r="A274" s="7">
        <v>45839.243055555555</v>
      </c>
      <c r="B274" s="4" t="s">
        <v>23</v>
      </c>
      <c r="C274" s="5">
        <v>51896.675405970513</v>
      </c>
      <c r="D274" s="5">
        <v>159192.4109081027</v>
      </c>
      <c r="E274" s="5">
        <v>18.861498367389412</v>
      </c>
      <c r="F274" s="5">
        <v>51896.309528737984</v>
      </c>
      <c r="G274" s="5">
        <v>159191.14173461875</v>
      </c>
      <c r="H274" s="9">
        <v>18.85824734462722</v>
      </c>
    </row>
    <row r="275" spans="1:8" x14ac:dyDescent="0.25">
      <c r="A275" s="7">
        <v>45839.243055555555</v>
      </c>
      <c r="B275" s="4" t="s">
        <v>24</v>
      </c>
      <c r="C275" s="5">
        <v>51897.63647866169</v>
      </c>
      <c r="D275" s="5">
        <v>159192.13461708953</v>
      </c>
      <c r="E275" s="5">
        <v>18.863097837135957</v>
      </c>
      <c r="F275" s="5">
        <v>51897.271518069443</v>
      </c>
      <c r="G275" s="5">
        <v>159190.86864821697</v>
      </c>
      <c r="H275" s="9">
        <v>18.858833292983896</v>
      </c>
    </row>
    <row r="276" spans="1:8" x14ac:dyDescent="0.25">
      <c r="A276" s="7">
        <v>45839.243055555555</v>
      </c>
      <c r="B276" s="4" t="s">
        <v>25</v>
      </c>
      <c r="C276" s="5">
        <v>51898.597551352876</v>
      </c>
      <c r="D276" s="5">
        <v>159191.85832607636</v>
      </c>
      <c r="E276" s="5">
        <v>18.864697306882498</v>
      </c>
      <c r="F276" s="5">
        <v>51898.233507400895</v>
      </c>
      <c r="G276" s="5">
        <v>159190.59556181522</v>
      </c>
      <c r="H276" s="9">
        <v>18.859419241340568</v>
      </c>
    </row>
    <row r="277" spans="1:8" x14ac:dyDescent="0.25">
      <c r="A277" s="7">
        <v>45839.243055555555</v>
      </c>
      <c r="B277" s="4" t="s">
        <v>26</v>
      </c>
      <c r="C277" s="5">
        <v>51899.558748421645</v>
      </c>
      <c r="D277" s="5">
        <v>159191.58337759011</v>
      </c>
      <c r="E277" s="5">
        <v>18.865938359785268</v>
      </c>
      <c r="F277" s="5">
        <v>51899.203488296611</v>
      </c>
      <c r="G277" s="5">
        <v>159190.32067681968</v>
      </c>
      <c r="H277" s="9">
        <v>18.85971612452855</v>
      </c>
    </row>
    <row r="278" spans="1:8" x14ac:dyDescent="0.25">
      <c r="A278" s="7">
        <v>45839.243055555555</v>
      </c>
      <c r="B278" s="4" t="s">
        <v>27</v>
      </c>
      <c r="C278" s="5">
        <v>51900.52177282342</v>
      </c>
      <c r="D278" s="5">
        <v>159191.31396361324</v>
      </c>
      <c r="E278" s="5">
        <v>18.865605708869282</v>
      </c>
      <c r="F278" s="5">
        <v>51900.16613239151</v>
      </c>
      <c r="G278" s="5">
        <v>159190.04990867738</v>
      </c>
      <c r="H278" s="9">
        <v>18.858736500280006</v>
      </c>
    </row>
    <row r="279" spans="1:8" x14ac:dyDescent="0.25">
      <c r="A279" s="7">
        <v>45839.243055555555</v>
      </c>
      <c r="B279" s="4" t="s">
        <v>28</v>
      </c>
      <c r="C279" s="5">
        <v>51901.484797225196</v>
      </c>
      <c r="D279" s="5">
        <v>159191.04454963637</v>
      </c>
      <c r="E279" s="5">
        <v>18.865273057953299</v>
      </c>
      <c r="F279" s="5">
        <v>51901.12877648641</v>
      </c>
      <c r="G279" s="5">
        <v>159189.77914053507</v>
      </c>
      <c r="H279" s="9">
        <v>18.857756876031466</v>
      </c>
    </row>
    <row r="280" spans="1:8" x14ac:dyDescent="0.25">
      <c r="A280" s="7">
        <v>45839.243055555555</v>
      </c>
      <c r="B280" s="4" t="s">
        <v>29</v>
      </c>
      <c r="C280" s="5">
        <v>51902.447765809411</v>
      </c>
      <c r="D280" s="5">
        <v>159190.77623042284</v>
      </c>
      <c r="E280" s="5">
        <v>18.865124802963386</v>
      </c>
      <c r="F280" s="5">
        <v>51902.099861120325</v>
      </c>
      <c r="G280" s="5">
        <v>159189.50700598882</v>
      </c>
      <c r="H280" s="9">
        <v>18.8569</v>
      </c>
    </row>
    <row r="281" spans="1:8" x14ac:dyDescent="0.25">
      <c r="A281" s="7">
        <v>45839.243055555555</v>
      </c>
      <c r="B281" s="4" t="s">
        <v>30</v>
      </c>
      <c r="C281" s="5">
        <v>51903.412339687522</v>
      </c>
      <c r="D281" s="5">
        <v>159190.51241847003</v>
      </c>
      <c r="E281" s="5">
        <v>18.865822806114334</v>
      </c>
      <c r="F281" s="5">
        <v>51903.064443484443</v>
      </c>
      <c r="G281" s="5">
        <v>159189.2432241418</v>
      </c>
      <c r="H281" s="9">
        <v>18.8569</v>
      </c>
    </row>
    <row r="282" spans="1:8" x14ac:dyDescent="0.25">
      <c r="A282" s="7">
        <v>45839.243055555555</v>
      </c>
      <c r="B282" s="4" t="s">
        <v>31</v>
      </c>
      <c r="C282" s="5">
        <v>51904.37691356564</v>
      </c>
      <c r="D282" s="5">
        <v>159190.24860651721</v>
      </c>
      <c r="E282" s="5">
        <v>18.866520809265278</v>
      </c>
      <c r="F282" s="5">
        <v>51904.029025848562</v>
      </c>
      <c r="G282" s="5">
        <v>159188.97944229477</v>
      </c>
      <c r="H282" s="9">
        <v>18.8569</v>
      </c>
    </row>
    <row r="283" spans="1:8" x14ac:dyDescent="0.25">
      <c r="A283" s="7">
        <v>45839.243055555555</v>
      </c>
      <c r="B283" s="4" t="s">
        <v>32</v>
      </c>
      <c r="C283" s="5">
        <v>51905.341856193925</v>
      </c>
      <c r="D283" s="5">
        <v>159189.98623491602</v>
      </c>
      <c r="E283" s="5">
        <v>18.867392432941728</v>
      </c>
      <c r="F283" s="5">
        <v>51905.003864651924</v>
      </c>
      <c r="G283" s="5">
        <v>159188.71400367381</v>
      </c>
      <c r="H283" s="9">
        <v>18.857104633955977</v>
      </c>
    </row>
    <row r="284" spans="1:8" x14ac:dyDescent="0.25">
      <c r="A284" s="7">
        <v>45839.243055555555</v>
      </c>
      <c r="B284" s="4" t="s">
        <v>33</v>
      </c>
      <c r="C284" s="5">
        <v>51906.308696346234</v>
      </c>
      <c r="D284" s="5">
        <v>159189.73085839444</v>
      </c>
      <c r="E284" s="5">
        <v>18.869110605337301</v>
      </c>
      <c r="F284" s="5">
        <v>51905.970516824033</v>
      </c>
      <c r="G284" s="5">
        <v>159188.45791499614</v>
      </c>
      <c r="H284" s="9">
        <v>18.858576820689617</v>
      </c>
    </row>
    <row r="285" spans="1:8" x14ac:dyDescent="0.25">
      <c r="A285" s="7">
        <v>45839.243055555555</v>
      </c>
      <c r="B285" s="4" t="s">
        <v>34</v>
      </c>
      <c r="C285" s="5">
        <v>51907.275536498542</v>
      </c>
      <c r="D285" s="5">
        <v>159189.47548187288</v>
      </c>
      <c r="E285" s="5">
        <v>18.870828777732875</v>
      </c>
      <c r="F285" s="5">
        <v>51906.937168996134</v>
      </c>
      <c r="G285" s="5">
        <v>159188.20182631849</v>
      </c>
      <c r="H285" s="9">
        <v>18.860049007423257</v>
      </c>
    </row>
    <row r="286" spans="1:8" x14ac:dyDescent="0.25">
      <c r="A286" s="7">
        <v>45839.243055555555</v>
      </c>
      <c r="B286" s="4" t="s">
        <v>35</v>
      </c>
      <c r="C286" s="5">
        <v>51908.24281274675</v>
      </c>
      <c r="D286" s="5">
        <v>159189.22352581975</v>
      </c>
      <c r="E286" s="5">
        <v>18.872961662236339</v>
      </c>
      <c r="F286" s="5">
        <v>51907.905524366673</v>
      </c>
      <c r="G286" s="5">
        <v>159187.94923131645</v>
      </c>
      <c r="H286" s="9">
        <v>18.861831033571708</v>
      </c>
    </row>
    <row r="287" spans="1:8" x14ac:dyDescent="0.25">
      <c r="A287" s="7">
        <v>45839.243055555555</v>
      </c>
      <c r="B287" s="4" t="s">
        <v>36</v>
      </c>
      <c r="C287" s="5">
        <v>51909.212340103608</v>
      </c>
      <c r="D287" s="5">
        <v>159188.97856142768</v>
      </c>
      <c r="E287" s="5">
        <v>18.875986708591611</v>
      </c>
      <c r="F287" s="5">
        <v>51908.874871510612</v>
      </c>
      <c r="G287" s="5">
        <v>159187.70354731544</v>
      </c>
      <c r="H287" s="9">
        <v>18.864173292792984</v>
      </c>
    </row>
    <row r="288" spans="1:8" x14ac:dyDescent="0.25">
      <c r="A288" s="7">
        <v>45839.243055555555</v>
      </c>
      <c r="B288" s="4" t="s">
        <v>37</v>
      </c>
      <c r="C288" s="5">
        <v>51910.181867460473</v>
      </c>
      <c r="D288" s="5">
        <v>159188.73359703558</v>
      </c>
      <c r="E288" s="5">
        <v>18.87901175494688</v>
      </c>
      <c r="F288" s="5">
        <v>51909.844218654551</v>
      </c>
      <c r="G288" s="5">
        <v>159187.45786331443</v>
      </c>
      <c r="H288" s="9">
        <v>18.86651555201426</v>
      </c>
    </row>
    <row r="289" spans="1:8" x14ac:dyDescent="0.25">
      <c r="A289" s="7">
        <v>45839.243055555555</v>
      </c>
      <c r="B289" s="4" t="s">
        <v>38</v>
      </c>
      <c r="C289" s="5">
        <v>51911.152141496423</v>
      </c>
      <c r="D289" s="5">
        <v>159188.49044319949</v>
      </c>
      <c r="E289" s="5">
        <v>18.882328518492972</v>
      </c>
      <c r="F289" s="5">
        <v>51910.836170760915</v>
      </c>
      <c r="G289" s="5">
        <v>159187.20842803695</v>
      </c>
      <c r="H289" s="9">
        <v>18.869139055249299</v>
      </c>
    </row>
    <row r="290" spans="1:8" x14ac:dyDescent="0.25">
      <c r="A290" s="7">
        <v>45839.243055555555</v>
      </c>
      <c r="B290" s="4" t="s">
        <v>39</v>
      </c>
      <c r="C290" s="5">
        <v>51912.123875350408</v>
      </c>
      <c r="D290" s="5">
        <v>159188.25440524641</v>
      </c>
      <c r="E290" s="5">
        <v>18.886733255176882</v>
      </c>
      <c r="F290" s="5">
        <v>51911.807635538367</v>
      </c>
      <c r="G290" s="5">
        <v>159186.97126833431</v>
      </c>
      <c r="H290" s="9">
        <v>18.872524557994595</v>
      </c>
    </row>
    <row r="291" spans="1:8" x14ac:dyDescent="0.25">
      <c r="A291" s="7">
        <v>45839.243055555555</v>
      </c>
      <c r="B291" s="4" t="s">
        <v>40</v>
      </c>
      <c r="C291" s="5">
        <v>51913.0956092044</v>
      </c>
      <c r="D291" s="5">
        <v>159188.01836729329</v>
      </c>
      <c r="E291" s="5">
        <v>18.891137991860795</v>
      </c>
      <c r="F291" s="5">
        <v>51912.779100315813</v>
      </c>
      <c r="G291" s="5">
        <v>159186.7341086317</v>
      </c>
      <c r="H291" s="9">
        <v>18.875910060739887</v>
      </c>
    </row>
    <row r="292" spans="1:8" x14ac:dyDescent="0.25">
      <c r="A292" s="7">
        <v>45833.284722222219</v>
      </c>
      <c r="B292" s="4" t="s">
        <v>12</v>
      </c>
      <c r="C292" s="5">
        <v>51886.101813663437</v>
      </c>
      <c r="D292" s="5">
        <v>159195.44542124093</v>
      </c>
      <c r="E292" s="5">
        <v>18.869774662204115</v>
      </c>
      <c r="F292" s="5">
        <v>51885.742050789791</v>
      </c>
      <c r="G292" s="5">
        <v>159194.18595535541</v>
      </c>
      <c r="H292" s="9">
        <v>18.865787559209785</v>
      </c>
    </row>
    <row r="293" spans="1:8" x14ac:dyDescent="0.25">
      <c r="A293" s="7">
        <v>45833.284722222219</v>
      </c>
      <c r="B293" s="4" t="s">
        <v>13</v>
      </c>
      <c r="C293" s="5">
        <v>51887.063368914649</v>
      </c>
      <c r="D293" s="5">
        <v>159195.17080983878</v>
      </c>
      <c r="E293" s="5">
        <v>18.869497766411676</v>
      </c>
      <c r="F293" s="5">
        <v>51886.703169527536</v>
      </c>
      <c r="G293" s="5">
        <v>159193.90981996525</v>
      </c>
      <c r="H293" s="9">
        <v>18.865652414029238</v>
      </c>
    </row>
    <row r="294" spans="1:8" x14ac:dyDescent="0.25">
      <c r="A294" s="7">
        <v>45833.284722222219</v>
      </c>
      <c r="B294" s="4" t="s">
        <v>14</v>
      </c>
      <c r="C294" s="5">
        <v>51888.02492416586</v>
      </c>
      <c r="D294" s="5">
        <v>159194.89619843662</v>
      </c>
      <c r="E294" s="5">
        <v>18.869220870619237</v>
      </c>
      <c r="F294" s="5">
        <v>51887.664288265281</v>
      </c>
      <c r="G294" s="5">
        <v>159193.63368457509</v>
      </c>
      <c r="H294" s="9">
        <v>18.865517268848695</v>
      </c>
    </row>
    <row r="295" spans="1:8" x14ac:dyDescent="0.25">
      <c r="A295" s="7">
        <v>45833.284722222219</v>
      </c>
      <c r="B295" s="4" t="s">
        <v>15</v>
      </c>
      <c r="C295" s="5">
        <v>51888.986288492531</v>
      </c>
      <c r="D295" s="5">
        <v>159194.62101568194</v>
      </c>
      <c r="E295" s="5">
        <v>18.868826216423926</v>
      </c>
      <c r="F295" s="5">
        <v>51888.624024403252</v>
      </c>
      <c r="G295" s="5">
        <v>159193.35679661779</v>
      </c>
      <c r="H295" s="9">
        <v>18.864752372254646</v>
      </c>
    </row>
    <row r="296" spans="1:8" x14ac:dyDescent="0.25">
      <c r="A296" s="7">
        <v>45833.284722222219</v>
      </c>
      <c r="B296" s="4" t="s">
        <v>16</v>
      </c>
      <c r="C296" s="5">
        <v>51889.94766475528</v>
      </c>
      <c r="D296" s="5">
        <v>159194.3457784788</v>
      </c>
      <c r="E296" s="5">
        <v>18.868421951254046</v>
      </c>
      <c r="F296" s="5">
        <v>51889.584791712696</v>
      </c>
      <c r="G296" s="5">
        <v>159193.07944225875</v>
      </c>
      <c r="H296" s="9">
        <v>18.863894115171242</v>
      </c>
    </row>
    <row r="297" spans="1:8" x14ac:dyDescent="0.25">
      <c r="A297" s="7">
        <v>45833.284722222219</v>
      </c>
      <c r="B297" s="4" t="s">
        <v>17</v>
      </c>
      <c r="C297" s="5">
        <v>51890.909041018022</v>
      </c>
      <c r="D297" s="5">
        <v>159194.07054127564</v>
      </c>
      <c r="E297" s="5">
        <v>18.868017686084162</v>
      </c>
      <c r="F297" s="5">
        <v>51890.545559022146</v>
      </c>
      <c r="G297" s="5">
        <v>159192.80208789968</v>
      </c>
      <c r="H297" s="9">
        <v>18.863035858087837</v>
      </c>
    </row>
    <row r="298" spans="1:8" x14ac:dyDescent="0.25">
      <c r="A298" s="7">
        <v>45833.284722222219</v>
      </c>
      <c r="B298" s="4" t="s">
        <v>18</v>
      </c>
      <c r="C298" s="5">
        <v>51891.870085166687</v>
      </c>
      <c r="D298" s="5">
        <v>159193.79434240577</v>
      </c>
      <c r="E298" s="5">
        <v>18.865661447731828</v>
      </c>
      <c r="F298" s="5">
        <v>51891.504352850017</v>
      </c>
      <c r="G298" s="5">
        <v>159192.52590828383</v>
      </c>
      <c r="H298" s="9">
        <v>18.860959197096111</v>
      </c>
    </row>
    <row r="299" spans="1:8" x14ac:dyDescent="0.25">
      <c r="A299" s="7">
        <v>45833.284722222219</v>
      </c>
      <c r="B299" s="4" t="s">
        <v>19</v>
      </c>
      <c r="C299" s="5">
        <v>51892.831165658921</v>
      </c>
      <c r="D299" s="5">
        <v>159193.5180847251</v>
      </c>
      <c r="E299" s="5">
        <v>18.863215774997911</v>
      </c>
      <c r="F299" s="5">
        <v>51892.465286793558</v>
      </c>
      <c r="G299" s="5">
        <v>159192.24913870625</v>
      </c>
      <c r="H299" s="9">
        <v>18.858824466025101</v>
      </c>
    </row>
    <row r="300" spans="1:8" x14ac:dyDescent="0.25">
      <c r="A300" s="7">
        <v>45833.284722222219</v>
      </c>
      <c r="B300" s="4" t="s">
        <v>20</v>
      </c>
      <c r="C300" s="5">
        <v>51893.791838945894</v>
      </c>
      <c r="D300" s="5">
        <v>159193.24190592306</v>
      </c>
      <c r="E300" s="5">
        <v>18.860908806466888</v>
      </c>
      <c r="F300" s="5">
        <v>51893.426692579691</v>
      </c>
      <c r="G300" s="5">
        <v>159191.97223179543</v>
      </c>
      <c r="H300" s="9">
        <v>18.85670271923307</v>
      </c>
    </row>
    <row r="301" spans="1:8" x14ac:dyDescent="0.25">
      <c r="A301" s="7">
        <v>45833.284722222219</v>
      </c>
      <c r="B301" s="4" t="s">
        <v>21</v>
      </c>
      <c r="C301" s="5">
        <v>51894.752729759806</v>
      </c>
      <c r="D301" s="5">
        <v>159192.96497846718</v>
      </c>
      <c r="E301" s="5">
        <v>18.861075912100414</v>
      </c>
      <c r="F301" s="5">
        <v>51894.387556672729</v>
      </c>
      <c r="G301" s="5">
        <v>159191.69521206419</v>
      </c>
      <c r="H301" s="9">
        <v>18.857215782076423</v>
      </c>
    </row>
    <row r="302" spans="1:8" x14ac:dyDescent="0.25">
      <c r="A302" s="7">
        <v>45833.284722222219</v>
      </c>
      <c r="B302" s="4" t="s">
        <v>22</v>
      </c>
      <c r="C302" s="5">
        <v>51895.713620573719</v>
      </c>
      <c r="D302" s="5">
        <v>159192.68805101133</v>
      </c>
      <c r="E302" s="5">
        <v>18.861243017733944</v>
      </c>
      <c r="F302" s="5">
        <v>51895.34842076576</v>
      </c>
      <c r="G302" s="5">
        <v>159191.41819233299</v>
      </c>
      <c r="H302" s="9">
        <v>18.857728844919777</v>
      </c>
    </row>
    <row r="303" spans="1:8" x14ac:dyDescent="0.25">
      <c r="A303" s="7">
        <v>45833.284722222219</v>
      </c>
      <c r="B303" s="4" t="s">
        <v>23</v>
      </c>
      <c r="C303" s="5">
        <v>51896.675398652565</v>
      </c>
      <c r="D303" s="5">
        <v>159192.41088266813</v>
      </c>
      <c r="E303" s="5">
        <v>18.861498390807743</v>
      </c>
      <c r="F303" s="5">
        <v>51896.30852141809</v>
      </c>
      <c r="G303" s="5">
        <v>159191.14170884955</v>
      </c>
      <c r="H303" s="9">
        <v>18.858247340168667</v>
      </c>
    </row>
    <row r="304" spans="1:8" x14ac:dyDescent="0.25">
      <c r="A304" s="7">
        <v>45833.284722222219</v>
      </c>
      <c r="B304" s="4" t="s">
        <v>24</v>
      </c>
      <c r="C304" s="5">
        <v>51897.636352352805</v>
      </c>
      <c r="D304" s="5">
        <v>159192.13417808473</v>
      </c>
      <c r="E304" s="5">
        <v>18.863098241340175</v>
      </c>
      <c r="F304" s="5">
        <v>51897.270420156812</v>
      </c>
      <c r="G304" s="5">
        <v>159190.86830352191</v>
      </c>
      <c r="H304" s="9">
        <v>18.858833233345244</v>
      </c>
    </row>
    <row r="305" spans="1:8" x14ac:dyDescent="0.25">
      <c r="A305" s="7">
        <v>45833.284722222219</v>
      </c>
      <c r="B305" s="4" t="s">
        <v>25</v>
      </c>
      <c r="C305" s="5">
        <v>51898.597306053045</v>
      </c>
      <c r="D305" s="5">
        <v>159191.85747350132</v>
      </c>
      <c r="E305" s="5">
        <v>18.864698091872608</v>
      </c>
      <c r="F305" s="5">
        <v>51898.232318895534</v>
      </c>
      <c r="G305" s="5">
        <v>159190.59489819428</v>
      </c>
      <c r="H305" s="9">
        <v>18.859419126521821</v>
      </c>
    </row>
    <row r="306" spans="1:8" x14ac:dyDescent="0.25">
      <c r="A306" s="7">
        <v>45833.284722222219</v>
      </c>
      <c r="B306" s="4" t="s">
        <v>26</v>
      </c>
      <c r="C306" s="5">
        <v>51899.557752893597</v>
      </c>
      <c r="D306" s="5">
        <v>159191.58239357785</v>
      </c>
      <c r="E306" s="5">
        <v>18.865938379525691</v>
      </c>
      <c r="F306" s="5">
        <v>51899.202492788187</v>
      </c>
      <c r="G306" s="5">
        <v>159190.3196927908</v>
      </c>
      <c r="H306" s="9">
        <v>18.8597161823111</v>
      </c>
    </row>
    <row r="307" spans="1:8" x14ac:dyDescent="0.25">
      <c r="A307" s="7">
        <v>45833.284722222219</v>
      </c>
      <c r="B307" s="4" t="s">
        <v>27</v>
      </c>
      <c r="C307" s="5">
        <v>51900.520801428909</v>
      </c>
      <c r="D307" s="5">
        <v>159191.31306588146</v>
      </c>
      <c r="E307" s="5">
        <v>18.865605835141952</v>
      </c>
      <c r="F307" s="5">
        <v>51900.165160812627</v>
      </c>
      <c r="G307" s="5">
        <v>159190.04900973692</v>
      </c>
      <c r="H307" s="9">
        <v>18.858736865907805</v>
      </c>
    </row>
    <row r="308" spans="1:8" x14ac:dyDescent="0.25">
      <c r="A308" s="7">
        <v>45833.284722222219</v>
      </c>
      <c r="B308" s="4" t="s">
        <v>28</v>
      </c>
      <c r="C308" s="5">
        <v>51901.483849964221</v>
      </c>
      <c r="D308" s="5">
        <v>159191.04373818505</v>
      </c>
      <c r="E308" s="5">
        <v>18.865273290758211</v>
      </c>
      <c r="F308" s="5">
        <v>51901.127828837074</v>
      </c>
      <c r="G308" s="5">
        <v>159189.77832668304</v>
      </c>
      <c r="H308" s="9">
        <v>18.857757549504509</v>
      </c>
    </row>
    <row r="309" spans="1:8" x14ac:dyDescent="0.25">
      <c r="A309" s="7">
        <v>45833.284722222219</v>
      </c>
      <c r="B309" s="4" t="s">
        <v>29</v>
      </c>
      <c r="C309" s="5">
        <v>51902.447765809411</v>
      </c>
      <c r="D309" s="5">
        <v>159190.77523042282</v>
      </c>
      <c r="E309" s="5">
        <v>18.865124802963386</v>
      </c>
      <c r="F309" s="5">
        <v>51902.099872443272</v>
      </c>
      <c r="G309" s="5">
        <v>159189.50604742009</v>
      </c>
      <c r="H309" s="9">
        <v>18.8569</v>
      </c>
    </row>
    <row r="310" spans="1:8" x14ac:dyDescent="0.25">
      <c r="A310" s="7">
        <v>45833.284722222219</v>
      </c>
      <c r="B310" s="4" t="s">
        <v>30</v>
      </c>
      <c r="C310" s="5">
        <v>51903.412339687529</v>
      </c>
      <c r="D310" s="5">
        <v>159190.51141847001</v>
      </c>
      <c r="E310" s="5">
        <v>18.865822806114334</v>
      </c>
      <c r="F310" s="5">
        <v>51903.064539433311</v>
      </c>
      <c r="G310" s="5">
        <v>159189.24257522359</v>
      </c>
      <c r="H310" s="9">
        <v>18.8569</v>
      </c>
    </row>
    <row r="311" spans="1:8" x14ac:dyDescent="0.25">
      <c r="A311" s="7">
        <v>45833.284722222219</v>
      </c>
      <c r="B311" s="4" t="s">
        <v>31</v>
      </c>
      <c r="C311" s="5">
        <v>51904.376913565648</v>
      </c>
      <c r="D311" s="5">
        <v>159190.24760651719</v>
      </c>
      <c r="E311" s="5">
        <v>18.866520809265282</v>
      </c>
      <c r="F311" s="5">
        <v>51904.029206423351</v>
      </c>
      <c r="G311" s="5">
        <v>159188.97910302709</v>
      </c>
      <c r="H311" s="9">
        <v>18.8569</v>
      </c>
    </row>
    <row r="312" spans="1:8" x14ac:dyDescent="0.25">
      <c r="A312" s="7">
        <v>45833.284722222219</v>
      </c>
      <c r="B312" s="4" t="s">
        <v>32</v>
      </c>
      <c r="C312" s="5">
        <v>51905.341856193925</v>
      </c>
      <c r="D312" s="5">
        <v>159189.98523491604</v>
      </c>
      <c r="E312" s="5">
        <v>18.867392432941728</v>
      </c>
      <c r="F312" s="5">
        <v>51905.003852289636</v>
      </c>
      <c r="G312" s="5">
        <v>159188.71395704275</v>
      </c>
      <c r="H312" s="9">
        <v>18.857104615128524</v>
      </c>
    </row>
    <row r="313" spans="1:8" x14ac:dyDescent="0.25">
      <c r="A313" s="7">
        <v>45833.284722222219</v>
      </c>
      <c r="B313" s="4" t="s">
        <v>33</v>
      </c>
      <c r="C313" s="5">
        <v>51906.308696346234</v>
      </c>
      <c r="D313" s="5">
        <v>159189.72985839445</v>
      </c>
      <c r="E313" s="5">
        <v>18.869110605337301</v>
      </c>
      <c r="F313" s="5">
        <v>51905.970415524411</v>
      </c>
      <c r="G313" s="5">
        <v>159188.45753288973</v>
      </c>
      <c r="H313" s="9">
        <v>18.858576666412869</v>
      </c>
    </row>
    <row r="314" spans="1:8" x14ac:dyDescent="0.25">
      <c r="A314" s="7">
        <v>45833.284722222219</v>
      </c>
      <c r="B314" s="4" t="s">
        <v>34</v>
      </c>
      <c r="C314" s="5">
        <v>51907.275536498542</v>
      </c>
      <c r="D314" s="5">
        <v>159189.47448187289</v>
      </c>
      <c r="E314" s="5">
        <v>18.870828777732875</v>
      </c>
      <c r="F314" s="5">
        <v>51906.936978759186</v>
      </c>
      <c r="G314" s="5">
        <v>159188.20110873674</v>
      </c>
      <c r="H314" s="9">
        <v>18.860048717697211</v>
      </c>
    </row>
    <row r="315" spans="1:8" x14ac:dyDescent="0.25">
      <c r="A315" s="7">
        <v>45833.284722222219</v>
      </c>
      <c r="B315" s="4" t="s">
        <v>35</v>
      </c>
      <c r="C315" s="5">
        <v>51908.24281274675</v>
      </c>
      <c r="D315" s="5">
        <v>159189.22252581976</v>
      </c>
      <c r="E315" s="5">
        <v>18.872961662236339</v>
      </c>
      <c r="F315" s="5">
        <v>51907.905517584324</v>
      </c>
      <c r="G315" s="5">
        <v>159187.94820456346</v>
      </c>
      <c r="H315" s="9">
        <v>18.861831288624529</v>
      </c>
    </row>
    <row r="316" spans="1:8" x14ac:dyDescent="0.25">
      <c r="A316" s="7">
        <v>45833.284722222219</v>
      </c>
      <c r="B316" s="4" t="s">
        <v>36</v>
      </c>
      <c r="C316" s="5">
        <v>51909.212340103608</v>
      </c>
      <c r="D316" s="5">
        <v>159188.97756142766</v>
      </c>
      <c r="E316" s="5">
        <v>18.875986708591601</v>
      </c>
      <c r="F316" s="5">
        <v>51908.874845612299</v>
      </c>
      <c r="G316" s="5">
        <v>159187.70244515949</v>
      </c>
      <c r="H316" s="9">
        <v>18.864174266709455</v>
      </c>
    </row>
    <row r="317" spans="1:8" x14ac:dyDescent="0.25">
      <c r="A317" s="7">
        <v>45833.284722222219</v>
      </c>
      <c r="B317" s="4" t="s">
        <v>37</v>
      </c>
      <c r="C317" s="5">
        <v>51910.181867460466</v>
      </c>
      <c r="D317" s="5">
        <v>159188.73259703559</v>
      </c>
      <c r="E317" s="5">
        <v>18.879011754946863</v>
      </c>
      <c r="F317" s="5">
        <v>51909.844173640267</v>
      </c>
      <c r="G317" s="5">
        <v>159187.45668575552</v>
      </c>
      <c r="H317" s="9">
        <v>18.86651724479438</v>
      </c>
    </row>
    <row r="318" spans="1:8" x14ac:dyDescent="0.25">
      <c r="A318" s="7">
        <v>45833.284722222219</v>
      </c>
      <c r="B318" s="4" t="s">
        <v>38</v>
      </c>
      <c r="C318" s="5">
        <v>51911.152141496423</v>
      </c>
      <c r="D318" s="5">
        <v>159188.48944319948</v>
      </c>
      <c r="E318" s="5">
        <v>18.882328518492972</v>
      </c>
      <c r="F318" s="5">
        <v>51910.835192576567</v>
      </c>
      <c r="G318" s="5">
        <v>159187.20751747841</v>
      </c>
      <c r="H318" s="9">
        <v>18.869138865821263</v>
      </c>
    </row>
    <row r="319" spans="1:8" x14ac:dyDescent="0.25">
      <c r="A319" s="7">
        <v>45833.284722222219</v>
      </c>
      <c r="B319" s="4" t="s">
        <v>39</v>
      </c>
      <c r="C319" s="5">
        <v>51912.123875350415</v>
      </c>
      <c r="D319" s="5">
        <v>159188.25340524639</v>
      </c>
      <c r="E319" s="5">
        <v>18.886733255176896</v>
      </c>
      <c r="F319" s="5">
        <v>51911.806757288294</v>
      </c>
      <c r="G319" s="5">
        <v>159186.97076749388</v>
      </c>
      <c r="H319" s="9">
        <v>18.872523500824762</v>
      </c>
    </row>
    <row r="320" spans="1:8" x14ac:dyDescent="0.25">
      <c r="A320" s="7">
        <v>45833.284722222219</v>
      </c>
      <c r="B320" s="4" t="s">
        <v>40</v>
      </c>
      <c r="C320" s="5">
        <v>51913.095609204407</v>
      </c>
      <c r="D320" s="5">
        <v>159188.0173672933</v>
      </c>
      <c r="E320" s="5">
        <v>18.89113799186082</v>
      </c>
      <c r="F320" s="5">
        <v>51912.77832200002</v>
      </c>
      <c r="G320" s="5">
        <v>159186.73401750936</v>
      </c>
      <c r="H320" s="9">
        <v>18.875908135828258</v>
      </c>
    </row>
    <row r="321" spans="1:8" x14ac:dyDescent="0.25">
      <c r="A321" s="7">
        <v>45831.291666666664</v>
      </c>
      <c r="B321" s="4" t="s">
        <v>12</v>
      </c>
      <c r="C321" s="5">
        <v>51886.101888003854</v>
      </c>
      <c r="D321" s="5">
        <v>159195.44568170901</v>
      </c>
      <c r="E321" s="5">
        <v>18.86977464079656</v>
      </c>
      <c r="F321" s="5">
        <v>51885.742050789791</v>
      </c>
      <c r="G321" s="5">
        <v>159194.18595535541</v>
      </c>
      <c r="H321" s="9">
        <v>18.865787559209785</v>
      </c>
    </row>
    <row r="322" spans="1:8" x14ac:dyDescent="0.25">
      <c r="A322" s="7">
        <v>45831.291666666664</v>
      </c>
      <c r="B322" s="4" t="s">
        <v>13</v>
      </c>
      <c r="C322" s="5">
        <v>51887.0635346048</v>
      </c>
      <c r="D322" s="5">
        <v>159195.17139037082</v>
      </c>
      <c r="E322" s="5">
        <v>18.869497718698447</v>
      </c>
      <c r="F322" s="5">
        <v>51886.703169527536</v>
      </c>
      <c r="G322" s="5">
        <v>159193.90981996525</v>
      </c>
      <c r="H322" s="9">
        <v>18.865652414029238</v>
      </c>
    </row>
    <row r="323" spans="1:8" x14ac:dyDescent="0.25">
      <c r="A323" s="7">
        <v>45831.291666666664</v>
      </c>
      <c r="B323" s="4" t="s">
        <v>14</v>
      </c>
      <c r="C323" s="5">
        <v>51888.025181205747</v>
      </c>
      <c r="D323" s="5">
        <v>159194.89709903265</v>
      </c>
      <c r="E323" s="5">
        <v>18.869220796600338</v>
      </c>
      <c r="F323" s="5">
        <v>51887.664288265281</v>
      </c>
      <c r="G323" s="5">
        <v>159193.63368457509</v>
      </c>
      <c r="H323" s="9">
        <v>18.865517268848695</v>
      </c>
    </row>
    <row r="324" spans="1:8" x14ac:dyDescent="0.25">
      <c r="A324" s="7">
        <v>45831.291666666664</v>
      </c>
      <c r="B324" s="4" t="s">
        <v>15</v>
      </c>
      <c r="C324" s="5">
        <v>51888.986288492531</v>
      </c>
      <c r="D324" s="5">
        <v>159194.62201568196</v>
      </c>
      <c r="E324" s="5">
        <v>18.868826216423926</v>
      </c>
      <c r="F324" s="5">
        <v>51888.624103758353</v>
      </c>
      <c r="G324" s="5">
        <v>159193.35707278902</v>
      </c>
      <c r="H324" s="9">
        <v>18.86445322191301</v>
      </c>
    </row>
    <row r="325" spans="1:8" x14ac:dyDescent="0.25">
      <c r="A325" s="7">
        <v>45831.291666666664</v>
      </c>
      <c r="B325" s="4" t="s">
        <v>16</v>
      </c>
      <c r="C325" s="5">
        <v>51889.947664755273</v>
      </c>
      <c r="D325" s="5">
        <v>159194.34677847879</v>
      </c>
      <c r="E325" s="5">
        <v>18.868421951254046</v>
      </c>
      <c r="F325" s="5">
        <v>51889.584962165369</v>
      </c>
      <c r="G325" s="5">
        <v>159193.08003546728</v>
      </c>
      <c r="H325" s="9">
        <v>18.863251548067314</v>
      </c>
    </row>
    <row r="326" spans="1:8" x14ac:dyDescent="0.25">
      <c r="A326" s="7">
        <v>45831.291666666664</v>
      </c>
      <c r="B326" s="4" t="s">
        <v>17</v>
      </c>
      <c r="C326" s="5">
        <v>51890.909041018014</v>
      </c>
      <c r="D326" s="5">
        <v>159194.07154127565</v>
      </c>
      <c r="E326" s="5">
        <v>18.868017686084166</v>
      </c>
      <c r="F326" s="5">
        <v>51890.545820572392</v>
      </c>
      <c r="G326" s="5">
        <v>159192.80299814555</v>
      </c>
      <c r="H326" s="9">
        <v>18.862049874221618</v>
      </c>
    </row>
    <row r="327" spans="1:8" x14ac:dyDescent="0.25">
      <c r="A327" s="7">
        <v>45831.291666666664</v>
      </c>
      <c r="B327" s="4" t="s">
        <v>18</v>
      </c>
      <c r="C327" s="5">
        <v>51891.869997674046</v>
      </c>
      <c r="D327" s="5">
        <v>159193.79503821288</v>
      </c>
      <c r="E327" s="5">
        <v>18.865661670375356</v>
      </c>
      <c r="F327" s="5">
        <v>51891.504353461787</v>
      </c>
      <c r="G327" s="5">
        <v>159192.52690810763</v>
      </c>
      <c r="H327" s="9">
        <v>18.860283132921658</v>
      </c>
    </row>
    <row r="328" spans="1:8" x14ac:dyDescent="0.25">
      <c r="A328" s="7">
        <v>45831.291666666664</v>
      </c>
      <c r="B328" s="4" t="s">
        <v>19</v>
      </c>
      <c r="C328" s="5">
        <v>51892.83098666594</v>
      </c>
      <c r="D328" s="5">
        <v>159193.51846240537</v>
      </c>
      <c r="E328" s="5">
        <v>18.863216230483452</v>
      </c>
      <c r="F328" s="5">
        <v>51892.465288045249</v>
      </c>
      <c r="G328" s="5">
        <v>159192.25013834573</v>
      </c>
      <c r="H328" s="9">
        <v>18.858487246856445</v>
      </c>
    </row>
    <row r="329" spans="1:8" x14ac:dyDescent="0.25">
      <c r="A329" s="7">
        <v>45831.291666666664</v>
      </c>
      <c r="B329" s="4" t="s">
        <v>20</v>
      </c>
      <c r="C329" s="5">
        <v>51893.791838945894</v>
      </c>
      <c r="D329" s="5">
        <v>159193.24190592306</v>
      </c>
      <c r="E329" s="5">
        <v>18.860908806466888</v>
      </c>
      <c r="F329" s="5">
        <v>51893.426692096931</v>
      </c>
      <c r="G329" s="5">
        <v>159191.97323012195</v>
      </c>
      <c r="H329" s="9">
        <v>18.856702718975292</v>
      </c>
    </row>
    <row r="330" spans="1:8" x14ac:dyDescent="0.25">
      <c r="A330" s="7">
        <v>45831.291666666664</v>
      </c>
      <c r="B330" s="4" t="s">
        <v>21</v>
      </c>
      <c r="C330" s="5">
        <v>51894.752729759806</v>
      </c>
      <c r="D330" s="5">
        <v>159192.96497846718</v>
      </c>
      <c r="E330" s="5">
        <v>18.861075912100414</v>
      </c>
      <c r="F330" s="5">
        <v>51894.387465102576</v>
      </c>
      <c r="G330" s="5">
        <v>159191.69589464201</v>
      </c>
      <c r="H330" s="9">
        <v>18.85721573318164</v>
      </c>
    </row>
    <row r="331" spans="1:8" x14ac:dyDescent="0.25">
      <c r="A331" s="7">
        <v>45831.291666666664</v>
      </c>
      <c r="B331" s="4" t="s">
        <v>22</v>
      </c>
      <c r="C331" s="5">
        <v>51895.713620573719</v>
      </c>
      <c r="D331" s="5">
        <v>159192.68805101133</v>
      </c>
      <c r="E331" s="5">
        <v>18.861243017733944</v>
      </c>
      <c r="F331" s="5">
        <v>51895.348238108229</v>
      </c>
      <c r="G331" s="5">
        <v>159191.41855916206</v>
      </c>
      <c r="H331" s="9">
        <v>18.857728747387988</v>
      </c>
    </row>
    <row r="332" spans="1:8" x14ac:dyDescent="0.25">
      <c r="A332" s="7">
        <v>45831.291666666664</v>
      </c>
      <c r="B332" s="4" t="s">
        <v>23</v>
      </c>
      <c r="C332" s="5">
        <v>51896.675404337235</v>
      </c>
      <c r="D332" s="5">
        <v>159192.41090242262</v>
      </c>
      <c r="E332" s="5">
        <v>18.861498400271905</v>
      </c>
      <c r="F332" s="5">
        <v>51896.308530813891</v>
      </c>
      <c r="G332" s="5">
        <v>159191.14174193272</v>
      </c>
      <c r="H332" s="9">
        <v>18.85824732893396</v>
      </c>
    </row>
    <row r="333" spans="1:8" x14ac:dyDescent="0.25">
      <c r="A333" s="7">
        <v>45831.291666666664</v>
      </c>
      <c r="B333" s="4" t="s">
        <v>24</v>
      </c>
      <c r="C333" s="5">
        <v>51897.636450471109</v>
      </c>
      <c r="D333" s="5">
        <v>159192.13451905019</v>
      </c>
      <c r="E333" s="5">
        <v>18.863098404693126</v>
      </c>
      <c r="F333" s="5">
        <v>51897.270545837273</v>
      </c>
      <c r="G333" s="5">
        <v>159190.86874605055</v>
      </c>
      <c r="H333" s="9">
        <v>18.858833083067108</v>
      </c>
    </row>
    <row r="334" spans="1:8" x14ac:dyDescent="0.25">
      <c r="A334" s="7">
        <v>45831.291666666664</v>
      </c>
      <c r="B334" s="4" t="s">
        <v>25</v>
      </c>
      <c r="C334" s="5">
        <v>51898.597496604991</v>
      </c>
      <c r="D334" s="5">
        <v>159191.85813567779</v>
      </c>
      <c r="E334" s="5">
        <v>18.86469840911435</v>
      </c>
      <c r="F334" s="5">
        <v>51898.232560860655</v>
      </c>
      <c r="G334" s="5">
        <v>159190.59575016837</v>
      </c>
      <c r="H334" s="9">
        <v>18.859418837200256</v>
      </c>
    </row>
    <row r="335" spans="1:8" x14ac:dyDescent="0.25">
      <c r="A335" s="7">
        <v>45831.291666666664</v>
      </c>
      <c r="B335" s="4" t="s">
        <v>26</v>
      </c>
      <c r="C335" s="5">
        <v>51899.557752893597</v>
      </c>
      <c r="D335" s="5">
        <v>159191.58339357786</v>
      </c>
      <c r="E335" s="5">
        <v>18.865938379525691</v>
      </c>
      <c r="F335" s="5">
        <v>51899.203488296611</v>
      </c>
      <c r="G335" s="5">
        <v>159190.32067681968</v>
      </c>
      <c r="H335" s="9">
        <v>18.85971612452855</v>
      </c>
    </row>
    <row r="336" spans="1:8" x14ac:dyDescent="0.25">
      <c r="A336" s="7">
        <v>45831.291666666664</v>
      </c>
      <c r="B336" s="4" t="s">
        <v>27</v>
      </c>
      <c r="C336" s="5">
        <v>51900.520801428909</v>
      </c>
      <c r="D336" s="5">
        <v>159191.31406588148</v>
      </c>
      <c r="E336" s="5">
        <v>18.865605835141952</v>
      </c>
      <c r="F336" s="5">
        <v>51900.16613239151</v>
      </c>
      <c r="G336" s="5">
        <v>159190.04990867738</v>
      </c>
      <c r="H336" s="9">
        <v>18.858736500280006</v>
      </c>
    </row>
    <row r="337" spans="1:8" x14ac:dyDescent="0.25">
      <c r="A337" s="7">
        <v>45831.291666666664</v>
      </c>
      <c r="B337" s="4" t="s">
        <v>28</v>
      </c>
      <c r="C337" s="5">
        <v>51901.483849964221</v>
      </c>
      <c r="D337" s="5">
        <v>159191.04473818507</v>
      </c>
      <c r="E337" s="5">
        <v>18.865273290758211</v>
      </c>
      <c r="F337" s="5">
        <v>51901.12877648641</v>
      </c>
      <c r="G337" s="5">
        <v>159189.77914053507</v>
      </c>
      <c r="H337" s="9">
        <v>18.857756876031466</v>
      </c>
    </row>
    <row r="338" spans="1:8" x14ac:dyDescent="0.25">
      <c r="A338" s="7">
        <v>45831.291666666664</v>
      </c>
      <c r="B338" s="4" t="s">
        <v>29</v>
      </c>
      <c r="C338" s="5">
        <v>51902.447765809411</v>
      </c>
      <c r="D338" s="5">
        <v>159190.77623042284</v>
      </c>
      <c r="E338" s="5">
        <v>18.865124802963386</v>
      </c>
      <c r="F338" s="5">
        <v>51902.099861120325</v>
      </c>
      <c r="G338" s="5">
        <v>159189.50700598882</v>
      </c>
      <c r="H338" s="9">
        <v>18.8569</v>
      </c>
    </row>
    <row r="339" spans="1:8" x14ac:dyDescent="0.25">
      <c r="A339" s="7">
        <v>45831.291666666664</v>
      </c>
      <c r="B339" s="4" t="s">
        <v>30</v>
      </c>
      <c r="C339" s="5">
        <v>51903.412339687522</v>
      </c>
      <c r="D339" s="5">
        <v>159190.51241847003</v>
      </c>
      <c r="E339" s="5">
        <v>18.865822806114334</v>
      </c>
      <c r="F339" s="5">
        <v>51903.064443484443</v>
      </c>
      <c r="G339" s="5">
        <v>159189.2432241418</v>
      </c>
      <c r="H339" s="9">
        <v>18.8569</v>
      </c>
    </row>
    <row r="340" spans="1:8" x14ac:dyDescent="0.25">
      <c r="A340" s="7">
        <v>45831.291666666664</v>
      </c>
      <c r="B340" s="4" t="s">
        <v>31</v>
      </c>
      <c r="C340" s="5">
        <v>51904.37691356564</v>
      </c>
      <c r="D340" s="5">
        <v>159190.24860651721</v>
      </c>
      <c r="E340" s="5">
        <v>18.866520809265278</v>
      </c>
      <c r="F340" s="5">
        <v>51904.029025848562</v>
      </c>
      <c r="G340" s="5">
        <v>159188.97944229477</v>
      </c>
      <c r="H340" s="9">
        <v>18.8569</v>
      </c>
    </row>
    <row r="341" spans="1:8" x14ac:dyDescent="0.25">
      <c r="A341" s="7">
        <v>45831.291666666664</v>
      </c>
      <c r="B341" s="4" t="s">
        <v>32</v>
      </c>
      <c r="C341" s="5">
        <v>51905.341856193925</v>
      </c>
      <c r="D341" s="5">
        <v>159189.98623491602</v>
      </c>
      <c r="E341" s="5">
        <v>18.867392432941728</v>
      </c>
      <c r="F341" s="5">
        <v>51905.003864651924</v>
      </c>
      <c r="G341" s="5">
        <v>159188.71400367381</v>
      </c>
      <c r="H341" s="9">
        <v>18.857104633955977</v>
      </c>
    </row>
    <row r="342" spans="1:8" x14ac:dyDescent="0.25">
      <c r="A342" s="7">
        <v>45831.291666666664</v>
      </c>
      <c r="B342" s="4" t="s">
        <v>33</v>
      </c>
      <c r="C342" s="5">
        <v>51906.308696346234</v>
      </c>
      <c r="D342" s="5">
        <v>159189.73085839444</v>
      </c>
      <c r="E342" s="5">
        <v>18.869110605337301</v>
      </c>
      <c r="F342" s="5">
        <v>51905.970516824033</v>
      </c>
      <c r="G342" s="5">
        <v>159188.45791499614</v>
      </c>
      <c r="H342" s="9">
        <v>18.858576820689617</v>
      </c>
    </row>
    <row r="343" spans="1:8" x14ac:dyDescent="0.25">
      <c r="A343" s="7">
        <v>45831.291666666664</v>
      </c>
      <c r="B343" s="4" t="s">
        <v>34</v>
      </c>
      <c r="C343" s="5">
        <v>51907.275536498542</v>
      </c>
      <c r="D343" s="5">
        <v>159189.47548187288</v>
      </c>
      <c r="E343" s="5">
        <v>18.870828777732875</v>
      </c>
      <c r="F343" s="5">
        <v>51906.937168996134</v>
      </c>
      <c r="G343" s="5">
        <v>159188.20182631849</v>
      </c>
      <c r="H343" s="9">
        <v>18.860049007423257</v>
      </c>
    </row>
    <row r="344" spans="1:8" x14ac:dyDescent="0.25">
      <c r="A344" s="7">
        <v>45831.291666666664</v>
      </c>
      <c r="B344" s="4" t="s">
        <v>35</v>
      </c>
      <c r="C344" s="5">
        <v>51908.24281274675</v>
      </c>
      <c r="D344" s="5">
        <v>159189.22352581975</v>
      </c>
      <c r="E344" s="5">
        <v>18.872961662236339</v>
      </c>
      <c r="F344" s="5">
        <v>51907.905517584324</v>
      </c>
      <c r="G344" s="5">
        <v>159187.94920456348</v>
      </c>
      <c r="H344" s="9">
        <v>18.861831288624526</v>
      </c>
    </row>
    <row r="345" spans="1:8" x14ac:dyDescent="0.25">
      <c r="A345" s="7">
        <v>45831.291666666664</v>
      </c>
      <c r="B345" s="4" t="s">
        <v>36</v>
      </c>
      <c r="C345" s="5">
        <v>51909.212340103608</v>
      </c>
      <c r="D345" s="5">
        <v>159188.97856142768</v>
      </c>
      <c r="E345" s="5">
        <v>18.875986708591611</v>
      </c>
      <c r="F345" s="5">
        <v>51908.874845612292</v>
      </c>
      <c r="G345" s="5">
        <v>159187.70344515948</v>
      </c>
      <c r="H345" s="9">
        <v>18.864174266709448</v>
      </c>
    </row>
    <row r="346" spans="1:8" x14ac:dyDescent="0.25">
      <c r="A346" s="7">
        <v>45831.291666666664</v>
      </c>
      <c r="B346" s="4" t="s">
        <v>37</v>
      </c>
      <c r="C346" s="5">
        <v>51910.181867460473</v>
      </c>
      <c r="D346" s="5">
        <v>159188.73359703558</v>
      </c>
      <c r="E346" s="5">
        <v>18.87901175494688</v>
      </c>
      <c r="F346" s="5">
        <v>51909.84417364026</v>
      </c>
      <c r="G346" s="5">
        <v>159187.45768575551</v>
      </c>
      <c r="H346" s="9">
        <v>18.866517244794366</v>
      </c>
    </row>
    <row r="347" spans="1:8" x14ac:dyDescent="0.25">
      <c r="A347" s="7">
        <v>45831.291666666664</v>
      </c>
      <c r="B347" s="4" t="s">
        <v>38</v>
      </c>
      <c r="C347" s="5">
        <v>51911.152141496423</v>
      </c>
      <c r="D347" s="5">
        <v>159188.49044319949</v>
      </c>
      <c r="E347" s="5">
        <v>18.882328518492972</v>
      </c>
      <c r="F347" s="5">
        <v>51910.835192576567</v>
      </c>
      <c r="G347" s="5">
        <v>159187.2085174784</v>
      </c>
      <c r="H347" s="9">
        <v>18.869138865821263</v>
      </c>
    </row>
    <row r="348" spans="1:8" x14ac:dyDescent="0.25">
      <c r="A348" s="7">
        <v>45831.291666666664</v>
      </c>
      <c r="B348" s="4" t="s">
        <v>39</v>
      </c>
      <c r="C348" s="5">
        <v>51912.123875350408</v>
      </c>
      <c r="D348" s="5">
        <v>159188.25440524641</v>
      </c>
      <c r="E348" s="5">
        <v>18.886733255176882</v>
      </c>
      <c r="F348" s="5">
        <v>51911.806757288294</v>
      </c>
      <c r="G348" s="5">
        <v>159186.97176749387</v>
      </c>
      <c r="H348" s="9">
        <v>18.872523500824762</v>
      </c>
    </row>
    <row r="349" spans="1:8" x14ac:dyDescent="0.25">
      <c r="A349" s="7">
        <v>45831.291666666664</v>
      </c>
      <c r="B349" s="4" t="s">
        <v>40</v>
      </c>
      <c r="C349" s="5">
        <v>51913.0956092044</v>
      </c>
      <c r="D349" s="5">
        <v>159188.01836729329</v>
      </c>
      <c r="E349" s="5">
        <v>18.891137991860795</v>
      </c>
      <c r="F349" s="5">
        <v>51912.77832200002</v>
      </c>
      <c r="G349" s="5">
        <v>159186.73501750935</v>
      </c>
      <c r="H349" s="9">
        <v>18.875908135828258</v>
      </c>
    </row>
    <row r="350" spans="1:8" x14ac:dyDescent="0.25">
      <c r="A350" s="7">
        <v>45827.284722222219</v>
      </c>
      <c r="B350" s="4" t="s">
        <v>12</v>
      </c>
      <c r="C350" s="5">
        <v>51886.101888003854</v>
      </c>
      <c r="D350" s="5">
        <v>159195.44568170901</v>
      </c>
      <c r="E350" s="5">
        <v>18.86977464079656</v>
      </c>
      <c r="F350" s="5">
        <v>51885.742954659283</v>
      </c>
      <c r="G350" s="5">
        <v>159194.18662102622</v>
      </c>
      <c r="H350" s="9">
        <v>18.865787533191366</v>
      </c>
    </row>
    <row r="351" spans="1:8" x14ac:dyDescent="0.25">
      <c r="A351" s="7">
        <v>45827.284722222219</v>
      </c>
      <c r="B351" s="4" t="s">
        <v>13</v>
      </c>
      <c r="C351" s="5">
        <v>51887.0635346048</v>
      </c>
      <c r="D351" s="5">
        <v>159195.17139037082</v>
      </c>
      <c r="E351" s="5">
        <v>18.869497718698447</v>
      </c>
      <c r="F351" s="5">
        <v>51886.703957855534</v>
      </c>
      <c r="G351" s="5">
        <v>159193.91008379814</v>
      </c>
      <c r="H351" s="9">
        <v>18.865652356738678</v>
      </c>
    </row>
    <row r="352" spans="1:8" x14ac:dyDescent="0.25">
      <c r="A352" s="7">
        <v>45827.284722222219</v>
      </c>
      <c r="B352" s="4" t="s">
        <v>14</v>
      </c>
      <c r="C352" s="5">
        <v>51888.025181205747</v>
      </c>
      <c r="D352" s="5">
        <v>159194.89709903265</v>
      </c>
      <c r="E352" s="5">
        <v>18.869220796600338</v>
      </c>
      <c r="F352" s="5">
        <v>51887.664961051785</v>
      </c>
      <c r="G352" s="5">
        <v>159193.63354657005</v>
      </c>
      <c r="H352" s="9">
        <v>18.865517180285991</v>
      </c>
    </row>
    <row r="353" spans="1:8" x14ac:dyDescent="0.25">
      <c r="A353" s="7">
        <v>45827.284722222219</v>
      </c>
      <c r="B353" s="4" t="s">
        <v>15</v>
      </c>
      <c r="C353" s="5">
        <v>51888.986288492531</v>
      </c>
      <c r="D353" s="5">
        <v>159194.62201568196</v>
      </c>
      <c r="E353" s="5">
        <v>18.868826216423926</v>
      </c>
      <c r="F353" s="5">
        <v>51888.624104054346</v>
      </c>
      <c r="G353" s="5">
        <v>159193.35707270369</v>
      </c>
      <c r="H353" s="9">
        <v>18.864752301102019</v>
      </c>
    </row>
    <row r="354" spans="1:8" x14ac:dyDescent="0.25">
      <c r="A354" s="7">
        <v>45827.284722222219</v>
      </c>
      <c r="B354" s="4" t="s">
        <v>16</v>
      </c>
      <c r="C354" s="5">
        <v>51889.947664755273</v>
      </c>
      <c r="D354" s="5">
        <v>159194.34677847879</v>
      </c>
      <c r="E354" s="5">
        <v>18.868421951254046</v>
      </c>
      <c r="F354" s="5">
        <v>51889.584962801164</v>
      </c>
      <c r="G354" s="5">
        <v>159193.08003528396</v>
      </c>
      <c r="H354" s="9">
        <v>18.863893962337269</v>
      </c>
    </row>
    <row r="355" spans="1:8" x14ac:dyDescent="0.25">
      <c r="A355" s="7">
        <v>45827.284722222219</v>
      </c>
      <c r="B355" s="4" t="s">
        <v>17</v>
      </c>
      <c r="C355" s="5">
        <v>51890.909041018014</v>
      </c>
      <c r="D355" s="5">
        <v>159194.07154127565</v>
      </c>
      <c r="E355" s="5">
        <v>18.868017686084166</v>
      </c>
      <c r="F355" s="5">
        <v>51890.545821547981</v>
      </c>
      <c r="G355" s="5">
        <v>159192.80299786426</v>
      </c>
      <c r="H355" s="9">
        <v>18.863035623572515</v>
      </c>
    </row>
    <row r="356" spans="1:8" x14ac:dyDescent="0.25">
      <c r="A356" s="7">
        <v>45827.284722222219</v>
      </c>
      <c r="B356" s="4" t="s">
        <v>18</v>
      </c>
      <c r="C356" s="5">
        <v>51891.870085166687</v>
      </c>
      <c r="D356" s="5">
        <v>159193.79534240576</v>
      </c>
      <c r="E356" s="5">
        <v>18.865661447731828</v>
      </c>
      <c r="F356" s="5">
        <v>51891.504352850017</v>
      </c>
      <c r="G356" s="5">
        <v>159192.52690828382</v>
      </c>
      <c r="H356" s="9">
        <v>18.860959197096111</v>
      </c>
    </row>
    <row r="357" spans="1:8" x14ac:dyDescent="0.25">
      <c r="A357" s="7">
        <v>45827.284722222219</v>
      </c>
      <c r="B357" s="4" t="s">
        <v>19</v>
      </c>
      <c r="C357" s="5">
        <v>51892.831165658921</v>
      </c>
      <c r="D357" s="5">
        <v>159193.51908472509</v>
      </c>
      <c r="E357" s="5">
        <v>18.863215774997911</v>
      </c>
      <c r="F357" s="5">
        <v>51892.465286793558</v>
      </c>
      <c r="G357" s="5">
        <v>159192.25013870624</v>
      </c>
      <c r="H357" s="9">
        <v>18.858824466025101</v>
      </c>
    </row>
    <row r="358" spans="1:8" x14ac:dyDescent="0.25">
      <c r="A358" s="7">
        <v>45827.284722222219</v>
      </c>
      <c r="B358" s="4" t="s">
        <v>20</v>
      </c>
      <c r="C358" s="5">
        <v>51893.791834256968</v>
      </c>
      <c r="D358" s="5">
        <v>159193.24288966309</v>
      </c>
      <c r="E358" s="5">
        <v>18.860908805651452</v>
      </c>
      <c r="F358" s="5">
        <v>51893.426692718742</v>
      </c>
      <c r="G358" s="5">
        <v>159191.97323227779</v>
      </c>
      <c r="H358" s="9">
        <v>18.856702718339658</v>
      </c>
    </row>
    <row r="359" spans="1:8" x14ac:dyDescent="0.25">
      <c r="A359" s="7">
        <v>45827.284722222219</v>
      </c>
      <c r="B359" s="4" t="s">
        <v>21</v>
      </c>
      <c r="C359" s="5">
        <v>51894.752636096942</v>
      </c>
      <c r="D359" s="5">
        <v>159192.96565366906</v>
      </c>
      <c r="E359" s="5">
        <v>18.861075895811787</v>
      </c>
      <c r="F359" s="5">
        <v>51894.387583047202</v>
      </c>
      <c r="G359" s="5">
        <v>159191.69630356206</v>
      </c>
      <c r="H359" s="9">
        <v>18.857215612615047</v>
      </c>
    </row>
    <row r="360" spans="1:8" x14ac:dyDescent="0.25">
      <c r="A360" s="7">
        <v>45827.284722222219</v>
      </c>
      <c r="B360" s="4" t="s">
        <v>22</v>
      </c>
      <c r="C360" s="5">
        <v>51895.713437936924</v>
      </c>
      <c r="D360" s="5">
        <v>159192.68841767506</v>
      </c>
      <c r="E360" s="5">
        <v>18.861242985972126</v>
      </c>
      <c r="F360" s="5">
        <v>51895.348473375663</v>
      </c>
      <c r="G360" s="5">
        <v>159191.4193748463</v>
      </c>
      <c r="H360" s="9">
        <v>18.857728506890432</v>
      </c>
    </row>
    <row r="361" spans="1:8" x14ac:dyDescent="0.25">
      <c r="A361" s="7">
        <v>45827.284722222219</v>
      </c>
      <c r="B361" s="4" t="s">
        <v>23</v>
      </c>
      <c r="C361" s="5">
        <v>51896.675405999806</v>
      </c>
      <c r="D361" s="5">
        <v>159192.41090809429</v>
      </c>
      <c r="E361" s="5">
        <v>18.861476983212484</v>
      </c>
      <c r="F361" s="5">
        <v>51896.309521418087</v>
      </c>
      <c r="G361" s="5">
        <v>159191.14270884954</v>
      </c>
      <c r="H361" s="9">
        <v>18.858247340168667</v>
      </c>
    </row>
    <row r="362" spans="1:8" x14ac:dyDescent="0.25">
      <c r="A362" s="7">
        <v>45827.284722222219</v>
      </c>
      <c r="B362" s="4" t="s">
        <v>24</v>
      </c>
      <c r="C362" s="5">
        <v>51897.636479167399</v>
      </c>
      <c r="D362" s="5">
        <v>159192.13461694415</v>
      </c>
      <c r="E362" s="5">
        <v>18.862728742765061</v>
      </c>
      <c r="F362" s="5">
        <v>51897.271420156809</v>
      </c>
      <c r="G362" s="5">
        <v>159190.8693035219</v>
      </c>
      <c r="H362" s="9">
        <v>18.858833233345244</v>
      </c>
    </row>
    <row r="363" spans="1:8" x14ac:dyDescent="0.25">
      <c r="A363" s="7">
        <v>45827.284722222219</v>
      </c>
      <c r="B363" s="4" t="s">
        <v>25</v>
      </c>
      <c r="C363" s="5">
        <v>51898.597552334984</v>
      </c>
      <c r="D363" s="5">
        <v>159191.85832579402</v>
      </c>
      <c r="E363" s="5">
        <v>18.863980502317638</v>
      </c>
      <c r="F363" s="5">
        <v>51898.233318895531</v>
      </c>
      <c r="G363" s="5">
        <v>159190.59589819427</v>
      </c>
      <c r="H363" s="9">
        <v>18.859419126521821</v>
      </c>
    </row>
    <row r="364" spans="1:8" x14ac:dyDescent="0.25">
      <c r="A364" s="7">
        <v>45827.284722222219</v>
      </c>
      <c r="B364" s="4" t="s">
        <v>26</v>
      </c>
      <c r="C364" s="5">
        <v>51899.558748431518</v>
      </c>
      <c r="D364" s="5">
        <v>159191.58337758735</v>
      </c>
      <c r="E364" s="5">
        <v>18.865000000000002</v>
      </c>
      <c r="F364" s="5">
        <v>51899.203488296611</v>
      </c>
      <c r="G364" s="5">
        <v>159190.32067681968</v>
      </c>
      <c r="H364" s="9">
        <v>18.85971612452855</v>
      </c>
    </row>
    <row r="365" spans="1:8" x14ac:dyDescent="0.25">
      <c r="A365" s="7">
        <v>45827.284722222219</v>
      </c>
      <c r="B365" s="4" t="s">
        <v>27</v>
      </c>
      <c r="C365" s="5">
        <v>51900.521772886575</v>
      </c>
      <c r="D365" s="5">
        <v>159191.31396359557</v>
      </c>
      <c r="E365" s="5">
        <v>18.865000000000002</v>
      </c>
      <c r="F365" s="5">
        <v>51900.16613239151</v>
      </c>
      <c r="G365" s="5">
        <v>159190.04990867738</v>
      </c>
      <c r="H365" s="9">
        <v>18.858736500280006</v>
      </c>
    </row>
    <row r="366" spans="1:8" x14ac:dyDescent="0.25">
      <c r="A366" s="7">
        <v>45827.284722222219</v>
      </c>
      <c r="B366" s="4" t="s">
        <v>28</v>
      </c>
      <c r="C366" s="5">
        <v>51901.484797341633</v>
      </c>
      <c r="D366" s="5">
        <v>159191.0445496038</v>
      </c>
      <c r="E366" s="5">
        <v>18.864999999999998</v>
      </c>
      <c r="F366" s="5">
        <v>51901.12877648641</v>
      </c>
      <c r="G366" s="5">
        <v>159189.77914053507</v>
      </c>
      <c r="H366" s="9">
        <v>18.857756876031466</v>
      </c>
    </row>
    <row r="367" spans="1:8" x14ac:dyDescent="0.25">
      <c r="A367" s="7">
        <v>45827.284722222219</v>
      </c>
      <c r="B367" s="4" t="s">
        <v>29</v>
      </c>
      <c r="C367" s="5">
        <v>51902.447765809411</v>
      </c>
      <c r="D367" s="5">
        <v>159190.77623042284</v>
      </c>
      <c r="E367" s="5">
        <v>18.865124802963386</v>
      </c>
      <c r="F367" s="5">
        <v>51902.099872443272</v>
      </c>
      <c r="G367" s="5">
        <v>159189.50704742008</v>
      </c>
      <c r="H367" s="9">
        <v>18.8569</v>
      </c>
    </row>
    <row r="368" spans="1:8" x14ac:dyDescent="0.25">
      <c r="A368" s="7">
        <v>45827.284722222219</v>
      </c>
      <c r="B368" s="4" t="s">
        <v>30</v>
      </c>
      <c r="C368" s="5">
        <v>51903.412339687522</v>
      </c>
      <c r="D368" s="5">
        <v>159190.51241847003</v>
      </c>
      <c r="E368" s="5">
        <v>18.865822806114334</v>
      </c>
      <c r="F368" s="5">
        <v>51903.064539433311</v>
      </c>
      <c r="G368" s="5">
        <v>159189.24357522361</v>
      </c>
      <c r="H368" s="9">
        <v>18.8569</v>
      </c>
    </row>
    <row r="369" spans="1:8" x14ac:dyDescent="0.25">
      <c r="A369" s="7">
        <v>45827.284722222219</v>
      </c>
      <c r="B369" s="4" t="s">
        <v>31</v>
      </c>
      <c r="C369" s="5">
        <v>51904.37691356564</v>
      </c>
      <c r="D369" s="5">
        <v>159190.24860651721</v>
      </c>
      <c r="E369" s="5">
        <v>18.866520809265278</v>
      </c>
      <c r="F369" s="5">
        <v>51904.029206423358</v>
      </c>
      <c r="G369" s="5">
        <v>159188.9801030271</v>
      </c>
      <c r="H369" s="9">
        <v>18.8569</v>
      </c>
    </row>
    <row r="370" spans="1:8" x14ac:dyDescent="0.25">
      <c r="A370" s="7">
        <v>45827.284722222219</v>
      </c>
      <c r="B370" s="4" t="s">
        <v>32</v>
      </c>
      <c r="C370" s="5">
        <v>51905.341856193925</v>
      </c>
      <c r="D370" s="5">
        <v>159189.98623491602</v>
      </c>
      <c r="E370" s="5">
        <v>18.867392432941728</v>
      </c>
      <c r="F370" s="5">
        <v>51905.003864651924</v>
      </c>
      <c r="G370" s="5">
        <v>159188.71500367383</v>
      </c>
      <c r="H370" s="9">
        <v>18.857104633955974</v>
      </c>
    </row>
    <row r="371" spans="1:8" x14ac:dyDescent="0.25">
      <c r="A371" s="7">
        <v>45827.284722222219</v>
      </c>
      <c r="B371" s="4" t="s">
        <v>33</v>
      </c>
      <c r="C371" s="5">
        <v>51906.308696346234</v>
      </c>
      <c r="D371" s="5">
        <v>159189.73085839444</v>
      </c>
      <c r="E371" s="5">
        <v>18.869110605337301</v>
      </c>
      <c r="F371" s="5">
        <v>51905.970516824025</v>
      </c>
      <c r="G371" s="5">
        <v>159188.45891499615</v>
      </c>
      <c r="H371" s="9">
        <v>18.85857682068961</v>
      </c>
    </row>
    <row r="372" spans="1:8" x14ac:dyDescent="0.25">
      <c r="A372" s="7">
        <v>45827.284722222219</v>
      </c>
      <c r="B372" s="4" t="s">
        <v>34</v>
      </c>
      <c r="C372" s="5">
        <v>51907.275536498542</v>
      </c>
      <c r="D372" s="5">
        <v>159189.47548187288</v>
      </c>
      <c r="E372" s="5">
        <v>18.870828777732875</v>
      </c>
      <c r="F372" s="5">
        <v>51906.937168996134</v>
      </c>
      <c r="G372" s="5">
        <v>159188.20282631848</v>
      </c>
      <c r="H372" s="9">
        <v>18.860049007423246</v>
      </c>
    </row>
    <row r="373" spans="1:8" x14ac:dyDescent="0.25">
      <c r="A373" s="7">
        <v>45827.284722222219</v>
      </c>
      <c r="B373" s="4" t="s">
        <v>35</v>
      </c>
      <c r="C373" s="5">
        <v>51908.242813030833</v>
      </c>
      <c r="D373" s="5">
        <v>159189.22352574798</v>
      </c>
      <c r="E373" s="5">
        <v>18.872859358535198</v>
      </c>
      <c r="F373" s="5">
        <v>51907.905490809295</v>
      </c>
      <c r="G373" s="5">
        <v>159187.95009902434</v>
      </c>
      <c r="H373" s="9">
        <v>18.861831223906176</v>
      </c>
    </row>
    <row r="374" spans="1:8" x14ac:dyDescent="0.25">
      <c r="A374" s="7">
        <v>45827.284722222219</v>
      </c>
      <c r="B374" s="4" t="s">
        <v>36</v>
      </c>
      <c r="C374" s="5">
        <v>51909.212341281331</v>
      </c>
      <c r="D374" s="5">
        <v>159188.97856113012</v>
      </c>
      <c r="E374" s="5">
        <v>18.875562593940042</v>
      </c>
      <c r="F374" s="5">
        <v>51908.874743372122</v>
      </c>
      <c r="G374" s="5">
        <v>159187.70404215946</v>
      </c>
      <c r="H374" s="9">
        <v>18.864174019583121</v>
      </c>
    </row>
    <row r="375" spans="1:8" x14ac:dyDescent="0.25">
      <c r="A375" s="7">
        <v>45827.284722222219</v>
      </c>
      <c r="B375" s="4" t="s">
        <v>37</v>
      </c>
      <c r="C375" s="5">
        <v>51910.181869531829</v>
      </c>
      <c r="D375" s="5">
        <v>159188.73359651223</v>
      </c>
      <c r="E375" s="5">
        <v>18.878265829344887</v>
      </c>
      <c r="F375" s="5">
        <v>51909.843995934956</v>
      </c>
      <c r="G375" s="5">
        <v>159187.4579852946</v>
      </c>
      <c r="H375" s="9">
        <v>18.866516815260066</v>
      </c>
    </row>
    <row r="376" spans="1:8" x14ac:dyDescent="0.25">
      <c r="A376" s="7">
        <v>45827.284722222219</v>
      </c>
      <c r="B376" s="4" t="s">
        <v>38</v>
      </c>
      <c r="C376" s="5">
        <v>51911.152137059078</v>
      </c>
      <c r="D376" s="5">
        <v>159188.49042637122</v>
      </c>
      <c r="E376" s="5">
        <v>18.881402549394856</v>
      </c>
      <c r="F376" s="5">
        <v>51910.835188304052</v>
      </c>
      <c r="G376" s="5">
        <v>159187.20849995175</v>
      </c>
      <c r="H376" s="9">
        <v>18.869139116386201</v>
      </c>
    </row>
    <row r="377" spans="1:8" x14ac:dyDescent="0.25">
      <c r="A377" s="7">
        <v>45827.284722222219</v>
      </c>
      <c r="B377" s="4" t="s">
        <v>39</v>
      </c>
      <c r="C377" s="5">
        <v>51912.123849863063</v>
      </c>
      <c r="D377" s="5">
        <v>159188.25430858764</v>
      </c>
      <c r="E377" s="5">
        <v>18.886158476315426</v>
      </c>
      <c r="F377" s="5">
        <v>51911.806733444027</v>
      </c>
      <c r="G377" s="5">
        <v>159186.97166968035</v>
      </c>
      <c r="H377" s="9">
        <v>18.872524899190594</v>
      </c>
    </row>
    <row r="378" spans="1:8" x14ac:dyDescent="0.25">
      <c r="A378" s="7">
        <v>45827.284722222219</v>
      </c>
      <c r="B378" s="4" t="s">
        <v>40</v>
      </c>
      <c r="C378" s="5">
        <v>51913.095562667047</v>
      </c>
      <c r="D378" s="5">
        <v>159188.01819080405</v>
      </c>
      <c r="E378" s="5">
        <v>18.890914403235996</v>
      </c>
      <c r="F378" s="5">
        <v>51912.77827858401</v>
      </c>
      <c r="G378" s="5">
        <v>159186.73483940892</v>
      </c>
      <c r="H378" s="9">
        <v>18.875910681994984</v>
      </c>
    </row>
    <row r="379" spans="1:8" x14ac:dyDescent="0.25">
      <c r="A379" s="7">
        <v>45825.229166666664</v>
      </c>
      <c r="B379" s="4" t="s">
        <v>12</v>
      </c>
      <c r="C379" s="5">
        <v>51886.101888003854</v>
      </c>
      <c r="D379" s="5">
        <v>159195.44568170901</v>
      </c>
      <c r="E379" s="5">
        <v>18.86977464079656</v>
      </c>
      <c r="F379" s="5">
        <v>51885.742050789791</v>
      </c>
      <c r="G379" s="5">
        <v>159194.18595535541</v>
      </c>
      <c r="H379" s="9">
        <v>18.865787559209785</v>
      </c>
    </row>
    <row r="380" spans="1:8" x14ac:dyDescent="0.25">
      <c r="A380" s="7">
        <v>45825.229166666664</v>
      </c>
      <c r="B380" s="4" t="s">
        <v>13</v>
      </c>
      <c r="C380" s="5">
        <v>51887.0635346048</v>
      </c>
      <c r="D380" s="5">
        <v>159195.17139037082</v>
      </c>
      <c r="E380" s="5">
        <v>18.869497718698447</v>
      </c>
      <c r="F380" s="5">
        <v>51886.703169527536</v>
      </c>
      <c r="G380" s="5">
        <v>159193.90981996525</v>
      </c>
      <c r="H380" s="9">
        <v>18.865652414029238</v>
      </c>
    </row>
    <row r="381" spans="1:8" x14ac:dyDescent="0.25">
      <c r="A381" s="7">
        <v>45825.229166666664</v>
      </c>
      <c r="B381" s="4" t="s">
        <v>14</v>
      </c>
      <c r="C381" s="5">
        <v>51888.025181205747</v>
      </c>
      <c r="D381" s="5">
        <v>159194.89709903265</v>
      </c>
      <c r="E381" s="5">
        <v>18.869220796600338</v>
      </c>
      <c r="F381" s="5">
        <v>51887.664288265281</v>
      </c>
      <c r="G381" s="5">
        <v>159193.63368457509</v>
      </c>
      <c r="H381" s="9">
        <v>18.865517268848695</v>
      </c>
    </row>
    <row r="382" spans="1:8" x14ac:dyDescent="0.25">
      <c r="A382" s="7">
        <v>45825.229166666664</v>
      </c>
      <c r="B382" s="4" t="s">
        <v>15</v>
      </c>
      <c r="C382" s="5">
        <v>51888.986288492531</v>
      </c>
      <c r="D382" s="5">
        <v>159194.62201568196</v>
      </c>
      <c r="E382" s="5">
        <v>18.868826216423926</v>
      </c>
      <c r="F382" s="5">
        <v>51888.624104054346</v>
      </c>
      <c r="G382" s="5">
        <v>159193.35707270369</v>
      </c>
      <c r="H382" s="9">
        <v>18.864752301102019</v>
      </c>
    </row>
    <row r="383" spans="1:8" x14ac:dyDescent="0.25">
      <c r="A383" s="7">
        <v>45825.229166666664</v>
      </c>
      <c r="B383" s="4" t="s">
        <v>16</v>
      </c>
      <c r="C383" s="5">
        <v>51889.947664755273</v>
      </c>
      <c r="D383" s="5">
        <v>159194.34677847879</v>
      </c>
      <c r="E383" s="5">
        <v>18.868421951254046</v>
      </c>
      <c r="F383" s="5">
        <v>51889.584962801164</v>
      </c>
      <c r="G383" s="5">
        <v>159193.08003528396</v>
      </c>
      <c r="H383" s="9">
        <v>18.863893962337269</v>
      </c>
    </row>
    <row r="384" spans="1:8" x14ac:dyDescent="0.25">
      <c r="A384" s="7">
        <v>45825.229166666664</v>
      </c>
      <c r="B384" s="4" t="s">
        <v>17</v>
      </c>
      <c r="C384" s="5">
        <v>51890.909041018014</v>
      </c>
      <c r="D384" s="5">
        <v>159194.07154127565</v>
      </c>
      <c r="E384" s="5">
        <v>18.868017686084166</v>
      </c>
      <c r="F384" s="5">
        <v>51890.545821547981</v>
      </c>
      <c r="G384" s="5">
        <v>159192.80299786426</v>
      </c>
      <c r="H384" s="9">
        <v>18.863035623572515</v>
      </c>
    </row>
    <row r="385" spans="1:8" x14ac:dyDescent="0.25">
      <c r="A385" s="7">
        <v>45825.229166666664</v>
      </c>
      <c r="B385" s="4" t="s">
        <v>18</v>
      </c>
      <c r="C385" s="5">
        <v>51891.869997674046</v>
      </c>
      <c r="D385" s="5">
        <v>159193.79503821288</v>
      </c>
      <c r="E385" s="5">
        <v>18.865661670375356</v>
      </c>
      <c r="F385" s="5">
        <v>51891.504266656018</v>
      </c>
      <c r="G385" s="5">
        <v>159192.52660920296</v>
      </c>
      <c r="H385" s="9">
        <v>18.860959388577548</v>
      </c>
    </row>
    <row r="386" spans="1:8" x14ac:dyDescent="0.25">
      <c r="A386" s="7">
        <v>45825.229166666664</v>
      </c>
      <c r="B386" s="4" t="s">
        <v>19</v>
      </c>
      <c r="C386" s="5">
        <v>51892.83098666594</v>
      </c>
      <c r="D386" s="5">
        <v>159193.51846240537</v>
      </c>
      <c r="E386" s="5">
        <v>18.863216230483452</v>
      </c>
      <c r="F386" s="5">
        <v>51892.465110438468</v>
      </c>
      <c r="G386" s="5">
        <v>159192.24952677931</v>
      </c>
      <c r="H386" s="9">
        <v>18.858824857800926</v>
      </c>
    </row>
    <row r="387" spans="1:8" x14ac:dyDescent="0.25">
      <c r="A387" s="7">
        <v>45825.229166666664</v>
      </c>
      <c r="B387" s="4" t="s">
        <v>20</v>
      </c>
      <c r="C387" s="5">
        <v>51893.791838945894</v>
      </c>
      <c r="D387" s="5">
        <v>159193.24190592306</v>
      </c>
      <c r="E387" s="5">
        <v>18.860908806466888</v>
      </c>
      <c r="F387" s="5">
        <v>51893.426692718742</v>
      </c>
      <c r="G387" s="5">
        <v>159191.9722322778</v>
      </c>
      <c r="H387" s="9">
        <v>18.856702718339658</v>
      </c>
    </row>
    <row r="388" spans="1:8" x14ac:dyDescent="0.25">
      <c r="A388" s="7">
        <v>45825.229166666664</v>
      </c>
      <c r="B388" s="4" t="s">
        <v>21</v>
      </c>
      <c r="C388" s="5">
        <v>51894.752729759806</v>
      </c>
      <c r="D388" s="5">
        <v>159192.96497846718</v>
      </c>
      <c r="E388" s="5">
        <v>18.861075912100414</v>
      </c>
      <c r="F388" s="5">
        <v>51894.387583047202</v>
      </c>
      <c r="G388" s="5">
        <v>159191.69530356207</v>
      </c>
      <c r="H388" s="9">
        <v>18.857215612615047</v>
      </c>
    </row>
    <row r="389" spans="1:8" x14ac:dyDescent="0.25">
      <c r="A389" s="7">
        <v>45825.229166666664</v>
      </c>
      <c r="B389" s="4" t="s">
        <v>22</v>
      </c>
      <c r="C389" s="5">
        <v>51895.713620573719</v>
      </c>
      <c r="D389" s="5">
        <v>159192.68805101133</v>
      </c>
      <c r="E389" s="5">
        <v>18.861243017733944</v>
      </c>
      <c r="F389" s="5">
        <v>51895.348473375663</v>
      </c>
      <c r="G389" s="5">
        <v>159191.41837484631</v>
      </c>
      <c r="H389" s="9">
        <v>18.857728506890432</v>
      </c>
    </row>
    <row r="390" spans="1:8" x14ac:dyDescent="0.25">
      <c r="A390" s="7">
        <v>45825.229166666664</v>
      </c>
      <c r="B390" s="4" t="s">
        <v>23</v>
      </c>
      <c r="C390" s="5">
        <v>51896.675405970513</v>
      </c>
      <c r="D390" s="5">
        <v>159192.4109081027</v>
      </c>
      <c r="E390" s="5">
        <v>18.861498367389412</v>
      </c>
      <c r="F390" s="5">
        <v>51896.309528737984</v>
      </c>
      <c r="G390" s="5">
        <v>159191.14173461875</v>
      </c>
      <c r="H390" s="9">
        <v>18.85824734462722</v>
      </c>
    </row>
    <row r="391" spans="1:8" x14ac:dyDescent="0.25">
      <c r="A391" s="7">
        <v>45825.229166666664</v>
      </c>
      <c r="B391" s="4" t="s">
        <v>24</v>
      </c>
      <c r="C391" s="5">
        <v>51897.63647866169</v>
      </c>
      <c r="D391" s="5">
        <v>159192.13461708953</v>
      </c>
      <c r="E391" s="5">
        <v>18.863097837135957</v>
      </c>
      <c r="F391" s="5">
        <v>51897.271518069443</v>
      </c>
      <c r="G391" s="5">
        <v>159190.86864821697</v>
      </c>
      <c r="H391" s="9">
        <v>18.858833292983896</v>
      </c>
    </row>
    <row r="392" spans="1:8" x14ac:dyDescent="0.25">
      <c r="A392" s="7">
        <v>45825.229166666664</v>
      </c>
      <c r="B392" s="4" t="s">
        <v>25</v>
      </c>
      <c r="C392" s="5">
        <v>51898.597551352876</v>
      </c>
      <c r="D392" s="5">
        <v>159191.85832607636</v>
      </c>
      <c r="E392" s="5">
        <v>18.864697306882498</v>
      </c>
      <c r="F392" s="5">
        <v>51898.233507400895</v>
      </c>
      <c r="G392" s="5">
        <v>159190.59556181522</v>
      </c>
      <c r="H392" s="9">
        <v>18.859419241340568</v>
      </c>
    </row>
    <row r="393" spans="1:8" x14ac:dyDescent="0.25">
      <c r="A393" s="7">
        <v>45825.229166666664</v>
      </c>
      <c r="B393" s="4" t="s">
        <v>26</v>
      </c>
      <c r="C393" s="5">
        <v>51899.558732421232</v>
      </c>
      <c r="D393" s="5">
        <v>159191.58332043167</v>
      </c>
      <c r="E393" s="5">
        <v>18.865938365312182</v>
      </c>
      <c r="F393" s="5">
        <v>51899.203472361332</v>
      </c>
      <c r="G393" s="5">
        <v>159190.32062001547</v>
      </c>
      <c r="H393" s="9">
        <v>18.859777427163273</v>
      </c>
    </row>
    <row r="394" spans="1:8" x14ac:dyDescent="0.25">
      <c r="A394" s="7">
        <v>45825.229166666664</v>
      </c>
      <c r="B394" s="4" t="s">
        <v>27</v>
      </c>
      <c r="C394" s="5">
        <v>51900.521670474314</v>
      </c>
      <c r="D394" s="5">
        <v>159191.31359799046</v>
      </c>
      <c r="E394" s="5">
        <v>18.865605744223032</v>
      </c>
      <c r="F394" s="5">
        <v>51900.166031558641</v>
      </c>
      <c r="G394" s="5">
        <v>159190.04954924015</v>
      </c>
      <c r="H394" s="9">
        <v>18.859124401927648</v>
      </c>
    </row>
    <row r="395" spans="1:8" x14ac:dyDescent="0.25">
      <c r="A395" s="7">
        <v>45825.229166666664</v>
      </c>
      <c r="B395" s="4" t="s">
        <v>28</v>
      </c>
      <c r="C395" s="5">
        <v>51901.484608527397</v>
      </c>
      <c r="D395" s="5">
        <v>159191.04387554925</v>
      </c>
      <c r="E395" s="5">
        <v>18.865273123133885</v>
      </c>
      <c r="F395" s="5">
        <v>51901.128590755958</v>
      </c>
      <c r="G395" s="5">
        <v>159189.77847846484</v>
      </c>
      <c r="H395" s="9">
        <v>18.858471376692027</v>
      </c>
    </row>
    <row r="396" spans="1:8" x14ac:dyDescent="0.25">
      <c r="A396" s="7">
        <v>45825.229166666664</v>
      </c>
      <c r="B396" s="4" t="s">
        <v>29</v>
      </c>
      <c r="C396" s="5">
        <v>51902.447780924784</v>
      </c>
      <c r="D396" s="5">
        <v>159190.77528572394</v>
      </c>
      <c r="E396" s="5">
        <v>18.865124813901463</v>
      </c>
      <c r="F396" s="5">
        <v>51902.09987243612</v>
      </c>
      <c r="G396" s="5">
        <v>159189.50604742204</v>
      </c>
      <c r="H396" s="9">
        <v>18.857855472302717</v>
      </c>
    </row>
    <row r="397" spans="1:8" x14ac:dyDescent="0.25">
      <c r="A397" s="7">
        <v>45825.229166666664</v>
      </c>
      <c r="B397" s="4" t="s">
        <v>30</v>
      </c>
      <c r="C397" s="5">
        <v>51903.412439340806</v>
      </c>
      <c r="D397" s="5">
        <v>159190.51178306149</v>
      </c>
      <c r="E397" s="5">
        <v>18.86582287822732</v>
      </c>
      <c r="F397" s="5">
        <v>51903.064539372746</v>
      </c>
      <c r="G397" s="5">
        <v>159189.24257524015</v>
      </c>
      <c r="H397" s="9">
        <v>18.857522679348417</v>
      </c>
    </row>
    <row r="398" spans="1:8" x14ac:dyDescent="0.25">
      <c r="A398" s="7">
        <v>45825.229166666664</v>
      </c>
      <c r="B398" s="4" t="s">
        <v>31</v>
      </c>
      <c r="C398" s="5">
        <v>51904.377097756827</v>
      </c>
      <c r="D398" s="5">
        <v>159190.24828039907</v>
      </c>
      <c r="E398" s="5">
        <v>18.86652094255318</v>
      </c>
      <c r="F398" s="5">
        <v>51904.029206309366</v>
      </c>
      <c r="G398" s="5">
        <v>159188.97910305823</v>
      </c>
      <c r="H398" s="9">
        <v>18.857189886394121</v>
      </c>
    </row>
    <row r="399" spans="1:8" x14ac:dyDescent="0.25">
      <c r="A399" s="7">
        <v>45825.229166666664</v>
      </c>
      <c r="B399" s="4" t="s">
        <v>32</v>
      </c>
      <c r="C399" s="5">
        <v>51905.341841450259</v>
      </c>
      <c r="D399" s="5">
        <v>159189.98617913548</v>
      </c>
      <c r="E399" s="5">
        <v>18.867392406740745</v>
      </c>
      <c r="F399" s="5">
        <v>51905.003864651924</v>
      </c>
      <c r="G399" s="5">
        <v>159188.71400367381</v>
      </c>
      <c r="H399" s="9">
        <v>18.857104633955977</v>
      </c>
    </row>
    <row r="400" spans="1:8" x14ac:dyDescent="0.25">
      <c r="A400" s="7">
        <v>45825.229166666664</v>
      </c>
      <c r="B400" s="4" t="s">
        <v>33</v>
      </c>
      <c r="C400" s="5">
        <v>51906.308594977025</v>
      </c>
      <c r="D400" s="5">
        <v>159189.73047487877</v>
      </c>
      <c r="E400" s="5">
        <v>18.869110425193991</v>
      </c>
      <c r="F400" s="5">
        <v>51905.970516824033</v>
      </c>
      <c r="G400" s="5">
        <v>159188.45791499614</v>
      </c>
      <c r="H400" s="9">
        <v>18.858576820689617</v>
      </c>
    </row>
    <row r="401" spans="1:8" x14ac:dyDescent="0.25">
      <c r="A401" s="7">
        <v>45825.229166666664</v>
      </c>
      <c r="B401" s="4" t="s">
        <v>34</v>
      </c>
      <c r="C401" s="5">
        <v>51907.275348503783</v>
      </c>
      <c r="D401" s="5">
        <v>159189.47477062207</v>
      </c>
      <c r="E401" s="5">
        <v>18.870828443647241</v>
      </c>
      <c r="F401" s="5">
        <v>51906.937168996134</v>
      </c>
      <c r="G401" s="5">
        <v>159188.20182631849</v>
      </c>
      <c r="H401" s="9">
        <v>18.860049007423257</v>
      </c>
    </row>
    <row r="402" spans="1:8" x14ac:dyDescent="0.25">
      <c r="A402" s="7">
        <v>45825.229166666664</v>
      </c>
      <c r="B402" s="4" t="s">
        <v>35</v>
      </c>
      <c r="C402" s="5">
        <v>51908.242813030833</v>
      </c>
      <c r="D402" s="5">
        <v>159189.22252574799</v>
      </c>
      <c r="E402" s="5">
        <v>18.872859358535198</v>
      </c>
      <c r="F402" s="5">
        <v>51907.905490809295</v>
      </c>
      <c r="G402" s="5">
        <v>159187.94909902435</v>
      </c>
      <c r="H402" s="9">
        <v>18.861831223906176</v>
      </c>
    </row>
    <row r="403" spans="1:8" x14ac:dyDescent="0.25">
      <c r="A403" s="7">
        <v>45825.229166666664</v>
      </c>
      <c r="B403" s="4" t="s">
        <v>36</v>
      </c>
      <c r="C403" s="5">
        <v>51909.212341281323</v>
      </c>
      <c r="D403" s="5">
        <v>159188.9775611301</v>
      </c>
      <c r="E403" s="5">
        <v>18.875562593940035</v>
      </c>
      <c r="F403" s="5">
        <v>51908.874743372122</v>
      </c>
      <c r="G403" s="5">
        <v>159187.70304215947</v>
      </c>
      <c r="H403" s="9">
        <v>18.864174019583121</v>
      </c>
    </row>
    <row r="404" spans="1:8" x14ac:dyDescent="0.25">
      <c r="A404" s="7">
        <v>45825.229166666664</v>
      </c>
      <c r="B404" s="4" t="s">
        <v>37</v>
      </c>
      <c r="C404" s="5">
        <v>51910.181869531822</v>
      </c>
      <c r="D404" s="5">
        <v>159188.73259651221</v>
      </c>
      <c r="E404" s="5">
        <v>18.878265829344873</v>
      </c>
      <c r="F404" s="5">
        <v>51909.843995934956</v>
      </c>
      <c r="G404" s="5">
        <v>159187.45698529462</v>
      </c>
      <c r="H404" s="9">
        <v>18.866516815260066</v>
      </c>
    </row>
    <row r="405" spans="1:8" x14ac:dyDescent="0.25">
      <c r="A405" s="7">
        <v>45825.229166666664</v>
      </c>
      <c r="B405" s="4" t="s">
        <v>38</v>
      </c>
      <c r="C405" s="5">
        <v>51911.152141168488</v>
      </c>
      <c r="D405" s="5">
        <v>159188.48944327913</v>
      </c>
      <c r="E405" s="5">
        <v>18.881402208832402</v>
      </c>
      <c r="F405" s="5">
        <v>51910.835192576567</v>
      </c>
      <c r="G405" s="5">
        <v>159187.20751747841</v>
      </c>
      <c r="H405" s="9">
        <v>18.869138865821263</v>
      </c>
    </row>
    <row r="406" spans="1:8" x14ac:dyDescent="0.25">
      <c r="A406" s="7">
        <v>45825.229166666664</v>
      </c>
      <c r="B406" s="4" t="s">
        <v>39</v>
      </c>
      <c r="C406" s="5">
        <v>51912.123873466815</v>
      </c>
      <c r="D406" s="5">
        <v>159188.25340570393</v>
      </c>
      <c r="E406" s="5">
        <v>18.886156520181554</v>
      </c>
      <c r="F406" s="5">
        <v>51911.806757288294</v>
      </c>
      <c r="G406" s="5">
        <v>159186.97076749388</v>
      </c>
      <c r="H406" s="9">
        <v>18.872523500824762</v>
      </c>
    </row>
    <row r="407" spans="1:8" x14ac:dyDescent="0.25">
      <c r="A407" s="7">
        <v>45825.229166666664</v>
      </c>
      <c r="B407" s="4" t="s">
        <v>40</v>
      </c>
      <c r="C407" s="5">
        <v>51913.095605765142</v>
      </c>
      <c r="D407" s="5">
        <v>159188.0173681287</v>
      </c>
      <c r="E407" s="5">
        <v>18.890910831530704</v>
      </c>
      <c r="F407" s="5">
        <v>51912.77832200002</v>
      </c>
      <c r="G407" s="5">
        <v>159186.73401750936</v>
      </c>
      <c r="H407" s="9">
        <v>18.875908135828258</v>
      </c>
    </row>
    <row r="408" spans="1:8" x14ac:dyDescent="0.25">
      <c r="A408" s="7">
        <v>45821.291666666664</v>
      </c>
      <c r="B408" s="4" t="s">
        <v>12</v>
      </c>
      <c r="C408" s="5">
        <v>51886.101888031983</v>
      </c>
      <c r="D408" s="5">
        <v>159195.44568170098</v>
      </c>
      <c r="E408" s="5">
        <v>18.870056339802886</v>
      </c>
      <c r="F408" s="5">
        <v>51885.743050780671</v>
      </c>
      <c r="G408" s="5">
        <v>159194.18695535802</v>
      </c>
      <c r="H408" s="9">
        <v>18.866068661183395</v>
      </c>
    </row>
    <row r="409" spans="1:8" x14ac:dyDescent="0.25">
      <c r="A409" s="7">
        <v>45821.291666666664</v>
      </c>
      <c r="B409" s="4" t="s">
        <v>13</v>
      </c>
      <c r="C409" s="5">
        <v>51887.063534667497</v>
      </c>
      <c r="D409" s="5">
        <v>159195.17139035295</v>
      </c>
      <c r="E409" s="5">
        <v>18.870125570329904</v>
      </c>
      <c r="F409" s="5">
        <v>51886.704169507437</v>
      </c>
      <c r="G409" s="5">
        <v>159193.910819971</v>
      </c>
      <c r="H409" s="9">
        <v>18.866271378951897</v>
      </c>
    </row>
    <row r="410" spans="1:8" x14ac:dyDescent="0.25">
      <c r="A410" s="7">
        <v>45821.291666666664</v>
      </c>
      <c r="B410" s="4" t="s">
        <v>14</v>
      </c>
      <c r="C410" s="5">
        <v>51888.025181303019</v>
      </c>
      <c r="D410" s="5">
        <v>159194.89709900491</v>
      </c>
      <c r="E410" s="5">
        <v>18.870194800856918</v>
      </c>
      <c r="F410" s="5">
        <v>51887.66528823421</v>
      </c>
      <c r="G410" s="5">
        <v>159193.63468458402</v>
      </c>
      <c r="H410" s="9">
        <v>18.866474096720399</v>
      </c>
    </row>
    <row r="411" spans="1:8" x14ac:dyDescent="0.25">
      <c r="A411" s="7">
        <v>45821.291666666664</v>
      </c>
      <c r="B411" s="4" t="s">
        <v>15</v>
      </c>
      <c r="C411" s="5">
        <v>51888.98628832103</v>
      </c>
      <c r="D411" s="5">
        <v>159194.62201573106</v>
      </c>
      <c r="E411" s="5">
        <v>18.869514730242752</v>
      </c>
      <c r="F411" s="5">
        <v>51888.625001090913</v>
      </c>
      <c r="G411" s="5">
        <v>159193.35771698906</v>
      </c>
      <c r="H411" s="9">
        <v>18.86545297618737</v>
      </c>
    </row>
    <row r="412" spans="1:8" x14ac:dyDescent="0.25">
      <c r="A412" s="7">
        <v>45821.291666666664</v>
      </c>
      <c r="B412" s="4" t="s">
        <v>16</v>
      </c>
      <c r="C412" s="5">
        <v>51889.947664398285</v>
      </c>
      <c r="D412" s="5">
        <v>159194.34677858101</v>
      </c>
      <c r="E412" s="5">
        <v>18.868773577574299</v>
      </c>
      <c r="F412" s="5">
        <v>51889.585741638402</v>
      </c>
      <c r="G412" s="5">
        <v>159193.08027121829</v>
      </c>
      <c r="H412" s="9">
        <v>18.864251020255072</v>
      </c>
    </row>
    <row r="413" spans="1:8" x14ac:dyDescent="0.25">
      <c r="A413" s="7">
        <v>45821.291666666664</v>
      </c>
      <c r="B413" s="4" t="s">
        <v>17</v>
      </c>
      <c r="C413" s="5">
        <v>51890.909040475541</v>
      </c>
      <c r="D413" s="5">
        <v>159194.07154143095</v>
      </c>
      <c r="E413" s="5">
        <v>18.868032424905849</v>
      </c>
      <c r="F413" s="5">
        <v>51890.546482185884</v>
      </c>
      <c r="G413" s="5">
        <v>159192.80282544752</v>
      </c>
      <c r="H413" s="9">
        <v>18.86304906432277</v>
      </c>
    </row>
    <row r="414" spans="1:8" x14ac:dyDescent="0.25">
      <c r="A414" s="7">
        <v>45821.291666666664</v>
      </c>
      <c r="B414" s="4" t="s">
        <v>18</v>
      </c>
      <c r="C414" s="5">
        <v>51891.870085166687</v>
      </c>
      <c r="D414" s="5">
        <v>159193.79534240576</v>
      </c>
      <c r="E414" s="5">
        <v>18.865661447731828</v>
      </c>
      <c r="F414" s="5">
        <v>51891.504353461787</v>
      </c>
      <c r="G414" s="5">
        <v>159192.52690810763</v>
      </c>
      <c r="H414" s="9">
        <v>18.861283132921656</v>
      </c>
    </row>
    <row r="415" spans="1:8" x14ac:dyDescent="0.25">
      <c r="A415" s="7">
        <v>45821.291666666664</v>
      </c>
      <c r="B415" s="4" t="s">
        <v>19</v>
      </c>
      <c r="C415" s="5">
        <v>51892.831165658921</v>
      </c>
      <c r="D415" s="5">
        <v>159193.51908472509</v>
      </c>
      <c r="E415" s="5">
        <v>18.863215774997911</v>
      </c>
      <c r="F415" s="5">
        <v>51892.465288045249</v>
      </c>
      <c r="G415" s="5">
        <v>159192.25013834573</v>
      </c>
      <c r="H415" s="9">
        <v>18.859487246856443</v>
      </c>
    </row>
    <row r="416" spans="1:8" x14ac:dyDescent="0.25">
      <c r="A416" s="7">
        <v>45821.291666666664</v>
      </c>
      <c r="B416" s="4" t="s">
        <v>20</v>
      </c>
      <c r="C416" s="5">
        <v>51893.791838945894</v>
      </c>
      <c r="D416" s="5">
        <v>159193.24290592305</v>
      </c>
      <c r="E416" s="5">
        <v>18.860908806466888</v>
      </c>
      <c r="F416" s="5">
        <v>51893.426692719338</v>
      </c>
      <c r="G416" s="5">
        <v>159191.97323227764</v>
      </c>
      <c r="H416" s="9">
        <v>18.857700906113323</v>
      </c>
    </row>
    <row r="417" spans="1:8" x14ac:dyDescent="0.25">
      <c r="A417" s="7">
        <v>45821.291666666664</v>
      </c>
      <c r="B417" s="4" t="s">
        <v>21</v>
      </c>
      <c r="C417" s="5">
        <v>51894.752729759806</v>
      </c>
      <c r="D417" s="5">
        <v>159192.96597846717</v>
      </c>
      <c r="E417" s="5">
        <v>18.861075912100414</v>
      </c>
      <c r="F417" s="5">
        <v>51894.38758316014</v>
      </c>
      <c r="G417" s="5">
        <v>159191.69630352949</v>
      </c>
      <c r="H417" s="9">
        <v>18.857871870891774</v>
      </c>
    </row>
    <row r="418" spans="1:8" x14ac:dyDescent="0.25">
      <c r="A418" s="7">
        <v>45821.291666666664</v>
      </c>
      <c r="B418" s="4" t="s">
        <v>22</v>
      </c>
      <c r="C418" s="5">
        <v>51895.713620573719</v>
      </c>
      <c r="D418" s="5">
        <v>159192.68905101132</v>
      </c>
      <c r="E418" s="5">
        <v>18.861243017733944</v>
      </c>
      <c r="F418" s="5">
        <v>51895.348473600949</v>
      </c>
      <c r="G418" s="5">
        <v>159191.41937478137</v>
      </c>
      <c r="H418" s="9">
        <v>18.858042835670226</v>
      </c>
    </row>
    <row r="419" spans="1:8" x14ac:dyDescent="0.25">
      <c r="A419" s="7">
        <v>45821.291666666664</v>
      </c>
      <c r="B419" s="4" t="s">
        <v>23</v>
      </c>
      <c r="C419" s="5">
        <v>51896.675400289481</v>
      </c>
      <c r="D419" s="5">
        <v>159192.41188835373</v>
      </c>
      <c r="E419" s="5">
        <v>18.861498357934735</v>
      </c>
      <c r="F419" s="5">
        <v>51896.309521418087</v>
      </c>
      <c r="G419" s="5">
        <v>159191.14270884954</v>
      </c>
      <c r="H419" s="9">
        <v>18.858247340168667</v>
      </c>
    </row>
    <row r="420" spans="1:8" x14ac:dyDescent="0.25">
      <c r="A420" s="7">
        <v>45821.291666666664</v>
      </c>
      <c r="B420" s="4" t="s">
        <v>24</v>
      </c>
      <c r="C420" s="5">
        <v>51897.636380606236</v>
      </c>
      <c r="D420" s="5">
        <v>159192.13527621914</v>
      </c>
      <c r="E420" s="5">
        <v>18.863097673946701</v>
      </c>
      <c r="F420" s="5">
        <v>51897.271420156809</v>
      </c>
      <c r="G420" s="5">
        <v>159190.8693035219</v>
      </c>
      <c r="H420" s="9">
        <v>18.858833233345244</v>
      </c>
    </row>
    <row r="421" spans="1:8" x14ac:dyDescent="0.25">
      <c r="A421" s="7">
        <v>45821.291666666664</v>
      </c>
      <c r="B421" s="4" t="s">
        <v>25</v>
      </c>
      <c r="C421" s="5">
        <v>51898.597360922991</v>
      </c>
      <c r="D421" s="5">
        <v>159191.85866408455</v>
      </c>
      <c r="E421" s="5">
        <v>18.864696989958667</v>
      </c>
      <c r="F421" s="5">
        <v>51898.233318895531</v>
      </c>
      <c r="G421" s="5">
        <v>159190.59589819427</v>
      </c>
      <c r="H421" s="9">
        <v>18.859419126521821</v>
      </c>
    </row>
    <row r="422" spans="1:8" x14ac:dyDescent="0.25">
      <c r="A422" s="7">
        <v>45821.291666666664</v>
      </c>
      <c r="B422" s="4" t="s">
        <v>26</v>
      </c>
      <c r="C422" s="5">
        <v>51899.558748431518</v>
      </c>
      <c r="D422" s="5">
        <v>159191.58337758735</v>
      </c>
      <c r="E422" s="5">
        <v>18.866</v>
      </c>
      <c r="F422" s="5">
        <v>51899.203488344778</v>
      </c>
      <c r="G422" s="5">
        <v>159190.32067680615</v>
      </c>
      <c r="H422" s="9">
        <v>18.859777416319687</v>
      </c>
    </row>
    <row r="423" spans="1:8" x14ac:dyDescent="0.25">
      <c r="A423" s="7">
        <v>45821.291666666664</v>
      </c>
      <c r="B423" s="4" t="s">
        <v>27</v>
      </c>
      <c r="C423" s="5">
        <v>51900.521772886575</v>
      </c>
      <c r="D423" s="5">
        <v>159191.31396359557</v>
      </c>
      <c r="E423" s="5">
        <v>18.866</v>
      </c>
      <c r="F423" s="5">
        <v>51900.166132696293</v>
      </c>
      <c r="G423" s="5">
        <v>159190.04990859167</v>
      </c>
      <c r="H423" s="9">
        <v>18.859124333313233</v>
      </c>
    </row>
    <row r="424" spans="1:8" x14ac:dyDescent="0.25">
      <c r="A424" s="7">
        <v>45821.291666666664</v>
      </c>
      <c r="B424" s="4" t="s">
        <v>28</v>
      </c>
      <c r="C424" s="5">
        <v>51901.484797341633</v>
      </c>
      <c r="D424" s="5">
        <v>159191.0445496038</v>
      </c>
      <c r="E424" s="5">
        <v>18.866</v>
      </c>
      <c r="F424" s="5">
        <v>51901.128777047808</v>
      </c>
      <c r="G424" s="5">
        <v>159189.77914037718</v>
      </c>
      <c r="H424" s="9">
        <v>18.858471250306778</v>
      </c>
    </row>
    <row r="425" spans="1:8" x14ac:dyDescent="0.25">
      <c r="A425" s="7">
        <v>45821.291666666664</v>
      </c>
      <c r="B425" s="4" t="s">
        <v>29</v>
      </c>
      <c r="C425" s="5">
        <v>51902.447765839897</v>
      </c>
      <c r="D425" s="5">
        <v>159190.77623041449</v>
      </c>
      <c r="E425" s="5">
        <v>18.866065372992377</v>
      </c>
      <c r="F425" s="5">
        <v>51902.099872443272</v>
      </c>
      <c r="G425" s="5">
        <v>159189.50704742008</v>
      </c>
      <c r="H425" s="9">
        <v>18.857900000000001</v>
      </c>
    </row>
    <row r="426" spans="1:8" x14ac:dyDescent="0.25">
      <c r="A426" s="7">
        <v>45821.291666666664</v>
      </c>
      <c r="B426" s="4" t="s">
        <v>30</v>
      </c>
      <c r="C426" s="5">
        <v>51903.412339888513</v>
      </c>
      <c r="D426" s="5">
        <v>159190.51241841505</v>
      </c>
      <c r="E426" s="5">
        <v>18.86643099375512</v>
      </c>
      <c r="F426" s="5">
        <v>51903.064539433311</v>
      </c>
      <c r="G426" s="5">
        <v>159189.24357522361</v>
      </c>
      <c r="H426" s="9">
        <v>18.857900000000001</v>
      </c>
    </row>
    <row r="427" spans="1:8" x14ac:dyDescent="0.25">
      <c r="A427" s="7">
        <v>45821.291666666664</v>
      </c>
      <c r="B427" s="4" t="s">
        <v>31</v>
      </c>
      <c r="C427" s="5">
        <v>51904.376913937129</v>
      </c>
      <c r="D427" s="5">
        <v>159190.24860641561</v>
      </c>
      <c r="E427" s="5">
        <v>18.866796614517863</v>
      </c>
      <c r="F427" s="5">
        <v>51904.029206423358</v>
      </c>
      <c r="G427" s="5">
        <v>159188.9801030271</v>
      </c>
      <c r="H427" s="9">
        <v>18.857900000000001</v>
      </c>
    </row>
    <row r="428" spans="1:8" x14ac:dyDescent="0.25">
      <c r="A428" s="7">
        <v>45821.291666666664</v>
      </c>
      <c r="B428" s="4" t="s">
        <v>32</v>
      </c>
      <c r="C428" s="5">
        <v>51905.341856193925</v>
      </c>
      <c r="D428" s="5">
        <v>159189.98623491602</v>
      </c>
      <c r="E428" s="5">
        <v>18.867392432941728</v>
      </c>
      <c r="F428" s="5">
        <v>51905.003852351983</v>
      </c>
      <c r="G428" s="5">
        <v>159188.71495702621</v>
      </c>
      <c r="H428" s="9">
        <v>18.858054709071411</v>
      </c>
    </row>
    <row r="429" spans="1:8" x14ac:dyDescent="0.25">
      <c r="A429" s="7">
        <v>45821.291666666664</v>
      </c>
      <c r="B429" s="4" t="s">
        <v>33</v>
      </c>
      <c r="C429" s="5">
        <v>51906.308696346234</v>
      </c>
      <c r="D429" s="5">
        <v>159189.73085839444</v>
      </c>
      <c r="E429" s="5">
        <v>18.869110605337301</v>
      </c>
      <c r="F429" s="5">
        <v>51905.970416035314</v>
      </c>
      <c r="G429" s="5">
        <v>159188.45853275422</v>
      </c>
      <c r="H429" s="9">
        <v>18.859167723973648</v>
      </c>
    </row>
    <row r="430" spans="1:8" x14ac:dyDescent="0.25">
      <c r="A430" s="7">
        <v>45821.291666666664</v>
      </c>
      <c r="B430" s="4" t="s">
        <v>34</v>
      </c>
      <c r="C430" s="5">
        <v>51907.275536498542</v>
      </c>
      <c r="D430" s="5">
        <v>159189.47548187288</v>
      </c>
      <c r="E430" s="5">
        <v>18.870828777732875</v>
      </c>
      <c r="F430" s="5">
        <v>51906.936979718637</v>
      </c>
      <c r="G430" s="5">
        <v>159188.20210848222</v>
      </c>
      <c r="H430" s="9">
        <v>18.860280738875886</v>
      </c>
    </row>
    <row r="431" spans="1:8" x14ac:dyDescent="0.25">
      <c r="A431" s="7">
        <v>45821.291666666664</v>
      </c>
      <c r="B431" s="4" t="s">
        <v>35</v>
      </c>
      <c r="C431" s="5">
        <v>51908.24281274675</v>
      </c>
      <c r="D431" s="5">
        <v>159189.22352581975</v>
      </c>
      <c r="E431" s="5">
        <v>18.872961662236339</v>
      </c>
      <c r="F431" s="5">
        <v>51907.905517584324</v>
      </c>
      <c r="G431" s="5">
        <v>159187.94920456348</v>
      </c>
      <c r="H431" s="9">
        <v>18.861831288624526</v>
      </c>
    </row>
    <row r="432" spans="1:8" x14ac:dyDescent="0.25">
      <c r="A432" s="7">
        <v>45821.291666666664</v>
      </c>
      <c r="B432" s="4" t="s">
        <v>36</v>
      </c>
      <c r="C432" s="5">
        <v>51909.212340103608</v>
      </c>
      <c r="D432" s="5">
        <v>159188.97856142768</v>
      </c>
      <c r="E432" s="5">
        <v>18.875986708591611</v>
      </c>
      <c r="F432" s="5">
        <v>51908.874845612292</v>
      </c>
      <c r="G432" s="5">
        <v>159187.70344515948</v>
      </c>
      <c r="H432" s="9">
        <v>18.864174266709448</v>
      </c>
    </row>
    <row r="433" spans="1:8" x14ac:dyDescent="0.25">
      <c r="A433" s="7">
        <v>45821.291666666664</v>
      </c>
      <c r="B433" s="4" t="s">
        <v>37</v>
      </c>
      <c r="C433" s="5">
        <v>51910.181867460473</v>
      </c>
      <c r="D433" s="5">
        <v>159188.73359703558</v>
      </c>
      <c r="E433" s="5">
        <v>18.87901175494688</v>
      </c>
      <c r="F433" s="5">
        <v>51909.84417364026</v>
      </c>
      <c r="G433" s="5">
        <v>159187.45768575551</v>
      </c>
      <c r="H433" s="9">
        <v>18.866517244794366</v>
      </c>
    </row>
    <row r="434" spans="1:8" x14ac:dyDescent="0.25">
      <c r="A434" s="7">
        <v>45821.291666666664</v>
      </c>
      <c r="B434" s="4" t="s">
        <v>38</v>
      </c>
      <c r="C434" s="5">
        <v>51911.152137387231</v>
      </c>
      <c r="D434" s="5">
        <v>159188.49042629151</v>
      </c>
      <c r="E434" s="5">
        <v>18.882328834015588</v>
      </c>
      <c r="F434" s="5">
        <v>51910.835192576567</v>
      </c>
      <c r="G434" s="5">
        <v>159187.2085174784</v>
      </c>
      <c r="H434" s="9">
        <v>18.869138865821263</v>
      </c>
    </row>
    <row r="435" spans="1:8" x14ac:dyDescent="0.25">
      <c r="A435" s="7">
        <v>45821.291666666664</v>
      </c>
      <c r="B435" s="4" t="s">
        <v>39</v>
      </c>
      <c r="C435" s="5">
        <v>51912.123851747907</v>
      </c>
      <c r="D435" s="5">
        <v>159188.25430812963</v>
      </c>
      <c r="E435" s="5">
        <v>18.886735067486104</v>
      </c>
      <c r="F435" s="5">
        <v>51911.806757288294</v>
      </c>
      <c r="G435" s="5">
        <v>159186.97176749387</v>
      </c>
      <c r="H435" s="9">
        <v>18.872523500824762</v>
      </c>
    </row>
    <row r="436" spans="1:8" x14ac:dyDescent="0.25">
      <c r="A436" s="7">
        <v>45821.291666666664</v>
      </c>
      <c r="B436" s="4" t="s">
        <v>40</v>
      </c>
      <c r="C436" s="5">
        <v>51913.095566108583</v>
      </c>
      <c r="D436" s="5">
        <v>159188.01818996778</v>
      </c>
      <c r="E436" s="5">
        <v>18.891141300956619</v>
      </c>
      <c r="F436" s="5">
        <v>51912.77832200002</v>
      </c>
      <c r="G436" s="5">
        <v>159186.73501750935</v>
      </c>
      <c r="H436" s="9">
        <v>18.875908135828258</v>
      </c>
    </row>
    <row r="437" spans="1:8" x14ac:dyDescent="0.25">
      <c r="A437" s="7">
        <v>45817.284722222219</v>
      </c>
      <c r="B437" s="4" t="s">
        <v>12</v>
      </c>
      <c r="C437" s="5">
        <v>51886.101888003854</v>
      </c>
      <c r="D437" s="5">
        <v>159195.44568170901</v>
      </c>
      <c r="E437" s="5">
        <v>18.86977464079656</v>
      </c>
      <c r="F437" s="5">
        <v>51885.743029345111</v>
      </c>
      <c r="G437" s="5">
        <v>159194.18588072801</v>
      </c>
      <c r="H437" s="9">
        <v>18.86578752268592</v>
      </c>
    </row>
    <row r="438" spans="1:8" x14ac:dyDescent="0.25">
      <c r="A438" s="7">
        <v>45817.284722222219</v>
      </c>
      <c r="B438" s="4" t="s">
        <v>13</v>
      </c>
      <c r="C438" s="5">
        <v>51887.0635346048</v>
      </c>
      <c r="D438" s="5">
        <v>159195.17139037082</v>
      </c>
      <c r="E438" s="5">
        <v>18.869497718698447</v>
      </c>
      <c r="F438" s="5">
        <v>51886.704122307987</v>
      </c>
      <c r="G438" s="5">
        <v>159193.90965564147</v>
      </c>
      <c r="H438" s="9">
        <v>18.865652333606498</v>
      </c>
    </row>
    <row r="439" spans="1:8" x14ac:dyDescent="0.25">
      <c r="A439" s="7">
        <v>45817.284722222219</v>
      </c>
      <c r="B439" s="4" t="s">
        <v>14</v>
      </c>
      <c r="C439" s="5">
        <v>51888.025181205747</v>
      </c>
      <c r="D439" s="5">
        <v>159194.89709903265</v>
      </c>
      <c r="E439" s="5">
        <v>18.869220796600338</v>
      </c>
      <c r="F439" s="5">
        <v>51887.665215270863</v>
      </c>
      <c r="G439" s="5">
        <v>159193.63343055494</v>
      </c>
      <c r="H439" s="9">
        <v>18.865517144527075</v>
      </c>
    </row>
    <row r="440" spans="1:8" x14ac:dyDescent="0.25">
      <c r="A440" s="7">
        <v>45817.284722222219</v>
      </c>
      <c r="B440" s="4" t="s">
        <v>15</v>
      </c>
      <c r="C440" s="5">
        <v>51888.986206032256</v>
      </c>
      <c r="D440" s="5">
        <v>159194.62172783251</v>
      </c>
      <c r="E440" s="5">
        <v>18.868826251099026</v>
      </c>
      <c r="F440" s="5">
        <v>51888.624024403252</v>
      </c>
      <c r="G440" s="5">
        <v>159193.35679661779</v>
      </c>
      <c r="H440" s="9">
        <v>18.864752372254646</v>
      </c>
    </row>
    <row r="441" spans="1:8" x14ac:dyDescent="0.25">
      <c r="A441" s="7">
        <v>45817.284722222219</v>
      </c>
      <c r="B441" s="4" t="s">
        <v>16</v>
      </c>
      <c r="C441" s="5">
        <v>51889.947493110194</v>
      </c>
      <c r="D441" s="5">
        <v>159194.34617930613</v>
      </c>
      <c r="E441" s="5">
        <v>18.868422023431954</v>
      </c>
      <c r="F441" s="5">
        <v>51889.584791712696</v>
      </c>
      <c r="G441" s="5">
        <v>159193.07944225875</v>
      </c>
      <c r="H441" s="9">
        <v>18.863894115171242</v>
      </c>
    </row>
    <row r="442" spans="1:8" x14ac:dyDescent="0.25">
      <c r="A442" s="7">
        <v>45817.284722222219</v>
      </c>
      <c r="B442" s="4" t="s">
        <v>17</v>
      </c>
      <c r="C442" s="5">
        <v>51890.908780188132</v>
      </c>
      <c r="D442" s="5">
        <v>159194.07063077975</v>
      </c>
      <c r="E442" s="5">
        <v>18.868017795764882</v>
      </c>
      <c r="F442" s="5">
        <v>51890.545559022146</v>
      </c>
      <c r="G442" s="5">
        <v>159192.80208789968</v>
      </c>
      <c r="H442" s="9">
        <v>18.863035858087837</v>
      </c>
    </row>
    <row r="443" spans="1:8" x14ac:dyDescent="0.25">
      <c r="A443" s="7">
        <v>45817.284722222219</v>
      </c>
      <c r="B443" s="4" t="s">
        <v>18</v>
      </c>
      <c r="C443" s="5">
        <v>51891.870085166687</v>
      </c>
      <c r="D443" s="5">
        <v>159193.79434240577</v>
      </c>
      <c r="E443" s="5">
        <v>18.865661447731828</v>
      </c>
      <c r="F443" s="5">
        <v>51891.504353461787</v>
      </c>
      <c r="G443" s="5">
        <v>159192.52590810764</v>
      </c>
      <c r="H443" s="9">
        <v>18.861283132921656</v>
      </c>
    </row>
    <row r="444" spans="1:8" x14ac:dyDescent="0.25">
      <c r="A444" s="7">
        <v>45817.284722222219</v>
      </c>
      <c r="B444" s="4" t="s">
        <v>19</v>
      </c>
      <c r="C444" s="5">
        <v>51892.831165658921</v>
      </c>
      <c r="D444" s="5">
        <v>159193.5180847251</v>
      </c>
      <c r="E444" s="5">
        <v>18.863215774997911</v>
      </c>
      <c r="F444" s="5">
        <v>51892.465288045249</v>
      </c>
      <c r="G444" s="5">
        <v>159192.24913834574</v>
      </c>
      <c r="H444" s="9">
        <v>18.859487246856443</v>
      </c>
    </row>
    <row r="445" spans="1:8" x14ac:dyDescent="0.25">
      <c r="A445" s="7">
        <v>45817.284722222219</v>
      </c>
      <c r="B445" s="4" t="s">
        <v>20</v>
      </c>
      <c r="C445" s="5">
        <v>51893.791838945894</v>
      </c>
      <c r="D445" s="5">
        <v>159193.24190592306</v>
      </c>
      <c r="E445" s="5">
        <v>18.860908806466888</v>
      </c>
      <c r="F445" s="5">
        <v>51893.426692719338</v>
      </c>
      <c r="G445" s="5">
        <v>159191.97223227765</v>
      </c>
      <c r="H445" s="9">
        <v>18.857700906113323</v>
      </c>
    </row>
    <row r="446" spans="1:8" x14ac:dyDescent="0.25">
      <c r="A446" s="7">
        <v>45817.284722222219</v>
      </c>
      <c r="B446" s="4" t="s">
        <v>21</v>
      </c>
      <c r="C446" s="5">
        <v>51894.752729759806</v>
      </c>
      <c r="D446" s="5">
        <v>159192.96497846718</v>
      </c>
      <c r="E446" s="5">
        <v>18.861075912100414</v>
      </c>
      <c r="F446" s="5">
        <v>51894.38758316014</v>
      </c>
      <c r="G446" s="5">
        <v>159191.6953035295</v>
      </c>
      <c r="H446" s="9">
        <v>18.857871870891774</v>
      </c>
    </row>
    <row r="447" spans="1:8" x14ac:dyDescent="0.25">
      <c r="A447" s="7">
        <v>45817.284722222219</v>
      </c>
      <c r="B447" s="4" t="s">
        <v>22</v>
      </c>
      <c r="C447" s="5">
        <v>51895.713620573719</v>
      </c>
      <c r="D447" s="5">
        <v>159192.68805101133</v>
      </c>
      <c r="E447" s="5">
        <v>18.861243017733944</v>
      </c>
      <c r="F447" s="5">
        <v>51895.348473600949</v>
      </c>
      <c r="G447" s="5">
        <v>159191.41837478138</v>
      </c>
      <c r="H447" s="9">
        <v>18.858042835670226</v>
      </c>
    </row>
    <row r="448" spans="1:8" x14ac:dyDescent="0.25">
      <c r="A448" s="7">
        <v>45817.284722222219</v>
      </c>
      <c r="B448" s="4" t="s">
        <v>23</v>
      </c>
      <c r="C448" s="5">
        <v>51896.675400289481</v>
      </c>
      <c r="D448" s="5">
        <v>159192.41088835374</v>
      </c>
      <c r="E448" s="5">
        <v>18.861498357934735</v>
      </c>
      <c r="F448" s="5">
        <v>51896.309521418087</v>
      </c>
      <c r="G448" s="5">
        <v>159191.14170884955</v>
      </c>
      <c r="H448" s="9">
        <v>18.858247340168667</v>
      </c>
    </row>
    <row r="449" spans="1:8" x14ac:dyDescent="0.25">
      <c r="A449" s="7">
        <v>45817.284722222219</v>
      </c>
      <c r="B449" s="4" t="s">
        <v>24</v>
      </c>
      <c r="C449" s="5">
        <v>51897.636380606236</v>
      </c>
      <c r="D449" s="5">
        <v>159192.13427621915</v>
      </c>
      <c r="E449" s="5">
        <v>18.863097673946697</v>
      </c>
      <c r="F449" s="5">
        <v>51897.271420156809</v>
      </c>
      <c r="G449" s="5">
        <v>159190.86830352191</v>
      </c>
      <c r="H449" s="9">
        <v>18.858833233345244</v>
      </c>
    </row>
    <row r="450" spans="1:8" x14ac:dyDescent="0.25">
      <c r="A450" s="7">
        <v>45817.284722222219</v>
      </c>
      <c r="B450" s="4" t="s">
        <v>25</v>
      </c>
      <c r="C450" s="5">
        <v>51898.597360922984</v>
      </c>
      <c r="D450" s="5">
        <v>159191.85766408456</v>
      </c>
      <c r="E450" s="5">
        <v>18.864696989958659</v>
      </c>
      <c r="F450" s="5">
        <v>51898.233318895531</v>
      </c>
      <c r="G450" s="5">
        <v>159190.59489819428</v>
      </c>
      <c r="H450" s="9">
        <v>18.859419126521821</v>
      </c>
    </row>
    <row r="451" spans="1:8" x14ac:dyDescent="0.25">
      <c r="A451" s="7">
        <v>45817.284722222219</v>
      </c>
      <c r="B451" s="4" t="s">
        <v>26</v>
      </c>
      <c r="C451" s="5">
        <v>51899.558748431518</v>
      </c>
      <c r="D451" s="5">
        <v>159191.58237758733</v>
      </c>
      <c r="E451" s="5">
        <v>18.866</v>
      </c>
      <c r="F451" s="5">
        <v>51899.203488344778</v>
      </c>
      <c r="G451" s="5">
        <v>159190.31967680616</v>
      </c>
      <c r="H451" s="9">
        <v>18.859777416319687</v>
      </c>
    </row>
    <row r="452" spans="1:8" x14ac:dyDescent="0.25">
      <c r="A452" s="7">
        <v>45817.284722222219</v>
      </c>
      <c r="B452" s="4" t="s">
        <v>27</v>
      </c>
      <c r="C452" s="5">
        <v>51900.521772886575</v>
      </c>
      <c r="D452" s="5">
        <v>159191.31296359556</v>
      </c>
      <c r="E452" s="5">
        <v>18.866</v>
      </c>
      <c r="F452" s="5">
        <v>51900.166132696293</v>
      </c>
      <c r="G452" s="5">
        <v>159190.04890859168</v>
      </c>
      <c r="H452" s="9">
        <v>18.859124333313233</v>
      </c>
    </row>
    <row r="453" spans="1:8" x14ac:dyDescent="0.25">
      <c r="A453" s="7">
        <v>45817.284722222219</v>
      </c>
      <c r="B453" s="4" t="s">
        <v>28</v>
      </c>
      <c r="C453" s="5">
        <v>51901.484797341633</v>
      </c>
      <c r="D453" s="5">
        <v>159191.04354960378</v>
      </c>
      <c r="E453" s="5">
        <v>18.866</v>
      </c>
      <c r="F453" s="5">
        <v>51901.128777047808</v>
      </c>
      <c r="G453" s="5">
        <v>159189.7781403772</v>
      </c>
      <c r="H453" s="9">
        <v>18.858471250306778</v>
      </c>
    </row>
    <row r="454" spans="1:8" x14ac:dyDescent="0.25">
      <c r="A454" s="7">
        <v>45817.284722222219</v>
      </c>
      <c r="B454" s="4" t="s">
        <v>29</v>
      </c>
      <c r="C454" s="5">
        <v>51902.447765839897</v>
      </c>
      <c r="D454" s="5">
        <v>159190.77523041447</v>
      </c>
      <c r="E454" s="5">
        <v>18.866065372992377</v>
      </c>
      <c r="F454" s="5">
        <v>51902.099861120325</v>
      </c>
      <c r="G454" s="5">
        <v>159189.50600598883</v>
      </c>
      <c r="H454" s="9">
        <v>18.857900000000001</v>
      </c>
    </row>
    <row r="455" spans="1:8" x14ac:dyDescent="0.25">
      <c r="A455" s="7">
        <v>45817.284722222219</v>
      </c>
      <c r="B455" s="4" t="s">
        <v>30</v>
      </c>
      <c r="C455" s="5">
        <v>51903.412339888513</v>
      </c>
      <c r="D455" s="5">
        <v>159190.51141841503</v>
      </c>
      <c r="E455" s="5">
        <v>18.866430993755124</v>
      </c>
      <c r="F455" s="5">
        <v>51903.064443484443</v>
      </c>
      <c r="G455" s="5">
        <v>159189.24222414181</v>
      </c>
      <c r="H455" s="9">
        <v>18.857900000000001</v>
      </c>
    </row>
    <row r="456" spans="1:8" x14ac:dyDescent="0.25">
      <c r="A456" s="7">
        <v>45817.284722222219</v>
      </c>
      <c r="B456" s="4" t="s">
        <v>31</v>
      </c>
      <c r="C456" s="5">
        <v>51904.376913937136</v>
      </c>
      <c r="D456" s="5">
        <v>159190.24760641559</v>
      </c>
      <c r="E456" s="5">
        <v>18.866796614517867</v>
      </c>
      <c r="F456" s="5">
        <v>51904.029025848562</v>
      </c>
      <c r="G456" s="5">
        <v>159188.97844229479</v>
      </c>
      <c r="H456" s="9">
        <v>18.857900000000001</v>
      </c>
    </row>
    <row r="457" spans="1:8" x14ac:dyDescent="0.25">
      <c r="A457" s="7">
        <v>45817.284722222219</v>
      </c>
      <c r="B457" s="4" t="s">
        <v>32</v>
      </c>
      <c r="C457" s="5">
        <v>51905.341841450259</v>
      </c>
      <c r="D457" s="5">
        <v>159189.98517913549</v>
      </c>
      <c r="E457" s="5">
        <v>18.867392406740741</v>
      </c>
      <c r="F457" s="5">
        <v>51905.003864714286</v>
      </c>
      <c r="G457" s="5">
        <v>159188.71300365729</v>
      </c>
      <c r="H457" s="9">
        <v>18.858054723306822</v>
      </c>
    </row>
    <row r="458" spans="1:8" x14ac:dyDescent="0.25">
      <c r="A458" s="7">
        <v>45817.284722222219</v>
      </c>
      <c r="B458" s="4" t="s">
        <v>33</v>
      </c>
      <c r="C458" s="5">
        <v>51906.308594977017</v>
      </c>
      <c r="D458" s="5">
        <v>159189.72947487878</v>
      </c>
      <c r="E458" s="5">
        <v>18.869110425193988</v>
      </c>
      <c r="F458" s="5">
        <v>51905.970517335067</v>
      </c>
      <c r="G458" s="5">
        <v>159188.45691486076</v>
      </c>
      <c r="H458" s="9">
        <v>18.859167840622082</v>
      </c>
    </row>
    <row r="459" spans="1:8" x14ac:dyDescent="0.25">
      <c r="A459" s="7">
        <v>45817.284722222219</v>
      </c>
      <c r="B459" s="4" t="s">
        <v>34</v>
      </c>
      <c r="C459" s="5">
        <v>51907.275348503776</v>
      </c>
      <c r="D459" s="5">
        <v>159189.47377062205</v>
      </c>
      <c r="E459" s="5">
        <v>18.87082844364723</v>
      </c>
      <c r="F459" s="5">
        <v>51906.937169955847</v>
      </c>
      <c r="G459" s="5">
        <v>159188.20082606422</v>
      </c>
      <c r="H459" s="9">
        <v>18.860280957937338</v>
      </c>
    </row>
    <row r="460" spans="1:8" x14ac:dyDescent="0.25">
      <c r="A460" s="7">
        <v>45817.284722222219</v>
      </c>
      <c r="B460" s="4" t="s">
        <v>35</v>
      </c>
      <c r="C460" s="5">
        <v>51908.242837030943</v>
      </c>
      <c r="D460" s="5">
        <v>159189.22162199658</v>
      </c>
      <c r="E460" s="5">
        <v>18.872961738006055</v>
      </c>
      <c r="F460" s="5">
        <v>51907.905517584324</v>
      </c>
      <c r="G460" s="5">
        <v>159187.94820456346</v>
      </c>
      <c r="H460" s="9">
        <v>18.861831288624529</v>
      </c>
    </row>
    <row r="461" spans="1:8" x14ac:dyDescent="0.25">
      <c r="A461" s="7">
        <v>45817.284722222219</v>
      </c>
      <c r="B461" s="4" t="s">
        <v>36</v>
      </c>
      <c r="C461" s="5">
        <v>51909.212440777213</v>
      </c>
      <c r="D461" s="5">
        <v>159188.97696014243</v>
      </c>
      <c r="E461" s="5">
        <v>18.875987022705825</v>
      </c>
      <c r="F461" s="5">
        <v>51908.874845612299</v>
      </c>
      <c r="G461" s="5">
        <v>159187.70244515949</v>
      </c>
      <c r="H461" s="9">
        <v>18.864174266709455</v>
      </c>
    </row>
    <row r="462" spans="1:8" x14ac:dyDescent="0.25">
      <c r="A462" s="7">
        <v>45817.284722222219</v>
      </c>
      <c r="B462" s="4" t="s">
        <v>37</v>
      </c>
      <c r="C462" s="5">
        <v>51910.182044523492</v>
      </c>
      <c r="D462" s="5">
        <v>159188.73229828832</v>
      </c>
      <c r="E462" s="5">
        <v>18.879012307405592</v>
      </c>
      <c r="F462" s="5">
        <v>51909.844173640267</v>
      </c>
      <c r="G462" s="5">
        <v>159187.45668575552</v>
      </c>
      <c r="H462" s="9">
        <v>18.86651724479438</v>
      </c>
    </row>
    <row r="463" spans="1:8" x14ac:dyDescent="0.25">
      <c r="A463" s="7">
        <v>45817.284722222219</v>
      </c>
      <c r="B463" s="4" t="s">
        <v>38</v>
      </c>
      <c r="C463" s="5">
        <v>51911.152137387231</v>
      </c>
      <c r="D463" s="5">
        <v>159188.48942629149</v>
      </c>
      <c r="E463" s="5">
        <v>18.882328834015588</v>
      </c>
      <c r="F463" s="5">
        <v>51910.83519231317</v>
      </c>
      <c r="G463" s="5">
        <v>159187.20751754259</v>
      </c>
      <c r="H463" s="9">
        <v>18.869215036543238</v>
      </c>
    </row>
    <row r="464" spans="1:8" x14ac:dyDescent="0.25">
      <c r="A464" s="7">
        <v>45817.284722222219</v>
      </c>
      <c r="B464" s="4" t="s">
        <v>39</v>
      </c>
      <c r="C464" s="5">
        <v>51912.123851747914</v>
      </c>
      <c r="D464" s="5">
        <v>159188.25330812964</v>
      </c>
      <c r="E464" s="5">
        <v>18.886735067486118</v>
      </c>
      <c r="F464" s="5">
        <v>51911.806755818332</v>
      </c>
      <c r="G464" s="5">
        <v>159186.97076785209</v>
      </c>
      <c r="H464" s="9">
        <v>18.872948598353751</v>
      </c>
    </row>
    <row r="465" spans="1:8" x14ac:dyDescent="0.25">
      <c r="A465" s="7">
        <v>45817.284722222219</v>
      </c>
      <c r="B465" s="4" t="s">
        <v>40</v>
      </c>
      <c r="C465" s="5">
        <v>51913.09556610859</v>
      </c>
      <c r="D465" s="5">
        <v>159188.0171899678</v>
      </c>
      <c r="E465" s="5">
        <v>18.891141300956644</v>
      </c>
      <c r="F465" s="5">
        <v>51912.778319323494</v>
      </c>
      <c r="G465" s="5">
        <v>159186.73401816157</v>
      </c>
      <c r="H465" s="9">
        <v>18.876682160164268</v>
      </c>
    </row>
    <row r="466" spans="1:8" x14ac:dyDescent="0.25">
      <c r="A466" s="7">
        <v>45813.284722222219</v>
      </c>
      <c r="B466" s="4" t="s">
        <v>12</v>
      </c>
      <c r="C466" s="5">
        <v>51886.101888003854</v>
      </c>
      <c r="D466" s="5">
        <v>159195.44568170901</v>
      </c>
      <c r="E466" s="5">
        <v>18.870774640796562</v>
      </c>
      <c r="F466" s="5">
        <v>51885.742976150454</v>
      </c>
      <c r="G466" s="5">
        <v>159194.186695724</v>
      </c>
      <c r="H466" s="9">
        <v>18.866787569705</v>
      </c>
    </row>
    <row r="467" spans="1:8" x14ac:dyDescent="0.25">
      <c r="A467" s="7">
        <v>45813.284722222219</v>
      </c>
      <c r="B467" s="4" t="s">
        <v>13</v>
      </c>
      <c r="C467" s="5">
        <v>51887.0635346048</v>
      </c>
      <c r="D467" s="5">
        <v>159195.17139037082</v>
      </c>
      <c r="E467" s="5">
        <v>18.870497718698449</v>
      </c>
      <c r="F467" s="5">
        <v>51886.704005177446</v>
      </c>
      <c r="G467" s="5">
        <v>159193.91024827689</v>
      </c>
      <c r="H467" s="9">
        <v>18.866652437138896</v>
      </c>
    </row>
    <row r="468" spans="1:8" x14ac:dyDescent="0.25">
      <c r="A468" s="7">
        <v>45813.284722222219</v>
      </c>
      <c r="B468" s="4" t="s">
        <v>14</v>
      </c>
      <c r="C468" s="5">
        <v>51888.025181205747</v>
      </c>
      <c r="D468" s="5">
        <v>159194.89709903265</v>
      </c>
      <c r="E468" s="5">
        <v>18.870220796600339</v>
      </c>
      <c r="F468" s="5">
        <v>51887.665034204445</v>
      </c>
      <c r="G468" s="5">
        <v>159193.63380082979</v>
      </c>
      <c r="H468" s="9">
        <v>18.866517304572792</v>
      </c>
    </row>
    <row r="469" spans="1:8" x14ac:dyDescent="0.25">
      <c r="A469" s="7">
        <v>45813.284722222219</v>
      </c>
      <c r="B469" s="4" t="s">
        <v>15</v>
      </c>
      <c r="C469" s="5">
        <v>51888.98628832103</v>
      </c>
      <c r="D469" s="5">
        <v>159194.62201573106</v>
      </c>
      <c r="E469" s="5">
        <v>18.869514730242752</v>
      </c>
      <c r="F469" s="5">
        <v>51888.625080792306</v>
      </c>
      <c r="G469" s="5">
        <v>159193.35699315078</v>
      </c>
      <c r="H469" s="9">
        <v>18.865452876475164</v>
      </c>
    </row>
    <row r="470" spans="1:8" x14ac:dyDescent="0.25">
      <c r="A470" s="7">
        <v>45813.284722222219</v>
      </c>
      <c r="B470" s="4" t="s">
        <v>16</v>
      </c>
      <c r="C470" s="5">
        <v>51889.947664398285</v>
      </c>
      <c r="D470" s="5">
        <v>159194.34677858101</v>
      </c>
      <c r="E470" s="5">
        <v>18.868773577574299</v>
      </c>
      <c r="F470" s="5">
        <v>51889.585912834904</v>
      </c>
      <c r="G470" s="5">
        <v>159193.07986440646</v>
      </c>
      <c r="H470" s="9">
        <v>18.864250806075855</v>
      </c>
    </row>
    <row r="471" spans="1:8" x14ac:dyDescent="0.25">
      <c r="A471" s="7">
        <v>45813.284722222219</v>
      </c>
      <c r="B471" s="4" t="s">
        <v>17</v>
      </c>
      <c r="C471" s="5">
        <v>51890.909040475541</v>
      </c>
      <c r="D471" s="5">
        <v>159194.07154143095</v>
      </c>
      <c r="E471" s="5">
        <v>18.868032424905849</v>
      </c>
      <c r="F471" s="5">
        <v>51890.546744877509</v>
      </c>
      <c r="G471" s="5">
        <v>159192.80273566212</v>
      </c>
      <c r="H471" s="9">
        <v>18.86304873567655</v>
      </c>
    </row>
    <row r="472" spans="1:8" x14ac:dyDescent="0.25">
      <c r="A472" s="7">
        <v>45813.284722222219</v>
      </c>
      <c r="B472" s="4" t="s">
        <v>18</v>
      </c>
      <c r="C472" s="5">
        <v>51891.869997674046</v>
      </c>
      <c r="D472" s="5">
        <v>159193.79503821288</v>
      </c>
      <c r="E472" s="5">
        <v>18.865661670375356</v>
      </c>
      <c r="F472" s="5">
        <v>51891.504267267614</v>
      </c>
      <c r="G472" s="5">
        <v>159192.52660902659</v>
      </c>
      <c r="H472" s="9">
        <v>18.861283294009535</v>
      </c>
    </row>
    <row r="473" spans="1:8" x14ac:dyDescent="0.25">
      <c r="A473" s="7">
        <v>45813.284722222219</v>
      </c>
      <c r="B473" s="4" t="s">
        <v>19</v>
      </c>
      <c r="C473" s="5">
        <v>51892.83098666594</v>
      </c>
      <c r="D473" s="5">
        <v>159193.51846240537</v>
      </c>
      <c r="E473" s="5">
        <v>18.863216230483452</v>
      </c>
      <c r="F473" s="5">
        <v>51892.465111689802</v>
      </c>
      <c r="G473" s="5">
        <v>159192.24952641845</v>
      </c>
      <c r="H473" s="9">
        <v>18.859487576446288</v>
      </c>
    </row>
    <row r="474" spans="1:8" x14ac:dyDescent="0.25">
      <c r="A474" s="7">
        <v>45813.284722222219</v>
      </c>
      <c r="B474" s="4" t="s">
        <v>20</v>
      </c>
      <c r="C474" s="5">
        <v>51893.79183894024</v>
      </c>
      <c r="D474" s="5">
        <v>159193.24190592469</v>
      </c>
      <c r="E474" s="5">
        <v>18.86092641939771</v>
      </c>
      <c r="F474" s="5">
        <v>51893.426692719338</v>
      </c>
      <c r="G474" s="5">
        <v>159191.97223227765</v>
      </c>
      <c r="H474" s="9">
        <v>18.857700906113323</v>
      </c>
    </row>
    <row r="475" spans="1:8" x14ac:dyDescent="0.25">
      <c r="A475" s="7">
        <v>45813.284722222219</v>
      </c>
      <c r="B475" s="4" t="s">
        <v>21</v>
      </c>
      <c r="C475" s="5">
        <v>51894.752729646825</v>
      </c>
      <c r="D475" s="5">
        <v>159192.96497849975</v>
      </c>
      <c r="E475" s="5">
        <v>18.861427736242298</v>
      </c>
      <c r="F475" s="5">
        <v>51894.38758316014</v>
      </c>
      <c r="G475" s="5">
        <v>159191.6953035295</v>
      </c>
      <c r="H475" s="9">
        <v>18.857871870891774</v>
      </c>
    </row>
    <row r="476" spans="1:8" x14ac:dyDescent="0.25">
      <c r="A476" s="7">
        <v>45813.284722222219</v>
      </c>
      <c r="B476" s="4" t="s">
        <v>22</v>
      </c>
      <c r="C476" s="5">
        <v>51895.713620353403</v>
      </c>
      <c r="D476" s="5">
        <v>159192.6880510748</v>
      </c>
      <c r="E476" s="5">
        <v>18.861929053086882</v>
      </c>
      <c r="F476" s="5">
        <v>51895.348473600949</v>
      </c>
      <c r="G476" s="5">
        <v>159191.41837478138</v>
      </c>
      <c r="H476" s="9">
        <v>18.858042835670226</v>
      </c>
    </row>
    <row r="477" spans="1:8" x14ac:dyDescent="0.25">
      <c r="A477" s="7">
        <v>45813.284722222219</v>
      </c>
      <c r="B477" s="4" t="s">
        <v>23</v>
      </c>
      <c r="C477" s="5">
        <v>51896.675400318774</v>
      </c>
      <c r="D477" s="5">
        <v>159192.4108883453</v>
      </c>
      <c r="E477" s="5">
        <v>18.862476975813159</v>
      </c>
      <c r="F477" s="5">
        <v>51896.309521418087</v>
      </c>
      <c r="G477" s="5">
        <v>159191.14170884955</v>
      </c>
      <c r="H477" s="9">
        <v>18.858247340168667</v>
      </c>
    </row>
    <row r="478" spans="1:8" x14ac:dyDescent="0.25">
      <c r="A478" s="7">
        <v>45813.284722222219</v>
      </c>
      <c r="B478" s="4" t="s">
        <v>24</v>
      </c>
      <c r="C478" s="5">
        <v>51897.636381111792</v>
      </c>
      <c r="D478" s="5">
        <v>159192.13427607363</v>
      </c>
      <c r="E478" s="5">
        <v>18.863728615051535</v>
      </c>
      <c r="F478" s="5">
        <v>51897.271420156809</v>
      </c>
      <c r="G478" s="5">
        <v>159190.86830352191</v>
      </c>
      <c r="H478" s="9">
        <v>18.858833233345244</v>
      </c>
    </row>
    <row r="479" spans="1:8" x14ac:dyDescent="0.25">
      <c r="A479" s="7">
        <v>45813.284722222219</v>
      </c>
      <c r="B479" s="4" t="s">
        <v>25</v>
      </c>
      <c r="C479" s="5">
        <v>51898.597361904809</v>
      </c>
      <c r="D479" s="5">
        <v>159191.85766380193</v>
      </c>
      <c r="E479" s="5">
        <v>18.864980254289915</v>
      </c>
      <c r="F479" s="5">
        <v>51898.233318895531</v>
      </c>
      <c r="G479" s="5">
        <v>159190.59489819428</v>
      </c>
      <c r="H479" s="9">
        <v>18.859419126521821</v>
      </c>
    </row>
    <row r="480" spans="1:8" x14ac:dyDescent="0.25">
      <c r="A480" s="7">
        <v>45813.284722222219</v>
      </c>
      <c r="B480" s="4" t="s">
        <v>26</v>
      </c>
      <c r="C480" s="5">
        <v>51899.558748431518</v>
      </c>
      <c r="D480" s="5">
        <v>159191.58237758733</v>
      </c>
      <c r="E480" s="5">
        <v>18.866</v>
      </c>
      <c r="F480" s="5">
        <v>51899.203488344778</v>
      </c>
      <c r="G480" s="5">
        <v>159190.31967680616</v>
      </c>
      <c r="H480" s="9">
        <v>18.859777416319687</v>
      </c>
    </row>
    <row r="481" spans="1:8" x14ac:dyDescent="0.25">
      <c r="A481" s="7">
        <v>45813.284722222219</v>
      </c>
      <c r="B481" s="4" t="s">
        <v>27</v>
      </c>
      <c r="C481" s="5">
        <v>51900.521772886575</v>
      </c>
      <c r="D481" s="5">
        <v>159191.31296359556</v>
      </c>
      <c r="E481" s="5">
        <v>18.866</v>
      </c>
      <c r="F481" s="5">
        <v>51900.166132696293</v>
      </c>
      <c r="G481" s="5">
        <v>159190.04890859168</v>
      </c>
      <c r="H481" s="9">
        <v>18.859124333313233</v>
      </c>
    </row>
    <row r="482" spans="1:8" x14ac:dyDescent="0.25">
      <c r="A482" s="7">
        <v>45813.284722222219</v>
      </c>
      <c r="B482" s="4" t="s">
        <v>28</v>
      </c>
      <c r="C482" s="5">
        <v>51901.484797341633</v>
      </c>
      <c r="D482" s="5">
        <v>159191.04354960378</v>
      </c>
      <c r="E482" s="5">
        <v>18.866</v>
      </c>
      <c r="F482" s="5">
        <v>51901.128777047808</v>
      </c>
      <c r="G482" s="5">
        <v>159189.7781403772</v>
      </c>
      <c r="H482" s="9">
        <v>18.858471250306778</v>
      </c>
    </row>
    <row r="483" spans="1:8" x14ac:dyDescent="0.25">
      <c r="A483" s="7">
        <v>45813.284722222219</v>
      </c>
      <c r="B483" s="4" t="s">
        <v>29</v>
      </c>
      <c r="C483" s="5">
        <v>51902.447765809411</v>
      </c>
      <c r="D483" s="5">
        <v>159190.77523042282</v>
      </c>
      <c r="E483" s="5">
        <v>18.866124802963387</v>
      </c>
      <c r="F483" s="5">
        <v>51902.099861120325</v>
      </c>
      <c r="G483" s="5">
        <v>159189.50600598883</v>
      </c>
      <c r="H483" s="9">
        <v>18.857900000000001</v>
      </c>
    </row>
    <row r="484" spans="1:8" x14ac:dyDescent="0.25">
      <c r="A484" s="7">
        <v>45813.284722222219</v>
      </c>
      <c r="B484" s="4" t="s">
        <v>30</v>
      </c>
      <c r="C484" s="5">
        <v>51903.412339687529</v>
      </c>
      <c r="D484" s="5">
        <v>159190.51141847001</v>
      </c>
      <c r="E484" s="5">
        <v>18.866822806114335</v>
      </c>
      <c r="F484" s="5">
        <v>51903.064443484443</v>
      </c>
      <c r="G484" s="5">
        <v>159189.24222414181</v>
      </c>
      <c r="H484" s="9">
        <v>18.857900000000001</v>
      </c>
    </row>
    <row r="485" spans="1:8" x14ac:dyDescent="0.25">
      <c r="A485" s="7">
        <v>45813.284722222219</v>
      </c>
      <c r="B485" s="4" t="s">
        <v>31</v>
      </c>
      <c r="C485" s="5">
        <v>51904.376913565648</v>
      </c>
      <c r="D485" s="5">
        <v>159190.24760651719</v>
      </c>
      <c r="E485" s="5">
        <v>18.867520809265283</v>
      </c>
      <c r="F485" s="5">
        <v>51904.029025848562</v>
      </c>
      <c r="G485" s="5">
        <v>159188.97844229479</v>
      </c>
      <c r="H485" s="9">
        <v>18.857900000000001</v>
      </c>
    </row>
    <row r="486" spans="1:8" x14ac:dyDescent="0.25">
      <c r="A486" s="7">
        <v>45813.284722222219</v>
      </c>
      <c r="B486" s="4" t="s">
        <v>32</v>
      </c>
      <c r="C486" s="5">
        <v>51905.341841450259</v>
      </c>
      <c r="D486" s="5">
        <v>159189.98517913549</v>
      </c>
      <c r="E486" s="5">
        <v>18.868392406740742</v>
      </c>
      <c r="F486" s="5">
        <v>51905.003864651924</v>
      </c>
      <c r="G486" s="5">
        <v>159188.71300367382</v>
      </c>
      <c r="H486" s="9">
        <v>18.858104633955975</v>
      </c>
    </row>
    <row r="487" spans="1:8" x14ac:dyDescent="0.25">
      <c r="A487" s="7">
        <v>45813.284722222219</v>
      </c>
      <c r="B487" s="4" t="s">
        <v>33</v>
      </c>
      <c r="C487" s="5">
        <v>51906.308594977017</v>
      </c>
      <c r="D487" s="5">
        <v>159189.72947487878</v>
      </c>
      <c r="E487" s="5">
        <v>18.870110425193985</v>
      </c>
      <c r="F487" s="5">
        <v>51905.970516824025</v>
      </c>
      <c r="G487" s="5">
        <v>159188.45691499615</v>
      </c>
      <c r="H487" s="9">
        <v>18.859576820689611</v>
      </c>
    </row>
    <row r="488" spans="1:8" x14ac:dyDescent="0.25">
      <c r="A488" s="7">
        <v>45813.284722222219</v>
      </c>
      <c r="B488" s="4" t="s">
        <v>34</v>
      </c>
      <c r="C488" s="5">
        <v>51907.275348503776</v>
      </c>
      <c r="D488" s="5">
        <v>159189.47377062205</v>
      </c>
      <c r="E488" s="5">
        <v>18.871828443647232</v>
      </c>
      <c r="F488" s="5">
        <v>51906.937168996134</v>
      </c>
      <c r="G488" s="5">
        <v>159188.20082631847</v>
      </c>
      <c r="H488" s="9">
        <v>18.861049007423247</v>
      </c>
    </row>
    <row r="489" spans="1:8" x14ac:dyDescent="0.25">
      <c r="A489" s="7">
        <v>45813.284722222219</v>
      </c>
      <c r="B489" s="4" t="s">
        <v>35</v>
      </c>
      <c r="C489" s="5">
        <v>51908.242837315098</v>
      </c>
      <c r="D489" s="5">
        <v>159189.22162192487</v>
      </c>
      <c r="E489" s="5">
        <v>18.873859426244497</v>
      </c>
      <c r="F489" s="5">
        <v>51907.905517584324</v>
      </c>
      <c r="G489" s="5">
        <v>159187.94820456346</v>
      </c>
      <c r="H489" s="9">
        <v>18.86283128862453</v>
      </c>
    </row>
    <row r="490" spans="1:8" x14ac:dyDescent="0.25">
      <c r="A490" s="7">
        <v>45813.284722222219</v>
      </c>
      <c r="B490" s="4" t="s">
        <v>36</v>
      </c>
      <c r="C490" s="5">
        <v>51909.212441955213</v>
      </c>
      <c r="D490" s="5">
        <v>159188.9769598452</v>
      </c>
      <c r="E490" s="5">
        <v>18.87656287463863</v>
      </c>
      <c r="F490" s="5">
        <v>51908.874845612299</v>
      </c>
      <c r="G490" s="5">
        <v>159187.70244515949</v>
      </c>
      <c r="H490" s="9">
        <v>18.865174266709456</v>
      </c>
    </row>
    <row r="491" spans="1:8" x14ac:dyDescent="0.25">
      <c r="A491" s="7">
        <v>45813.284722222219</v>
      </c>
      <c r="B491" s="4" t="s">
        <v>37</v>
      </c>
      <c r="C491" s="5">
        <v>51910.182046595335</v>
      </c>
      <c r="D491" s="5">
        <v>159188.73229776553</v>
      </c>
      <c r="E491" s="5">
        <v>18.879266323032763</v>
      </c>
      <c r="F491" s="5">
        <v>51909.844173640267</v>
      </c>
      <c r="G491" s="5">
        <v>159187.45668575552</v>
      </c>
      <c r="H491" s="9">
        <v>18.867517244794382</v>
      </c>
    </row>
    <row r="492" spans="1:8" x14ac:dyDescent="0.25">
      <c r="A492" s="7">
        <v>45813.284722222219</v>
      </c>
      <c r="B492" s="4" t="s">
        <v>38</v>
      </c>
      <c r="C492" s="5">
        <v>51911.152141496423</v>
      </c>
      <c r="D492" s="5">
        <v>159188.48944319948</v>
      </c>
      <c r="E492" s="5">
        <v>18.882328518492972</v>
      </c>
      <c r="F492" s="5">
        <v>51910.835188304052</v>
      </c>
      <c r="G492" s="5">
        <v>159187.20749995176</v>
      </c>
      <c r="H492" s="9">
        <v>18.870139116386202</v>
      </c>
    </row>
    <row r="493" spans="1:8" x14ac:dyDescent="0.25">
      <c r="A493" s="7">
        <v>45813.284722222219</v>
      </c>
      <c r="B493" s="4" t="s">
        <v>39</v>
      </c>
      <c r="C493" s="5">
        <v>51912.123875350415</v>
      </c>
      <c r="D493" s="5">
        <v>159188.25340524639</v>
      </c>
      <c r="E493" s="5">
        <v>18.886733255176896</v>
      </c>
      <c r="F493" s="5">
        <v>51911.806733444027</v>
      </c>
      <c r="G493" s="5">
        <v>159186.97066968036</v>
      </c>
      <c r="H493" s="9">
        <v>18.873524899190596</v>
      </c>
    </row>
    <row r="494" spans="1:8" x14ac:dyDescent="0.25">
      <c r="A494" s="7">
        <v>45813.284722222219</v>
      </c>
      <c r="B494" s="4" t="s">
        <v>40</v>
      </c>
      <c r="C494" s="5">
        <v>51913.095609204407</v>
      </c>
      <c r="D494" s="5">
        <v>159188.0173672933</v>
      </c>
      <c r="E494" s="5">
        <v>18.89113799186082</v>
      </c>
      <c r="F494" s="5">
        <v>51912.77827858401</v>
      </c>
      <c r="G494" s="5">
        <v>159186.73383940893</v>
      </c>
      <c r="H494" s="9">
        <v>18.876910681994985</v>
      </c>
    </row>
    <row r="495" spans="1:8" x14ac:dyDescent="0.25">
      <c r="A495" s="7">
        <v>45811.284722222219</v>
      </c>
      <c r="B495" s="4" t="s">
        <v>12</v>
      </c>
      <c r="C495" s="5">
        <v>51886.101888003854</v>
      </c>
      <c r="D495" s="5">
        <v>159195.44568170901</v>
      </c>
      <c r="E495" s="5">
        <v>18.870774640796562</v>
      </c>
      <c r="F495" s="5">
        <v>51885.743029345111</v>
      </c>
      <c r="G495" s="5">
        <v>159194.186880728</v>
      </c>
      <c r="H495" s="9">
        <v>18.866787522685922</v>
      </c>
    </row>
    <row r="496" spans="1:8" x14ac:dyDescent="0.25">
      <c r="A496" s="7">
        <v>45811.284722222219</v>
      </c>
      <c r="B496" s="4" t="s">
        <v>13</v>
      </c>
      <c r="C496" s="5">
        <v>51887.0635346048</v>
      </c>
      <c r="D496" s="5">
        <v>159195.17139037082</v>
      </c>
      <c r="E496" s="5">
        <v>18.870497718698449</v>
      </c>
      <c r="F496" s="5">
        <v>51886.704122307987</v>
      </c>
      <c r="G496" s="5">
        <v>159193.91065564146</v>
      </c>
      <c r="H496" s="9">
        <v>18.866652333606499</v>
      </c>
    </row>
    <row r="497" spans="1:8" x14ac:dyDescent="0.25">
      <c r="A497" s="7">
        <v>45811.284722222219</v>
      </c>
      <c r="B497" s="4" t="s">
        <v>14</v>
      </c>
      <c r="C497" s="5">
        <v>51888.025181205747</v>
      </c>
      <c r="D497" s="5">
        <v>159194.89709903265</v>
      </c>
      <c r="E497" s="5">
        <v>18.870220796600339</v>
      </c>
      <c r="F497" s="5">
        <v>51887.665215270863</v>
      </c>
      <c r="G497" s="5">
        <v>159193.63443055493</v>
      </c>
      <c r="H497" s="9">
        <v>18.866517144527077</v>
      </c>
    </row>
    <row r="498" spans="1:8" x14ac:dyDescent="0.25">
      <c r="A498" s="7">
        <v>45811.284722222219</v>
      </c>
      <c r="B498" s="4" t="s">
        <v>15</v>
      </c>
      <c r="C498" s="5">
        <v>51888.98628832103</v>
      </c>
      <c r="D498" s="5">
        <v>159194.62201573106</v>
      </c>
      <c r="E498" s="5">
        <v>18.869514730242752</v>
      </c>
      <c r="F498" s="5">
        <v>51888.624024107339</v>
      </c>
      <c r="G498" s="5">
        <v>159193.3577967032</v>
      </c>
      <c r="H498" s="9">
        <v>18.86545332152658</v>
      </c>
    </row>
    <row r="499" spans="1:8" x14ac:dyDescent="0.25">
      <c r="A499" s="7">
        <v>45811.284722222219</v>
      </c>
      <c r="B499" s="4" t="s">
        <v>16</v>
      </c>
      <c r="C499" s="5">
        <v>51889.947664398285</v>
      </c>
      <c r="D499" s="5">
        <v>159194.34677858101</v>
      </c>
      <c r="E499" s="5">
        <v>18.868773577574299</v>
      </c>
      <c r="F499" s="5">
        <v>51889.58479107709</v>
      </c>
      <c r="G499" s="5">
        <v>159193.08044244221</v>
      </c>
      <c r="H499" s="9">
        <v>18.864251762034648</v>
      </c>
    </row>
    <row r="500" spans="1:8" x14ac:dyDescent="0.25">
      <c r="A500" s="7">
        <v>45811.284722222219</v>
      </c>
      <c r="B500" s="4" t="s">
        <v>17</v>
      </c>
      <c r="C500" s="5">
        <v>51890.909040475541</v>
      </c>
      <c r="D500" s="5">
        <v>159194.07154143095</v>
      </c>
      <c r="E500" s="5">
        <v>18.868032424905849</v>
      </c>
      <c r="F500" s="5">
        <v>51890.545558046833</v>
      </c>
      <c r="G500" s="5">
        <v>159192.80308818122</v>
      </c>
      <c r="H500" s="9">
        <v>18.86305020254272</v>
      </c>
    </row>
    <row r="501" spans="1:8" x14ac:dyDescent="0.25">
      <c r="A501" s="7">
        <v>45811.284722222219</v>
      </c>
      <c r="B501" s="4" t="s">
        <v>18</v>
      </c>
      <c r="C501" s="5">
        <v>51891.869997674046</v>
      </c>
      <c r="D501" s="5">
        <v>159193.79503821288</v>
      </c>
      <c r="E501" s="5">
        <v>18.865661670375356</v>
      </c>
      <c r="F501" s="5">
        <v>51891.504267267614</v>
      </c>
      <c r="G501" s="5">
        <v>159192.52660902659</v>
      </c>
      <c r="H501" s="9">
        <v>18.861283294009535</v>
      </c>
    </row>
    <row r="502" spans="1:8" x14ac:dyDescent="0.25">
      <c r="A502" s="7">
        <v>45811.284722222219</v>
      </c>
      <c r="B502" s="4" t="s">
        <v>19</v>
      </c>
      <c r="C502" s="5">
        <v>51892.83098666594</v>
      </c>
      <c r="D502" s="5">
        <v>159193.51846240537</v>
      </c>
      <c r="E502" s="5">
        <v>18.863216230483452</v>
      </c>
      <c r="F502" s="5">
        <v>51892.465111689802</v>
      </c>
      <c r="G502" s="5">
        <v>159192.24952641845</v>
      </c>
      <c r="H502" s="9">
        <v>18.859487576446288</v>
      </c>
    </row>
    <row r="503" spans="1:8" x14ac:dyDescent="0.25">
      <c r="A503" s="7">
        <v>45811.284722222219</v>
      </c>
      <c r="B503" s="4" t="s">
        <v>20</v>
      </c>
      <c r="C503" s="5">
        <v>51893.79183894024</v>
      </c>
      <c r="D503" s="5">
        <v>159193.24190592469</v>
      </c>
      <c r="E503" s="5">
        <v>18.86092641939771</v>
      </c>
      <c r="F503" s="5">
        <v>51893.426692580288</v>
      </c>
      <c r="G503" s="5">
        <v>159191.97223179525</v>
      </c>
      <c r="H503" s="9">
        <v>18.857700906411129</v>
      </c>
    </row>
    <row r="504" spans="1:8" x14ac:dyDescent="0.25">
      <c r="A504" s="7">
        <v>45811.284722222219</v>
      </c>
      <c r="B504" s="4" t="s">
        <v>21</v>
      </c>
      <c r="C504" s="5">
        <v>51894.752729646825</v>
      </c>
      <c r="D504" s="5">
        <v>159192.96497849975</v>
      </c>
      <c r="E504" s="5">
        <v>18.861427736242298</v>
      </c>
      <c r="F504" s="5">
        <v>51894.387556785739</v>
      </c>
      <c r="G504" s="5">
        <v>159191.69521203163</v>
      </c>
      <c r="H504" s="9">
        <v>18.85787192737892</v>
      </c>
    </row>
    <row r="505" spans="1:8" x14ac:dyDescent="0.25">
      <c r="A505" s="7">
        <v>45811.284722222219</v>
      </c>
      <c r="B505" s="4" t="s">
        <v>22</v>
      </c>
      <c r="C505" s="5">
        <v>51895.713620353403</v>
      </c>
      <c r="D505" s="5">
        <v>159192.6880510748</v>
      </c>
      <c r="E505" s="5">
        <v>18.861929053086882</v>
      </c>
      <c r="F505" s="5">
        <v>51895.348420991184</v>
      </c>
      <c r="G505" s="5">
        <v>159191.418192268</v>
      </c>
      <c r="H505" s="9">
        <v>18.858042948346714</v>
      </c>
    </row>
    <row r="506" spans="1:8" x14ac:dyDescent="0.25">
      <c r="A506" s="7">
        <v>45811.284722222219</v>
      </c>
      <c r="B506" s="4" t="s">
        <v>23</v>
      </c>
      <c r="C506" s="5">
        <v>51896.675398681873</v>
      </c>
      <c r="D506" s="5">
        <v>159192.41088265969</v>
      </c>
      <c r="E506" s="5">
        <v>18.862477001539897</v>
      </c>
      <c r="F506" s="5">
        <v>51896.308528737987</v>
      </c>
      <c r="G506" s="5">
        <v>159191.14173461875</v>
      </c>
      <c r="H506" s="9">
        <v>18.85824734462722</v>
      </c>
    </row>
    <row r="507" spans="1:8" x14ac:dyDescent="0.25">
      <c r="A507" s="7">
        <v>45811.284722222219</v>
      </c>
      <c r="B507" s="4" t="s">
        <v>24</v>
      </c>
      <c r="C507" s="5">
        <v>51897.636352858688</v>
      </c>
      <c r="D507" s="5">
        <v>159192.13417793906</v>
      </c>
      <c r="E507" s="5">
        <v>18.863729059099267</v>
      </c>
      <c r="F507" s="5">
        <v>51897.270518069447</v>
      </c>
      <c r="G507" s="5">
        <v>159190.86864821697</v>
      </c>
      <c r="H507" s="9">
        <v>18.858833292983896</v>
      </c>
    </row>
    <row r="508" spans="1:8" x14ac:dyDescent="0.25">
      <c r="A508" s="7">
        <v>45811.284722222219</v>
      </c>
      <c r="B508" s="4" t="s">
        <v>25</v>
      </c>
      <c r="C508" s="5">
        <v>51898.597307035503</v>
      </c>
      <c r="D508" s="5">
        <v>159191.85747321844</v>
      </c>
      <c r="E508" s="5">
        <v>18.864981116658633</v>
      </c>
      <c r="F508" s="5">
        <v>51898.232507400899</v>
      </c>
      <c r="G508" s="5">
        <v>159190.59556181522</v>
      </c>
      <c r="H508" s="9">
        <v>18.859419241340568</v>
      </c>
    </row>
    <row r="509" spans="1:8" x14ac:dyDescent="0.25">
      <c r="A509" s="7">
        <v>45811.284722222219</v>
      </c>
      <c r="B509" s="4" t="s">
        <v>26</v>
      </c>
      <c r="C509" s="5">
        <v>51899.557748431522</v>
      </c>
      <c r="D509" s="5">
        <v>159191.58237758733</v>
      </c>
      <c r="E509" s="5">
        <v>18.866</v>
      </c>
      <c r="F509" s="5">
        <v>51899.202476862527</v>
      </c>
      <c r="G509" s="5">
        <v>159190.32063600162</v>
      </c>
      <c r="H509" s="9">
        <v>18.859777465674785</v>
      </c>
    </row>
    <row r="510" spans="1:8" x14ac:dyDescent="0.25">
      <c r="A510" s="7">
        <v>45811.284722222219</v>
      </c>
      <c r="B510" s="4" t="s">
        <v>27</v>
      </c>
      <c r="C510" s="5">
        <v>51900.520772886579</v>
      </c>
      <c r="D510" s="5">
        <v>159191.31296359556</v>
      </c>
      <c r="E510" s="5">
        <v>18.866</v>
      </c>
      <c r="F510" s="5">
        <v>51900.165060040614</v>
      </c>
      <c r="G510" s="5">
        <v>159190.04965039479</v>
      </c>
      <c r="H510" s="9">
        <v>18.859124645615051</v>
      </c>
    </row>
    <row r="511" spans="1:8" x14ac:dyDescent="0.25">
      <c r="A511" s="7">
        <v>45811.284722222219</v>
      </c>
      <c r="B511" s="4" t="s">
        <v>28</v>
      </c>
      <c r="C511" s="5">
        <v>51901.483797341636</v>
      </c>
      <c r="D511" s="5">
        <v>159191.04354960378</v>
      </c>
      <c r="E511" s="5">
        <v>18.866</v>
      </c>
      <c r="F511" s="5">
        <v>51901.127643218693</v>
      </c>
      <c r="G511" s="5">
        <v>159189.778664788</v>
      </c>
      <c r="H511" s="9">
        <v>18.858471825555313</v>
      </c>
    </row>
    <row r="512" spans="1:8" x14ac:dyDescent="0.25">
      <c r="A512" s="7">
        <v>45811.284722222219</v>
      </c>
      <c r="B512" s="4" t="s">
        <v>29</v>
      </c>
      <c r="C512" s="5">
        <v>51902.446769974056</v>
      </c>
      <c r="D512" s="5">
        <v>159190.77524553274</v>
      </c>
      <c r="E512" s="5">
        <v>18.866065352039769</v>
      </c>
      <c r="F512" s="5">
        <v>51902.099861120325</v>
      </c>
      <c r="G512" s="5">
        <v>159189.50600598883</v>
      </c>
      <c r="H512" s="9">
        <v>18.857900000000001</v>
      </c>
    </row>
    <row r="513" spans="1:8" x14ac:dyDescent="0.25">
      <c r="A513" s="7">
        <v>45811.284722222219</v>
      </c>
      <c r="B513" s="4" t="s">
        <v>30</v>
      </c>
      <c r="C513" s="5">
        <v>51903.411367144348</v>
      </c>
      <c r="D513" s="5">
        <v>159190.51151808733</v>
      </c>
      <c r="E513" s="5">
        <v>18.866430855617907</v>
      </c>
      <c r="F513" s="5">
        <v>51903.064443484443</v>
      </c>
      <c r="G513" s="5">
        <v>159189.24222414181</v>
      </c>
      <c r="H513" s="9">
        <v>18.857900000000001</v>
      </c>
    </row>
    <row r="514" spans="1:8" x14ac:dyDescent="0.25">
      <c r="A514" s="7">
        <v>45811.284722222219</v>
      </c>
      <c r="B514" s="4" t="s">
        <v>31</v>
      </c>
      <c r="C514" s="5">
        <v>51904.37596431464</v>
      </c>
      <c r="D514" s="5">
        <v>159190.24779064191</v>
      </c>
      <c r="E514" s="5">
        <v>18.866796359196041</v>
      </c>
      <c r="F514" s="5">
        <v>51904.029025848562</v>
      </c>
      <c r="G514" s="5">
        <v>159188.97844229479</v>
      </c>
      <c r="H514" s="9">
        <v>18.857900000000001</v>
      </c>
    </row>
    <row r="515" spans="1:8" x14ac:dyDescent="0.25">
      <c r="A515" s="7">
        <v>45811.284722222219</v>
      </c>
      <c r="B515" s="4" t="s">
        <v>32</v>
      </c>
      <c r="C515" s="5">
        <v>51905.341841341033</v>
      </c>
      <c r="D515" s="5">
        <v>159189.98517916439</v>
      </c>
      <c r="E515" s="5">
        <v>18.86745208135207</v>
      </c>
      <c r="F515" s="5">
        <v>51905.003861439305</v>
      </c>
      <c r="G515" s="5">
        <v>159188.7129912978</v>
      </c>
      <c r="H515" s="9">
        <v>18.858054777028663</v>
      </c>
    </row>
    <row r="516" spans="1:8" x14ac:dyDescent="0.25">
      <c r="A516" s="7">
        <v>45811.284722222219</v>
      </c>
      <c r="B516" s="4" t="s">
        <v>33</v>
      </c>
      <c r="C516" s="5">
        <v>51906.30859422603</v>
      </c>
      <c r="D516" s="5">
        <v>159189.72947507742</v>
      </c>
      <c r="E516" s="5">
        <v>18.86952071444296</v>
      </c>
      <c r="F516" s="5">
        <v>51905.970490499021</v>
      </c>
      <c r="G516" s="5">
        <v>159188.45681358408</v>
      </c>
      <c r="H516" s="9">
        <v>18.859168280831987</v>
      </c>
    </row>
    <row r="517" spans="1:8" x14ac:dyDescent="0.25">
      <c r="A517" s="7">
        <v>45811.284722222219</v>
      </c>
      <c r="B517" s="4" t="s">
        <v>34</v>
      </c>
      <c r="C517" s="5">
        <v>51907.275347111034</v>
      </c>
      <c r="D517" s="5">
        <v>159189.47377099041</v>
      </c>
      <c r="E517" s="5">
        <v>18.871589347533849</v>
      </c>
      <c r="F517" s="5">
        <v>51906.937119558745</v>
      </c>
      <c r="G517" s="5">
        <v>159188.20063587037</v>
      </c>
      <c r="H517" s="9">
        <v>18.860281784635312</v>
      </c>
    </row>
    <row r="518" spans="1:8" x14ac:dyDescent="0.25">
      <c r="A518" s="7">
        <v>45811.284722222219</v>
      </c>
      <c r="B518" s="4" t="s">
        <v>35</v>
      </c>
      <c r="C518" s="5">
        <v>51908.24283118709</v>
      </c>
      <c r="D518" s="5">
        <v>159189.22159764636</v>
      </c>
      <c r="E518" s="5">
        <v>18.873859694515247</v>
      </c>
      <c r="F518" s="5">
        <v>51907.904524094469</v>
      </c>
      <c r="G518" s="5">
        <v>159187.94823138544</v>
      </c>
      <c r="H518" s="9">
        <v>18.861943334659106</v>
      </c>
    </row>
    <row r="519" spans="1:8" x14ac:dyDescent="0.25">
      <c r="A519" s="7">
        <v>45811.284722222219</v>
      </c>
      <c r="B519" s="4" t="s">
        <v>36</v>
      </c>
      <c r="C519" s="5">
        <v>51909.212416550698</v>
      </c>
      <c r="D519" s="5">
        <v>159188.97685919519</v>
      </c>
      <c r="E519" s="5">
        <v>18.876563986793464</v>
      </c>
      <c r="F519" s="5">
        <v>51908.873870471209</v>
      </c>
      <c r="G519" s="5">
        <v>159187.70254757887</v>
      </c>
      <c r="H519" s="9">
        <v>18.864602113292445</v>
      </c>
    </row>
    <row r="520" spans="1:8" x14ac:dyDescent="0.25">
      <c r="A520" s="7">
        <v>45811.284722222219</v>
      </c>
      <c r="B520" s="4" t="s">
        <v>37</v>
      </c>
      <c r="C520" s="5">
        <v>51910.182001914305</v>
      </c>
      <c r="D520" s="5">
        <v>159188.73212074401</v>
      </c>
      <c r="E520" s="5">
        <v>18.879268279071681</v>
      </c>
      <c r="F520" s="5">
        <v>51909.843216847941</v>
      </c>
      <c r="G520" s="5">
        <v>159187.4568637723</v>
      </c>
      <c r="H520" s="9">
        <v>18.867260891925785</v>
      </c>
    </row>
    <row r="521" spans="1:8" x14ac:dyDescent="0.25">
      <c r="A521" s="7">
        <v>45811.284722222219</v>
      </c>
      <c r="B521" s="4" t="s">
        <v>38</v>
      </c>
      <c r="C521" s="5">
        <v>51911.151141496419</v>
      </c>
      <c r="D521" s="5">
        <v>159188.48944319948</v>
      </c>
      <c r="E521" s="5">
        <v>18.882328518492972</v>
      </c>
      <c r="F521" s="5">
        <v>51910.835170760911</v>
      </c>
      <c r="G521" s="5">
        <v>159187.20742803696</v>
      </c>
      <c r="H521" s="9">
        <v>18.870139055249297</v>
      </c>
    </row>
    <row r="522" spans="1:8" x14ac:dyDescent="0.25">
      <c r="A522" s="7">
        <v>45811.284722222219</v>
      </c>
      <c r="B522" s="4" t="s">
        <v>39</v>
      </c>
      <c r="C522" s="5">
        <v>51912.122875350411</v>
      </c>
      <c r="D522" s="5">
        <v>159188.25340524639</v>
      </c>
      <c r="E522" s="5">
        <v>18.886733255176882</v>
      </c>
      <c r="F522" s="5">
        <v>51911.806635538363</v>
      </c>
      <c r="G522" s="5">
        <v>159186.97026833432</v>
      </c>
      <c r="H522" s="9">
        <v>18.873524557994575</v>
      </c>
    </row>
    <row r="523" spans="1:8" x14ac:dyDescent="0.25">
      <c r="A523" s="7">
        <v>45811.284722222219</v>
      </c>
      <c r="B523" s="4" t="s">
        <v>40</v>
      </c>
      <c r="C523" s="5">
        <v>51913.094609204403</v>
      </c>
      <c r="D523" s="5">
        <v>159188.0173672933</v>
      </c>
      <c r="E523" s="5">
        <v>18.891137991860795</v>
      </c>
      <c r="F523" s="5">
        <v>51912.778100315809</v>
      </c>
      <c r="G523" s="5">
        <v>159186.73310863168</v>
      </c>
      <c r="H523" s="9">
        <v>18.876910060739853</v>
      </c>
    </row>
    <row r="524" spans="1:8" x14ac:dyDescent="0.25">
      <c r="A524" s="7">
        <v>45810.270833333336</v>
      </c>
      <c r="B524" s="4" t="s">
        <v>12</v>
      </c>
      <c r="C524" s="5">
        <v>51886.101813691566</v>
      </c>
      <c r="D524" s="5">
        <v>159195.44642123292</v>
      </c>
      <c r="E524" s="5">
        <v>18.870056334450997</v>
      </c>
      <c r="F524" s="5">
        <v>51885.743029335979</v>
      </c>
      <c r="G524" s="5">
        <v>159194.18688073062</v>
      </c>
      <c r="H524" s="9">
        <v>18.866068715969192</v>
      </c>
    </row>
    <row r="525" spans="1:8" x14ac:dyDescent="0.25">
      <c r="A525" s="7">
        <v>45810.270833333336</v>
      </c>
      <c r="B525" s="4" t="s">
        <v>13</v>
      </c>
      <c r="C525" s="5">
        <v>51887.063368977339</v>
      </c>
      <c r="D525" s="5">
        <v>159195.17180982089</v>
      </c>
      <c r="E525" s="5">
        <v>18.870125558401593</v>
      </c>
      <c r="F525" s="5">
        <v>51886.704122287876</v>
      </c>
      <c r="G525" s="5">
        <v>159193.91065564725</v>
      </c>
      <c r="H525" s="9">
        <v>18.866271499586006</v>
      </c>
    </row>
    <row r="526" spans="1:8" x14ac:dyDescent="0.25">
      <c r="A526" s="7">
        <v>45810.270833333336</v>
      </c>
      <c r="B526" s="4" t="s">
        <v>14</v>
      </c>
      <c r="C526" s="5">
        <v>51888.024924263111</v>
      </c>
      <c r="D526" s="5">
        <v>159194.89719840887</v>
      </c>
      <c r="E526" s="5">
        <v>18.870194782352193</v>
      </c>
      <c r="F526" s="5">
        <v>51887.665215239773</v>
      </c>
      <c r="G526" s="5">
        <v>159193.63443056386</v>
      </c>
      <c r="H526" s="9">
        <v>18.866474283202823</v>
      </c>
    </row>
    <row r="527" spans="1:8" x14ac:dyDescent="0.25">
      <c r="A527" s="7">
        <v>45810.270833333336</v>
      </c>
      <c r="B527" s="4" t="s">
        <v>15</v>
      </c>
      <c r="C527" s="5">
        <v>51888.98628832103</v>
      </c>
      <c r="D527" s="5">
        <v>159194.62201573106</v>
      </c>
      <c r="E527" s="5">
        <v>18.869514730242752</v>
      </c>
      <c r="F527" s="5">
        <v>51888.624024107339</v>
      </c>
      <c r="G527" s="5">
        <v>159193.3577967032</v>
      </c>
      <c r="H527" s="9">
        <v>18.86545332152658</v>
      </c>
    </row>
    <row r="528" spans="1:8" x14ac:dyDescent="0.25">
      <c r="A528" s="7">
        <v>45810.270833333336</v>
      </c>
      <c r="B528" s="4" t="s">
        <v>16</v>
      </c>
      <c r="C528" s="5">
        <v>51889.947664398285</v>
      </c>
      <c r="D528" s="5">
        <v>159194.34677858101</v>
      </c>
      <c r="E528" s="5">
        <v>18.868773577574299</v>
      </c>
      <c r="F528" s="5">
        <v>51889.58479107709</v>
      </c>
      <c r="G528" s="5">
        <v>159193.08044244221</v>
      </c>
      <c r="H528" s="9">
        <v>18.864251762034648</v>
      </c>
    </row>
    <row r="529" spans="1:8" x14ac:dyDescent="0.25">
      <c r="A529" s="7">
        <v>45810.270833333336</v>
      </c>
      <c r="B529" s="4" t="s">
        <v>17</v>
      </c>
      <c r="C529" s="5">
        <v>51890.909040475541</v>
      </c>
      <c r="D529" s="5">
        <v>159194.07154143095</v>
      </c>
      <c r="E529" s="5">
        <v>18.868032424905849</v>
      </c>
      <c r="F529" s="5">
        <v>51890.545558046833</v>
      </c>
      <c r="G529" s="5">
        <v>159192.80308818122</v>
      </c>
      <c r="H529" s="9">
        <v>18.86305020254272</v>
      </c>
    </row>
    <row r="530" spans="1:8" x14ac:dyDescent="0.25">
      <c r="A530" s="7">
        <v>45810.270833333336</v>
      </c>
      <c r="B530" s="4" t="s">
        <v>18</v>
      </c>
      <c r="C530" s="5">
        <v>51891.870085166687</v>
      </c>
      <c r="D530" s="5">
        <v>159193.79534240576</v>
      </c>
      <c r="E530" s="5">
        <v>18.865661447731828</v>
      </c>
      <c r="F530" s="5">
        <v>51891.504353461787</v>
      </c>
      <c r="G530" s="5">
        <v>159192.52690810763</v>
      </c>
      <c r="H530" s="9">
        <v>18.861283132921656</v>
      </c>
    </row>
    <row r="531" spans="1:8" x14ac:dyDescent="0.25">
      <c r="A531" s="7">
        <v>45810.270833333336</v>
      </c>
      <c r="B531" s="4" t="s">
        <v>19</v>
      </c>
      <c r="C531" s="5">
        <v>51892.831165658921</v>
      </c>
      <c r="D531" s="5">
        <v>159193.51908472509</v>
      </c>
      <c r="E531" s="5">
        <v>18.863215774997911</v>
      </c>
      <c r="F531" s="5">
        <v>51892.465288045249</v>
      </c>
      <c r="G531" s="5">
        <v>159192.25013834573</v>
      </c>
      <c r="H531" s="9">
        <v>18.859487246856443</v>
      </c>
    </row>
    <row r="532" spans="1:8" x14ac:dyDescent="0.25">
      <c r="A532" s="7">
        <v>45810.270833333336</v>
      </c>
      <c r="B532" s="4" t="s">
        <v>20</v>
      </c>
      <c r="C532" s="5">
        <v>51893.791834251315</v>
      </c>
      <c r="D532" s="5">
        <v>159193.24288966472</v>
      </c>
      <c r="E532" s="5">
        <v>18.860926416951401</v>
      </c>
      <c r="F532" s="5">
        <v>51893.426692580288</v>
      </c>
      <c r="G532" s="5">
        <v>159191.97323179524</v>
      </c>
      <c r="H532" s="9">
        <v>18.857700906411129</v>
      </c>
    </row>
    <row r="533" spans="1:8" x14ac:dyDescent="0.25">
      <c r="A533" s="7">
        <v>45810.270833333336</v>
      </c>
      <c r="B533" s="4" t="s">
        <v>21</v>
      </c>
      <c r="C533" s="5">
        <v>51894.75263598399</v>
      </c>
      <c r="D533" s="5">
        <v>159192.96565370166</v>
      </c>
      <c r="E533" s="5">
        <v>18.861427687376434</v>
      </c>
      <c r="F533" s="5">
        <v>51894.387556785739</v>
      </c>
      <c r="G533" s="5">
        <v>159191.69621203162</v>
      </c>
      <c r="H533" s="9">
        <v>18.85787192737892</v>
      </c>
    </row>
    <row r="534" spans="1:8" x14ac:dyDescent="0.25">
      <c r="A534" s="7">
        <v>45810.270833333336</v>
      </c>
      <c r="B534" s="4" t="s">
        <v>22</v>
      </c>
      <c r="C534" s="5">
        <v>51895.713437716666</v>
      </c>
      <c r="D534" s="5">
        <v>159192.68841773859</v>
      </c>
      <c r="E534" s="5">
        <v>18.861928957801467</v>
      </c>
      <c r="F534" s="5">
        <v>51895.348420991184</v>
      </c>
      <c r="G534" s="5">
        <v>159191.41919226799</v>
      </c>
      <c r="H534" s="9">
        <v>18.858042948346714</v>
      </c>
    </row>
    <row r="535" spans="1:8" x14ac:dyDescent="0.25">
      <c r="A535" s="7">
        <v>45810.270833333336</v>
      </c>
      <c r="B535" s="4" t="s">
        <v>23</v>
      </c>
      <c r="C535" s="5">
        <v>51896.67540436655</v>
      </c>
      <c r="D535" s="5">
        <v>159192.41090241418</v>
      </c>
      <c r="E535" s="5">
        <v>18.862477008946644</v>
      </c>
      <c r="F535" s="5">
        <v>51896.308523498657</v>
      </c>
      <c r="G535" s="5">
        <v>159191.14271617067</v>
      </c>
      <c r="H535" s="9">
        <v>18.858247324479837</v>
      </c>
    </row>
    <row r="536" spans="1:8" x14ac:dyDescent="0.25">
      <c r="A536" s="7">
        <v>45810.270833333336</v>
      </c>
      <c r="B536" s="4" t="s">
        <v>24</v>
      </c>
      <c r="C536" s="5">
        <v>51897.636450977137</v>
      </c>
      <c r="D536" s="5">
        <v>159192.13451890467</v>
      </c>
      <c r="E536" s="5">
        <v>18.863729186940898</v>
      </c>
      <c r="F536" s="5">
        <v>51897.270447986921</v>
      </c>
      <c r="G536" s="5">
        <v>159190.86940145129</v>
      </c>
      <c r="H536" s="9">
        <v>18.858833023487737</v>
      </c>
    </row>
    <row r="537" spans="1:8" x14ac:dyDescent="0.25">
      <c r="A537" s="7">
        <v>45810.270833333336</v>
      </c>
      <c r="B537" s="4" t="s">
        <v>25</v>
      </c>
      <c r="C537" s="5">
        <v>51898.597497587733</v>
      </c>
      <c r="D537" s="5">
        <v>159191.85813539516</v>
      </c>
      <c r="E537" s="5">
        <v>18.864981364935151</v>
      </c>
      <c r="F537" s="5">
        <v>51898.232372475184</v>
      </c>
      <c r="G537" s="5">
        <v>159190.59608673191</v>
      </c>
      <c r="H537" s="9">
        <v>18.859418722495636</v>
      </c>
    </row>
    <row r="538" spans="1:8" x14ac:dyDescent="0.25">
      <c r="A538" s="7">
        <v>45810.270833333336</v>
      </c>
      <c r="B538" s="4" t="s">
        <v>26</v>
      </c>
      <c r="C538" s="5">
        <v>51899.557752903464</v>
      </c>
      <c r="D538" s="5">
        <v>159191.5833935751</v>
      </c>
      <c r="E538" s="5">
        <v>18.866</v>
      </c>
      <c r="F538" s="5">
        <v>51899.203472361332</v>
      </c>
      <c r="G538" s="5">
        <v>159190.32062001547</v>
      </c>
      <c r="H538" s="9">
        <v>18.859777427163273</v>
      </c>
    </row>
    <row r="539" spans="1:8" x14ac:dyDescent="0.25">
      <c r="A539" s="7">
        <v>45810.270833333336</v>
      </c>
      <c r="B539" s="4" t="s">
        <v>27</v>
      </c>
      <c r="C539" s="5">
        <v>51900.520801492021</v>
      </c>
      <c r="D539" s="5">
        <v>159191.31406586381</v>
      </c>
      <c r="E539" s="5">
        <v>18.866</v>
      </c>
      <c r="F539" s="5">
        <v>51900.166031558641</v>
      </c>
      <c r="G539" s="5">
        <v>159190.04954924015</v>
      </c>
      <c r="H539" s="9">
        <v>18.859124401927648</v>
      </c>
    </row>
    <row r="540" spans="1:8" x14ac:dyDescent="0.25">
      <c r="A540" s="7">
        <v>45810.270833333336</v>
      </c>
      <c r="B540" s="4" t="s">
        <v>28</v>
      </c>
      <c r="C540" s="5">
        <v>51901.483850080585</v>
      </c>
      <c r="D540" s="5">
        <v>159191.04473815253</v>
      </c>
      <c r="E540" s="5">
        <v>18.866</v>
      </c>
      <c r="F540" s="5">
        <v>51901.128590755958</v>
      </c>
      <c r="G540" s="5">
        <v>159189.77847846484</v>
      </c>
      <c r="H540" s="9">
        <v>18.858471376692027</v>
      </c>
    </row>
    <row r="541" spans="1:8" x14ac:dyDescent="0.25">
      <c r="A541" s="7">
        <v>45810.270833333336</v>
      </c>
      <c r="B541" s="4" t="s">
        <v>29</v>
      </c>
      <c r="C541" s="5">
        <v>51902.447765839897</v>
      </c>
      <c r="D541" s="5">
        <v>159190.77623041449</v>
      </c>
      <c r="E541" s="5">
        <v>18.866065372992377</v>
      </c>
      <c r="F541" s="5">
        <v>51902.099872443272</v>
      </c>
      <c r="G541" s="5">
        <v>159189.50604742009</v>
      </c>
      <c r="H541" s="9">
        <v>18.857900000000001</v>
      </c>
    </row>
    <row r="542" spans="1:8" x14ac:dyDescent="0.25">
      <c r="A542" s="7">
        <v>45810.270833333336</v>
      </c>
      <c r="B542" s="4" t="s">
        <v>30</v>
      </c>
      <c r="C542" s="5">
        <v>51903.412339888513</v>
      </c>
      <c r="D542" s="5">
        <v>159190.51241841505</v>
      </c>
      <c r="E542" s="5">
        <v>18.86643099375512</v>
      </c>
      <c r="F542" s="5">
        <v>51903.064539433311</v>
      </c>
      <c r="G542" s="5">
        <v>159189.24257522359</v>
      </c>
      <c r="H542" s="9">
        <v>18.857900000000001</v>
      </c>
    </row>
    <row r="543" spans="1:8" x14ac:dyDescent="0.25">
      <c r="A543" s="7">
        <v>45810.270833333336</v>
      </c>
      <c r="B543" s="4" t="s">
        <v>31</v>
      </c>
      <c r="C543" s="5">
        <v>51904.376913937129</v>
      </c>
      <c r="D543" s="5">
        <v>159190.24860641561</v>
      </c>
      <c r="E543" s="5">
        <v>18.866796614517863</v>
      </c>
      <c r="F543" s="5">
        <v>51904.029206423351</v>
      </c>
      <c r="G543" s="5">
        <v>159188.97910302709</v>
      </c>
      <c r="H543" s="9">
        <v>18.857900000000001</v>
      </c>
    </row>
    <row r="544" spans="1:8" x14ac:dyDescent="0.25">
      <c r="A544" s="7">
        <v>45810.270833333336</v>
      </c>
      <c r="B544" s="4" t="s">
        <v>32</v>
      </c>
      <c r="C544" s="5">
        <v>51905.341841341033</v>
      </c>
      <c r="D544" s="5">
        <v>159189.98617916438</v>
      </c>
      <c r="E544" s="5">
        <v>18.86745208135207</v>
      </c>
      <c r="F544" s="5">
        <v>51905.003849068715</v>
      </c>
      <c r="G544" s="5">
        <v>159188.71394465279</v>
      </c>
      <c r="H544" s="9">
        <v>18.858054762778423</v>
      </c>
    </row>
    <row r="545" spans="1:8" x14ac:dyDescent="0.25">
      <c r="A545" s="7">
        <v>45810.270833333336</v>
      </c>
      <c r="B545" s="4" t="s">
        <v>33</v>
      </c>
      <c r="C545" s="5">
        <v>51906.308594226037</v>
      </c>
      <c r="D545" s="5">
        <v>159189.73047507741</v>
      </c>
      <c r="E545" s="5">
        <v>18.869520714442967</v>
      </c>
      <c r="F545" s="5">
        <v>51905.970389131391</v>
      </c>
      <c r="G545" s="5">
        <v>159188.45743136352</v>
      </c>
      <c r="H545" s="9">
        <v>18.859168164062019</v>
      </c>
    </row>
    <row r="546" spans="1:8" x14ac:dyDescent="0.25">
      <c r="A546" s="7">
        <v>45810.270833333336</v>
      </c>
      <c r="B546" s="4" t="s">
        <v>34</v>
      </c>
      <c r="C546" s="5">
        <v>51907.275347111034</v>
      </c>
      <c r="D546" s="5">
        <v>159189.47477099043</v>
      </c>
      <c r="E546" s="5">
        <v>18.87158934753386</v>
      </c>
      <c r="F546" s="5">
        <v>51906.936929194067</v>
      </c>
      <c r="G546" s="5">
        <v>159188.20091807423</v>
      </c>
      <c r="H546" s="9">
        <v>18.86028156534562</v>
      </c>
    </row>
    <row r="547" spans="1:8" x14ac:dyDescent="0.25">
      <c r="A547" s="7">
        <v>45810.270833333336</v>
      </c>
      <c r="B547" s="4" t="s">
        <v>35</v>
      </c>
      <c r="C547" s="5">
        <v>51908.242806888149</v>
      </c>
      <c r="D547" s="5">
        <v>159189.22250144329</v>
      </c>
      <c r="E547" s="5">
        <v>18.873859626742529</v>
      </c>
      <c r="F547" s="5">
        <v>51907.904524094469</v>
      </c>
      <c r="G547" s="5">
        <v>159187.94823138544</v>
      </c>
      <c r="H547" s="9">
        <v>18.861943334659106</v>
      </c>
    </row>
    <row r="548" spans="1:8" x14ac:dyDescent="0.25">
      <c r="A548" s="7">
        <v>45810.270833333336</v>
      </c>
      <c r="B548" s="4" t="s">
        <v>36</v>
      </c>
      <c r="C548" s="5">
        <v>51909.212315815959</v>
      </c>
      <c r="D548" s="5">
        <v>159188.97746037151</v>
      </c>
      <c r="E548" s="5">
        <v>18.876563705831948</v>
      </c>
      <c r="F548" s="5">
        <v>51908.873870471209</v>
      </c>
      <c r="G548" s="5">
        <v>159187.70254757887</v>
      </c>
      <c r="H548" s="9">
        <v>18.864602113292445</v>
      </c>
    </row>
    <row r="549" spans="1:8" x14ac:dyDescent="0.25">
      <c r="A549" s="7">
        <v>45810.270833333336</v>
      </c>
      <c r="B549" s="4" t="s">
        <v>37</v>
      </c>
      <c r="C549" s="5">
        <v>51910.18182474377</v>
      </c>
      <c r="D549" s="5">
        <v>159188.73241929975</v>
      </c>
      <c r="E549" s="5">
        <v>18.879267784921367</v>
      </c>
      <c r="F549" s="5">
        <v>51909.843216847941</v>
      </c>
      <c r="G549" s="5">
        <v>159187.4568637723</v>
      </c>
      <c r="H549" s="9">
        <v>18.867260891925785</v>
      </c>
    </row>
    <row r="550" spans="1:8" x14ac:dyDescent="0.25">
      <c r="A550" s="7">
        <v>45810.270833333336</v>
      </c>
      <c r="B550" s="4" t="s">
        <v>38</v>
      </c>
      <c r="C550" s="5">
        <v>51911.151141496419</v>
      </c>
      <c r="D550" s="5">
        <v>159188.48944319948</v>
      </c>
      <c r="E550" s="5">
        <v>18.882328518492972</v>
      </c>
      <c r="F550" s="5">
        <v>51910.835170760911</v>
      </c>
      <c r="G550" s="5">
        <v>159187.20742803696</v>
      </c>
      <c r="H550" s="9">
        <v>18.870139055249297</v>
      </c>
    </row>
    <row r="551" spans="1:8" x14ac:dyDescent="0.25">
      <c r="A551" s="7">
        <v>45810.270833333336</v>
      </c>
      <c r="B551" s="4" t="s">
        <v>39</v>
      </c>
      <c r="C551" s="5">
        <v>51912.122875350411</v>
      </c>
      <c r="D551" s="5">
        <v>159188.25340524639</v>
      </c>
      <c r="E551" s="5">
        <v>18.886733255176882</v>
      </c>
      <c r="F551" s="5">
        <v>51911.806635538363</v>
      </c>
      <c r="G551" s="5">
        <v>159186.97026833432</v>
      </c>
      <c r="H551" s="9">
        <v>18.873524557994575</v>
      </c>
    </row>
    <row r="552" spans="1:8" x14ac:dyDescent="0.25">
      <c r="A552" s="7">
        <v>45810.270833333336</v>
      </c>
      <c r="B552" s="4" t="s">
        <v>40</v>
      </c>
      <c r="C552" s="5">
        <v>51913.094609204403</v>
      </c>
      <c r="D552" s="5">
        <v>159188.0173672933</v>
      </c>
      <c r="E552" s="5">
        <v>18.891137991860795</v>
      </c>
      <c r="F552" s="5">
        <v>51912.778100315809</v>
      </c>
      <c r="G552" s="5">
        <v>159186.73310863168</v>
      </c>
      <c r="H552" s="9">
        <v>18.876910060739853</v>
      </c>
    </row>
    <row r="553" spans="1:8" x14ac:dyDescent="0.25">
      <c r="A553" s="7">
        <v>45807.263888888891</v>
      </c>
      <c r="B553" s="4" t="s">
        <v>12</v>
      </c>
      <c r="C553" s="5">
        <v>51886.101813691566</v>
      </c>
      <c r="D553" s="5">
        <v>159195.44642123292</v>
      </c>
      <c r="E553" s="5">
        <v>18.870056334450997</v>
      </c>
      <c r="F553" s="5">
        <v>51885.743029335979</v>
      </c>
      <c r="G553" s="5">
        <v>159194.18688073062</v>
      </c>
      <c r="H553" s="9">
        <v>18.866068715969192</v>
      </c>
    </row>
    <row r="554" spans="1:8" x14ac:dyDescent="0.25">
      <c r="A554" s="7">
        <v>45807.263888888891</v>
      </c>
      <c r="B554" s="4" t="s">
        <v>13</v>
      </c>
      <c r="C554" s="5">
        <v>51887.063368977339</v>
      </c>
      <c r="D554" s="5">
        <v>159195.17180982089</v>
      </c>
      <c r="E554" s="5">
        <v>18.870125558401593</v>
      </c>
      <c r="F554" s="5">
        <v>51886.704122287876</v>
      </c>
      <c r="G554" s="5">
        <v>159193.91065564725</v>
      </c>
      <c r="H554" s="9">
        <v>18.866271499586006</v>
      </c>
    </row>
    <row r="555" spans="1:8" x14ac:dyDescent="0.25">
      <c r="A555" s="7">
        <v>45807.263888888891</v>
      </c>
      <c r="B555" s="4" t="s">
        <v>14</v>
      </c>
      <c r="C555" s="5">
        <v>51888.024924263111</v>
      </c>
      <c r="D555" s="5">
        <v>159194.89719840887</v>
      </c>
      <c r="E555" s="5">
        <v>18.870194782352193</v>
      </c>
      <c r="F555" s="5">
        <v>51887.665215239773</v>
      </c>
      <c r="G555" s="5">
        <v>159193.63443056386</v>
      </c>
      <c r="H555" s="9">
        <v>18.866474283202823</v>
      </c>
    </row>
    <row r="556" spans="1:8" x14ac:dyDescent="0.25">
      <c r="A556" s="7">
        <v>45807.263888888891</v>
      </c>
      <c r="B556" s="4" t="s">
        <v>15</v>
      </c>
      <c r="C556" s="5">
        <v>51888.98628832103</v>
      </c>
      <c r="D556" s="5">
        <v>159194.62201573106</v>
      </c>
      <c r="E556" s="5">
        <v>18.869514730242752</v>
      </c>
      <c r="F556" s="5">
        <v>51888.624024107339</v>
      </c>
      <c r="G556" s="5">
        <v>159193.3577967032</v>
      </c>
      <c r="H556" s="9">
        <v>18.86545332152658</v>
      </c>
    </row>
    <row r="557" spans="1:8" x14ac:dyDescent="0.25">
      <c r="A557" s="7">
        <v>45807.263888888891</v>
      </c>
      <c r="B557" s="4" t="s">
        <v>16</v>
      </c>
      <c r="C557" s="5">
        <v>51889.947664398285</v>
      </c>
      <c r="D557" s="5">
        <v>159194.34677858101</v>
      </c>
      <c r="E557" s="5">
        <v>18.868773577574299</v>
      </c>
      <c r="F557" s="5">
        <v>51889.58479107709</v>
      </c>
      <c r="G557" s="5">
        <v>159193.08044244221</v>
      </c>
      <c r="H557" s="9">
        <v>18.864251762034648</v>
      </c>
    </row>
    <row r="558" spans="1:8" x14ac:dyDescent="0.25">
      <c r="A558" s="7">
        <v>45807.263888888891</v>
      </c>
      <c r="B558" s="4" t="s">
        <v>17</v>
      </c>
      <c r="C558" s="5">
        <v>51890.909040475541</v>
      </c>
      <c r="D558" s="5">
        <v>159194.07154143095</v>
      </c>
      <c r="E558" s="5">
        <v>18.868032424905849</v>
      </c>
      <c r="F558" s="5">
        <v>51890.545558046833</v>
      </c>
      <c r="G558" s="5">
        <v>159192.80308818122</v>
      </c>
      <c r="H558" s="9">
        <v>18.86305020254272</v>
      </c>
    </row>
    <row r="559" spans="1:8" x14ac:dyDescent="0.25">
      <c r="A559" s="7">
        <v>45807.263888888891</v>
      </c>
      <c r="B559" s="4" t="s">
        <v>18</v>
      </c>
      <c r="C559" s="5">
        <v>51891.869997674046</v>
      </c>
      <c r="D559" s="5">
        <v>159193.79503821288</v>
      </c>
      <c r="E559" s="5">
        <v>18.865661670375356</v>
      </c>
      <c r="F559" s="5">
        <v>51891.504353461787</v>
      </c>
      <c r="G559" s="5">
        <v>159192.52690810763</v>
      </c>
      <c r="H559" s="9">
        <v>18.861283132921656</v>
      </c>
    </row>
    <row r="560" spans="1:8" x14ac:dyDescent="0.25">
      <c r="A560" s="7">
        <v>45807.263888888891</v>
      </c>
      <c r="B560" s="4" t="s">
        <v>19</v>
      </c>
      <c r="C560" s="5">
        <v>51892.83098666594</v>
      </c>
      <c r="D560" s="5">
        <v>159193.51846240537</v>
      </c>
      <c r="E560" s="5">
        <v>18.863216230483452</v>
      </c>
      <c r="F560" s="5">
        <v>51892.465288045249</v>
      </c>
      <c r="G560" s="5">
        <v>159192.25013834573</v>
      </c>
      <c r="H560" s="9">
        <v>18.859487246856443</v>
      </c>
    </row>
    <row r="561" spans="1:8" x14ac:dyDescent="0.25">
      <c r="A561" s="7">
        <v>45807.263888888891</v>
      </c>
      <c r="B561" s="4" t="s">
        <v>20</v>
      </c>
      <c r="C561" s="5">
        <v>51893.79183894024</v>
      </c>
      <c r="D561" s="5">
        <v>159193.24190592469</v>
      </c>
      <c r="E561" s="5">
        <v>18.86092641939771</v>
      </c>
      <c r="F561" s="5">
        <v>51893.426692097528</v>
      </c>
      <c r="G561" s="5">
        <v>159191.97323012177</v>
      </c>
      <c r="H561" s="9">
        <v>18.857700906325203</v>
      </c>
    </row>
    <row r="562" spans="1:8" x14ac:dyDescent="0.25">
      <c r="A562" s="7">
        <v>45807.263888888891</v>
      </c>
      <c r="B562" s="4" t="s">
        <v>21</v>
      </c>
      <c r="C562" s="5">
        <v>51894.752729646825</v>
      </c>
      <c r="D562" s="5">
        <v>159192.96497849975</v>
      </c>
      <c r="E562" s="5">
        <v>18.861427736242298</v>
      </c>
      <c r="F562" s="5">
        <v>51894.387465215557</v>
      </c>
      <c r="G562" s="5">
        <v>159191.69589460938</v>
      </c>
      <c r="H562" s="9">
        <v>18.857871911080654</v>
      </c>
    </row>
    <row r="563" spans="1:8" x14ac:dyDescent="0.25">
      <c r="A563" s="7">
        <v>45807.263888888891</v>
      </c>
      <c r="B563" s="4" t="s">
        <v>22</v>
      </c>
      <c r="C563" s="5">
        <v>51895.713620353403</v>
      </c>
      <c r="D563" s="5">
        <v>159192.6880510748</v>
      </c>
      <c r="E563" s="5">
        <v>18.861929053086882</v>
      </c>
      <c r="F563" s="5">
        <v>51895.348238333587</v>
      </c>
      <c r="G563" s="5">
        <v>159191.41855909702</v>
      </c>
      <c r="H563" s="9">
        <v>18.858042915836105</v>
      </c>
    </row>
    <row r="564" spans="1:8" x14ac:dyDescent="0.25">
      <c r="A564" s="7">
        <v>45807.263888888891</v>
      </c>
      <c r="B564" s="4" t="s">
        <v>23</v>
      </c>
      <c r="C564" s="5">
        <v>51896.675398681873</v>
      </c>
      <c r="D564" s="5">
        <v>159192.41088265969</v>
      </c>
      <c r="E564" s="5">
        <v>18.862477001539897</v>
      </c>
      <c r="F564" s="5">
        <v>51896.308528737987</v>
      </c>
      <c r="G564" s="5">
        <v>159191.14173461875</v>
      </c>
      <c r="H564" s="9">
        <v>18.85824734462722</v>
      </c>
    </row>
    <row r="565" spans="1:8" x14ac:dyDescent="0.25">
      <c r="A565" s="7">
        <v>45807.263888888891</v>
      </c>
      <c r="B565" s="4" t="s">
        <v>24</v>
      </c>
      <c r="C565" s="5">
        <v>51897.636352858688</v>
      </c>
      <c r="D565" s="5">
        <v>159192.13417793906</v>
      </c>
      <c r="E565" s="5">
        <v>18.863729059099267</v>
      </c>
      <c r="F565" s="5">
        <v>51897.270518069447</v>
      </c>
      <c r="G565" s="5">
        <v>159190.86864821697</v>
      </c>
      <c r="H565" s="9">
        <v>18.858833292983896</v>
      </c>
    </row>
    <row r="566" spans="1:8" x14ac:dyDescent="0.25">
      <c r="A566" s="7">
        <v>45807.263888888891</v>
      </c>
      <c r="B566" s="4" t="s">
        <v>25</v>
      </c>
      <c r="C566" s="5">
        <v>51898.597307035503</v>
      </c>
      <c r="D566" s="5">
        <v>159191.85747321844</v>
      </c>
      <c r="E566" s="5">
        <v>18.864981116658633</v>
      </c>
      <c r="F566" s="5">
        <v>51898.232507400899</v>
      </c>
      <c r="G566" s="5">
        <v>159190.59556181522</v>
      </c>
      <c r="H566" s="9">
        <v>18.859419241340568</v>
      </c>
    </row>
    <row r="567" spans="1:8" x14ac:dyDescent="0.25">
      <c r="A567" s="7">
        <v>45807.263888888891</v>
      </c>
      <c r="B567" s="4" t="s">
        <v>26</v>
      </c>
      <c r="C567" s="5">
        <v>51899.557748431522</v>
      </c>
      <c r="D567" s="5">
        <v>159191.58237758733</v>
      </c>
      <c r="E567" s="5">
        <v>18.866</v>
      </c>
      <c r="F567" s="5">
        <v>51899.202476862527</v>
      </c>
      <c r="G567" s="5">
        <v>159190.32063600162</v>
      </c>
      <c r="H567" s="9">
        <v>18.859777465674785</v>
      </c>
    </row>
    <row r="568" spans="1:8" x14ac:dyDescent="0.25">
      <c r="A568" s="7">
        <v>45807.263888888891</v>
      </c>
      <c r="B568" s="4" t="s">
        <v>27</v>
      </c>
      <c r="C568" s="5">
        <v>51900.520772886579</v>
      </c>
      <c r="D568" s="5">
        <v>159191.31296359556</v>
      </c>
      <c r="E568" s="5">
        <v>18.866</v>
      </c>
      <c r="F568" s="5">
        <v>51900.165060040614</v>
      </c>
      <c r="G568" s="5">
        <v>159190.04965039479</v>
      </c>
      <c r="H568" s="9">
        <v>18.859124645615051</v>
      </c>
    </row>
    <row r="569" spans="1:8" x14ac:dyDescent="0.25">
      <c r="A569" s="7">
        <v>45807.263888888891</v>
      </c>
      <c r="B569" s="4" t="s">
        <v>28</v>
      </c>
      <c r="C569" s="5">
        <v>51901.483797341636</v>
      </c>
      <c r="D569" s="5">
        <v>159191.04354960378</v>
      </c>
      <c r="E569" s="5">
        <v>18.866</v>
      </c>
      <c r="F569" s="5">
        <v>51901.127643218693</v>
      </c>
      <c r="G569" s="5">
        <v>159189.778664788</v>
      </c>
      <c r="H569" s="9">
        <v>18.858471825555313</v>
      </c>
    </row>
    <row r="570" spans="1:8" x14ac:dyDescent="0.25">
      <c r="A570" s="7">
        <v>45807.263888888891</v>
      </c>
      <c r="B570" s="4" t="s">
        <v>29</v>
      </c>
      <c r="C570" s="5">
        <v>51902.446769974056</v>
      </c>
      <c r="D570" s="5">
        <v>159190.77524553274</v>
      </c>
      <c r="E570" s="5">
        <v>18.866065352039769</v>
      </c>
      <c r="F570" s="5">
        <v>51902.099861120325</v>
      </c>
      <c r="G570" s="5">
        <v>159189.50600598883</v>
      </c>
      <c r="H570" s="9">
        <v>18.857900000000001</v>
      </c>
    </row>
    <row r="571" spans="1:8" x14ac:dyDescent="0.25">
      <c r="A571" s="7">
        <v>45807.263888888891</v>
      </c>
      <c r="B571" s="4" t="s">
        <v>30</v>
      </c>
      <c r="C571" s="5">
        <v>51903.411367144348</v>
      </c>
      <c r="D571" s="5">
        <v>159190.51151808733</v>
      </c>
      <c r="E571" s="5">
        <v>18.866430855617907</v>
      </c>
      <c r="F571" s="5">
        <v>51903.064443484443</v>
      </c>
      <c r="G571" s="5">
        <v>159189.24222414181</v>
      </c>
      <c r="H571" s="9">
        <v>18.857900000000001</v>
      </c>
    </row>
    <row r="572" spans="1:8" x14ac:dyDescent="0.25">
      <c r="A572" s="7">
        <v>45807.263888888891</v>
      </c>
      <c r="B572" s="4" t="s">
        <v>31</v>
      </c>
      <c r="C572" s="5">
        <v>51904.37596431464</v>
      </c>
      <c r="D572" s="5">
        <v>159190.24779064191</v>
      </c>
      <c r="E572" s="5">
        <v>18.866796359196041</v>
      </c>
      <c r="F572" s="5">
        <v>51904.029025848562</v>
      </c>
      <c r="G572" s="5">
        <v>159188.97844229479</v>
      </c>
      <c r="H572" s="9">
        <v>18.857900000000001</v>
      </c>
    </row>
    <row r="573" spans="1:8" x14ac:dyDescent="0.25">
      <c r="A573" s="7">
        <v>45807.263888888891</v>
      </c>
      <c r="B573" s="4" t="s">
        <v>32</v>
      </c>
      <c r="C573" s="5">
        <v>51905.341841341033</v>
      </c>
      <c r="D573" s="5">
        <v>159189.98517916439</v>
      </c>
      <c r="E573" s="5">
        <v>18.86745208135207</v>
      </c>
      <c r="F573" s="5">
        <v>51905.003861376892</v>
      </c>
      <c r="G573" s="5">
        <v>159188.71299131436</v>
      </c>
      <c r="H573" s="9">
        <v>18.858104705007346</v>
      </c>
    </row>
    <row r="574" spans="1:8" x14ac:dyDescent="0.25">
      <c r="A574" s="7">
        <v>45807.263888888891</v>
      </c>
      <c r="B574" s="4" t="s">
        <v>33</v>
      </c>
      <c r="C574" s="5">
        <v>51906.30859422603</v>
      </c>
      <c r="D574" s="5">
        <v>159189.72947507742</v>
      </c>
      <c r="E574" s="5">
        <v>18.86952071444296</v>
      </c>
      <c r="F574" s="5">
        <v>51905.970489987638</v>
      </c>
      <c r="G574" s="5">
        <v>159188.45681371962</v>
      </c>
      <c r="H574" s="9">
        <v>18.859577402901905</v>
      </c>
    </row>
    <row r="575" spans="1:8" x14ac:dyDescent="0.25">
      <c r="A575" s="7">
        <v>45807.263888888891</v>
      </c>
      <c r="B575" s="4" t="s">
        <v>34</v>
      </c>
      <c r="C575" s="5">
        <v>51907.275347111034</v>
      </c>
      <c r="D575" s="5">
        <v>159189.47377099041</v>
      </c>
      <c r="E575" s="5">
        <v>18.871589347533849</v>
      </c>
      <c r="F575" s="5">
        <v>51906.937118598384</v>
      </c>
      <c r="G575" s="5">
        <v>159188.20063612488</v>
      </c>
      <c r="H575" s="9">
        <v>18.861050100796465</v>
      </c>
    </row>
    <row r="576" spans="1:8" x14ac:dyDescent="0.25">
      <c r="A576" s="7">
        <v>45807.263888888891</v>
      </c>
      <c r="B576" s="4" t="s">
        <v>35</v>
      </c>
      <c r="C576" s="5">
        <v>51908.24283118709</v>
      </c>
      <c r="D576" s="5">
        <v>159189.22159764636</v>
      </c>
      <c r="E576" s="5">
        <v>18.873859694515247</v>
      </c>
      <c r="F576" s="5">
        <v>51907.904497607546</v>
      </c>
      <c r="G576" s="5">
        <v>159187.94812580553</v>
      </c>
      <c r="H576" s="9">
        <v>18.86283096891291</v>
      </c>
    </row>
    <row r="577" spans="1:8" x14ac:dyDescent="0.25">
      <c r="A577" s="7">
        <v>45807.263888888891</v>
      </c>
      <c r="B577" s="4" t="s">
        <v>36</v>
      </c>
      <c r="C577" s="5">
        <v>51909.212416550698</v>
      </c>
      <c r="D577" s="5">
        <v>159188.97685919519</v>
      </c>
      <c r="E577" s="5">
        <v>18.876563986793464</v>
      </c>
      <c r="F577" s="5">
        <v>51908.873769331156</v>
      </c>
      <c r="G577" s="5">
        <v>159187.70214442315</v>
      </c>
      <c r="H577" s="9">
        <v>18.865173045894053</v>
      </c>
    </row>
    <row r="578" spans="1:8" x14ac:dyDescent="0.25">
      <c r="A578" s="7">
        <v>45807.263888888891</v>
      </c>
      <c r="B578" s="4" t="s">
        <v>37</v>
      </c>
      <c r="C578" s="5">
        <v>51910.182001914305</v>
      </c>
      <c r="D578" s="5">
        <v>159188.73212074401</v>
      </c>
      <c r="E578" s="5">
        <v>18.879268279071681</v>
      </c>
      <c r="F578" s="5">
        <v>51909.843041054766</v>
      </c>
      <c r="G578" s="5">
        <v>159187.45616304077</v>
      </c>
      <c r="H578" s="9">
        <v>18.867515122875201</v>
      </c>
    </row>
    <row r="579" spans="1:8" x14ac:dyDescent="0.25">
      <c r="A579" s="7">
        <v>45807.263888888891</v>
      </c>
      <c r="B579" s="4" t="s">
        <v>38</v>
      </c>
      <c r="C579" s="5">
        <v>51911.151124583565</v>
      </c>
      <c r="D579" s="5">
        <v>159188.48937362182</v>
      </c>
      <c r="E579" s="5">
        <v>18.882328441829319</v>
      </c>
      <c r="F579" s="5">
        <v>51910.835188304052</v>
      </c>
      <c r="G579" s="5">
        <v>159187.20649995178</v>
      </c>
      <c r="H579" s="9">
        <v>18.870139116386198</v>
      </c>
    </row>
    <row r="580" spans="1:8" x14ac:dyDescent="0.25">
      <c r="A580" s="7">
        <v>45807.263888888891</v>
      </c>
      <c r="B580" s="4" t="s">
        <v>39</v>
      </c>
      <c r="C580" s="5">
        <v>51912.122778205805</v>
      </c>
      <c r="D580" s="5">
        <v>159188.25300560394</v>
      </c>
      <c r="E580" s="5">
        <v>18.886732814833675</v>
      </c>
      <c r="F580" s="5">
        <v>51911.806733444027</v>
      </c>
      <c r="G580" s="5">
        <v>159186.96966968034</v>
      </c>
      <c r="H580" s="9">
        <v>18.873524899190585</v>
      </c>
    </row>
    <row r="581" spans="1:8" x14ac:dyDescent="0.25">
      <c r="A581" s="7">
        <v>45807.263888888891</v>
      </c>
      <c r="B581" s="4" t="s">
        <v>40</v>
      </c>
      <c r="C581" s="5">
        <v>51913.094431828045</v>
      </c>
      <c r="D581" s="5">
        <v>159188.01663758603</v>
      </c>
      <c r="E581" s="5">
        <v>18.89113718783803</v>
      </c>
      <c r="F581" s="5">
        <v>51912.778278584003</v>
      </c>
      <c r="G581" s="5">
        <v>159186.73283940891</v>
      </c>
      <c r="H581" s="9">
        <v>18.876910681994968</v>
      </c>
    </row>
    <row r="582" spans="1:8" x14ac:dyDescent="0.25">
      <c r="A582" s="7">
        <v>45805.229166666664</v>
      </c>
      <c r="B582" s="4" t="s">
        <v>12</v>
      </c>
      <c r="C582" s="5">
        <v>51886.101888003854</v>
      </c>
      <c r="D582" s="5">
        <v>159195.44568170901</v>
      </c>
      <c r="E582" s="5">
        <v>18.86977464079656</v>
      </c>
      <c r="F582" s="5">
        <v>51885.743029345111</v>
      </c>
      <c r="G582" s="5">
        <v>159194.186880728</v>
      </c>
      <c r="H582" s="9">
        <v>18.86578752268592</v>
      </c>
    </row>
    <row r="583" spans="1:8" x14ac:dyDescent="0.25">
      <c r="A583" s="7">
        <v>45805.229166666664</v>
      </c>
      <c r="B583" s="4" t="s">
        <v>13</v>
      </c>
      <c r="C583" s="5">
        <v>51887.0635346048</v>
      </c>
      <c r="D583" s="5">
        <v>159195.17139037082</v>
      </c>
      <c r="E583" s="5">
        <v>18.869497718698447</v>
      </c>
      <c r="F583" s="5">
        <v>51886.704122307987</v>
      </c>
      <c r="G583" s="5">
        <v>159193.91065564146</v>
      </c>
      <c r="H583" s="9">
        <v>18.865652333606498</v>
      </c>
    </row>
    <row r="584" spans="1:8" x14ac:dyDescent="0.25">
      <c r="A584" s="7">
        <v>45805.229166666664</v>
      </c>
      <c r="B584" s="4" t="s">
        <v>14</v>
      </c>
      <c r="C584" s="5">
        <v>51888.025181205747</v>
      </c>
      <c r="D584" s="5">
        <v>159194.89709903265</v>
      </c>
      <c r="E584" s="5">
        <v>18.869220796600338</v>
      </c>
      <c r="F584" s="5">
        <v>51887.665215270863</v>
      </c>
      <c r="G584" s="5">
        <v>159193.63443055493</v>
      </c>
      <c r="H584" s="9">
        <v>18.865517144527075</v>
      </c>
    </row>
    <row r="585" spans="1:8" x14ac:dyDescent="0.25">
      <c r="A585" s="7">
        <v>45805.229166666664</v>
      </c>
      <c r="B585" s="4" t="s">
        <v>15</v>
      </c>
      <c r="C585" s="5">
        <v>51888.986288492531</v>
      </c>
      <c r="D585" s="5">
        <v>159194.62201568196</v>
      </c>
      <c r="E585" s="5">
        <v>18.868826216423926</v>
      </c>
      <c r="F585" s="5">
        <v>51888.624024403252</v>
      </c>
      <c r="G585" s="5">
        <v>159193.35779661778</v>
      </c>
      <c r="H585" s="9">
        <v>18.864752372254646</v>
      </c>
    </row>
    <row r="586" spans="1:8" x14ac:dyDescent="0.25">
      <c r="A586" s="7">
        <v>45805.229166666664</v>
      </c>
      <c r="B586" s="4" t="s">
        <v>16</v>
      </c>
      <c r="C586" s="5">
        <v>51889.947664755273</v>
      </c>
      <c r="D586" s="5">
        <v>159194.34677847879</v>
      </c>
      <c r="E586" s="5">
        <v>18.868421951254046</v>
      </c>
      <c r="F586" s="5">
        <v>51889.584791712696</v>
      </c>
      <c r="G586" s="5">
        <v>159193.08044225874</v>
      </c>
      <c r="H586" s="9">
        <v>18.863894115171242</v>
      </c>
    </row>
    <row r="587" spans="1:8" x14ac:dyDescent="0.25">
      <c r="A587" s="7">
        <v>45805.229166666664</v>
      </c>
      <c r="B587" s="4" t="s">
        <v>17</v>
      </c>
      <c r="C587" s="5">
        <v>51890.909041018014</v>
      </c>
      <c r="D587" s="5">
        <v>159194.07154127565</v>
      </c>
      <c r="E587" s="5">
        <v>18.868017686084166</v>
      </c>
      <c r="F587" s="5">
        <v>51890.545559022146</v>
      </c>
      <c r="G587" s="5">
        <v>159192.80308789967</v>
      </c>
      <c r="H587" s="9">
        <v>18.863035858087837</v>
      </c>
    </row>
    <row r="588" spans="1:8" x14ac:dyDescent="0.25">
      <c r="A588" s="7">
        <v>45805.229166666664</v>
      </c>
      <c r="B588" s="4" t="s">
        <v>18</v>
      </c>
      <c r="C588" s="5">
        <v>51891.869997674046</v>
      </c>
      <c r="D588" s="5">
        <v>159193.79503821288</v>
      </c>
      <c r="E588" s="5">
        <v>18.865661670375356</v>
      </c>
      <c r="F588" s="5">
        <v>51891.504267267614</v>
      </c>
      <c r="G588" s="5">
        <v>159192.52660902659</v>
      </c>
      <c r="H588" s="9">
        <v>18.861283294009535</v>
      </c>
    </row>
    <row r="589" spans="1:8" x14ac:dyDescent="0.25">
      <c r="A589" s="7">
        <v>45805.229166666664</v>
      </c>
      <c r="B589" s="4" t="s">
        <v>19</v>
      </c>
      <c r="C589" s="5">
        <v>51892.83098666594</v>
      </c>
      <c r="D589" s="5">
        <v>159193.51846240537</v>
      </c>
      <c r="E589" s="5">
        <v>18.863216230483452</v>
      </c>
      <c r="F589" s="5">
        <v>51892.465111689802</v>
      </c>
      <c r="G589" s="5">
        <v>159192.24952641845</v>
      </c>
      <c r="H589" s="9">
        <v>18.859487576446288</v>
      </c>
    </row>
    <row r="590" spans="1:8" x14ac:dyDescent="0.25">
      <c r="A590" s="7">
        <v>45805.229166666664</v>
      </c>
      <c r="B590" s="4" t="s">
        <v>20</v>
      </c>
      <c r="C590" s="5">
        <v>51893.791838945894</v>
      </c>
      <c r="D590" s="5">
        <v>159193.24190592306</v>
      </c>
      <c r="E590" s="5">
        <v>18.860908806466888</v>
      </c>
      <c r="F590" s="5">
        <v>51893.426692580288</v>
      </c>
      <c r="G590" s="5">
        <v>159191.97223179525</v>
      </c>
      <c r="H590" s="9">
        <v>18.857700906411129</v>
      </c>
    </row>
    <row r="591" spans="1:8" x14ac:dyDescent="0.25">
      <c r="A591" s="7">
        <v>45805.229166666664</v>
      </c>
      <c r="B591" s="4" t="s">
        <v>21</v>
      </c>
      <c r="C591" s="5">
        <v>51894.752729759806</v>
      </c>
      <c r="D591" s="5">
        <v>159192.96497846718</v>
      </c>
      <c r="E591" s="5">
        <v>18.861075912100414</v>
      </c>
      <c r="F591" s="5">
        <v>51894.387556785739</v>
      </c>
      <c r="G591" s="5">
        <v>159191.69521203163</v>
      </c>
      <c r="H591" s="9">
        <v>18.85787192737892</v>
      </c>
    </row>
    <row r="592" spans="1:8" x14ac:dyDescent="0.25">
      <c r="A592" s="7">
        <v>45805.229166666664</v>
      </c>
      <c r="B592" s="4" t="s">
        <v>22</v>
      </c>
      <c r="C592" s="5">
        <v>51895.713620573719</v>
      </c>
      <c r="D592" s="5">
        <v>159192.68805101133</v>
      </c>
      <c r="E592" s="5">
        <v>18.861243017733944</v>
      </c>
      <c r="F592" s="5">
        <v>51895.348420991184</v>
      </c>
      <c r="G592" s="5">
        <v>159191.418192268</v>
      </c>
      <c r="H592" s="9">
        <v>18.858042948346714</v>
      </c>
    </row>
    <row r="593" spans="1:8" x14ac:dyDescent="0.25">
      <c r="A593" s="7">
        <v>45805.229166666664</v>
      </c>
      <c r="B593" s="4" t="s">
        <v>23</v>
      </c>
      <c r="C593" s="5">
        <v>51896.675398652565</v>
      </c>
      <c r="D593" s="5">
        <v>159192.41088266813</v>
      </c>
      <c r="E593" s="5">
        <v>18.861498390807743</v>
      </c>
      <c r="F593" s="5">
        <v>51896.308528737987</v>
      </c>
      <c r="G593" s="5">
        <v>159191.14173461875</v>
      </c>
      <c r="H593" s="9">
        <v>18.85824734462722</v>
      </c>
    </row>
    <row r="594" spans="1:8" x14ac:dyDescent="0.25">
      <c r="A594" s="7">
        <v>45805.229166666664</v>
      </c>
      <c r="B594" s="4" t="s">
        <v>24</v>
      </c>
      <c r="C594" s="5">
        <v>51897.636352352805</v>
      </c>
      <c r="D594" s="5">
        <v>159192.13417808473</v>
      </c>
      <c r="E594" s="5">
        <v>18.863098241340175</v>
      </c>
      <c r="F594" s="5">
        <v>51897.270518069447</v>
      </c>
      <c r="G594" s="5">
        <v>159190.86864821697</v>
      </c>
      <c r="H594" s="9">
        <v>18.858833292983896</v>
      </c>
    </row>
    <row r="595" spans="1:8" x14ac:dyDescent="0.25">
      <c r="A595" s="7">
        <v>45805.229166666664</v>
      </c>
      <c r="B595" s="4" t="s">
        <v>25</v>
      </c>
      <c r="C595" s="5">
        <v>51898.597306053045</v>
      </c>
      <c r="D595" s="5">
        <v>159191.85747350132</v>
      </c>
      <c r="E595" s="5">
        <v>18.864698091872608</v>
      </c>
      <c r="F595" s="5">
        <v>51898.232507400899</v>
      </c>
      <c r="G595" s="5">
        <v>159190.59556181522</v>
      </c>
      <c r="H595" s="9">
        <v>18.859419241340568</v>
      </c>
    </row>
    <row r="596" spans="1:8" x14ac:dyDescent="0.25">
      <c r="A596" s="7">
        <v>45805.229166666664</v>
      </c>
      <c r="B596" s="4" t="s">
        <v>26</v>
      </c>
      <c r="C596" s="5">
        <v>51899.557748431522</v>
      </c>
      <c r="D596" s="5">
        <v>159191.58237758733</v>
      </c>
      <c r="E596" s="5">
        <v>18.866</v>
      </c>
      <c r="F596" s="5">
        <v>51899.202476862527</v>
      </c>
      <c r="G596" s="5">
        <v>159190.32063600162</v>
      </c>
      <c r="H596" s="9">
        <v>18.859777465674785</v>
      </c>
    </row>
    <row r="597" spans="1:8" x14ac:dyDescent="0.25">
      <c r="A597" s="7">
        <v>45805.229166666664</v>
      </c>
      <c r="B597" s="4" t="s">
        <v>27</v>
      </c>
      <c r="C597" s="5">
        <v>51900.520772886579</v>
      </c>
      <c r="D597" s="5">
        <v>159191.31296359556</v>
      </c>
      <c r="E597" s="5">
        <v>18.866</v>
      </c>
      <c r="F597" s="5">
        <v>51900.165060040614</v>
      </c>
      <c r="G597" s="5">
        <v>159190.04965039479</v>
      </c>
      <c r="H597" s="9">
        <v>18.859124645615051</v>
      </c>
    </row>
    <row r="598" spans="1:8" x14ac:dyDescent="0.25">
      <c r="A598" s="7">
        <v>45805.229166666664</v>
      </c>
      <c r="B598" s="4" t="s">
        <v>28</v>
      </c>
      <c r="C598" s="5">
        <v>51901.483797341636</v>
      </c>
      <c r="D598" s="5">
        <v>159191.04354960378</v>
      </c>
      <c r="E598" s="5">
        <v>18.866</v>
      </c>
      <c r="F598" s="5">
        <v>51901.127643218693</v>
      </c>
      <c r="G598" s="5">
        <v>159189.778664788</v>
      </c>
      <c r="H598" s="9">
        <v>18.858471825555313</v>
      </c>
    </row>
    <row r="599" spans="1:8" x14ac:dyDescent="0.25">
      <c r="A599" s="7">
        <v>45805.229166666664</v>
      </c>
      <c r="B599" s="4" t="s">
        <v>29</v>
      </c>
      <c r="C599" s="5">
        <v>51902.446769974056</v>
      </c>
      <c r="D599" s="5">
        <v>159190.77524553274</v>
      </c>
      <c r="E599" s="5">
        <v>18.866065352039769</v>
      </c>
      <c r="F599" s="5">
        <v>51902.099872443272</v>
      </c>
      <c r="G599" s="5">
        <v>159189.50604742009</v>
      </c>
      <c r="H599" s="9">
        <v>18.857900000000001</v>
      </c>
    </row>
    <row r="600" spans="1:8" x14ac:dyDescent="0.25">
      <c r="A600" s="7">
        <v>45805.229166666664</v>
      </c>
      <c r="B600" s="4" t="s">
        <v>30</v>
      </c>
      <c r="C600" s="5">
        <v>51903.411367144348</v>
      </c>
      <c r="D600" s="5">
        <v>159190.51151808733</v>
      </c>
      <c r="E600" s="5">
        <v>18.866430855617907</v>
      </c>
      <c r="F600" s="5">
        <v>51903.064539433311</v>
      </c>
      <c r="G600" s="5">
        <v>159189.24257522359</v>
      </c>
      <c r="H600" s="9">
        <v>18.857900000000001</v>
      </c>
    </row>
    <row r="601" spans="1:8" x14ac:dyDescent="0.25">
      <c r="A601" s="7">
        <v>45805.229166666664</v>
      </c>
      <c r="B601" s="4" t="s">
        <v>31</v>
      </c>
      <c r="C601" s="5">
        <v>51904.37596431464</v>
      </c>
      <c r="D601" s="5">
        <v>159190.24779064191</v>
      </c>
      <c r="E601" s="5">
        <v>18.866796359196041</v>
      </c>
      <c r="F601" s="5">
        <v>51904.029206423351</v>
      </c>
      <c r="G601" s="5">
        <v>159188.97910302709</v>
      </c>
      <c r="H601" s="9">
        <v>18.857900000000001</v>
      </c>
    </row>
    <row r="602" spans="1:8" x14ac:dyDescent="0.25">
      <c r="A602" s="7">
        <v>45805.229166666664</v>
      </c>
      <c r="B602" s="4" t="s">
        <v>32</v>
      </c>
      <c r="C602" s="5">
        <v>51905.341841450259</v>
      </c>
      <c r="D602" s="5">
        <v>159189.98517913549</v>
      </c>
      <c r="E602" s="5">
        <v>18.867392406740741</v>
      </c>
      <c r="F602" s="5">
        <v>51905.003849068715</v>
      </c>
      <c r="G602" s="5">
        <v>159188.71394465279</v>
      </c>
      <c r="H602" s="9">
        <v>18.858054762778423</v>
      </c>
    </row>
    <row r="603" spans="1:8" x14ac:dyDescent="0.25">
      <c r="A603" s="7">
        <v>45805.229166666664</v>
      </c>
      <c r="B603" s="4" t="s">
        <v>33</v>
      </c>
      <c r="C603" s="5">
        <v>51906.308594977017</v>
      </c>
      <c r="D603" s="5">
        <v>159189.72947487878</v>
      </c>
      <c r="E603" s="5">
        <v>18.869110425193988</v>
      </c>
      <c r="F603" s="5">
        <v>51905.970389131391</v>
      </c>
      <c r="G603" s="5">
        <v>159188.45743136352</v>
      </c>
      <c r="H603" s="9">
        <v>18.859168164062019</v>
      </c>
    </row>
    <row r="604" spans="1:8" x14ac:dyDescent="0.25">
      <c r="A604" s="7">
        <v>45805.229166666664</v>
      </c>
      <c r="B604" s="4" t="s">
        <v>34</v>
      </c>
      <c r="C604" s="5">
        <v>51907.275348503776</v>
      </c>
      <c r="D604" s="5">
        <v>159189.47377062205</v>
      </c>
      <c r="E604" s="5">
        <v>18.87082844364723</v>
      </c>
      <c r="F604" s="5">
        <v>51906.936929194067</v>
      </c>
      <c r="G604" s="5">
        <v>159188.20091807423</v>
      </c>
      <c r="H604" s="9">
        <v>18.86028156534562</v>
      </c>
    </row>
    <row r="605" spans="1:8" x14ac:dyDescent="0.25">
      <c r="A605" s="7">
        <v>45805.229166666664</v>
      </c>
      <c r="B605" s="4" t="s">
        <v>35</v>
      </c>
      <c r="C605" s="5">
        <v>51908.242830902767</v>
      </c>
      <c r="D605" s="5">
        <v>159189.22159771813</v>
      </c>
      <c r="E605" s="5">
        <v>18.872962038212972</v>
      </c>
      <c r="F605" s="5">
        <v>51907.904524094469</v>
      </c>
      <c r="G605" s="5">
        <v>159187.94823138544</v>
      </c>
      <c r="H605" s="9">
        <v>18.861943334659106</v>
      </c>
    </row>
    <row r="606" spans="1:8" x14ac:dyDescent="0.25">
      <c r="A606" s="7">
        <v>45805.229166666664</v>
      </c>
      <c r="B606" s="4" t="s">
        <v>36</v>
      </c>
      <c r="C606" s="5">
        <v>51909.212415371985</v>
      </c>
      <c r="D606" s="5">
        <v>159188.97685949272</v>
      </c>
      <c r="E606" s="5">
        <v>18.875988267256602</v>
      </c>
      <c r="F606" s="5">
        <v>51908.873870471209</v>
      </c>
      <c r="G606" s="5">
        <v>159187.70254757887</v>
      </c>
      <c r="H606" s="9">
        <v>18.864602113292445</v>
      </c>
    </row>
    <row r="607" spans="1:8" x14ac:dyDescent="0.25">
      <c r="A607" s="7">
        <v>45805.229166666664</v>
      </c>
      <c r="B607" s="4" t="s">
        <v>37</v>
      </c>
      <c r="C607" s="5">
        <v>51910.18199984121</v>
      </c>
      <c r="D607" s="5">
        <v>159188.7321212673</v>
      </c>
      <c r="E607" s="5">
        <v>18.879014496300233</v>
      </c>
      <c r="F607" s="5">
        <v>51909.843216847941</v>
      </c>
      <c r="G607" s="5">
        <v>159187.4568637723</v>
      </c>
      <c r="H607" s="9">
        <v>18.867260891925785</v>
      </c>
    </row>
    <row r="608" spans="1:8" x14ac:dyDescent="0.25">
      <c r="A608" s="7">
        <v>45805.229166666664</v>
      </c>
      <c r="B608" s="4" t="s">
        <v>38</v>
      </c>
      <c r="C608" s="5">
        <v>51911.151124583565</v>
      </c>
      <c r="D608" s="5">
        <v>159188.48937362182</v>
      </c>
      <c r="E608" s="5">
        <v>18.882328441829319</v>
      </c>
      <c r="F608" s="5">
        <v>51910.835170760911</v>
      </c>
      <c r="G608" s="5">
        <v>159187.20742803696</v>
      </c>
      <c r="H608" s="9">
        <v>18.870139055249297</v>
      </c>
    </row>
    <row r="609" spans="1:8" x14ac:dyDescent="0.25">
      <c r="A609" s="7">
        <v>45805.229166666664</v>
      </c>
      <c r="B609" s="4" t="s">
        <v>39</v>
      </c>
      <c r="C609" s="5">
        <v>51912.122778205805</v>
      </c>
      <c r="D609" s="5">
        <v>159188.25300560394</v>
      </c>
      <c r="E609" s="5">
        <v>18.886732814833675</v>
      </c>
      <c r="F609" s="5">
        <v>51911.806635538363</v>
      </c>
      <c r="G609" s="5">
        <v>159186.97026833432</v>
      </c>
      <c r="H609" s="9">
        <v>18.873524557994575</v>
      </c>
    </row>
    <row r="610" spans="1:8" x14ac:dyDescent="0.25">
      <c r="A610" s="7">
        <v>45805.229166666664</v>
      </c>
      <c r="B610" s="4" t="s">
        <v>40</v>
      </c>
      <c r="C610" s="5">
        <v>51913.094431828045</v>
      </c>
      <c r="D610" s="5">
        <v>159188.01663758603</v>
      </c>
      <c r="E610" s="5">
        <v>18.89113718783803</v>
      </c>
      <c r="F610" s="5">
        <v>51912.778100315809</v>
      </c>
      <c r="G610" s="5">
        <v>159186.73310863168</v>
      </c>
      <c r="H610" s="9">
        <v>18.876910060739853</v>
      </c>
    </row>
    <row r="611" spans="1:8" x14ac:dyDescent="0.25">
      <c r="A611" s="7">
        <v>45803.277777777781</v>
      </c>
      <c r="B611" s="4" t="s">
        <v>12</v>
      </c>
      <c r="C611" s="5">
        <v>51886.101888003854</v>
      </c>
      <c r="D611" s="5">
        <v>159195.44568170901</v>
      </c>
      <c r="E611" s="5">
        <v>18.870774640796562</v>
      </c>
      <c r="F611" s="5">
        <v>51885.743029345111</v>
      </c>
      <c r="G611" s="5">
        <v>159194.186880728</v>
      </c>
      <c r="H611" s="9">
        <v>18.866787522685922</v>
      </c>
    </row>
    <row r="612" spans="1:8" x14ac:dyDescent="0.25">
      <c r="A612" s="7">
        <v>45803.277777777781</v>
      </c>
      <c r="B612" s="4" t="s">
        <v>13</v>
      </c>
      <c r="C612" s="5">
        <v>51887.0635346048</v>
      </c>
      <c r="D612" s="5">
        <v>159195.17139037082</v>
      </c>
      <c r="E612" s="5">
        <v>18.870497718698449</v>
      </c>
      <c r="F612" s="5">
        <v>51886.704122307987</v>
      </c>
      <c r="G612" s="5">
        <v>159193.91065564146</v>
      </c>
      <c r="H612" s="9">
        <v>18.866652333606499</v>
      </c>
    </row>
    <row r="613" spans="1:8" x14ac:dyDescent="0.25">
      <c r="A613" s="7">
        <v>45803.277777777781</v>
      </c>
      <c r="B613" s="4" t="s">
        <v>14</v>
      </c>
      <c r="C613" s="5">
        <v>51888.025181205747</v>
      </c>
      <c r="D613" s="5">
        <v>159194.89709903265</v>
      </c>
      <c r="E613" s="5">
        <v>18.870220796600339</v>
      </c>
      <c r="F613" s="5">
        <v>51887.665215270863</v>
      </c>
      <c r="G613" s="5">
        <v>159193.63443055493</v>
      </c>
      <c r="H613" s="9">
        <v>18.866517144527077</v>
      </c>
    </row>
    <row r="614" spans="1:8" x14ac:dyDescent="0.25">
      <c r="A614" s="7">
        <v>45803.277777777781</v>
      </c>
      <c r="B614" s="4" t="s">
        <v>15</v>
      </c>
      <c r="C614" s="5">
        <v>51888.98628832103</v>
      </c>
      <c r="D614" s="5">
        <v>159194.62201573106</v>
      </c>
      <c r="E614" s="5">
        <v>18.869514730242752</v>
      </c>
      <c r="F614" s="5">
        <v>51888.624024107339</v>
      </c>
      <c r="G614" s="5">
        <v>159193.3577967032</v>
      </c>
      <c r="H614" s="9">
        <v>18.86545332152658</v>
      </c>
    </row>
    <row r="615" spans="1:8" x14ac:dyDescent="0.25">
      <c r="A615" s="7">
        <v>45803.277777777781</v>
      </c>
      <c r="B615" s="4" t="s">
        <v>16</v>
      </c>
      <c r="C615" s="5">
        <v>51889.947664398285</v>
      </c>
      <c r="D615" s="5">
        <v>159194.34677858101</v>
      </c>
      <c r="E615" s="5">
        <v>18.868773577574299</v>
      </c>
      <c r="F615" s="5">
        <v>51889.58479107709</v>
      </c>
      <c r="G615" s="5">
        <v>159193.08044244221</v>
      </c>
      <c r="H615" s="9">
        <v>18.864251762034648</v>
      </c>
    </row>
    <row r="616" spans="1:8" x14ac:dyDescent="0.25">
      <c r="A616" s="7">
        <v>45803.277777777781</v>
      </c>
      <c r="B616" s="4" t="s">
        <v>17</v>
      </c>
      <c r="C616" s="5">
        <v>51890.909040475541</v>
      </c>
      <c r="D616" s="5">
        <v>159194.07154143095</v>
      </c>
      <c r="E616" s="5">
        <v>18.868032424905849</v>
      </c>
      <c r="F616" s="5">
        <v>51890.545558046833</v>
      </c>
      <c r="G616" s="5">
        <v>159192.80308818122</v>
      </c>
      <c r="H616" s="9">
        <v>18.86305020254272</v>
      </c>
    </row>
    <row r="617" spans="1:8" x14ac:dyDescent="0.25">
      <c r="A617" s="7">
        <v>45803.277777777781</v>
      </c>
      <c r="B617" s="4" t="s">
        <v>18</v>
      </c>
      <c r="C617" s="5">
        <v>51891.869997674046</v>
      </c>
      <c r="D617" s="5">
        <v>159193.79503821288</v>
      </c>
      <c r="E617" s="5">
        <v>18.865661670375356</v>
      </c>
      <c r="F617" s="5">
        <v>51891.504267267614</v>
      </c>
      <c r="G617" s="5">
        <v>159192.52660902659</v>
      </c>
      <c r="H617" s="9">
        <v>18.861283294009535</v>
      </c>
    </row>
    <row r="618" spans="1:8" x14ac:dyDescent="0.25">
      <c r="A618" s="7">
        <v>45803.277777777781</v>
      </c>
      <c r="B618" s="4" t="s">
        <v>19</v>
      </c>
      <c r="C618" s="5">
        <v>51892.83098666594</v>
      </c>
      <c r="D618" s="5">
        <v>159193.51846240537</v>
      </c>
      <c r="E618" s="5">
        <v>18.863216230483452</v>
      </c>
      <c r="F618" s="5">
        <v>51892.465111689802</v>
      </c>
      <c r="G618" s="5">
        <v>159192.24952641845</v>
      </c>
      <c r="H618" s="9">
        <v>18.859487576446288</v>
      </c>
    </row>
    <row r="619" spans="1:8" x14ac:dyDescent="0.25">
      <c r="A619" s="7">
        <v>45803.277777777781</v>
      </c>
      <c r="B619" s="4" t="s">
        <v>20</v>
      </c>
      <c r="C619" s="5">
        <v>51893.79183894024</v>
      </c>
      <c r="D619" s="5">
        <v>159193.24190592469</v>
      </c>
      <c r="E619" s="5">
        <v>18.86092641939771</v>
      </c>
      <c r="F619" s="5">
        <v>51893.426692580288</v>
      </c>
      <c r="G619" s="5">
        <v>159191.97223179525</v>
      </c>
      <c r="H619" s="9">
        <v>18.857700906411129</v>
      </c>
    </row>
    <row r="620" spans="1:8" x14ac:dyDescent="0.25">
      <c r="A620" s="7">
        <v>45803.277777777781</v>
      </c>
      <c r="B620" s="4" t="s">
        <v>21</v>
      </c>
      <c r="C620" s="5">
        <v>51894.752729646825</v>
      </c>
      <c r="D620" s="5">
        <v>159192.96497849975</v>
      </c>
      <c r="E620" s="5">
        <v>18.861427736242298</v>
      </c>
      <c r="F620" s="5">
        <v>51894.387556785739</v>
      </c>
      <c r="G620" s="5">
        <v>159191.69521203163</v>
      </c>
      <c r="H620" s="9">
        <v>18.85787192737892</v>
      </c>
    </row>
    <row r="621" spans="1:8" x14ac:dyDescent="0.25">
      <c r="A621" s="7">
        <v>45803.277777777781</v>
      </c>
      <c r="B621" s="4" t="s">
        <v>22</v>
      </c>
      <c r="C621" s="5">
        <v>51895.713620353403</v>
      </c>
      <c r="D621" s="5">
        <v>159192.6880510748</v>
      </c>
      <c r="E621" s="5">
        <v>18.861929053086882</v>
      </c>
      <c r="F621" s="5">
        <v>51895.348420991184</v>
      </c>
      <c r="G621" s="5">
        <v>159191.418192268</v>
      </c>
      <c r="H621" s="9">
        <v>18.858042948346714</v>
      </c>
    </row>
    <row r="622" spans="1:8" x14ac:dyDescent="0.25">
      <c r="A622" s="7">
        <v>45803.277777777781</v>
      </c>
      <c r="B622" s="4" t="s">
        <v>23</v>
      </c>
      <c r="C622" s="5">
        <v>51896.675398681873</v>
      </c>
      <c r="D622" s="5">
        <v>159192.41088265969</v>
      </c>
      <c r="E622" s="5">
        <v>18.862477001539897</v>
      </c>
      <c r="F622" s="5">
        <v>51896.30852141809</v>
      </c>
      <c r="G622" s="5">
        <v>159191.14170884955</v>
      </c>
      <c r="H622" s="9">
        <v>18.858247340168667</v>
      </c>
    </row>
    <row r="623" spans="1:8" x14ac:dyDescent="0.25">
      <c r="A623" s="7">
        <v>45803.277777777781</v>
      </c>
      <c r="B623" s="4" t="s">
        <v>24</v>
      </c>
      <c r="C623" s="5">
        <v>51897.636352858688</v>
      </c>
      <c r="D623" s="5">
        <v>159192.13417793906</v>
      </c>
      <c r="E623" s="5">
        <v>18.863729059099267</v>
      </c>
      <c r="F623" s="5">
        <v>51897.270420156812</v>
      </c>
      <c r="G623" s="5">
        <v>159190.86830352191</v>
      </c>
      <c r="H623" s="9">
        <v>18.858833233345244</v>
      </c>
    </row>
    <row r="624" spans="1:8" x14ac:dyDescent="0.25">
      <c r="A624" s="7">
        <v>45803.277777777781</v>
      </c>
      <c r="B624" s="4" t="s">
        <v>25</v>
      </c>
      <c r="C624" s="5">
        <v>51898.597307035503</v>
      </c>
      <c r="D624" s="5">
        <v>159191.85747321844</v>
      </c>
      <c r="E624" s="5">
        <v>18.864981116658633</v>
      </c>
      <c r="F624" s="5">
        <v>51898.232318895534</v>
      </c>
      <c r="G624" s="5">
        <v>159190.59489819428</v>
      </c>
      <c r="H624" s="9">
        <v>18.859419126521821</v>
      </c>
    </row>
    <row r="625" spans="1:8" x14ac:dyDescent="0.25">
      <c r="A625" s="7">
        <v>45803.277777777781</v>
      </c>
      <c r="B625" s="4" t="s">
        <v>26</v>
      </c>
      <c r="C625" s="5">
        <v>51899.557748431522</v>
      </c>
      <c r="D625" s="5">
        <v>159191.58237758733</v>
      </c>
      <c r="E625" s="5">
        <v>18.866</v>
      </c>
      <c r="F625" s="5">
        <v>51899.202488344781</v>
      </c>
      <c r="G625" s="5">
        <v>159190.31967680616</v>
      </c>
      <c r="H625" s="9">
        <v>18.859777416319687</v>
      </c>
    </row>
    <row r="626" spans="1:8" x14ac:dyDescent="0.25">
      <c r="A626" s="7">
        <v>45803.277777777781</v>
      </c>
      <c r="B626" s="4" t="s">
        <v>27</v>
      </c>
      <c r="C626" s="5">
        <v>51900.520772886579</v>
      </c>
      <c r="D626" s="5">
        <v>159191.31296359556</v>
      </c>
      <c r="E626" s="5">
        <v>18.866</v>
      </c>
      <c r="F626" s="5">
        <v>51900.165132696296</v>
      </c>
      <c r="G626" s="5">
        <v>159190.04890859168</v>
      </c>
      <c r="H626" s="9">
        <v>18.859124333313233</v>
      </c>
    </row>
    <row r="627" spans="1:8" x14ac:dyDescent="0.25">
      <c r="A627" s="7">
        <v>45803.277777777781</v>
      </c>
      <c r="B627" s="4" t="s">
        <v>28</v>
      </c>
      <c r="C627" s="5">
        <v>51901.483797341636</v>
      </c>
      <c r="D627" s="5">
        <v>159191.04354960378</v>
      </c>
      <c r="E627" s="5">
        <v>18.866</v>
      </c>
      <c r="F627" s="5">
        <v>51901.127777047812</v>
      </c>
      <c r="G627" s="5">
        <v>159189.7781403772</v>
      </c>
      <c r="H627" s="9">
        <v>18.858471250306774</v>
      </c>
    </row>
    <row r="628" spans="1:8" x14ac:dyDescent="0.25">
      <c r="A628" s="7">
        <v>45803.277777777781</v>
      </c>
      <c r="B628" s="4" t="s">
        <v>29</v>
      </c>
      <c r="C628" s="5">
        <v>51902.446769943585</v>
      </c>
      <c r="D628" s="5">
        <v>159190.77524554107</v>
      </c>
      <c r="E628" s="5">
        <v>18.866124762962976</v>
      </c>
      <c r="F628" s="5">
        <v>51902.09886421683</v>
      </c>
      <c r="G628" s="5">
        <v>159189.50601731395</v>
      </c>
      <c r="H628" s="9">
        <v>18.857900000000001</v>
      </c>
    </row>
    <row r="629" spans="1:8" x14ac:dyDescent="0.25">
      <c r="A629" s="7">
        <v>45803.277777777781</v>
      </c>
      <c r="B629" s="4" t="s">
        <v>30</v>
      </c>
      <c r="C629" s="5">
        <v>51903.411366943481</v>
      </c>
      <c r="D629" s="5">
        <v>159190.51151814224</v>
      </c>
      <c r="E629" s="5">
        <v>18.866822542397969</v>
      </c>
      <c r="F629" s="5">
        <v>51903.063469723798</v>
      </c>
      <c r="G629" s="5">
        <v>159189.24232010896</v>
      </c>
      <c r="H629" s="9">
        <v>18.857900000000001</v>
      </c>
    </row>
    <row r="630" spans="1:8" x14ac:dyDescent="0.25">
      <c r="A630" s="7">
        <v>45803.277777777781</v>
      </c>
      <c r="B630" s="4" t="s">
        <v>31</v>
      </c>
      <c r="C630" s="5">
        <v>51904.375963943377</v>
      </c>
      <c r="D630" s="5">
        <v>159190.24779074339</v>
      </c>
      <c r="E630" s="5">
        <v>18.867520321832963</v>
      </c>
      <c r="F630" s="5">
        <v>51904.028075230774</v>
      </c>
      <c r="G630" s="5">
        <v>159188.97862290396</v>
      </c>
      <c r="H630" s="9">
        <v>18.857900000000001</v>
      </c>
    </row>
    <row r="631" spans="1:8" x14ac:dyDescent="0.25">
      <c r="A631" s="7">
        <v>45803.277777777781</v>
      </c>
      <c r="B631" s="4" t="s">
        <v>32</v>
      </c>
      <c r="C631" s="5">
        <v>51905.341841450259</v>
      </c>
      <c r="D631" s="5">
        <v>159189.98517913549</v>
      </c>
      <c r="E631" s="5">
        <v>18.868392406740742</v>
      </c>
      <c r="F631" s="5">
        <v>51905.003861376892</v>
      </c>
      <c r="G631" s="5">
        <v>159188.71299131436</v>
      </c>
      <c r="H631" s="9">
        <v>18.858104705007346</v>
      </c>
    </row>
    <row r="632" spans="1:8" x14ac:dyDescent="0.25">
      <c r="A632" s="7">
        <v>45803.277777777781</v>
      </c>
      <c r="B632" s="4" t="s">
        <v>33</v>
      </c>
      <c r="C632" s="5">
        <v>51906.308594977017</v>
      </c>
      <c r="D632" s="5">
        <v>159189.72947487878</v>
      </c>
      <c r="E632" s="5">
        <v>18.870110425193985</v>
      </c>
      <c r="F632" s="5">
        <v>51905.970489987638</v>
      </c>
      <c r="G632" s="5">
        <v>159188.45681371962</v>
      </c>
      <c r="H632" s="9">
        <v>18.859577402901905</v>
      </c>
    </row>
    <row r="633" spans="1:8" x14ac:dyDescent="0.25">
      <c r="A633" s="7">
        <v>45803.277777777781</v>
      </c>
      <c r="B633" s="4" t="s">
        <v>34</v>
      </c>
      <c r="C633" s="5">
        <v>51907.275348503776</v>
      </c>
      <c r="D633" s="5">
        <v>159189.47377062205</v>
      </c>
      <c r="E633" s="5">
        <v>18.871828443647232</v>
      </c>
      <c r="F633" s="5">
        <v>51906.937118598384</v>
      </c>
      <c r="G633" s="5">
        <v>159188.20063612488</v>
      </c>
      <c r="H633" s="9">
        <v>18.861050100796465</v>
      </c>
    </row>
    <row r="634" spans="1:8" x14ac:dyDescent="0.25">
      <c r="A634" s="7">
        <v>45803.277777777781</v>
      </c>
      <c r="B634" s="4" t="s">
        <v>35</v>
      </c>
      <c r="C634" s="5">
        <v>51908.24283118709</v>
      </c>
      <c r="D634" s="5">
        <v>159189.22159764636</v>
      </c>
      <c r="E634" s="5">
        <v>18.873859694515247</v>
      </c>
      <c r="F634" s="5">
        <v>51907.904490809298</v>
      </c>
      <c r="G634" s="5">
        <v>159187.94809902433</v>
      </c>
      <c r="H634" s="9">
        <v>18.862831223906181</v>
      </c>
    </row>
    <row r="635" spans="1:8" x14ac:dyDescent="0.25">
      <c r="A635" s="7">
        <v>45803.277777777781</v>
      </c>
      <c r="B635" s="4" t="s">
        <v>36</v>
      </c>
      <c r="C635" s="5">
        <v>51909.212416550698</v>
      </c>
      <c r="D635" s="5">
        <v>159188.97685919519</v>
      </c>
      <c r="E635" s="5">
        <v>18.876563986793464</v>
      </c>
      <c r="F635" s="5">
        <v>51908.873743372133</v>
      </c>
      <c r="G635" s="5">
        <v>159187.70204215948</v>
      </c>
      <c r="H635" s="9">
        <v>18.865174019583129</v>
      </c>
    </row>
    <row r="636" spans="1:8" x14ac:dyDescent="0.25">
      <c r="A636" s="7">
        <v>45803.277777777781</v>
      </c>
      <c r="B636" s="4" t="s">
        <v>37</v>
      </c>
      <c r="C636" s="5">
        <v>51910.182001914305</v>
      </c>
      <c r="D636" s="5">
        <v>159188.73212074401</v>
      </c>
      <c r="E636" s="5">
        <v>18.879268279071681</v>
      </c>
      <c r="F636" s="5">
        <v>51909.842995934967</v>
      </c>
      <c r="G636" s="5">
        <v>159187.4559852946</v>
      </c>
      <c r="H636" s="9">
        <v>18.867516815260082</v>
      </c>
    </row>
    <row r="637" spans="1:8" x14ac:dyDescent="0.25">
      <c r="A637" s="7">
        <v>45803.277777777781</v>
      </c>
      <c r="B637" s="4" t="s">
        <v>38</v>
      </c>
      <c r="C637" s="5">
        <v>51911.151124583565</v>
      </c>
      <c r="D637" s="5">
        <v>159188.48937362182</v>
      </c>
      <c r="E637" s="5">
        <v>18.882328441829319</v>
      </c>
      <c r="F637" s="5">
        <v>51910.834192576571</v>
      </c>
      <c r="G637" s="5">
        <v>159187.20651747842</v>
      </c>
      <c r="H637" s="9">
        <v>18.870138865821264</v>
      </c>
    </row>
    <row r="638" spans="1:8" x14ac:dyDescent="0.25">
      <c r="A638" s="7">
        <v>45803.277777777781</v>
      </c>
      <c r="B638" s="4" t="s">
        <v>39</v>
      </c>
      <c r="C638" s="5">
        <v>51912.122778205805</v>
      </c>
      <c r="D638" s="5">
        <v>159188.25300560394</v>
      </c>
      <c r="E638" s="5">
        <v>18.886732814833675</v>
      </c>
      <c r="F638" s="5">
        <v>51911.805757288297</v>
      </c>
      <c r="G638" s="5">
        <v>159186.96976749389</v>
      </c>
      <c r="H638" s="9">
        <v>18.873523500824753</v>
      </c>
    </row>
    <row r="639" spans="1:8" x14ac:dyDescent="0.25">
      <c r="A639" s="7">
        <v>45803.277777777781</v>
      </c>
      <c r="B639" s="4" t="s">
        <v>40</v>
      </c>
      <c r="C639" s="5">
        <v>51913.094431828045</v>
      </c>
      <c r="D639" s="5">
        <v>159188.01663758603</v>
      </c>
      <c r="E639" s="5">
        <v>18.89113718783803</v>
      </c>
      <c r="F639" s="5">
        <v>51912.777322000016</v>
      </c>
      <c r="G639" s="5">
        <v>159186.73301750934</v>
      </c>
      <c r="H639" s="9">
        <v>18.876908135828241</v>
      </c>
    </row>
    <row r="640" spans="1:8" x14ac:dyDescent="0.25">
      <c r="A640" s="7">
        <v>45798.743055555555</v>
      </c>
      <c r="B640" s="4" t="s">
        <v>12</v>
      </c>
      <c r="C640" s="5">
        <v>51886.101813663445</v>
      </c>
      <c r="D640" s="5">
        <v>159195.44642124095</v>
      </c>
      <c r="E640" s="5">
        <v>18.869774662204115</v>
      </c>
      <c r="F640" s="5">
        <v>51885.74197615045</v>
      </c>
      <c r="G640" s="5">
        <v>159194.186695724</v>
      </c>
      <c r="H640" s="9">
        <v>18.865787569704999</v>
      </c>
    </row>
    <row r="641" spans="1:8" x14ac:dyDescent="0.25">
      <c r="A641" s="7">
        <v>45798.743055555555</v>
      </c>
      <c r="B641" s="4" t="s">
        <v>13</v>
      </c>
      <c r="C641" s="5">
        <v>51887.063368914656</v>
      </c>
      <c r="D641" s="5">
        <v>159195.17180983879</v>
      </c>
      <c r="E641" s="5">
        <v>18.869497766411676</v>
      </c>
      <c r="F641" s="5">
        <v>51886.703005177442</v>
      </c>
      <c r="G641" s="5">
        <v>159193.91024827689</v>
      </c>
      <c r="H641" s="9">
        <v>18.865652437138895</v>
      </c>
    </row>
    <row r="642" spans="1:8" x14ac:dyDescent="0.25">
      <c r="A642" s="7">
        <v>45798.743055555555</v>
      </c>
      <c r="B642" s="4" t="s">
        <v>14</v>
      </c>
      <c r="C642" s="5">
        <v>51888.024924165868</v>
      </c>
      <c r="D642" s="5">
        <v>159194.89719843664</v>
      </c>
      <c r="E642" s="5">
        <v>18.869220870619237</v>
      </c>
      <c r="F642" s="5">
        <v>51887.664034204441</v>
      </c>
      <c r="G642" s="5">
        <v>159193.63380082979</v>
      </c>
      <c r="H642" s="9">
        <v>18.865517304572791</v>
      </c>
    </row>
    <row r="643" spans="1:8" x14ac:dyDescent="0.25">
      <c r="A643" s="7">
        <v>45798.743055555555</v>
      </c>
      <c r="B643" s="4" t="s">
        <v>15</v>
      </c>
      <c r="C643" s="5">
        <v>51888.986288492531</v>
      </c>
      <c r="D643" s="5">
        <v>159194.62201568196</v>
      </c>
      <c r="E643" s="5">
        <v>18.868826216423926</v>
      </c>
      <c r="F643" s="5">
        <v>51888.624104054346</v>
      </c>
      <c r="G643" s="5">
        <v>159193.35707270369</v>
      </c>
      <c r="H643" s="9">
        <v>18.864752301102019</v>
      </c>
    </row>
    <row r="644" spans="1:8" x14ac:dyDescent="0.25">
      <c r="A644" s="7">
        <v>45798.743055555555</v>
      </c>
      <c r="B644" s="4" t="s">
        <v>16</v>
      </c>
      <c r="C644" s="5">
        <v>51889.947664755273</v>
      </c>
      <c r="D644" s="5">
        <v>159194.34677847879</v>
      </c>
      <c r="E644" s="5">
        <v>18.868421951254046</v>
      </c>
      <c r="F644" s="5">
        <v>51889.584962801164</v>
      </c>
      <c r="G644" s="5">
        <v>159193.08003528396</v>
      </c>
      <c r="H644" s="9">
        <v>18.863893962337269</v>
      </c>
    </row>
    <row r="645" spans="1:8" x14ac:dyDescent="0.25">
      <c r="A645" s="7">
        <v>45798.743055555555</v>
      </c>
      <c r="B645" s="4" t="s">
        <v>17</v>
      </c>
      <c r="C645" s="5">
        <v>51890.909041018014</v>
      </c>
      <c r="D645" s="5">
        <v>159194.07154127565</v>
      </c>
      <c r="E645" s="5">
        <v>18.868017686084166</v>
      </c>
      <c r="F645" s="5">
        <v>51890.545821547981</v>
      </c>
      <c r="G645" s="5">
        <v>159192.80299786426</v>
      </c>
      <c r="H645" s="9">
        <v>18.863035623572515</v>
      </c>
    </row>
    <row r="646" spans="1:8" x14ac:dyDescent="0.25">
      <c r="A646" s="7">
        <v>45798.743055555555</v>
      </c>
      <c r="B646" s="4" t="s">
        <v>18</v>
      </c>
      <c r="C646" s="5">
        <v>51891.869997674046</v>
      </c>
      <c r="D646" s="5">
        <v>159193.79503821288</v>
      </c>
      <c r="E646" s="5">
        <v>18.865661670375356</v>
      </c>
      <c r="F646" s="5">
        <v>51891.504266656018</v>
      </c>
      <c r="G646" s="5">
        <v>159192.52660920296</v>
      </c>
      <c r="H646" s="9">
        <v>18.860959388577548</v>
      </c>
    </row>
    <row r="647" spans="1:8" x14ac:dyDescent="0.25">
      <c r="A647" s="7">
        <v>45798.743055555555</v>
      </c>
      <c r="B647" s="4" t="s">
        <v>19</v>
      </c>
      <c r="C647" s="5">
        <v>51892.83098666594</v>
      </c>
      <c r="D647" s="5">
        <v>159193.51846240537</v>
      </c>
      <c r="E647" s="5">
        <v>18.863216230483452</v>
      </c>
      <c r="F647" s="5">
        <v>51892.465110438468</v>
      </c>
      <c r="G647" s="5">
        <v>159192.24952677931</v>
      </c>
      <c r="H647" s="9">
        <v>18.858824857800926</v>
      </c>
    </row>
    <row r="648" spans="1:8" x14ac:dyDescent="0.25">
      <c r="A648" s="7">
        <v>45798.743055555555</v>
      </c>
      <c r="B648" s="4" t="s">
        <v>20</v>
      </c>
      <c r="C648" s="5">
        <v>51893.791834256968</v>
      </c>
      <c r="D648" s="5">
        <v>159193.2418896631</v>
      </c>
      <c r="E648" s="5">
        <v>18.860908805651452</v>
      </c>
      <c r="F648" s="5">
        <v>51893.426692096931</v>
      </c>
      <c r="G648" s="5">
        <v>159191.97223012196</v>
      </c>
      <c r="H648" s="9">
        <v>18.856702718975292</v>
      </c>
    </row>
    <row r="649" spans="1:8" x14ac:dyDescent="0.25">
      <c r="A649" s="7">
        <v>45798.743055555555</v>
      </c>
      <c r="B649" s="4" t="s">
        <v>21</v>
      </c>
      <c r="C649" s="5">
        <v>51894.752636096942</v>
      </c>
      <c r="D649" s="5">
        <v>159192.96465366907</v>
      </c>
      <c r="E649" s="5">
        <v>18.861075895811787</v>
      </c>
      <c r="F649" s="5">
        <v>51894.387465102576</v>
      </c>
      <c r="G649" s="5">
        <v>159191.69489464202</v>
      </c>
      <c r="H649" s="9">
        <v>18.85721573318164</v>
      </c>
    </row>
    <row r="650" spans="1:8" x14ac:dyDescent="0.25">
      <c r="A650" s="7">
        <v>45798.743055555555</v>
      </c>
      <c r="B650" s="4" t="s">
        <v>22</v>
      </c>
      <c r="C650" s="5">
        <v>51895.713437936916</v>
      </c>
      <c r="D650" s="5">
        <v>159192.68741767504</v>
      </c>
      <c r="E650" s="5">
        <v>18.861242985972126</v>
      </c>
      <c r="F650" s="5">
        <v>51895.348238108221</v>
      </c>
      <c r="G650" s="5">
        <v>159191.41755916204</v>
      </c>
      <c r="H650" s="9">
        <v>18.857728747387984</v>
      </c>
    </row>
    <row r="651" spans="1:8" x14ac:dyDescent="0.25">
      <c r="A651" s="7">
        <v>45798.743055555555</v>
      </c>
      <c r="B651" s="4" t="s">
        <v>23</v>
      </c>
      <c r="C651" s="5">
        <v>51896.675405970513</v>
      </c>
      <c r="D651" s="5">
        <v>159192.40990810268</v>
      </c>
      <c r="E651" s="5">
        <v>18.861498367389412</v>
      </c>
      <c r="F651" s="5">
        <v>51896.308528737987</v>
      </c>
      <c r="G651" s="5">
        <v>159191.14073461873</v>
      </c>
      <c r="H651" s="9">
        <v>18.85824734462722</v>
      </c>
    </row>
    <row r="652" spans="1:8" x14ac:dyDescent="0.25">
      <c r="A652" s="7">
        <v>45798.743055555555</v>
      </c>
      <c r="B652" s="4" t="s">
        <v>24</v>
      </c>
      <c r="C652" s="5">
        <v>51897.63647866169</v>
      </c>
      <c r="D652" s="5">
        <v>159192.13361708951</v>
      </c>
      <c r="E652" s="5">
        <v>18.863097837135957</v>
      </c>
      <c r="F652" s="5">
        <v>51897.270518069447</v>
      </c>
      <c r="G652" s="5">
        <v>159190.86764821698</v>
      </c>
      <c r="H652" s="9">
        <v>18.858833292983896</v>
      </c>
    </row>
    <row r="653" spans="1:8" x14ac:dyDescent="0.25">
      <c r="A653" s="7">
        <v>45798.743055555555</v>
      </c>
      <c r="B653" s="4" t="s">
        <v>25</v>
      </c>
      <c r="C653" s="5">
        <v>51898.597551352876</v>
      </c>
      <c r="D653" s="5">
        <v>159191.85732607634</v>
      </c>
      <c r="E653" s="5">
        <v>18.864697306882498</v>
      </c>
      <c r="F653" s="5">
        <v>51898.232507400906</v>
      </c>
      <c r="G653" s="5">
        <v>159190.59456181523</v>
      </c>
      <c r="H653" s="9">
        <v>18.859419241340571</v>
      </c>
    </row>
    <row r="654" spans="1:8" x14ac:dyDescent="0.25">
      <c r="A654" s="7">
        <v>45798.743055555555</v>
      </c>
      <c r="B654" s="4" t="s">
        <v>26</v>
      </c>
      <c r="C654" s="5">
        <v>51899.558732421232</v>
      </c>
      <c r="D654" s="5">
        <v>159191.58232043165</v>
      </c>
      <c r="E654" s="5">
        <v>18.865938365312182</v>
      </c>
      <c r="F654" s="5">
        <v>51899.202460873719</v>
      </c>
      <c r="G654" s="5">
        <v>159190.31957924104</v>
      </c>
      <c r="H654" s="9">
        <v>18.859777476518332</v>
      </c>
    </row>
    <row r="655" spans="1:8" x14ac:dyDescent="0.25">
      <c r="A655" s="7">
        <v>45798.743055555555</v>
      </c>
      <c r="B655" s="4" t="s">
        <v>27</v>
      </c>
      <c r="C655" s="5">
        <v>51900.521670474322</v>
      </c>
      <c r="D655" s="5">
        <v>159191.31259799044</v>
      </c>
      <c r="E655" s="5">
        <v>18.865605744223032</v>
      </c>
      <c r="F655" s="5">
        <v>51900.16495886902</v>
      </c>
      <c r="G655" s="5">
        <v>159190.04829123366</v>
      </c>
      <c r="H655" s="9">
        <v>18.859124714229218</v>
      </c>
    </row>
    <row r="656" spans="1:8" x14ac:dyDescent="0.25">
      <c r="A656" s="7">
        <v>45798.743055555555</v>
      </c>
      <c r="B656" s="4" t="s">
        <v>28</v>
      </c>
      <c r="C656" s="5">
        <v>51901.484608527404</v>
      </c>
      <c r="D656" s="5">
        <v>159191.04287554926</v>
      </c>
      <c r="E656" s="5">
        <v>18.865273123133882</v>
      </c>
      <c r="F656" s="5">
        <v>51901.12745686432</v>
      </c>
      <c r="G656" s="5">
        <v>159189.77700322631</v>
      </c>
      <c r="H656" s="9">
        <v>18.858471951940103</v>
      </c>
    </row>
    <row r="657" spans="1:8" x14ac:dyDescent="0.25">
      <c r="A657" s="7">
        <v>45798.743055555555</v>
      </c>
      <c r="B657" s="4" t="s">
        <v>29</v>
      </c>
      <c r="C657" s="5">
        <v>51902.447765809411</v>
      </c>
      <c r="D657" s="5">
        <v>159190.77423042283</v>
      </c>
      <c r="E657" s="5">
        <v>18.865124802963386</v>
      </c>
      <c r="F657" s="5">
        <v>51902.099872443272</v>
      </c>
      <c r="G657" s="5">
        <v>159189.50404742008</v>
      </c>
      <c r="H657" s="9">
        <v>18.857900000000001</v>
      </c>
    </row>
    <row r="658" spans="1:8" x14ac:dyDescent="0.25">
      <c r="A658" s="7">
        <v>45798.743055555555</v>
      </c>
      <c r="B658" s="4" t="s">
        <v>30</v>
      </c>
      <c r="C658" s="5">
        <v>51903.412339687522</v>
      </c>
      <c r="D658" s="5">
        <v>159190.51041847002</v>
      </c>
      <c r="E658" s="5">
        <v>18.865822806114334</v>
      </c>
      <c r="F658" s="5">
        <v>51903.064539433311</v>
      </c>
      <c r="G658" s="5">
        <v>159189.24057522361</v>
      </c>
      <c r="H658" s="9">
        <v>18.857900000000001</v>
      </c>
    </row>
    <row r="659" spans="1:8" x14ac:dyDescent="0.25">
      <c r="A659" s="7">
        <v>45798.743055555555</v>
      </c>
      <c r="B659" s="4" t="s">
        <v>31</v>
      </c>
      <c r="C659" s="5">
        <v>51904.37691356564</v>
      </c>
      <c r="D659" s="5">
        <v>159190.2466065172</v>
      </c>
      <c r="E659" s="5">
        <v>18.866520809265278</v>
      </c>
      <c r="F659" s="5">
        <v>51904.029206423358</v>
      </c>
      <c r="G659" s="5">
        <v>159188.97710302711</v>
      </c>
      <c r="H659" s="9">
        <v>18.857900000000001</v>
      </c>
    </row>
    <row r="660" spans="1:8" x14ac:dyDescent="0.25">
      <c r="A660" s="7">
        <v>45798.743055555555</v>
      </c>
      <c r="B660" s="4" t="s">
        <v>32</v>
      </c>
      <c r="C660" s="5">
        <v>51905.341841450259</v>
      </c>
      <c r="D660" s="5">
        <v>159189.98417913547</v>
      </c>
      <c r="E660" s="5">
        <v>18.867392406740745</v>
      </c>
      <c r="F660" s="5">
        <v>51905.003861439305</v>
      </c>
      <c r="G660" s="5">
        <v>159188.71199129781</v>
      </c>
      <c r="H660" s="9">
        <v>18.858054777028663</v>
      </c>
    </row>
    <row r="661" spans="1:8" x14ac:dyDescent="0.25">
      <c r="A661" s="7">
        <v>45798.743055555555</v>
      </c>
      <c r="B661" s="4" t="s">
        <v>33</v>
      </c>
      <c r="C661" s="5">
        <v>51906.308594977025</v>
      </c>
      <c r="D661" s="5">
        <v>159189.72847487876</v>
      </c>
      <c r="E661" s="5">
        <v>18.869110425193991</v>
      </c>
      <c r="F661" s="5">
        <v>51905.970490499021</v>
      </c>
      <c r="G661" s="5">
        <v>159188.45581358409</v>
      </c>
      <c r="H661" s="9">
        <v>18.859168280831987</v>
      </c>
    </row>
    <row r="662" spans="1:8" x14ac:dyDescent="0.25">
      <c r="A662" s="7">
        <v>45798.743055555555</v>
      </c>
      <c r="B662" s="4" t="s">
        <v>34</v>
      </c>
      <c r="C662" s="5">
        <v>51907.275348503783</v>
      </c>
      <c r="D662" s="5">
        <v>159189.47277062206</v>
      </c>
      <c r="E662" s="5">
        <v>18.870828443647241</v>
      </c>
      <c r="F662" s="5">
        <v>51906.937119558745</v>
      </c>
      <c r="G662" s="5">
        <v>159188.19963587038</v>
      </c>
      <c r="H662" s="9">
        <v>18.860281784635312</v>
      </c>
    </row>
    <row r="663" spans="1:8" x14ac:dyDescent="0.25">
      <c r="A663" s="7">
        <v>45798.743055555555</v>
      </c>
      <c r="B663" s="4" t="s">
        <v>35</v>
      </c>
      <c r="C663" s="5">
        <v>51908.242837030943</v>
      </c>
      <c r="D663" s="5">
        <v>159189.22062199659</v>
      </c>
      <c r="E663" s="5">
        <v>18.872961738006055</v>
      </c>
      <c r="F663" s="5">
        <v>51907.904497335403</v>
      </c>
      <c r="G663" s="5">
        <v>159187.94712587461</v>
      </c>
      <c r="H663" s="9">
        <v>18.861943261262798</v>
      </c>
    </row>
    <row r="664" spans="1:8" x14ac:dyDescent="0.25">
      <c r="A664" s="7">
        <v>45798.743055555555</v>
      </c>
      <c r="B664" s="4" t="s">
        <v>36</v>
      </c>
      <c r="C664" s="5">
        <v>51909.212440777213</v>
      </c>
      <c r="D664" s="5">
        <v>159188.97596014244</v>
      </c>
      <c r="E664" s="5">
        <v>18.875987022705825</v>
      </c>
      <c r="F664" s="5">
        <v>51908.873768291982</v>
      </c>
      <c r="G664" s="5">
        <v>159187.70114468687</v>
      </c>
      <c r="H664" s="9">
        <v>18.864601833029436</v>
      </c>
    </row>
    <row r="665" spans="1:8" x14ac:dyDescent="0.25">
      <c r="A665" s="7">
        <v>45798.743055555555</v>
      </c>
      <c r="B665" s="4" t="s">
        <v>37</v>
      </c>
      <c r="C665" s="5">
        <v>51910.182044523492</v>
      </c>
      <c r="D665" s="5">
        <v>159188.73129828833</v>
      </c>
      <c r="E665" s="5">
        <v>18.879012307405592</v>
      </c>
      <c r="F665" s="5">
        <v>51909.843039248568</v>
      </c>
      <c r="G665" s="5">
        <v>159187.45516349914</v>
      </c>
      <c r="H665" s="9">
        <v>18.867260404796074</v>
      </c>
    </row>
    <row r="666" spans="1:8" x14ac:dyDescent="0.25">
      <c r="A666" s="7">
        <v>45798.743055555555</v>
      </c>
      <c r="B666" s="4" t="s">
        <v>38</v>
      </c>
      <c r="C666" s="5">
        <v>51911.152124583568</v>
      </c>
      <c r="D666" s="5">
        <v>159188.48837362183</v>
      </c>
      <c r="E666" s="5">
        <v>18.882328441829323</v>
      </c>
      <c r="F666" s="5">
        <v>51910.835188304052</v>
      </c>
      <c r="G666" s="5">
        <v>159187.20549995176</v>
      </c>
      <c r="H666" s="9">
        <v>18.870139116386202</v>
      </c>
    </row>
    <row r="667" spans="1:8" x14ac:dyDescent="0.25">
      <c r="A667" s="7">
        <v>45798.743055555555</v>
      </c>
      <c r="B667" s="4" t="s">
        <v>39</v>
      </c>
      <c r="C667" s="5">
        <v>51912.123778205809</v>
      </c>
      <c r="D667" s="5">
        <v>159188.25200560392</v>
      </c>
      <c r="E667" s="5">
        <v>18.886732814833678</v>
      </c>
      <c r="F667" s="5">
        <v>51911.806733444027</v>
      </c>
      <c r="G667" s="5">
        <v>159186.96866968035</v>
      </c>
      <c r="H667" s="9">
        <v>18.873524899190596</v>
      </c>
    </row>
    <row r="668" spans="1:8" x14ac:dyDescent="0.25">
      <c r="A668" s="7">
        <v>45798.743055555555</v>
      </c>
      <c r="B668" s="4" t="s">
        <v>40</v>
      </c>
      <c r="C668" s="5">
        <v>51913.095431828042</v>
      </c>
      <c r="D668" s="5">
        <v>159188.01563758601</v>
      </c>
      <c r="E668" s="5">
        <v>18.89113718783803</v>
      </c>
      <c r="F668" s="5">
        <v>51912.77827858401</v>
      </c>
      <c r="G668" s="5">
        <v>159186.73183940892</v>
      </c>
      <c r="H668" s="9">
        <v>18.876910681994985</v>
      </c>
    </row>
    <row r="669" spans="1:8" x14ac:dyDescent="0.25">
      <c r="A669" s="7">
        <v>45797.777777777781</v>
      </c>
      <c r="B669" s="4" t="s">
        <v>12</v>
      </c>
      <c r="C669" s="5">
        <v>51886.100888003857</v>
      </c>
      <c r="D669" s="5">
        <v>159195.446681709</v>
      </c>
      <c r="E669" s="5">
        <v>18.86977464079656</v>
      </c>
      <c r="F669" s="5">
        <v>51885.74197615045</v>
      </c>
      <c r="G669" s="5">
        <v>159194.18769572402</v>
      </c>
      <c r="H669" s="9">
        <v>18.865787569705002</v>
      </c>
    </row>
    <row r="670" spans="1:8" x14ac:dyDescent="0.25">
      <c r="A670" s="7">
        <v>45797.777777777781</v>
      </c>
      <c r="B670" s="4" t="s">
        <v>13</v>
      </c>
      <c r="C670" s="5">
        <v>51887.062534604804</v>
      </c>
      <c r="D670" s="5">
        <v>159195.1723903708</v>
      </c>
      <c r="E670" s="5">
        <v>18.869497718698447</v>
      </c>
      <c r="F670" s="5">
        <v>51886.703005177442</v>
      </c>
      <c r="G670" s="5">
        <v>159193.91124827688</v>
      </c>
      <c r="H670" s="9">
        <v>18.865652437138895</v>
      </c>
    </row>
    <row r="671" spans="1:8" x14ac:dyDescent="0.25">
      <c r="A671" s="7">
        <v>45797.777777777781</v>
      </c>
      <c r="B671" s="4" t="s">
        <v>14</v>
      </c>
      <c r="C671" s="5">
        <v>51888.02418120575</v>
      </c>
      <c r="D671" s="5">
        <v>159194.89809903264</v>
      </c>
      <c r="E671" s="5">
        <v>18.869220796600338</v>
      </c>
      <c r="F671" s="5">
        <v>51887.664034204434</v>
      </c>
      <c r="G671" s="5">
        <v>159193.63480082978</v>
      </c>
      <c r="H671" s="9">
        <v>18.865517304572791</v>
      </c>
    </row>
    <row r="672" spans="1:8" x14ac:dyDescent="0.25">
      <c r="A672" s="7">
        <v>45797.777777777781</v>
      </c>
      <c r="B672" s="4" t="s">
        <v>15</v>
      </c>
      <c r="C672" s="5">
        <v>51888.985229668855</v>
      </c>
      <c r="D672" s="5">
        <v>159194.62281030611</v>
      </c>
      <c r="E672" s="5">
        <v>18.868826372087216</v>
      </c>
      <c r="F672" s="5">
        <v>51888.624024403252</v>
      </c>
      <c r="G672" s="5">
        <v>159193.35779661778</v>
      </c>
      <c r="H672" s="9">
        <v>18.864752372254646</v>
      </c>
    </row>
    <row r="673" spans="1:8" x14ac:dyDescent="0.25">
      <c r="A673" s="7">
        <v>45797.777777777781</v>
      </c>
      <c r="B673" s="4" t="s">
        <v>16</v>
      </c>
      <c r="C673" s="5">
        <v>51889.946542310921</v>
      </c>
      <c r="D673" s="5">
        <v>159194.34735097896</v>
      </c>
      <c r="E673" s="5">
        <v>18.868422275274774</v>
      </c>
      <c r="F673" s="5">
        <v>51889.584791712696</v>
      </c>
      <c r="G673" s="5">
        <v>159193.08044225874</v>
      </c>
      <c r="H673" s="9">
        <v>18.863894115171242</v>
      </c>
    </row>
    <row r="674" spans="1:8" x14ac:dyDescent="0.25">
      <c r="A674" s="7">
        <v>45797.777777777781</v>
      </c>
      <c r="B674" s="4" t="s">
        <v>17</v>
      </c>
      <c r="C674" s="5">
        <v>51890.907854952988</v>
      </c>
      <c r="D674" s="5">
        <v>159194.07189165184</v>
      </c>
      <c r="E674" s="5">
        <v>18.868018178462332</v>
      </c>
      <c r="F674" s="5">
        <v>51890.545559022146</v>
      </c>
      <c r="G674" s="5">
        <v>159192.80308789967</v>
      </c>
      <c r="H674" s="9">
        <v>18.863035858087837</v>
      </c>
    </row>
    <row r="675" spans="1:8" x14ac:dyDescent="0.25">
      <c r="A675" s="7">
        <v>45797.777777777781</v>
      </c>
      <c r="B675" s="4" t="s">
        <v>18</v>
      </c>
      <c r="C675" s="5">
        <v>51891.870085166687</v>
      </c>
      <c r="D675" s="5">
        <v>159193.79534240576</v>
      </c>
      <c r="E675" s="5">
        <v>18.865661447731828</v>
      </c>
      <c r="F675" s="5">
        <v>51891.504328022391</v>
      </c>
      <c r="G675" s="5">
        <v>159192.52682210354</v>
      </c>
      <c r="H675" s="9">
        <v>18.86095853238524</v>
      </c>
    </row>
    <row r="676" spans="1:8" x14ac:dyDescent="0.25">
      <c r="A676" s="7">
        <v>45797.777777777781</v>
      </c>
      <c r="B676" s="4" t="s">
        <v>19</v>
      </c>
      <c r="C676" s="5">
        <v>51892.831165658921</v>
      </c>
      <c r="D676" s="5">
        <v>159193.51908472509</v>
      </c>
      <c r="E676" s="5">
        <v>18.863215774997911</v>
      </c>
      <c r="F676" s="5">
        <v>51892.465235995609</v>
      </c>
      <c r="G676" s="5">
        <v>159192.2499623792</v>
      </c>
      <c r="H676" s="9">
        <v>18.858823106009972</v>
      </c>
    </row>
    <row r="677" spans="1:8" x14ac:dyDescent="0.25">
      <c r="A677" s="7">
        <v>45797.777777777781</v>
      </c>
      <c r="B677" s="4" t="s">
        <v>20</v>
      </c>
      <c r="C677" s="5">
        <v>51893.791832902716</v>
      </c>
      <c r="D677" s="5">
        <v>159193.24288497053</v>
      </c>
      <c r="E677" s="5">
        <v>18.86090880847965</v>
      </c>
      <c r="F677" s="5">
        <v>51893.425692236284</v>
      </c>
      <c r="G677" s="5">
        <v>159191.97323060478</v>
      </c>
      <c r="H677" s="9">
        <v>18.856702718082136</v>
      </c>
    </row>
    <row r="678" spans="1:8" x14ac:dyDescent="0.25">
      <c r="A678" s="7">
        <v>45797.777777777781</v>
      </c>
      <c r="B678" s="4" t="s">
        <v>21</v>
      </c>
      <c r="C678" s="5">
        <v>51894.752609045274</v>
      </c>
      <c r="D678" s="5">
        <v>159192.96555993389</v>
      </c>
      <c r="E678" s="5">
        <v>18.861075952305988</v>
      </c>
      <c r="F678" s="5">
        <v>51894.386491534708</v>
      </c>
      <c r="G678" s="5">
        <v>159191.69598622678</v>
      </c>
      <c r="H678" s="9">
        <v>18.857215563768435</v>
      </c>
    </row>
    <row r="679" spans="1:8" x14ac:dyDescent="0.25">
      <c r="A679" s="7">
        <v>45797.777777777781</v>
      </c>
      <c r="B679" s="4" t="s">
        <v>22</v>
      </c>
      <c r="C679" s="5">
        <v>51895.713385187832</v>
      </c>
      <c r="D679" s="5">
        <v>159192.68823489724</v>
      </c>
      <c r="E679" s="5">
        <v>18.861243096132327</v>
      </c>
      <c r="F679" s="5">
        <v>51895.347290833139</v>
      </c>
      <c r="G679" s="5">
        <v>159191.41874184879</v>
      </c>
      <c r="H679" s="9">
        <v>18.857728409454737</v>
      </c>
    </row>
    <row r="680" spans="1:8" x14ac:dyDescent="0.25">
      <c r="A680" s="7">
        <v>45797.777777777781</v>
      </c>
      <c r="B680" s="4" t="s">
        <v>23</v>
      </c>
      <c r="C680" s="5">
        <v>51896.674400289477</v>
      </c>
      <c r="D680" s="5">
        <v>159192.41088835374</v>
      </c>
      <c r="E680" s="5">
        <v>18.861498357934735</v>
      </c>
      <c r="F680" s="5">
        <v>51896.308528737987</v>
      </c>
      <c r="G680" s="5">
        <v>159191.14173461875</v>
      </c>
      <c r="H680" s="9">
        <v>18.85824734462722</v>
      </c>
    </row>
    <row r="681" spans="1:8" x14ac:dyDescent="0.25">
      <c r="A681" s="7">
        <v>45797.777777777781</v>
      </c>
      <c r="B681" s="4" t="s">
        <v>24</v>
      </c>
      <c r="C681" s="5">
        <v>51897.635380606233</v>
      </c>
      <c r="D681" s="5">
        <v>159192.13427621915</v>
      </c>
      <c r="E681" s="5">
        <v>18.863097673946694</v>
      </c>
      <c r="F681" s="5">
        <v>51897.270518069447</v>
      </c>
      <c r="G681" s="5">
        <v>159190.86864821697</v>
      </c>
      <c r="H681" s="9">
        <v>18.858833292983896</v>
      </c>
    </row>
    <row r="682" spans="1:8" x14ac:dyDescent="0.25">
      <c r="A682" s="7">
        <v>45797.777777777781</v>
      </c>
      <c r="B682" s="4" t="s">
        <v>25</v>
      </c>
      <c r="C682" s="5">
        <v>51898.59636092298</v>
      </c>
      <c r="D682" s="5">
        <v>159191.85766408456</v>
      </c>
      <c r="E682" s="5">
        <v>18.864696989958652</v>
      </c>
      <c r="F682" s="5">
        <v>51898.232507400899</v>
      </c>
      <c r="G682" s="5">
        <v>159190.59556181522</v>
      </c>
      <c r="H682" s="9">
        <v>18.859419241340568</v>
      </c>
    </row>
    <row r="683" spans="1:8" x14ac:dyDescent="0.25">
      <c r="A683" s="7">
        <v>45797.777777777781</v>
      </c>
      <c r="B683" s="4" t="s">
        <v>26</v>
      </c>
      <c r="C683" s="5">
        <v>51899.557748431522</v>
      </c>
      <c r="D683" s="5">
        <v>159191.58237758733</v>
      </c>
      <c r="E683" s="5">
        <v>18.866</v>
      </c>
      <c r="F683" s="5">
        <v>51899.202472361336</v>
      </c>
      <c r="G683" s="5">
        <v>159190.32062001547</v>
      </c>
      <c r="H683" s="9">
        <v>18.859777427163273</v>
      </c>
    </row>
    <row r="684" spans="1:8" x14ac:dyDescent="0.25">
      <c r="A684" s="7">
        <v>45797.777777777781</v>
      </c>
      <c r="B684" s="4" t="s">
        <v>27</v>
      </c>
      <c r="C684" s="5">
        <v>51900.520772886579</v>
      </c>
      <c r="D684" s="5">
        <v>159191.31296359556</v>
      </c>
      <c r="E684" s="5">
        <v>18.866</v>
      </c>
      <c r="F684" s="5">
        <v>51900.165031558645</v>
      </c>
      <c r="G684" s="5">
        <v>159190.04954924015</v>
      </c>
      <c r="H684" s="9">
        <v>18.859124401927648</v>
      </c>
    </row>
    <row r="685" spans="1:8" x14ac:dyDescent="0.25">
      <c r="A685" s="7">
        <v>45797.777777777781</v>
      </c>
      <c r="B685" s="4" t="s">
        <v>28</v>
      </c>
      <c r="C685" s="5">
        <v>51901.483797341636</v>
      </c>
      <c r="D685" s="5">
        <v>159191.04354960378</v>
      </c>
      <c r="E685" s="5">
        <v>18.866</v>
      </c>
      <c r="F685" s="5">
        <v>51901.127590755961</v>
      </c>
      <c r="G685" s="5">
        <v>159189.77847846484</v>
      </c>
      <c r="H685" s="9">
        <v>18.858471376692023</v>
      </c>
    </row>
    <row r="686" spans="1:8" x14ac:dyDescent="0.25">
      <c r="A686" s="7">
        <v>45797.777777777781</v>
      </c>
      <c r="B686" s="4" t="s">
        <v>29</v>
      </c>
      <c r="C686" s="5">
        <v>51902.446769974056</v>
      </c>
      <c r="D686" s="5">
        <v>159190.77524553274</v>
      </c>
      <c r="E686" s="5">
        <v>18.866065352039769</v>
      </c>
      <c r="F686" s="5">
        <v>51902.098861120321</v>
      </c>
      <c r="G686" s="5">
        <v>159189.50600598883</v>
      </c>
      <c r="H686" s="9">
        <v>18.857900000000001</v>
      </c>
    </row>
    <row r="687" spans="1:8" x14ac:dyDescent="0.25">
      <c r="A687" s="7">
        <v>45797.777777777781</v>
      </c>
      <c r="B687" s="4" t="s">
        <v>30</v>
      </c>
      <c r="C687" s="5">
        <v>51903.411367144348</v>
      </c>
      <c r="D687" s="5">
        <v>159190.51151808733</v>
      </c>
      <c r="E687" s="5">
        <v>18.866430855617907</v>
      </c>
      <c r="F687" s="5">
        <v>51903.06344348444</v>
      </c>
      <c r="G687" s="5">
        <v>159189.24222414181</v>
      </c>
      <c r="H687" s="9">
        <v>18.857900000000001</v>
      </c>
    </row>
    <row r="688" spans="1:8" x14ac:dyDescent="0.25">
      <c r="A688" s="7">
        <v>45797.777777777781</v>
      </c>
      <c r="B688" s="4" t="s">
        <v>31</v>
      </c>
      <c r="C688" s="5">
        <v>51904.37596431464</v>
      </c>
      <c r="D688" s="5">
        <v>159190.24779064191</v>
      </c>
      <c r="E688" s="5">
        <v>18.866796359196041</v>
      </c>
      <c r="F688" s="5">
        <v>51904.028025848558</v>
      </c>
      <c r="G688" s="5">
        <v>159188.97844229479</v>
      </c>
      <c r="H688" s="9">
        <v>18.857900000000001</v>
      </c>
    </row>
    <row r="689" spans="1:8" x14ac:dyDescent="0.25">
      <c r="A689" s="7">
        <v>45797.777777777781</v>
      </c>
      <c r="B689" s="4" t="s">
        <v>32</v>
      </c>
      <c r="C689" s="5">
        <v>51905.341841450259</v>
      </c>
      <c r="D689" s="5">
        <v>159189.98517913549</v>
      </c>
      <c r="E689" s="5">
        <v>18.867392406740741</v>
      </c>
      <c r="F689" s="5">
        <v>51905.00285235198</v>
      </c>
      <c r="G689" s="5">
        <v>159188.7129570262</v>
      </c>
      <c r="H689" s="9">
        <v>18.858054709071411</v>
      </c>
    </row>
    <row r="690" spans="1:8" x14ac:dyDescent="0.25">
      <c r="A690" s="7">
        <v>45797.777777777781</v>
      </c>
      <c r="B690" s="4" t="s">
        <v>33</v>
      </c>
      <c r="C690" s="5">
        <v>51906.308594977017</v>
      </c>
      <c r="D690" s="5">
        <v>159189.72947487878</v>
      </c>
      <c r="E690" s="5">
        <v>18.869110425193988</v>
      </c>
      <c r="F690" s="5">
        <v>51905.96941603531</v>
      </c>
      <c r="G690" s="5">
        <v>159188.45653275421</v>
      </c>
      <c r="H690" s="9">
        <v>18.859167723973645</v>
      </c>
    </row>
    <row r="691" spans="1:8" x14ac:dyDescent="0.25">
      <c r="A691" s="7">
        <v>45797.777777777781</v>
      </c>
      <c r="B691" s="4" t="s">
        <v>34</v>
      </c>
      <c r="C691" s="5">
        <v>51907.275348503776</v>
      </c>
      <c r="D691" s="5">
        <v>159189.47377062205</v>
      </c>
      <c r="E691" s="5">
        <v>18.87082844364723</v>
      </c>
      <c r="F691" s="5">
        <v>51906.935979718633</v>
      </c>
      <c r="G691" s="5">
        <v>159188.20010848221</v>
      </c>
      <c r="H691" s="9">
        <v>18.860280738875879</v>
      </c>
    </row>
    <row r="692" spans="1:8" x14ac:dyDescent="0.25">
      <c r="A692" s="7">
        <v>45797.777777777781</v>
      </c>
      <c r="B692" s="4" t="s">
        <v>35</v>
      </c>
      <c r="C692" s="5">
        <v>51908.242806603892</v>
      </c>
      <c r="D692" s="5">
        <v>159189.22150151513</v>
      </c>
      <c r="E692" s="5">
        <v>18.872961962372283</v>
      </c>
      <c r="F692" s="5">
        <v>51907.904517311959</v>
      </c>
      <c r="G692" s="5">
        <v>159187.94720463254</v>
      </c>
      <c r="H692" s="9">
        <v>18.861943624177833</v>
      </c>
    </row>
    <row r="693" spans="1:8" x14ac:dyDescent="0.25">
      <c r="A693" s="7">
        <v>45797.777777777781</v>
      </c>
      <c r="B693" s="4" t="s">
        <v>36</v>
      </c>
      <c r="C693" s="5">
        <v>51909.212314637531</v>
      </c>
      <c r="D693" s="5">
        <v>159188.97646066936</v>
      </c>
      <c r="E693" s="5">
        <v>18.875987952848167</v>
      </c>
      <c r="F693" s="5">
        <v>51908.87384457227</v>
      </c>
      <c r="G693" s="5">
        <v>159187.70144542318</v>
      </c>
      <c r="H693" s="9">
        <v>18.864603218816608</v>
      </c>
    </row>
    <row r="694" spans="1:8" x14ac:dyDescent="0.25">
      <c r="A694" s="7">
        <v>45797.777777777781</v>
      </c>
      <c r="B694" s="4" t="s">
        <v>37</v>
      </c>
      <c r="C694" s="5">
        <v>51910.181822671169</v>
      </c>
      <c r="D694" s="5">
        <v>159188.7314198236</v>
      </c>
      <c r="E694" s="5">
        <v>18.879013943324047</v>
      </c>
      <c r="F694" s="5">
        <v>51909.843171832581</v>
      </c>
      <c r="G694" s="5">
        <v>159187.45568621383</v>
      </c>
      <c r="H694" s="9">
        <v>18.867262813455383</v>
      </c>
    </row>
    <row r="695" spans="1:8" x14ac:dyDescent="0.25">
      <c r="A695" s="7">
        <v>45797.777777777781</v>
      </c>
      <c r="B695" s="4" t="s">
        <v>38</v>
      </c>
      <c r="C695" s="5">
        <v>51911.151141496419</v>
      </c>
      <c r="D695" s="5">
        <v>159188.48844319949</v>
      </c>
      <c r="E695" s="5">
        <v>18.882328518492972</v>
      </c>
      <c r="F695" s="5">
        <v>51910.834188304056</v>
      </c>
      <c r="G695" s="5">
        <v>159187.20649995178</v>
      </c>
      <c r="H695" s="9">
        <v>18.870139116386202</v>
      </c>
    </row>
    <row r="696" spans="1:8" x14ac:dyDescent="0.25">
      <c r="A696" s="7">
        <v>45797.777777777781</v>
      </c>
      <c r="B696" s="4" t="s">
        <v>39</v>
      </c>
      <c r="C696" s="5">
        <v>51912.122875350411</v>
      </c>
      <c r="D696" s="5">
        <v>159188.2524052464</v>
      </c>
      <c r="E696" s="5">
        <v>18.886733255176882</v>
      </c>
      <c r="F696" s="5">
        <v>51911.805733444031</v>
      </c>
      <c r="G696" s="5">
        <v>159186.96966968034</v>
      </c>
      <c r="H696" s="9">
        <v>18.873524899190596</v>
      </c>
    </row>
    <row r="697" spans="1:8" x14ac:dyDescent="0.25">
      <c r="A697" s="7">
        <v>45797.777777777781</v>
      </c>
      <c r="B697" s="4" t="s">
        <v>40</v>
      </c>
      <c r="C697" s="5">
        <v>51913.094609204403</v>
      </c>
      <c r="D697" s="5">
        <v>159188.01636729331</v>
      </c>
      <c r="E697" s="5">
        <v>18.891137991860795</v>
      </c>
      <c r="F697" s="5">
        <v>51912.777278584006</v>
      </c>
      <c r="G697" s="5">
        <v>159186.73283940891</v>
      </c>
      <c r="H697" s="9">
        <v>18.876910681994985</v>
      </c>
    </row>
    <row r="698" spans="1:8" x14ac:dyDescent="0.25">
      <c r="A698" s="7">
        <v>45796.770833333336</v>
      </c>
      <c r="B698" s="4" t="s">
        <v>12</v>
      </c>
      <c r="C698" s="5">
        <v>51886.101888003854</v>
      </c>
      <c r="D698" s="5">
        <v>159195.446681709</v>
      </c>
      <c r="E698" s="5">
        <v>18.870774640796562</v>
      </c>
      <c r="F698" s="5">
        <v>51885.742050780667</v>
      </c>
      <c r="G698" s="5">
        <v>159194.18695535802</v>
      </c>
      <c r="H698" s="9">
        <v>18.866068661183395</v>
      </c>
    </row>
    <row r="699" spans="1:8" x14ac:dyDescent="0.25">
      <c r="A699" s="7">
        <v>45796.770833333336</v>
      </c>
      <c r="B699" s="4" t="s">
        <v>13</v>
      </c>
      <c r="C699" s="5">
        <v>51887.0635346048</v>
      </c>
      <c r="D699" s="5">
        <v>159195.1723903708</v>
      </c>
      <c r="E699" s="5">
        <v>18.870497718698449</v>
      </c>
      <c r="F699" s="5">
        <v>51886.703169507433</v>
      </c>
      <c r="G699" s="5">
        <v>159193.910819971</v>
      </c>
      <c r="H699" s="9">
        <v>18.866271378951897</v>
      </c>
    </row>
    <row r="700" spans="1:8" x14ac:dyDescent="0.25">
      <c r="A700" s="7">
        <v>45796.770833333336</v>
      </c>
      <c r="B700" s="4" t="s">
        <v>14</v>
      </c>
      <c r="C700" s="5">
        <v>51888.025181205747</v>
      </c>
      <c r="D700" s="5">
        <v>159194.89809903264</v>
      </c>
      <c r="E700" s="5">
        <v>18.870220796600339</v>
      </c>
      <c r="F700" s="5">
        <v>51887.664288234206</v>
      </c>
      <c r="G700" s="5">
        <v>159193.63468458402</v>
      </c>
      <c r="H700" s="9">
        <v>18.866474096720399</v>
      </c>
    </row>
    <row r="701" spans="1:8" x14ac:dyDescent="0.25">
      <c r="A701" s="7">
        <v>45796.770833333336</v>
      </c>
      <c r="B701" s="4" t="s">
        <v>15</v>
      </c>
      <c r="C701" s="5">
        <v>51888.986205860805</v>
      </c>
      <c r="D701" s="5">
        <v>159194.62272788165</v>
      </c>
      <c r="E701" s="5">
        <v>18.869514793813725</v>
      </c>
      <c r="F701" s="5">
        <v>51888.624024107339</v>
      </c>
      <c r="G701" s="5">
        <v>159193.3577967032</v>
      </c>
      <c r="H701" s="9">
        <v>18.86545332152658</v>
      </c>
    </row>
    <row r="702" spans="1:8" x14ac:dyDescent="0.25">
      <c r="A702" s="7">
        <v>45796.770833333336</v>
      </c>
      <c r="B702" s="4" t="s">
        <v>16</v>
      </c>
      <c r="C702" s="5">
        <v>51889.947492753308</v>
      </c>
      <c r="D702" s="5">
        <v>159194.34717940842</v>
      </c>
      <c r="E702" s="5">
        <v>18.868773709900385</v>
      </c>
      <c r="F702" s="5">
        <v>51889.58479107709</v>
      </c>
      <c r="G702" s="5">
        <v>159193.08044244221</v>
      </c>
      <c r="H702" s="9">
        <v>18.864251762034648</v>
      </c>
    </row>
    <row r="703" spans="1:8" x14ac:dyDescent="0.25">
      <c r="A703" s="7">
        <v>45796.770833333336</v>
      </c>
      <c r="B703" s="4" t="s">
        <v>17</v>
      </c>
      <c r="C703" s="5">
        <v>51890.908779645804</v>
      </c>
      <c r="D703" s="5">
        <v>159194.07163093518</v>
      </c>
      <c r="E703" s="5">
        <v>18.868032625987045</v>
      </c>
      <c r="F703" s="5">
        <v>51890.545558046833</v>
      </c>
      <c r="G703" s="5">
        <v>159192.80308818122</v>
      </c>
      <c r="H703" s="9">
        <v>18.86305020254272</v>
      </c>
    </row>
    <row r="704" spans="1:8" x14ac:dyDescent="0.25">
      <c r="A704" s="7">
        <v>45796.770833333336</v>
      </c>
      <c r="B704" s="4" t="s">
        <v>18</v>
      </c>
      <c r="C704" s="5">
        <v>51891.870085166687</v>
      </c>
      <c r="D704" s="5">
        <v>159193.79534240576</v>
      </c>
      <c r="E704" s="5">
        <v>18.865661447731828</v>
      </c>
      <c r="F704" s="5">
        <v>51891.504353461787</v>
      </c>
      <c r="G704" s="5">
        <v>159192.52690810763</v>
      </c>
      <c r="H704" s="9">
        <v>18.861283132921656</v>
      </c>
    </row>
    <row r="705" spans="1:8" x14ac:dyDescent="0.25">
      <c r="A705" s="7">
        <v>45796.770833333336</v>
      </c>
      <c r="B705" s="4" t="s">
        <v>19</v>
      </c>
      <c r="C705" s="5">
        <v>51892.831165658921</v>
      </c>
      <c r="D705" s="5">
        <v>159193.51908472509</v>
      </c>
      <c r="E705" s="5">
        <v>18.863215774997911</v>
      </c>
      <c r="F705" s="5">
        <v>51892.465288045249</v>
      </c>
      <c r="G705" s="5">
        <v>159192.25013834573</v>
      </c>
      <c r="H705" s="9">
        <v>18.859487246856443</v>
      </c>
    </row>
    <row r="706" spans="1:8" x14ac:dyDescent="0.25">
      <c r="A706" s="7">
        <v>45796.770833333336</v>
      </c>
      <c r="B706" s="4" t="s">
        <v>20</v>
      </c>
      <c r="C706" s="5">
        <v>51893.791832897055</v>
      </c>
      <c r="D706" s="5">
        <v>159193.24288497219</v>
      </c>
      <c r="E706" s="5">
        <v>18.860926425435991</v>
      </c>
      <c r="F706" s="5">
        <v>51893.426692097528</v>
      </c>
      <c r="G706" s="5">
        <v>159191.97323012177</v>
      </c>
      <c r="H706" s="9">
        <v>18.857700906325203</v>
      </c>
    </row>
    <row r="707" spans="1:8" x14ac:dyDescent="0.25">
      <c r="A707" s="7">
        <v>45796.770833333336</v>
      </c>
      <c r="B707" s="4" t="s">
        <v>21</v>
      </c>
      <c r="C707" s="5">
        <v>51894.752608932249</v>
      </c>
      <c r="D707" s="5">
        <v>159192.96555996651</v>
      </c>
      <c r="E707" s="5">
        <v>18.861427856858974</v>
      </c>
      <c r="F707" s="5">
        <v>51894.387465215557</v>
      </c>
      <c r="G707" s="5">
        <v>159191.69589460938</v>
      </c>
      <c r="H707" s="9">
        <v>18.857871911080654</v>
      </c>
    </row>
    <row r="708" spans="1:8" x14ac:dyDescent="0.25">
      <c r="A708" s="7">
        <v>45796.770833333336</v>
      </c>
      <c r="B708" s="4" t="s">
        <v>22</v>
      </c>
      <c r="C708" s="5">
        <v>51895.713384967443</v>
      </c>
      <c r="D708" s="5">
        <v>159192.68823496086</v>
      </c>
      <c r="E708" s="5">
        <v>18.861929288281953</v>
      </c>
      <c r="F708" s="5">
        <v>51895.348238333587</v>
      </c>
      <c r="G708" s="5">
        <v>159191.41855909702</v>
      </c>
      <c r="H708" s="9">
        <v>18.858042915836105</v>
      </c>
    </row>
    <row r="709" spans="1:8" x14ac:dyDescent="0.25">
      <c r="A709" s="7">
        <v>45796.770833333336</v>
      </c>
      <c r="B709" s="4" t="s">
        <v>23</v>
      </c>
      <c r="C709" s="5">
        <v>51896.67440031877</v>
      </c>
      <c r="D709" s="5">
        <v>159192.4108883453</v>
      </c>
      <c r="E709" s="5">
        <v>18.862476975813159</v>
      </c>
      <c r="F709" s="5">
        <v>51896.308528737987</v>
      </c>
      <c r="G709" s="5">
        <v>159191.14173461875</v>
      </c>
      <c r="H709" s="9">
        <v>18.85824734462722</v>
      </c>
    </row>
    <row r="710" spans="1:8" x14ac:dyDescent="0.25">
      <c r="A710" s="7">
        <v>45796.770833333336</v>
      </c>
      <c r="B710" s="4" t="s">
        <v>24</v>
      </c>
      <c r="C710" s="5">
        <v>51897.635381111788</v>
      </c>
      <c r="D710" s="5">
        <v>159192.13427607363</v>
      </c>
      <c r="E710" s="5">
        <v>18.863728615051532</v>
      </c>
      <c r="F710" s="5">
        <v>51897.270518069447</v>
      </c>
      <c r="G710" s="5">
        <v>159190.86864821697</v>
      </c>
      <c r="H710" s="9">
        <v>18.858833292983896</v>
      </c>
    </row>
    <row r="711" spans="1:8" x14ac:dyDescent="0.25">
      <c r="A711" s="7">
        <v>45796.770833333336</v>
      </c>
      <c r="B711" s="4" t="s">
        <v>25</v>
      </c>
      <c r="C711" s="5">
        <v>51898.596361904805</v>
      </c>
      <c r="D711" s="5">
        <v>159191.85766380193</v>
      </c>
      <c r="E711" s="5">
        <v>18.864980254289907</v>
      </c>
      <c r="F711" s="5">
        <v>51898.232507400899</v>
      </c>
      <c r="G711" s="5">
        <v>159190.59556181522</v>
      </c>
      <c r="H711" s="9">
        <v>18.859419241340568</v>
      </c>
    </row>
    <row r="712" spans="1:8" x14ac:dyDescent="0.25">
      <c r="A712" s="7">
        <v>45796.770833333336</v>
      </c>
      <c r="B712" s="4" t="s">
        <v>26</v>
      </c>
      <c r="C712" s="5">
        <v>51899.557748431522</v>
      </c>
      <c r="D712" s="5">
        <v>159191.58237758733</v>
      </c>
      <c r="E712" s="5">
        <v>18.866</v>
      </c>
      <c r="F712" s="5">
        <v>51899.20245636288</v>
      </c>
      <c r="G712" s="5">
        <v>159190.32056323989</v>
      </c>
      <c r="H712" s="9">
        <v>18.859777438017044</v>
      </c>
    </row>
    <row r="713" spans="1:8" x14ac:dyDescent="0.25">
      <c r="A713" s="7">
        <v>45796.770833333336</v>
      </c>
      <c r="B713" s="4" t="s">
        <v>27</v>
      </c>
      <c r="C713" s="5">
        <v>51900.520772886579</v>
      </c>
      <c r="D713" s="5">
        <v>159191.31296359556</v>
      </c>
      <c r="E713" s="5">
        <v>18.866</v>
      </c>
      <c r="F713" s="5">
        <v>51900.164930325984</v>
      </c>
      <c r="G713" s="5">
        <v>159190.04918998407</v>
      </c>
      <c r="H713" s="9">
        <v>18.859124470606524</v>
      </c>
    </row>
    <row r="714" spans="1:8" x14ac:dyDescent="0.25">
      <c r="A714" s="7">
        <v>45796.770833333336</v>
      </c>
      <c r="B714" s="4" t="s">
        <v>28</v>
      </c>
      <c r="C714" s="5">
        <v>51901.483797341636</v>
      </c>
      <c r="D714" s="5">
        <v>159191.04354960378</v>
      </c>
      <c r="E714" s="5">
        <v>18.866</v>
      </c>
      <c r="F714" s="5">
        <v>51901.127404289095</v>
      </c>
      <c r="G714" s="5">
        <v>159189.77781672825</v>
      </c>
      <c r="H714" s="9">
        <v>18.858471503196004</v>
      </c>
    </row>
    <row r="715" spans="1:8" x14ac:dyDescent="0.25">
      <c r="A715" s="7">
        <v>45796.770833333336</v>
      </c>
      <c r="B715" s="4" t="s">
        <v>29</v>
      </c>
      <c r="C715" s="5">
        <v>51902.446769943585</v>
      </c>
      <c r="D715" s="5">
        <v>159190.77524554107</v>
      </c>
      <c r="E715" s="5">
        <v>18.866124762962976</v>
      </c>
      <c r="F715" s="5">
        <v>51902.098875532785</v>
      </c>
      <c r="G715" s="5">
        <v>159189.50505873389</v>
      </c>
      <c r="H715" s="9">
        <v>18.857900000000001</v>
      </c>
    </row>
    <row r="716" spans="1:8" x14ac:dyDescent="0.25">
      <c r="A716" s="7">
        <v>45796.770833333336</v>
      </c>
      <c r="B716" s="4" t="s">
        <v>30</v>
      </c>
      <c r="C716" s="5">
        <v>51903.411366943481</v>
      </c>
      <c r="D716" s="5">
        <v>159190.51151814224</v>
      </c>
      <c r="E716" s="5">
        <v>18.866822542397969</v>
      </c>
      <c r="F716" s="5">
        <v>51903.063565613396</v>
      </c>
      <c r="G716" s="5">
        <v>159189.2416710949</v>
      </c>
      <c r="H716" s="9">
        <v>18.857900000000001</v>
      </c>
    </row>
    <row r="717" spans="1:8" x14ac:dyDescent="0.25">
      <c r="A717" s="7">
        <v>45796.770833333336</v>
      </c>
      <c r="B717" s="4" t="s">
        <v>31</v>
      </c>
      <c r="C717" s="5">
        <v>51904.375963943377</v>
      </c>
      <c r="D717" s="5">
        <v>159190.24779074339</v>
      </c>
      <c r="E717" s="5">
        <v>18.867520321832963</v>
      </c>
      <c r="F717" s="5">
        <v>51904.028255694</v>
      </c>
      <c r="G717" s="5">
        <v>159188.97828345592</v>
      </c>
      <c r="H717" s="9">
        <v>18.857900000000001</v>
      </c>
    </row>
    <row r="718" spans="1:8" x14ac:dyDescent="0.25">
      <c r="A718" s="7">
        <v>45796.770833333336</v>
      </c>
      <c r="B718" s="4" t="s">
        <v>32</v>
      </c>
      <c r="C718" s="5">
        <v>51905.341841450259</v>
      </c>
      <c r="D718" s="5">
        <v>159189.98517913549</v>
      </c>
      <c r="E718" s="5">
        <v>18.868392406740742</v>
      </c>
      <c r="F718" s="5">
        <v>51905.003849006323</v>
      </c>
      <c r="G718" s="5">
        <v>159188.71294466936</v>
      </c>
      <c r="H718" s="9">
        <v>18.858104686160278</v>
      </c>
    </row>
    <row r="719" spans="1:8" x14ac:dyDescent="0.25">
      <c r="A719" s="7">
        <v>45796.770833333336</v>
      </c>
      <c r="B719" s="4" t="s">
        <v>33</v>
      </c>
      <c r="C719" s="5">
        <v>51906.308594977017</v>
      </c>
      <c r="D719" s="5">
        <v>159189.72947487878</v>
      </c>
      <c r="E719" s="5">
        <v>18.870110425193985</v>
      </c>
      <c r="F719" s="5">
        <v>51905.970388620146</v>
      </c>
      <c r="G719" s="5">
        <v>159188.45643149922</v>
      </c>
      <c r="H719" s="9">
        <v>18.859577248464422</v>
      </c>
    </row>
    <row r="720" spans="1:8" x14ac:dyDescent="0.25">
      <c r="A720" s="7">
        <v>45796.770833333336</v>
      </c>
      <c r="B720" s="4" t="s">
        <v>34</v>
      </c>
      <c r="C720" s="5">
        <v>51907.275348503776</v>
      </c>
      <c r="D720" s="5">
        <v>159189.47377062205</v>
      </c>
      <c r="E720" s="5">
        <v>18.871828443647232</v>
      </c>
      <c r="F720" s="5">
        <v>51906.936928233976</v>
      </c>
      <c r="G720" s="5">
        <v>159188.19991832905</v>
      </c>
      <c r="H720" s="9">
        <v>18.861049810768563</v>
      </c>
    </row>
    <row r="721" spans="1:8" x14ac:dyDescent="0.25">
      <c r="A721" s="7">
        <v>45796.770833333336</v>
      </c>
      <c r="B721" s="4" t="s">
        <v>35</v>
      </c>
      <c r="C721" s="5">
        <v>51908.242806888149</v>
      </c>
      <c r="D721" s="5">
        <v>159189.22150144327</v>
      </c>
      <c r="E721" s="5">
        <v>18.873859626742529</v>
      </c>
      <c r="F721" s="5">
        <v>51907.904517584328</v>
      </c>
      <c r="G721" s="5">
        <v>159187.94720456348</v>
      </c>
      <c r="H721" s="9">
        <v>18.86283128862453</v>
      </c>
    </row>
    <row r="722" spans="1:8" x14ac:dyDescent="0.25">
      <c r="A722" s="7">
        <v>45796.770833333336</v>
      </c>
      <c r="B722" s="4" t="s">
        <v>36</v>
      </c>
      <c r="C722" s="5">
        <v>51909.212315815959</v>
      </c>
      <c r="D722" s="5">
        <v>159188.97646037152</v>
      </c>
      <c r="E722" s="5">
        <v>18.876563705831956</v>
      </c>
      <c r="F722" s="5">
        <v>51908.873845612303</v>
      </c>
      <c r="G722" s="5">
        <v>159187.7014451595</v>
      </c>
      <c r="H722" s="9">
        <v>18.865174266709456</v>
      </c>
    </row>
    <row r="723" spans="1:8" x14ac:dyDescent="0.25">
      <c r="A723" s="7">
        <v>45796.770833333336</v>
      </c>
      <c r="B723" s="4" t="s">
        <v>37</v>
      </c>
      <c r="C723" s="5">
        <v>51910.181824743777</v>
      </c>
      <c r="D723" s="5">
        <v>159188.73141929976</v>
      </c>
      <c r="E723" s="5">
        <v>18.879267784921382</v>
      </c>
      <c r="F723" s="5">
        <v>51909.843173640271</v>
      </c>
      <c r="G723" s="5">
        <v>159187.45568575553</v>
      </c>
      <c r="H723" s="9">
        <v>18.867517244794382</v>
      </c>
    </row>
    <row r="724" spans="1:8" x14ac:dyDescent="0.25">
      <c r="A724" s="7">
        <v>45796.770833333336</v>
      </c>
      <c r="B724" s="4" t="s">
        <v>38</v>
      </c>
      <c r="C724" s="5">
        <v>51911.151141496419</v>
      </c>
      <c r="D724" s="5">
        <v>159188.48844319949</v>
      </c>
      <c r="E724" s="5">
        <v>18.882328518492972</v>
      </c>
      <c r="F724" s="5">
        <v>51910.834175044969</v>
      </c>
      <c r="G724" s="5">
        <v>159187.20644558506</v>
      </c>
      <c r="H724" s="9">
        <v>18.870138804746514</v>
      </c>
    </row>
    <row r="725" spans="1:8" x14ac:dyDescent="0.25">
      <c r="A725" s="7">
        <v>45796.770833333336</v>
      </c>
      <c r="B725" s="4" t="s">
        <v>39</v>
      </c>
      <c r="C725" s="5">
        <v>51912.122875350411</v>
      </c>
      <c r="D725" s="5">
        <v>159188.2524052464</v>
      </c>
      <c r="E725" s="5">
        <v>18.886733255176882</v>
      </c>
      <c r="F725" s="5">
        <v>51911.805659447018</v>
      </c>
      <c r="G725" s="5">
        <v>159186.96936626773</v>
      </c>
      <c r="H725" s="9">
        <v>18.873523159975598</v>
      </c>
    </row>
    <row r="726" spans="1:8" x14ac:dyDescent="0.25">
      <c r="A726" s="7">
        <v>45796.770833333336</v>
      </c>
      <c r="B726" s="4" t="s">
        <v>40</v>
      </c>
      <c r="C726" s="5">
        <v>51913.094609204403</v>
      </c>
      <c r="D726" s="5">
        <v>159188.01636729331</v>
      </c>
      <c r="E726" s="5">
        <v>18.891137991860795</v>
      </c>
      <c r="F726" s="5">
        <v>51912.777143849067</v>
      </c>
      <c r="G726" s="5">
        <v>159186.73228695037</v>
      </c>
      <c r="H726" s="9">
        <v>18.876907515204685</v>
      </c>
    </row>
    <row r="727" spans="1:8" x14ac:dyDescent="0.25">
      <c r="A727" s="7">
        <v>45793.270833333336</v>
      </c>
      <c r="B727" s="4" t="s">
        <v>12</v>
      </c>
      <c r="C727" s="5">
        <v>51886.101813663445</v>
      </c>
      <c r="D727" s="5">
        <v>159195.44642124095</v>
      </c>
      <c r="E727" s="5">
        <v>18.869774662204115</v>
      </c>
      <c r="F727" s="5">
        <v>51885.741976141326</v>
      </c>
      <c r="G727" s="5">
        <v>159194.18669572662</v>
      </c>
      <c r="H727" s="9">
        <v>18.866068645440574</v>
      </c>
    </row>
    <row r="728" spans="1:8" x14ac:dyDescent="0.25">
      <c r="A728" s="7">
        <v>45793.270833333336</v>
      </c>
      <c r="B728" s="4" t="s">
        <v>13</v>
      </c>
      <c r="C728" s="5">
        <v>51887.063368914656</v>
      </c>
      <c r="D728" s="5">
        <v>159195.17180983879</v>
      </c>
      <c r="E728" s="5">
        <v>18.869497766411676</v>
      </c>
      <c r="F728" s="5">
        <v>51886.703005157353</v>
      </c>
      <c r="G728" s="5">
        <v>159193.91024828269</v>
      </c>
      <c r="H728" s="9">
        <v>18.866271344287416</v>
      </c>
    </row>
    <row r="729" spans="1:8" x14ac:dyDescent="0.25">
      <c r="A729" s="7">
        <v>45793.270833333336</v>
      </c>
      <c r="B729" s="4" t="s">
        <v>14</v>
      </c>
      <c r="C729" s="5">
        <v>51888.024924165868</v>
      </c>
      <c r="D729" s="5">
        <v>159194.89719843664</v>
      </c>
      <c r="E729" s="5">
        <v>18.869220870619237</v>
      </c>
      <c r="F729" s="5">
        <v>51887.664034173373</v>
      </c>
      <c r="G729" s="5">
        <v>159193.63380083872</v>
      </c>
      <c r="H729" s="9">
        <v>18.866474043134257</v>
      </c>
    </row>
    <row r="730" spans="1:8" x14ac:dyDescent="0.25">
      <c r="A730" s="7">
        <v>45793.270833333336</v>
      </c>
      <c r="B730" s="4" t="s">
        <v>15</v>
      </c>
      <c r="C730" s="5">
        <v>51888.986288492531</v>
      </c>
      <c r="D730" s="5">
        <v>159194.62201568196</v>
      </c>
      <c r="E730" s="5">
        <v>18.868826216423926</v>
      </c>
      <c r="F730" s="5">
        <v>51888.624024107339</v>
      </c>
      <c r="G730" s="5">
        <v>159193.35679670321</v>
      </c>
      <c r="H730" s="9">
        <v>18.86545332152658</v>
      </c>
    </row>
    <row r="731" spans="1:8" x14ac:dyDescent="0.25">
      <c r="A731" s="7">
        <v>45793.270833333336</v>
      </c>
      <c r="B731" s="4" t="s">
        <v>16</v>
      </c>
      <c r="C731" s="5">
        <v>51889.947664755273</v>
      </c>
      <c r="D731" s="5">
        <v>159194.34677847879</v>
      </c>
      <c r="E731" s="5">
        <v>18.868421951254046</v>
      </c>
      <c r="F731" s="5">
        <v>51889.58479107709</v>
      </c>
      <c r="G731" s="5">
        <v>159193.07944244222</v>
      </c>
      <c r="H731" s="9">
        <v>18.864251762034648</v>
      </c>
    </row>
    <row r="732" spans="1:8" x14ac:dyDescent="0.25">
      <c r="A732" s="7">
        <v>45793.270833333336</v>
      </c>
      <c r="B732" s="4" t="s">
        <v>17</v>
      </c>
      <c r="C732" s="5">
        <v>51890.909041018014</v>
      </c>
      <c r="D732" s="5">
        <v>159194.07154127565</v>
      </c>
      <c r="E732" s="5">
        <v>18.868017686084166</v>
      </c>
      <c r="F732" s="5">
        <v>51890.545558046833</v>
      </c>
      <c r="G732" s="5">
        <v>159192.80208818123</v>
      </c>
      <c r="H732" s="9">
        <v>18.86305020254272</v>
      </c>
    </row>
    <row r="733" spans="1:8" x14ac:dyDescent="0.25">
      <c r="A733" s="7">
        <v>45793.270833333336</v>
      </c>
      <c r="B733" s="4" t="s">
        <v>18</v>
      </c>
      <c r="C733" s="5">
        <v>51891.869997674046</v>
      </c>
      <c r="D733" s="5">
        <v>159193.79503821288</v>
      </c>
      <c r="E733" s="5">
        <v>18.865661670375356</v>
      </c>
      <c r="F733" s="5">
        <v>51891.504353461787</v>
      </c>
      <c r="G733" s="5">
        <v>159192.52590810764</v>
      </c>
      <c r="H733" s="9">
        <v>18.861283132921656</v>
      </c>
    </row>
    <row r="734" spans="1:8" x14ac:dyDescent="0.25">
      <c r="A734" s="7">
        <v>45793.270833333336</v>
      </c>
      <c r="B734" s="4" t="s">
        <v>19</v>
      </c>
      <c r="C734" s="5">
        <v>51892.83098666594</v>
      </c>
      <c r="D734" s="5">
        <v>159193.51846240537</v>
      </c>
      <c r="E734" s="5">
        <v>18.863216230483452</v>
      </c>
      <c r="F734" s="5">
        <v>51892.465288045249</v>
      </c>
      <c r="G734" s="5">
        <v>159192.24913834574</v>
      </c>
      <c r="H734" s="9">
        <v>18.859487246856443</v>
      </c>
    </row>
    <row r="735" spans="1:8" x14ac:dyDescent="0.25">
      <c r="A735" s="7">
        <v>45793.270833333336</v>
      </c>
      <c r="B735" s="4" t="s">
        <v>20</v>
      </c>
      <c r="C735" s="5">
        <v>51893.791834256968</v>
      </c>
      <c r="D735" s="5">
        <v>159193.2418896631</v>
      </c>
      <c r="E735" s="5">
        <v>18.860908805651452</v>
      </c>
      <c r="F735" s="5">
        <v>51893.426692580288</v>
      </c>
      <c r="G735" s="5">
        <v>159191.97223179525</v>
      </c>
      <c r="H735" s="9">
        <v>18.857700906411129</v>
      </c>
    </row>
    <row r="736" spans="1:8" x14ac:dyDescent="0.25">
      <c r="A736" s="7">
        <v>45793.270833333336</v>
      </c>
      <c r="B736" s="4" t="s">
        <v>21</v>
      </c>
      <c r="C736" s="5">
        <v>51894.752636096942</v>
      </c>
      <c r="D736" s="5">
        <v>159192.96465366907</v>
      </c>
      <c r="E736" s="5">
        <v>18.861075895811787</v>
      </c>
      <c r="F736" s="5">
        <v>51894.387556785739</v>
      </c>
      <c r="G736" s="5">
        <v>159191.69521203163</v>
      </c>
      <c r="H736" s="9">
        <v>18.85787192737892</v>
      </c>
    </row>
    <row r="737" spans="1:8" x14ac:dyDescent="0.25">
      <c r="A737" s="7">
        <v>45793.270833333336</v>
      </c>
      <c r="B737" s="4" t="s">
        <v>22</v>
      </c>
      <c r="C737" s="5">
        <v>51895.713437936916</v>
      </c>
      <c r="D737" s="5">
        <v>159192.68741767504</v>
      </c>
      <c r="E737" s="5">
        <v>18.861242985972126</v>
      </c>
      <c r="F737" s="5">
        <v>51895.348420991184</v>
      </c>
      <c r="G737" s="5">
        <v>159191.418192268</v>
      </c>
      <c r="H737" s="9">
        <v>18.858042948346714</v>
      </c>
    </row>
    <row r="738" spans="1:8" x14ac:dyDescent="0.25">
      <c r="A738" s="7">
        <v>45793.270833333336</v>
      </c>
      <c r="B738" s="4" t="s">
        <v>23</v>
      </c>
      <c r="C738" s="5">
        <v>51896.675404337235</v>
      </c>
      <c r="D738" s="5">
        <v>159192.4099024226</v>
      </c>
      <c r="E738" s="5">
        <v>18.861498400271905</v>
      </c>
      <c r="F738" s="5">
        <v>51896.30852141809</v>
      </c>
      <c r="G738" s="5">
        <v>159191.14170884955</v>
      </c>
      <c r="H738" s="9">
        <v>18.858247340168667</v>
      </c>
    </row>
    <row r="739" spans="1:8" x14ac:dyDescent="0.25">
      <c r="A739" s="7">
        <v>45793.270833333336</v>
      </c>
      <c r="B739" s="4" t="s">
        <v>24</v>
      </c>
      <c r="C739" s="5">
        <v>51897.636450471109</v>
      </c>
      <c r="D739" s="5">
        <v>159192.13351905017</v>
      </c>
      <c r="E739" s="5">
        <v>18.863098404693126</v>
      </c>
      <c r="F739" s="5">
        <v>51897.270420156812</v>
      </c>
      <c r="G739" s="5">
        <v>159190.86830352191</v>
      </c>
      <c r="H739" s="9">
        <v>18.858833233345244</v>
      </c>
    </row>
    <row r="740" spans="1:8" x14ac:dyDescent="0.25">
      <c r="A740" s="7">
        <v>45793.270833333336</v>
      </c>
      <c r="B740" s="4" t="s">
        <v>25</v>
      </c>
      <c r="C740" s="5">
        <v>51898.597496604991</v>
      </c>
      <c r="D740" s="5">
        <v>159191.85713567777</v>
      </c>
      <c r="E740" s="5">
        <v>18.86469840911435</v>
      </c>
      <c r="F740" s="5">
        <v>51898.232318895534</v>
      </c>
      <c r="G740" s="5">
        <v>159190.59489819428</v>
      </c>
      <c r="H740" s="9">
        <v>18.859419126521821</v>
      </c>
    </row>
    <row r="741" spans="1:8" x14ac:dyDescent="0.25">
      <c r="A741" s="7">
        <v>45793.270833333336</v>
      </c>
      <c r="B741" s="4" t="s">
        <v>26</v>
      </c>
      <c r="C741" s="5">
        <v>51899.557748431522</v>
      </c>
      <c r="D741" s="5">
        <v>159191.58237758733</v>
      </c>
      <c r="E741" s="5">
        <v>18.866</v>
      </c>
      <c r="F741" s="5">
        <v>51899.202476862527</v>
      </c>
      <c r="G741" s="5">
        <v>159190.31963600163</v>
      </c>
      <c r="H741" s="9">
        <v>18.859777465674785</v>
      </c>
    </row>
    <row r="742" spans="1:8" x14ac:dyDescent="0.25">
      <c r="A742" s="7">
        <v>45793.270833333336</v>
      </c>
      <c r="B742" s="4" t="s">
        <v>27</v>
      </c>
      <c r="C742" s="5">
        <v>51900.520772886579</v>
      </c>
      <c r="D742" s="5">
        <v>159191.31296359556</v>
      </c>
      <c r="E742" s="5">
        <v>18.866</v>
      </c>
      <c r="F742" s="5">
        <v>51900.165060040614</v>
      </c>
      <c r="G742" s="5">
        <v>159190.04865039481</v>
      </c>
      <c r="H742" s="9">
        <v>18.859124645615051</v>
      </c>
    </row>
    <row r="743" spans="1:8" x14ac:dyDescent="0.25">
      <c r="A743" s="7">
        <v>45793.270833333336</v>
      </c>
      <c r="B743" s="4" t="s">
        <v>28</v>
      </c>
      <c r="C743" s="5">
        <v>51901.483797341636</v>
      </c>
      <c r="D743" s="5">
        <v>159191.04354960378</v>
      </c>
      <c r="E743" s="5">
        <v>18.866</v>
      </c>
      <c r="F743" s="5">
        <v>51901.127643218693</v>
      </c>
      <c r="G743" s="5">
        <v>159189.77766478801</v>
      </c>
      <c r="H743" s="9">
        <v>18.858471825555313</v>
      </c>
    </row>
    <row r="744" spans="1:8" x14ac:dyDescent="0.25">
      <c r="A744" s="7">
        <v>45793.270833333336</v>
      </c>
      <c r="B744" s="4" t="s">
        <v>29</v>
      </c>
      <c r="C744" s="5">
        <v>51902.446769974056</v>
      </c>
      <c r="D744" s="5">
        <v>159190.77524553274</v>
      </c>
      <c r="E744" s="5">
        <v>18.866065352039769</v>
      </c>
      <c r="F744" s="5">
        <v>51902.099872443272</v>
      </c>
      <c r="G744" s="5">
        <v>159189.5050474201</v>
      </c>
      <c r="H744" s="9">
        <v>18.857900000000001</v>
      </c>
    </row>
    <row r="745" spans="1:8" x14ac:dyDescent="0.25">
      <c r="A745" s="7">
        <v>45793.270833333336</v>
      </c>
      <c r="B745" s="4" t="s">
        <v>30</v>
      </c>
      <c r="C745" s="5">
        <v>51903.411367144348</v>
      </c>
      <c r="D745" s="5">
        <v>159190.51151808733</v>
      </c>
      <c r="E745" s="5">
        <v>18.866430855617907</v>
      </c>
      <c r="F745" s="5">
        <v>51903.064539433311</v>
      </c>
      <c r="G745" s="5">
        <v>159189.2415752236</v>
      </c>
      <c r="H745" s="9">
        <v>18.857900000000001</v>
      </c>
    </row>
    <row r="746" spans="1:8" x14ac:dyDescent="0.25">
      <c r="A746" s="7">
        <v>45793.270833333336</v>
      </c>
      <c r="B746" s="4" t="s">
        <v>31</v>
      </c>
      <c r="C746" s="5">
        <v>51904.37596431464</v>
      </c>
      <c r="D746" s="5">
        <v>159190.24779064191</v>
      </c>
      <c r="E746" s="5">
        <v>18.866796359196041</v>
      </c>
      <c r="F746" s="5">
        <v>51904.029206423351</v>
      </c>
      <c r="G746" s="5">
        <v>159188.9781030271</v>
      </c>
      <c r="H746" s="9">
        <v>18.857900000000001</v>
      </c>
    </row>
    <row r="747" spans="1:8" x14ac:dyDescent="0.25">
      <c r="A747" s="7">
        <v>45793.270833333336</v>
      </c>
      <c r="B747" s="4" t="s">
        <v>32</v>
      </c>
      <c r="C747" s="5">
        <v>51905.341841450259</v>
      </c>
      <c r="D747" s="5">
        <v>159189.98517913549</v>
      </c>
      <c r="E747" s="5">
        <v>18.867392406740741</v>
      </c>
      <c r="F747" s="5">
        <v>51905.003861439305</v>
      </c>
      <c r="G747" s="5">
        <v>159188.7129912978</v>
      </c>
      <c r="H747" s="9">
        <v>18.858054777028663</v>
      </c>
    </row>
    <row r="748" spans="1:8" x14ac:dyDescent="0.25">
      <c r="A748" s="7">
        <v>45793.270833333336</v>
      </c>
      <c r="B748" s="4" t="s">
        <v>33</v>
      </c>
      <c r="C748" s="5">
        <v>51906.308594977017</v>
      </c>
      <c r="D748" s="5">
        <v>159189.72947487878</v>
      </c>
      <c r="E748" s="5">
        <v>18.869110425193988</v>
      </c>
      <c r="F748" s="5">
        <v>51905.970490499021</v>
      </c>
      <c r="G748" s="5">
        <v>159188.45681358408</v>
      </c>
      <c r="H748" s="9">
        <v>18.859168280831987</v>
      </c>
    </row>
    <row r="749" spans="1:8" x14ac:dyDescent="0.25">
      <c r="A749" s="7">
        <v>45793.270833333336</v>
      </c>
      <c r="B749" s="4" t="s">
        <v>34</v>
      </c>
      <c r="C749" s="5">
        <v>51907.275348503776</v>
      </c>
      <c r="D749" s="5">
        <v>159189.47377062205</v>
      </c>
      <c r="E749" s="5">
        <v>18.87082844364723</v>
      </c>
      <c r="F749" s="5">
        <v>51906.937119558745</v>
      </c>
      <c r="G749" s="5">
        <v>159188.20063587037</v>
      </c>
      <c r="H749" s="9">
        <v>18.860281784635312</v>
      </c>
    </row>
    <row r="750" spans="1:8" x14ac:dyDescent="0.25">
      <c r="A750" s="7">
        <v>45793.270833333336</v>
      </c>
      <c r="B750" s="4" t="s">
        <v>35</v>
      </c>
      <c r="C750" s="5">
        <v>51908.242806603892</v>
      </c>
      <c r="D750" s="5">
        <v>159189.22150151513</v>
      </c>
      <c r="E750" s="5">
        <v>18.872961962372283</v>
      </c>
      <c r="F750" s="5">
        <v>51907.904497335403</v>
      </c>
      <c r="G750" s="5">
        <v>159187.94812587459</v>
      </c>
      <c r="H750" s="9">
        <v>18.861943261262802</v>
      </c>
    </row>
    <row r="751" spans="1:8" x14ac:dyDescent="0.25">
      <c r="A751" s="7">
        <v>45793.270833333336</v>
      </c>
      <c r="B751" s="4" t="s">
        <v>36</v>
      </c>
      <c r="C751" s="5">
        <v>51909.212314637531</v>
      </c>
      <c r="D751" s="5">
        <v>159188.97646066936</v>
      </c>
      <c r="E751" s="5">
        <v>18.875987952848167</v>
      </c>
      <c r="F751" s="5">
        <v>51908.873768291989</v>
      </c>
      <c r="G751" s="5">
        <v>159187.70214468686</v>
      </c>
      <c r="H751" s="9">
        <v>18.864601833029443</v>
      </c>
    </row>
    <row r="752" spans="1:8" x14ac:dyDescent="0.25">
      <c r="A752" s="7">
        <v>45793.270833333336</v>
      </c>
      <c r="B752" s="4" t="s">
        <v>37</v>
      </c>
      <c r="C752" s="5">
        <v>51910.181822671169</v>
      </c>
      <c r="D752" s="5">
        <v>159188.7314198236</v>
      </c>
      <c r="E752" s="5">
        <v>18.879013943324047</v>
      </c>
      <c r="F752" s="5">
        <v>51909.843039248575</v>
      </c>
      <c r="G752" s="5">
        <v>159187.45616349913</v>
      </c>
      <c r="H752" s="9">
        <v>18.867260404796088</v>
      </c>
    </row>
    <row r="753" spans="1:8" x14ac:dyDescent="0.25">
      <c r="A753" s="7">
        <v>45793.270833333336</v>
      </c>
      <c r="B753" s="4" t="s">
        <v>38</v>
      </c>
      <c r="C753" s="5">
        <v>51911.151141496419</v>
      </c>
      <c r="D753" s="5">
        <v>159188.48844319949</v>
      </c>
      <c r="E753" s="5">
        <v>18.882328518492972</v>
      </c>
      <c r="F753" s="5">
        <v>51910.835188304052</v>
      </c>
      <c r="G753" s="5">
        <v>159187.20649995178</v>
      </c>
      <c r="H753" s="9">
        <v>18.870139116386198</v>
      </c>
    </row>
    <row r="754" spans="1:8" x14ac:dyDescent="0.25">
      <c r="A754" s="7">
        <v>45793.270833333336</v>
      </c>
      <c r="B754" s="4" t="s">
        <v>39</v>
      </c>
      <c r="C754" s="5">
        <v>51912.122875350411</v>
      </c>
      <c r="D754" s="5">
        <v>159188.2524052464</v>
      </c>
      <c r="E754" s="5">
        <v>18.886733255176882</v>
      </c>
      <c r="F754" s="5">
        <v>51911.806733444027</v>
      </c>
      <c r="G754" s="5">
        <v>159186.96966968034</v>
      </c>
      <c r="H754" s="9">
        <v>18.873524899190585</v>
      </c>
    </row>
    <row r="755" spans="1:8" x14ac:dyDescent="0.25">
      <c r="A755" s="7">
        <v>45793.270833333336</v>
      </c>
      <c r="B755" s="4" t="s">
        <v>40</v>
      </c>
      <c r="C755" s="5">
        <v>51913.094609204403</v>
      </c>
      <c r="D755" s="5">
        <v>159188.01636729331</v>
      </c>
      <c r="E755" s="5">
        <v>18.891137991860795</v>
      </c>
      <c r="F755" s="5">
        <v>51912.778278584003</v>
      </c>
      <c r="G755" s="5">
        <v>159186.73283940891</v>
      </c>
      <c r="H755" s="9">
        <v>18.876910681994968</v>
      </c>
    </row>
    <row r="756" spans="1:8" x14ac:dyDescent="0.25">
      <c r="A756" s="7">
        <v>45792.270833333336</v>
      </c>
      <c r="B756" s="4" t="s">
        <v>12</v>
      </c>
      <c r="C756" s="5">
        <v>51886.101813691566</v>
      </c>
      <c r="D756" s="5">
        <v>159195.44642123292</v>
      </c>
      <c r="E756" s="5">
        <v>18.870056334450997</v>
      </c>
      <c r="F756" s="5">
        <v>51885.742050780667</v>
      </c>
      <c r="G756" s="5">
        <v>159194.18695535802</v>
      </c>
      <c r="H756" s="9">
        <v>18.866068661183395</v>
      </c>
    </row>
    <row r="757" spans="1:8" x14ac:dyDescent="0.25">
      <c r="A757" s="7">
        <v>45792.270833333336</v>
      </c>
      <c r="B757" s="4" t="s">
        <v>13</v>
      </c>
      <c r="C757" s="5">
        <v>51887.063368977339</v>
      </c>
      <c r="D757" s="5">
        <v>159195.17180982089</v>
      </c>
      <c r="E757" s="5">
        <v>18.870125558401593</v>
      </c>
      <c r="F757" s="5">
        <v>51886.703169507433</v>
      </c>
      <c r="G757" s="5">
        <v>159193.910819971</v>
      </c>
      <c r="H757" s="9">
        <v>18.866271378951897</v>
      </c>
    </row>
    <row r="758" spans="1:8" x14ac:dyDescent="0.25">
      <c r="A758" s="7">
        <v>45792.270833333336</v>
      </c>
      <c r="B758" s="4" t="s">
        <v>14</v>
      </c>
      <c r="C758" s="5">
        <v>51888.024924263111</v>
      </c>
      <c r="D758" s="5">
        <v>159194.89719840887</v>
      </c>
      <c r="E758" s="5">
        <v>18.870194782352193</v>
      </c>
      <c r="F758" s="5">
        <v>51887.664288234206</v>
      </c>
      <c r="G758" s="5">
        <v>159193.63468458402</v>
      </c>
      <c r="H758" s="9">
        <v>18.866474096720399</v>
      </c>
    </row>
    <row r="759" spans="1:8" x14ac:dyDescent="0.25">
      <c r="A759" s="7">
        <v>45792.270833333336</v>
      </c>
      <c r="B759" s="4" t="s">
        <v>15</v>
      </c>
      <c r="C759" s="5">
        <v>51888.98628832103</v>
      </c>
      <c r="D759" s="5">
        <v>159194.62201573106</v>
      </c>
      <c r="E759" s="5">
        <v>18.869514730242752</v>
      </c>
      <c r="F759" s="5">
        <v>51888.624024107339</v>
      </c>
      <c r="G759" s="5">
        <v>159193.3577967032</v>
      </c>
      <c r="H759" s="9">
        <v>18.86545332152658</v>
      </c>
    </row>
    <row r="760" spans="1:8" x14ac:dyDescent="0.25">
      <c r="A760" s="7">
        <v>45792.270833333336</v>
      </c>
      <c r="B760" s="4" t="s">
        <v>16</v>
      </c>
      <c r="C760" s="5">
        <v>51889.947664398285</v>
      </c>
      <c r="D760" s="5">
        <v>159194.34677858101</v>
      </c>
      <c r="E760" s="5">
        <v>18.868773577574299</v>
      </c>
      <c r="F760" s="5">
        <v>51889.58479107709</v>
      </c>
      <c r="G760" s="5">
        <v>159193.08044244221</v>
      </c>
      <c r="H760" s="9">
        <v>18.864251762034648</v>
      </c>
    </row>
    <row r="761" spans="1:8" x14ac:dyDescent="0.25">
      <c r="A761" s="7">
        <v>45792.270833333336</v>
      </c>
      <c r="B761" s="4" t="s">
        <v>17</v>
      </c>
      <c r="C761" s="5">
        <v>51890.909040475541</v>
      </c>
      <c r="D761" s="5">
        <v>159194.07154143095</v>
      </c>
      <c r="E761" s="5">
        <v>18.868032424905849</v>
      </c>
      <c r="F761" s="5">
        <v>51890.545558046833</v>
      </c>
      <c r="G761" s="5">
        <v>159192.80308818122</v>
      </c>
      <c r="H761" s="9">
        <v>18.86305020254272</v>
      </c>
    </row>
    <row r="762" spans="1:8" x14ac:dyDescent="0.25">
      <c r="A762" s="7">
        <v>45792.270833333336</v>
      </c>
      <c r="B762" s="4" t="s">
        <v>18</v>
      </c>
      <c r="C762" s="5">
        <v>51891.869997674046</v>
      </c>
      <c r="D762" s="5">
        <v>159193.79503821288</v>
      </c>
      <c r="E762" s="5">
        <v>18.865661670375356</v>
      </c>
      <c r="F762" s="5">
        <v>51891.504353461787</v>
      </c>
      <c r="G762" s="5">
        <v>159192.52690810763</v>
      </c>
      <c r="H762" s="9">
        <v>18.861283132921656</v>
      </c>
    </row>
    <row r="763" spans="1:8" x14ac:dyDescent="0.25">
      <c r="A763" s="7">
        <v>45792.270833333336</v>
      </c>
      <c r="B763" s="4" t="s">
        <v>19</v>
      </c>
      <c r="C763" s="5">
        <v>51892.83098666594</v>
      </c>
      <c r="D763" s="5">
        <v>159193.51846240537</v>
      </c>
      <c r="E763" s="5">
        <v>18.863216230483452</v>
      </c>
      <c r="F763" s="5">
        <v>51892.465288045249</v>
      </c>
      <c r="G763" s="5">
        <v>159192.25013834573</v>
      </c>
      <c r="H763" s="9">
        <v>18.859487246856443</v>
      </c>
    </row>
    <row r="764" spans="1:8" x14ac:dyDescent="0.25">
      <c r="A764" s="7">
        <v>45792.270833333336</v>
      </c>
      <c r="B764" s="4" t="s">
        <v>20</v>
      </c>
      <c r="C764" s="5">
        <v>51893.79183894024</v>
      </c>
      <c r="D764" s="5">
        <v>159193.24190592469</v>
      </c>
      <c r="E764" s="5">
        <v>18.86092641939771</v>
      </c>
      <c r="F764" s="5">
        <v>51893.426692097528</v>
      </c>
      <c r="G764" s="5">
        <v>159191.97323012177</v>
      </c>
      <c r="H764" s="9">
        <v>18.857700906325203</v>
      </c>
    </row>
    <row r="765" spans="1:8" x14ac:dyDescent="0.25">
      <c r="A765" s="7">
        <v>45792.270833333336</v>
      </c>
      <c r="B765" s="4" t="s">
        <v>21</v>
      </c>
      <c r="C765" s="5">
        <v>51894.752729646825</v>
      </c>
      <c r="D765" s="5">
        <v>159192.96497849975</v>
      </c>
      <c r="E765" s="5">
        <v>18.861427736242298</v>
      </c>
      <c r="F765" s="5">
        <v>51894.387465215557</v>
      </c>
      <c r="G765" s="5">
        <v>159191.69589460938</v>
      </c>
      <c r="H765" s="9">
        <v>18.857871911080654</v>
      </c>
    </row>
    <row r="766" spans="1:8" x14ac:dyDescent="0.25">
      <c r="A766" s="7">
        <v>45792.270833333336</v>
      </c>
      <c r="B766" s="4" t="s">
        <v>22</v>
      </c>
      <c r="C766" s="5">
        <v>51895.713620353403</v>
      </c>
      <c r="D766" s="5">
        <v>159192.6880510748</v>
      </c>
      <c r="E766" s="5">
        <v>18.861929053086882</v>
      </c>
      <c r="F766" s="5">
        <v>51895.348238333587</v>
      </c>
      <c r="G766" s="5">
        <v>159191.41855909702</v>
      </c>
      <c r="H766" s="9">
        <v>18.858042915836105</v>
      </c>
    </row>
    <row r="767" spans="1:8" x14ac:dyDescent="0.25">
      <c r="A767" s="7">
        <v>45792.270833333336</v>
      </c>
      <c r="B767" s="4" t="s">
        <v>23</v>
      </c>
      <c r="C767" s="5">
        <v>51896.675398681873</v>
      </c>
      <c r="D767" s="5">
        <v>159192.41088265969</v>
      </c>
      <c r="E767" s="5">
        <v>18.862477001539897</v>
      </c>
      <c r="F767" s="5">
        <v>51896.308528737987</v>
      </c>
      <c r="G767" s="5">
        <v>159191.14173461875</v>
      </c>
      <c r="H767" s="9">
        <v>18.85824734462722</v>
      </c>
    </row>
    <row r="768" spans="1:8" x14ac:dyDescent="0.25">
      <c r="A768" s="7">
        <v>45792.270833333336</v>
      </c>
      <c r="B768" s="4" t="s">
        <v>24</v>
      </c>
      <c r="C768" s="5">
        <v>51897.636352858688</v>
      </c>
      <c r="D768" s="5">
        <v>159192.13417793906</v>
      </c>
      <c r="E768" s="5">
        <v>18.863729059099267</v>
      </c>
      <c r="F768" s="5">
        <v>51897.270518069447</v>
      </c>
      <c r="G768" s="5">
        <v>159190.86864821697</v>
      </c>
      <c r="H768" s="9">
        <v>18.858833292983896</v>
      </c>
    </row>
    <row r="769" spans="1:8" x14ac:dyDescent="0.25">
      <c r="A769" s="7">
        <v>45792.270833333336</v>
      </c>
      <c r="B769" s="4" t="s">
        <v>25</v>
      </c>
      <c r="C769" s="5">
        <v>51898.597307035503</v>
      </c>
      <c r="D769" s="5">
        <v>159191.85747321844</v>
      </c>
      <c r="E769" s="5">
        <v>18.864981116658633</v>
      </c>
      <c r="F769" s="5">
        <v>51898.232507400899</v>
      </c>
      <c r="G769" s="5">
        <v>159190.59556181522</v>
      </c>
      <c r="H769" s="9">
        <v>18.859419241340568</v>
      </c>
    </row>
    <row r="770" spans="1:8" x14ac:dyDescent="0.25">
      <c r="A770" s="7">
        <v>45792.270833333336</v>
      </c>
      <c r="B770" s="4" t="s">
        <v>26</v>
      </c>
      <c r="C770" s="5">
        <v>51899.557748431522</v>
      </c>
      <c r="D770" s="5">
        <v>159191.58237758733</v>
      </c>
      <c r="E770" s="5">
        <v>18.866</v>
      </c>
      <c r="F770" s="5">
        <v>51899.202472361336</v>
      </c>
      <c r="G770" s="5">
        <v>159190.32062001547</v>
      </c>
      <c r="H770" s="9">
        <v>18.859777427163273</v>
      </c>
    </row>
    <row r="771" spans="1:8" x14ac:dyDescent="0.25">
      <c r="A771" s="7">
        <v>45792.270833333336</v>
      </c>
      <c r="B771" s="4" t="s">
        <v>27</v>
      </c>
      <c r="C771" s="5">
        <v>51900.520772886579</v>
      </c>
      <c r="D771" s="5">
        <v>159191.31296359556</v>
      </c>
      <c r="E771" s="5">
        <v>18.866</v>
      </c>
      <c r="F771" s="5">
        <v>51900.165031558645</v>
      </c>
      <c r="G771" s="5">
        <v>159190.04954924015</v>
      </c>
      <c r="H771" s="9">
        <v>18.859124401927648</v>
      </c>
    </row>
    <row r="772" spans="1:8" x14ac:dyDescent="0.25">
      <c r="A772" s="7">
        <v>45792.270833333336</v>
      </c>
      <c r="B772" s="4" t="s">
        <v>28</v>
      </c>
      <c r="C772" s="5">
        <v>51901.483797341636</v>
      </c>
      <c r="D772" s="5">
        <v>159191.04354960378</v>
      </c>
      <c r="E772" s="5">
        <v>18.866</v>
      </c>
      <c r="F772" s="5">
        <v>51901.127590755961</v>
      </c>
      <c r="G772" s="5">
        <v>159189.77847846484</v>
      </c>
      <c r="H772" s="9">
        <v>18.858471376692023</v>
      </c>
    </row>
    <row r="773" spans="1:8" x14ac:dyDescent="0.25">
      <c r="A773" s="7">
        <v>45792.270833333336</v>
      </c>
      <c r="B773" s="4" t="s">
        <v>29</v>
      </c>
      <c r="C773" s="5">
        <v>51902.446769974056</v>
      </c>
      <c r="D773" s="5">
        <v>159190.77524553274</v>
      </c>
      <c r="E773" s="5">
        <v>18.866065352039769</v>
      </c>
      <c r="F773" s="5">
        <v>51902.098875532785</v>
      </c>
      <c r="G773" s="5">
        <v>159189.50605873388</v>
      </c>
      <c r="H773" s="9">
        <v>18.857900000000001</v>
      </c>
    </row>
    <row r="774" spans="1:8" x14ac:dyDescent="0.25">
      <c r="A774" s="7">
        <v>45792.270833333336</v>
      </c>
      <c r="B774" s="4" t="s">
        <v>30</v>
      </c>
      <c r="C774" s="5">
        <v>51903.411367144348</v>
      </c>
      <c r="D774" s="5">
        <v>159190.51151808733</v>
      </c>
      <c r="E774" s="5">
        <v>18.866430855617907</v>
      </c>
      <c r="F774" s="5">
        <v>51903.063565613396</v>
      </c>
      <c r="G774" s="5">
        <v>159189.24267109489</v>
      </c>
      <c r="H774" s="9">
        <v>18.857900000000001</v>
      </c>
    </row>
    <row r="775" spans="1:8" x14ac:dyDescent="0.25">
      <c r="A775" s="7">
        <v>45792.270833333336</v>
      </c>
      <c r="B775" s="4" t="s">
        <v>31</v>
      </c>
      <c r="C775" s="5">
        <v>51904.37596431464</v>
      </c>
      <c r="D775" s="5">
        <v>159190.24779064191</v>
      </c>
      <c r="E775" s="5">
        <v>18.866796359196041</v>
      </c>
      <c r="F775" s="5">
        <v>51904.028255694</v>
      </c>
      <c r="G775" s="5">
        <v>159188.9792834559</v>
      </c>
      <c r="H775" s="9">
        <v>18.857900000000001</v>
      </c>
    </row>
    <row r="776" spans="1:8" x14ac:dyDescent="0.25">
      <c r="A776" s="7">
        <v>45792.270833333336</v>
      </c>
      <c r="B776" s="4" t="s">
        <v>32</v>
      </c>
      <c r="C776" s="5">
        <v>51905.341856084669</v>
      </c>
      <c r="D776" s="5">
        <v>159189.98523494488</v>
      </c>
      <c r="E776" s="5">
        <v>18.867452112900132</v>
      </c>
      <c r="F776" s="5">
        <v>51905.003849068715</v>
      </c>
      <c r="G776" s="5">
        <v>159188.71394465279</v>
      </c>
      <c r="H776" s="9">
        <v>18.858054762778423</v>
      </c>
    </row>
    <row r="777" spans="1:8" x14ac:dyDescent="0.25">
      <c r="A777" s="7">
        <v>45792.270833333336</v>
      </c>
      <c r="B777" s="4" t="s">
        <v>33</v>
      </c>
      <c r="C777" s="5">
        <v>51906.308695595042</v>
      </c>
      <c r="D777" s="5">
        <v>159189.72985859288</v>
      </c>
      <c r="E777" s="5">
        <v>18.869520931349783</v>
      </c>
      <c r="F777" s="5">
        <v>51905.970389131391</v>
      </c>
      <c r="G777" s="5">
        <v>159188.45743136352</v>
      </c>
      <c r="H777" s="9">
        <v>18.859168164062019</v>
      </c>
    </row>
    <row r="778" spans="1:8" x14ac:dyDescent="0.25">
      <c r="A778" s="7">
        <v>45792.270833333336</v>
      </c>
      <c r="B778" s="4" t="s">
        <v>34</v>
      </c>
      <c r="C778" s="5">
        <v>51907.275535105422</v>
      </c>
      <c r="D778" s="5">
        <v>159189.47448224085</v>
      </c>
      <c r="E778" s="5">
        <v>18.871589749799437</v>
      </c>
      <c r="F778" s="5">
        <v>51906.936929194067</v>
      </c>
      <c r="G778" s="5">
        <v>159188.20091807423</v>
      </c>
      <c r="H778" s="9">
        <v>18.86028156534562</v>
      </c>
    </row>
    <row r="779" spans="1:8" x14ac:dyDescent="0.25">
      <c r="A779" s="7">
        <v>45792.270833333336</v>
      </c>
      <c r="B779" s="4" t="s">
        <v>35</v>
      </c>
      <c r="C779" s="5">
        <v>51908.242806888149</v>
      </c>
      <c r="D779" s="5">
        <v>159189.22250144329</v>
      </c>
      <c r="E779" s="5">
        <v>18.873859626742529</v>
      </c>
      <c r="F779" s="5">
        <v>51907.904524094469</v>
      </c>
      <c r="G779" s="5">
        <v>159187.94823138544</v>
      </c>
      <c r="H779" s="9">
        <v>18.861943334659106</v>
      </c>
    </row>
    <row r="780" spans="1:8" x14ac:dyDescent="0.25">
      <c r="A780" s="7">
        <v>45792.270833333336</v>
      </c>
      <c r="B780" s="4" t="s">
        <v>36</v>
      </c>
      <c r="C780" s="5">
        <v>51909.212315815959</v>
      </c>
      <c r="D780" s="5">
        <v>159188.97746037151</v>
      </c>
      <c r="E780" s="5">
        <v>18.876563705831948</v>
      </c>
      <c r="F780" s="5">
        <v>51908.873870471209</v>
      </c>
      <c r="G780" s="5">
        <v>159187.70254757887</v>
      </c>
      <c r="H780" s="9">
        <v>18.864602113292445</v>
      </c>
    </row>
    <row r="781" spans="1:8" x14ac:dyDescent="0.25">
      <c r="A781" s="7">
        <v>45792.270833333336</v>
      </c>
      <c r="B781" s="4" t="s">
        <v>37</v>
      </c>
      <c r="C781" s="5">
        <v>51910.18182474377</v>
      </c>
      <c r="D781" s="5">
        <v>159188.73241929975</v>
      </c>
      <c r="E781" s="5">
        <v>18.879267784921367</v>
      </c>
      <c r="F781" s="5">
        <v>51909.843216847941</v>
      </c>
      <c r="G781" s="5">
        <v>159187.4568637723</v>
      </c>
      <c r="H781" s="9">
        <v>18.867260891925785</v>
      </c>
    </row>
    <row r="782" spans="1:8" x14ac:dyDescent="0.25">
      <c r="A782" s="7">
        <v>45792.270833333336</v>
      </c>
      <c r="B782" s="4" t="s">
        <v>38</v>
      </c>
      <c r="C782" s="5">
        <v>51911.151141496419</v>
      </c>
      <c r="D782" s="5">
        <v>159188.48944319948</v>
      </c>
      <c r="E782" s="5">
        <v>18.882328518492972</v>
      </c>
      <c r="F782" s="5">
        <v>51910.835188304052</v>
      </c>
      <c r="G782" s="5">
        <v>159187.20749995176</v>
      </c>
      <c r="H782" s="9">
        <v>18.870139116386202</v>
      </c>
    </row>
    <row r="783" spans="1:8" x14ac:dyDescent="0.25">
      <c r="A783" s="7">
        <v>45792.270833333336</v>
      </c>
      <c r="B783" s="4" t="s">
        <v>39</v>
      </c>
      <c r="C783" s="5">
        <v>51912.122875350411</v>
      </c>
      <c r="D783" s="5">
        <v>159188.25340524639</v>
      </c>
      <c r="E783" s="5">
        <v>18.886733255176882</v>
      </c>
      <c r="F783" s="5">
        <v>51911.806733444027</v>
      </c>
      <c r="G783" s="5">
        <v>159186.97066968036</v>
      </c>
      <c r="H783" s="9">
        <v>18.873524899190596</v>
      </c>
    </row>
    <row r="784" spans="1:8" x14ac:dyDescent="0.25">
      <c r="A784" s="7">
        <v>45792.270833333336</v>
      </c>
      <c r="B784" s="4" t="s">
        <v>40</v>
      </c>
      <c r="C784" s="5">
        <v>51913.094609204403</v>
      </c>
      <c r="D784" s="5">
        <v>159188.0173672933</v>
      </c>
      <c r="E784" s="5">
        <v>18.891137991860795</v>
      </c>
      <c r="F784" s="5">
        <v>51912.77827858401</v>
      </c>
      <c r="G784" s="5">
        <v>159186.73383940893</v>
      </c>
      <c r="H784" s="9">
        <v>18.876910681994985</v>
      </c>
    </row>
    <row r="785" spans="1:8" x14ac:dyDescent="0.25">
      <c r="A785" s="7">
        <v>45791.270833333336</v>
      </c>
      <c r="B785" s="4" t="s">
        <v>12</v>
      </c>
      <c r="C785" s="5">
        <v>51886.101888003854</v>
      </c>
      <c r="D785" s="5">
        <v>159195.44568170901</v>
      </c>
      <c r="E785" s="5">
        <v>18.870774640796562</v>
      </c>
      <c r="F785" s="5">
        <v>51885.742050780667</v>
      </c>
      <c r="G785" s="5">
        <v>159194.18695535802</v>
      </c>
      <c r="H785" s="9">
        <v>18.866068661183395</v>
      </c>
    </row>
    <row r="786" spans="1:8" x14ac:dyDescent="0.25">
      <c r="A786" s="7">
        <v>45791.270833333336</v>
      </c>
      <c r="B786" s="4" t="s">
        <v>13</v>
      </c>
      <c r="C786" s="5">
        <v>51887.0635346048</v>
      </c>
      <c r="D786" s="5">
        <v>159195.17139037082</v>
      </c>
      <c r="E786" s="5">
        <v>18.870497718698449</v>
      </c>
      <c r="F786" s="5">
        <v>51886.703169507433</v>
      </c>
      <c r="G786" s="5">
        <v>159193.910819971</v>
      </c>
      <c r="H786" s="9">
        <v>18.866271378951897</v>
      </c>
    </row>
    <row r="787" spans="1:8" x14ac:dyDescent="0.25">
      <c r="A787" s="7">
        <v>45791.270833333336</v>
      </c>
      <c r="B787" s="4" t="s">
        <v>14</v>
      </c>
      <c r="C787" s="5">
        <v>51888.025181205747</v>
      </c>
      <c r="D787" s="5">
        <v>159194.89709903265</v>
      </c>
      <c r="E787" s="5">
        <v>18.870220796600339</v>
      </c>
      <c r="F787" s="5">
        <v>51887.664288234206</v>
      </c>
      <c r="G787" s="5">
        <v>159193.63468458402</v>
      </c>
      <c r="H787" s="9">
        <v>18.866474096720399</v>
      </c>
    </row>
    <row r="788" spans="1:8" x14ac:dyDescent="0.25">
      <c r="A788" s="7">
        <v>45791.270833333336</v>
      </c>
      <c r="B788" s="4" t="s">
        <v>15</v>
      </c>
      <c r="C788" s="5">
        <v>51888.98628832103</v>
      </c>
      <c r="D788" s="5">
        <v>159194.62201573106</v>
      </c>
      <c r="E788" s="5">
        <v>18.869514730242752</v>
      </c>
      <c r="F788" s="5">
        <v>51888.624024107339</v>
      </c>
      <c r="G788" s="5">
        <v>159193.3577967032</v>
      </c>
      <c r="H788" s="9">
        <v>18.86545332152658</v>
      </c>
    </row>
    <row r="789" spans="1:8" x14ac:dyDescent="0.25">
      <c r="A789" s="7">
        <v>45791.270833333336</v>
      </c>
      <c r="B789" s="4" t="s">
        <v>16</v>
      </c>
      <c r="C789" s="5">
        <v>51889.947664398285</v>
      </c>
      <c r="D789" s="5">
        <v>159194.34677858101</v>
      </c>
      <c r="E789" s="5">
        <v>18.868773577574299</v>
      </c>
      <c r="F789" s="5">
        <v>51889.58479107709</v>
      </c>
      <c r="G789" s="5">
        <v>159193.08044244221</v>
      </c>
      <c r="H789" s="9">
        <v>18.864251762034648</v>
      </c>
    </row>
    <row r="790" spans="1:8" x14ac:dyDescent="0.25">
      <c r="A790" s="7">
        <v>45791.270833333336</v>
      </c>
      <c r="B790" s="4" t="s">
        <v>17</v>
      </c>
      <c r="C790" s="5">
        <v>51890.909040475541</v>
      </c>
      <c r="D790" s="5">
        <v>159194.07154143095</v>
      </c>
      <c r="E790" s="5">
        <v>18.868032424905849</v>
      </c>
      <c r="F790" s="5">
        <v>51890.545558046833</v>
      </c>
      <c r="G790" s="5">
        <v>159192.80308818122</v>
      </c>
      <c r="H790" s="9">
        <v>18.86305020254272</v>
      </c>
    </row>
    <row r="791" spans="1:8" x14ac:dyDescent="0.25">
      <c r="A791" s="7">
        <v>45791.270833333336</v>
      </c>
      <c r="B791" s="4" t="s">
        <v>18</v>
      </c>
      <c r="C791" s="5">
        <v>51891.869997674046</v>
      </c>
      <c r="D791" s="5">
        <v>159193.79503821288</v>
      </c>
      <c r="E791" s="5">
        <v>18.865661670375356</v>
      </c>
      <c r="F791" s="5">
        <v>51891.504353461787</v>
      </c>
      <c r="G791" s="5">
        <v>159192.52690810763</v>
      </c>
      <c r="H791" s="9">
        <v>18.861283132921656</v>
      </c>
    </row>
    <row r="792" spans="1:8" x14ac:dyDescent="0.25">
      <c r="A792" s="7">
        <v>45791.270833333336</v>
      </c>
      <c r="B792" s="4" t="s">
        <v>19</v>
      </c>
      <c r="C792" s="5">
        <v>51892.83098666594</v>
      </c>
      <c r="D792" s="5">
        <v>159193.51846240537</v>
      </c>
      <c r="E792" s="5">
        <v>18.863216230483452</v>
      </c>
      <c r="F792" s="5">
        <v>51892.465288045249</v>
      </c>
      <c r="G792" s="5">
        <v>159192.25013834573</v>
      </c>
      <c r="H792" s="9">
        <v>18.859487246856443</v>
      </c>
    </row>
    <row r="793" spans="1:8" x14ac:dyDescent="0.25">
      <c r="A793" s="7">
        <v>45791.270833333336</v>
      </c>
      <c r="B793" s="4" t="s">
        <v>20</v>
      </c>
      <c r="C793" s="5">
        <v>51893.79183894024</v>
      </c>
      <c r="D793" s="5">
        <v>159193.24190592469</v>
      </c>
      <c r="E793" s="5">
        <v>18.86092641939771</v>
      </c>
      <c r="F793" s="5">
        <v>51893.426692097528</v>
      </c>
      <c r="G793" s="5">
        <v>159191.97323012177</v>
      </c>
      <c r="H793" s="9">
        <v>18.857700906325203</v>
      </c>
    </row>
    <row r="794" spans="1:8" x14ac:dyDescent="0.25">
      <c r="A794" s="7">
        <v>45791.270833333336</v>
      </c>
      <c r="B794" s="4" t="s">
        <v>21</v>
      </c>
      <c r="C794" s="5">
        <v>51894.752729646825</v>
      </c>
      <c r="D794" s="5">
        <v>159192.96497849975</v>
      </c>
      <c r="E794" s="5">
        <v>18.861427736242298</v>
      </c>
      <c r="F794" s="5">
        <v>51894.387465215557</v>
      </c>
      <c r="G794" s="5">
        <v>159191.69589460938</v>
      </c>
      <c r="H794" s="9">
        <v>18.857871911080654</v>
      </c>
    </row>
    <row r="795" spans="1:8" x14ac:dyDescent="0.25">
      <c r="A795" s="7">
        <v>45791.270833333336</v>
      </c>
      <c r="B795" s="4" t="s">
        <v>22</v>
      </c>
      <c r="C795" s="5">
        <v>51895.713620353403</v>
      </c>
      <c r="D795" s="5">
        <v>159192.6880510748</v>
      </c>
      <c r="E795" s="5">
        <v>18.861929053086882</v>
      </c>
      <c r="F795" s="5">
        <v>51895.348238333587</v>
      </c>
      <c r="G795" s="5">
        <v>159191.41855909702</v>
      </c>
      <c r="H795" s="9">
        <v>18.858042915836105</v>
      </c>
    </row>
    <row r="796" spans="1:8" x14ac:dyDescent="0.25">
      <c r="A796" s="7">
        <v>45791.270833333336</v>
      </c>
      <c r="B796" s="4" t="s">
        <v>23</v>
      </c>
      <c r="C796" s="5">
        <v>51896.675398681873</v>
      </c>
      <c r="D796" s="5">
        <v>159192.41088265969</v>
      </c>
      <c r="E796" s="5">
        <v>18.862477001539897</v>
      </c>
      <c r="F796" s="5">
        <v>51896.308528737987</v>
      </c>
      <c r="G796" s="5">
        <v>159191.14173461875</v>
      </c>
      <c r="H796" s="9">
        <v>18.85824734462722</v>
      </c>
    </row>
    <row r="797" spans="1:8" x14ac:dyDescent="0.25">
      <c r="A797" s="7">
        <v>45791.270833333336</v>
      </c>
      <c r="B797" s="4" t="s">
        <v>24</v>
      </c>
      <c r="C797" s="5">
        <v>51897.636352858688</v>
      </c>
      <c r="D797" s="5">
        <v>159192.13417793906</v>
      </c>
      <c r="E797" s="5">
        <v>18.863729059099267</v>
      </c>
      <c r="F797" s="5">
        <v>51897.270518069447</v>
      </c>
      <c r="G797" s="5">
        <v>159190.86864821697</v>
      </c>
      <c r="H797" s="9">
        <v>18.858833292983896</v>
      </c>
    </row>
    <row r="798" spans="1:8" x14ac:dyDescent="0.25">
      <c r="A798" s="7">
        <v>45791.270833333336</v>
      </c>
      <c r="B798" s="4" t="s">
        <v>25</v>
      </c>
      <c r="C798" s="5">
        <v>51898.597307035503</v>
      </c>
      <c r="D798" s="5">
        <v>159191.85747321844</v>
      </c>
      <c r="E798" s="5">
        <v>18.864981116658633</v>
      </c>
      <c r="F798" s="5">
        <v>51898.232507400899</v>
      </c>
      <c r="G798" s="5">
        <v>159190.59556181522</v>
      </c>
      <c r="H798" s="9">
        <v>18.859419241340568</v>
      </c>
    </row>
    <row r="799" spans="1:8" x14ac:dyDescent="0.25">
      <c r="A799" s="7">
        <v>45791.270833333336</v>
      </c>
      <c r="B799" s="4" t="s">
        <v>26</v>
      </c>
      <c r="C799" s="5">
        <v>51899.557748431522</v>
      </c>
      <c r="D799" s="5">
        <v>159191.58237758733</v>
      </c>
      <c r="E799" s="5">
        <v>18.866</v>
      </c>
      <c r="F799" s="5">
        <v>51899.202472361336</v>
      </c>
      <c r="G799" s="5">
        <v>159190.32062001547</v>
      </c>
      <c r="H799" s="9">
        <v>18.859777427163273</v>
      </c>
    </row>
    <row r="800" spans="1:8" x14ac:dyDescent="0.25">
      <c r="A800" s="7">
        <v>45791.270833333336</v>
      </c>
      <c r="B800" s="4" t="s">
        <v>27</v>
      </c>
      <c r="C800" s="5">
        <v>51900.520772886579</v>
      </c>
      <c r="D800" s="5">
        <v>159191.31296359556</v>
      </c>
      <c r="E800" s="5">
        <v>18.866</v>
      </c>
      <c r="F800" s="5">
        <v>51900.165031558645</v>
      </c>
      <c r="G800" s="5">
        <v>159190.04954924015</v>
      </c>
      <c r="H800" s="9">
        <v>18.859124401927648</v>
      </c>
    </row>
    <row r="801" spans="1:8" x14ac:dyDescent="0.25">
      <c r="A801" s="7">
        <v>45791.270833333336</v>
      </c>
      <c r="B801" s="4" t="s">
        <v>28</v>
      </c>
      <c r="C801" s="5">
        <v>51901.483797341636</v>
      </c>
      <c r="D801" s="5">
        <v>159191.04354960378</v>
      </c>
      <c r="E801" s="5">
        <v>18.866</v>
      </c>
      <c r="F801" s="5">
        <v>51901.127590755961</v>
      </c>
      <c r="G801" s="5">
        <v>159189.77847846484</v>
      </c>
      <c r="H801" s="9">
        <v>18.858471376692023</v>
      </c>
    </row>
    <row r="802" spans="1:8" x14ac:dyDescent="0.25">
      <c r="A802" s="7">
        <v>45791.270833333336</v>
      </c>
      <c r="B802" s="4" t="s">
        <v>29</v>
      </c>
      <c r="C802" s="5">
        <v>51902.446769943585</v>
      </c>
      <c r="D802" s="5">
        <v>159190.77524554107</v>
      </c>
      <c r="E802" s="5">
        <v>18.866124762962976</v>
      </c>
      <c r="F802" s="5">
        <v>51902.098875532785</v>
      </c>
      <c r="G802" s="5">
        <v>159189.50605873388</v>
      </c>
      <c r="H802" s="9">
        <v>18.857900000000001</v>
      </c>
    </row>
    <row r="803" spans="1:8" x14ac:dyDescent="0.25">
      <c r="A803" s="7">
        <v>45791.270833333336</v>
      </c>
      <c r="B803" s="4" t="s">
        <v>30</v>
      </c>
      <c r="C803" s="5">
        <v>51903.411366943481</v>
      </c>
      <c r="D803" s="5">
        <v>159190.51151814224</v>
      </c>
      <c r="E803" s="5">
        <v>18.866822542397969</v>
      </c>
      <c r="F803" s="5">
        <v>51903.063565613396</v>
      </c>
      <c r="G803" s="5">
        <v>159189.24267109489</v>
      </c>
      <c r="H803" s="9">
        <v>18.857900000000001</v>
      </c>
    </row>
    <row r="804" spans="1:8" x14ac:dyDescent="0.25">
      <c r="A804" s="7">
        <v>45791.270833333336</v>
      </c>
      <c r="B804" s="4" t="s">
        <v>31</v>
      </c>
      <c r="C804" s="5">
        <v>51904.375963943377</v>
      </c>
      <c r="D804" s="5">
        <v>159190.24779074339</v>
      </c>
      <c r="E804" s="5">
        <v>18.867520321832963</v>
      </c>
      <c r="F804" s="5">
        <v>51904.028255694</v>
      </c>
      <c r="G804" s="5">
        <v>159188.9792834559</v>
      </c>
      <c r="H804" s="9">
        <v>18.857900000000001</v>
      </c>
    </row>
    <row r="805" spans="1:8" x14ac:dyDescent="0.25">
      <c r="A805" s="7">
        <v>45791.270833333336</v>
      </c>
      <c r="B805" s="4" t="s">
        <v>32</v>
      </c>
      <c r="C805" s="5">
        <v>51905.341841450259</v>
      </c>
      <c r="D805" s="5">
        <v>159189.98517913549</v>
      </c>
      <c r="E805" s="5">
        <v>18.868392406740742</v>
      </c>
      <c r="F805" s="5">
        <v>51905.003849006323</v>
      </c>
      <c r="G805" s="5">
        <v>159188.71394466935</v>
      </c>
      <c r="H805" s="9">
        <v>18.858104686160278</v>
      </c>
    </row>
    <row r="806" spans="1:8" x14ac:dyDescent="0.25">
      <c r="A806" s="7">
        <v>45791.270833333336</v>
      </c>
      <c r="B806" s="4" t="s">
        <v>33</v>
      </c>
      <c r="C806" s="5">
        <v>51906.308594977017</v>
      </c>
      <c r="D806" s="5">
        <v>159189.72947487878</v>
      </c>
      <c r="E806" s="5">
        <v>18.870110425193985</v>
      </c>
      <c r="F806" s="5">
        <v>51905.970388620146</v>
      </c>
      <c r="G806" s="5">
        <v>159188.45743149921</v>
      </c>
      <c r="H806" s="9">
        <v>18.859577248464422</v>
      </c>
    </row>
    <row r="807" spans="1:8" x14ac:dyDescent="0.25">
      <c r="A807" s="7">
        <v>45791.270833333336</v>
      </c>
      <c r="B807" s="4" t="s">
        <v>34</v>
      </c>
      <c r="C807" s="5">
        <v>51907.275348503776</v>
      </c>
      <c r="D807" s="5">
        <v>159189.47377062205</v>
      </c>
      <c r="E807" s="5">
        <v>18.871828443647232</v>
      </c>
      <c r="F807" s="5">
        <v>51906.936928233976</v>
      </c>
      <c r="G807" s="5">
        <v>159188.20091832904</v>
      </c>
      <c r="H807" s="9">
        <v>18.861049810768563</v>
      </c>
    </row>
    <row r="808" spans="1:8" x14ac:dyDescent="0.25">
      <c r="A808" s="7">
        <v>45791.270833333336</v>
      </c>
      <c r="B808" s="4" t="s">
        <v>35</v>
      </c>
      <c r="C808" s="5">
        <v>51908.24283118709</v>
      </c>
      <c r="D808" s="5">
        <v>159189.22159764636</v>
      </c>
      <c r="E808" s="5">
        <v>18.873859694515247</v>
      </c>
      <c r="F808" s="5">
        <v>51907.904524366677</v>
      </c>
      <c r="G808" s="5">
        <v>159187.94823131643</v>
      </c>
      <c r="H808" s="9">
        <v>18.862831033571712</v>
      </c>
    </row>
    <row r="809" spans="1:8" x14ac:dyDescent="0.25">
      <c r="A809" s="7">
        <v>45791.270833333336</v>
      </c>
      <c r="B809" s="4" t="s">
        <v>36</v>
      </c>
      <c r="C809" s="5">
        <v>51909.212416550698</v>
      </c>
      <c r="D809" s="5">
        <v>159188.97685919519</v>
      </c>
      <c r="E809" s="5">
        <v>18.876563986793464</v>
      </c>
      <c r="F809" s="5">
        <v>51908.873871510616</v>
      </c>
      <c r="G809" s="5">
        <v>159187.70254731542</v>
      </c>
      <c r="H809" s="9">
        <v>18.865173292792999</v>
      </c>
    </row>
    <row r="810" spans="1:8" x14ac:dyDescent="0.25">
      <c r="A810" s="7">
        <v>45791.270833333336</v>
      </c>
      <c r="B810" s="4" t="s">
        <v>37</v>
      </c>
      <c r="C810" s="5">
        <v>51910.182001914305</v>
      </c>
      <c r="D810" s="5">
        <v>159188.73212074401</v>
      </c>
      <c r="E810" s="5">
        <v>18.879268279071681</v>
      </c>
      <c r="F810" s="5">
        <v>51909.843218654561</v>
      </c>
      <c r="G810" s="5">
        <v>159187.45686331441</v>
      </c>
      <c r="H810" s="9">
        <v>18.867515552014286</v>
      </c>
    </row>
    <row r="811" spans="1:8" x14ac:dyDescent="0.25">
      <c r="A811" s="7">
        <v>45791.270833333336</v>
      </c>
      <c r="B811" s="4" t="s">
        <v>38</v>
      </c>
      <c r="C811" s="5">
        <v>51911.151124583565</v>
      </c>
      <c r="D811" s="5">
        <v>159188.48937362182</v>
      </c>
      <c r="E811" s="5">
        <v>18.882328441829319</v>
      </c>
      <c r="F811" s="5">
        <v>51910.835170760911</v>
      </c>
      <c r="G811" s="5">
        <v>159187.20742803696</v>
      </c>
      <c r="H811" s="9">
        <v>18.870139055249297</v>
      </c>
    </row>
    <row r="812" spans="1:8" x14ac:dyDescent="0.25">
      <c r="A812" s="7">
        <v>45791.270833333336</v>
      </c>
      <c r="B812" s="4" t="s">
        <v>39</v>
      </c>
      <c r="C812" s="5">
        <v>51912.122778205805</v>
      </c>
      <c r="D812" s="5">
        <v>159188.25300560394</v>
      </c>
      <c r="E812" s="5">
        <v>18.886732814833675</v>
      </c>
      <c r="F812" s="5">
        <v>51911.806635538363</v>
      </c>
      <c r="G812" s="5">
        <v>159186.97026833432</v>
      </c>
      <c r="H812" s="9">
        <v>18.873524557994575</v>
      </c>
    </row>
    <row r="813" spans="1:8" x14ac:dyDescent="0.25">
      <c r="A813" s="7">
        <v>45791.270833333336</v>
      </c>
      <c r="B813" s="4" t="s">
        <v>40</v>
      </c>
      <c r="C813" s="5">
        <v>51913.094431828045</v>
      </c>
      <c r="D813" s="5">
        <v>159188.01663758603</v>
      </c>
      <c r="E813" s="5">
        <v>18.89113718783803</v>
      </c>
      <c r="F813" s="5">
        <v>51912.778100315809</v>
      </c>
      <c r="G813" s="5">
        <v>159186.73310863168</v>
      </c>
      <c r="H813" s="9">
        <v>18.876910060739853</v>
      </c>
    </row>
    <row r="814" spans="1:8" x14ac:dyDescent="0.25">
      <c r="A814" s="7">
        <v>45790.270833333336</v>
      </c>
      <c r="B814" s="4" t="s">
        <v>12</v>
      </c>
      <c r="C814" s="5">
        <v>51886.101888003854</v>
      </c>
      <c r="D814" s="5">
        <v>159195.44568170901</v>
      </c>
      <c r="E814" s="5">
        <v>18.870774640796562</v>
      </c>
      <c r="F814" s="5">
        <v>51885.741976141326</v>
      </c>
      <c r="G814" s="5">
        <v>159194.18669572662</v>
      </c>
      <c r="H814" s="9">
        <v>18.866068645440574</v>
      </c>
    </row>
    <row r="815" spans="1:8" x14ac:dyDescent="0.25">
      <c r="A815" s="7">
        <v>45790.270833333336</v>
      </c>
      <c r="B815" s="4" t="s">
        <v>13</v>
      </c>
      <c r="C815" s="5">
        <v>51887.0635346048</v>
      </c>
      <c r="D815" s="5">
        <v>159195.17139037082</v>
      </c>
      <c r="E815" s="5">
        <v>18.870497718698449</v>
      </c>
      <c r="F815" s="5">
        <v>51886.703005157353</v>
      </c>
      <c r="G815" s="5">
        <v>159193.91024828269</v>
      </c>
      <c r="H815" s="9">
        <v>18.866271344287416</v>
      </c>
    </row>
    <row r="816" spans="1:8" x14ac:dyDescent="0.25">
      <c r="A816" s="7">
        <v>45790.270833333336</v>
      </c>
      <c r="B816" s="4" t="s">
        <v>14</v>
      </c>
      <c r="C816" s="5">
        <v>51888.025181205747</v>
      </c>
      <c r="D816" s="5">
        <v>159194.89709903265</v>
      </c>
      <c r="E816" s="5">
        <v>18.870220796600339</v>
      </c>
      <c r="F816" s="5">
        <v>51887.664034173373</v>
      </c>
      <c r="G816" s="5">
        <v>159193.63380083872</v>
      </c>
      <c r="H816" s="9">
        <v>18.866474043134257</v>
      </c>
    </row>
    <row r="817" spans="1:8" x14ac:dyDescent="0.25">
      <c r="A817" s="7">
        <v>45790.270833333336</v>
      </c>
      <c r="B817" s="4" t="s">
        <v>15</v>
      </c>
      <c r="C817" s="5">
        <v>51888.98628832103</v>
      </c>
      <c r="D817" s="5">
        <v>159194.62201573106</v>
      </c>
      <c r="E817" s="5">
        <v>18.869514730242752</v>
      </c>
      <c r="F817" s="5">
        <v>51888.624103758353</v>
      </c>
      <c r="G817" s="5">
        <v>159193.35707278902</v>
      </c>
      <c r="H817" s="9">
        <v>18.865453221913011</v>
      </c>
    </row>
    <row r="818" spans="1:8" x14ac:dyDescent="0.25">
      <c r="A818" s="7">
        <v>45790.270833333336</v>
      </c>
      <c r="B818" s="4" t="s">
        <v>16</v>
      </c>
      <c r="C818" s="5">
        <v>51889.947664398285</v>
      </c>
      <c r="D818" s="5">
        <v>159194.34677858101</v>
      </c>
      <c r="E818" s="5">
        <v>18.868773577574299</v>
      </c>
      <c r="F818" s="5">
        <v>51889.584962165369</v>
      </c>
      <c r="G818" s="5">
        <v>159193.08003546728</v>
      </c>
      <c r="H818" s="9">
        <v>18.864251548067312</v>
      </c>
    </row>
    <row r="819" spans="1:8" x14ac:dyDescent="0.25">
      <c r="A819" s="7">
        <v>45790.270833333336</v>
      </c>
      <c r="B819" s="4" t="s">
        <v>17</v>
      </c>
      <c r="C819" s="5">
        <v>51890.909040475541</v>
      </c>
      <c r="D819" s="5">
        <v>159194.07154143095</v>
      </c>
      <c r="E819" s="5">
        <v>18.868032424905849</v>
      </c>
      <c r="F819" s="5">
        <v>51890.545820572392</v>
      </c>
      <c r="G819" s="5">
        <v>159192.80299814555</v>
      </c>
      <c r="H819" s="9">
        <v>18.863049874221616</v>
      </c>
    </row>
    <row r="820" spans="1:8" x14ac:dyDescent="0.25">
      <c r="A820" s="7">
        <v>45790.270833333336</v>
      </c>
      <c r="B820" s="4" t="s">
        <v>18</v>
      </c>
      <c r="C820" s="5">
        <v>51891.869997674046</v>
      </c>
      <c r="D820" s="5">
        <v>159193.79503821288</v>
      </c>
      <c r="E820" s="5">
        <v>18.865661670375356</v>
      </c>
      <c r="F820" s="5">
        <v>51891.504267267614</v>
      </c>
      <c r="G820" s="5">
        <v>159192.52660902659</v>
      </c>
      <c r="H820" s="9">
        <v>18.861283294009535</v>
      </c>
    </row>
    <row r="821" spans="1:8" x14ac:dyDescent="0.25">
      <c r="A821" s="7">
        <v>45790.270833333336</v>
      </c>
      <c r="B821" s="4" t="s">
        <v>19</v>
      </c>
      <c r="C821" s="5">
        <v>51892.83098666594</v>
      </c>
      <c r="D821" s="5">
        <v>159193.51846240537</v>
      </c>
      <c r="E821" s="5">
        <v>18.863216230483452</v>
      </c>
      <c r="F821" s="5">
        <v>51892.465111689802</v>
      </c>
      <c r="G821" s="5">
        <v>159192.24952641845</v>
      </c>
      <c r="H821" s="9">
        <v>18.859487576446288</v>
      </c>
    </row>
    <row r="822" spans="1:8" x14ac:dyDescent="0.25">
      <c r="A822" s="7">
        <v>45790.270833333336</v>
      </c>
      <c r="B822" s="4" t="s">
        <v>20</v>
      </c>
      <c r="C822" s="5">
        <v>51893.79183894024</v>
      </c>
      <c r="D822" s="5">
        <v>159193.24190592469</v>
      </c>
      <c r="E822" s="5">
        <v>18.86092641939771</v>
      </c>
      <c r="F822" s="5">
        <v>51893.426692580288</v>
      </c>
      <c r="G822" s="5">
        <v>159191.97223179525</v>
      </c>
      <c r="H822" s="9">
        <v>18.857700906411129</v>
      </c>
    </row>
    <row r="823" spans="1:8" x14ac:dyDescent="0.25">
      <c r="A823" s="7">
        <v>45790.270833333336</v>
      </c>
      <c r="B823" s="4" t="s">
        <v>21</v>
      </c>
      <c r="C823" s="5">
        <v>51894.752729646825</v>
      </c>
      <c r="D823" s="5">
        <v>159192.96497849975</v>
      </c>
      <c r="E823" s="5">
        <v>18.861427736242298</v>
      </c>
      <c r="F823" s="5">
        <v>51894.387556785739</v>
      </c>
      <c r="G823" s="5">
        <v>159191.69521203163</v>
      </c>
      <c r="H823" s="9">
        <v>18.85787192737892</v>
      </c>
    </row>
    <row r="824" spans="1:8" x14ac:dyDescent="0.25">
      <c r="A824" s="7">
        <v>45790.270833333336</v>
      </c>
      <c r="B824" s="4" t="s">
        <v>22</v>
      </c>
      <c r="C824" s="5">
        <v>51895.713620353403</v>
      </c>
      <c r="D824" s="5">
        <v>159192.6880510748</v>
      </c>
      <c r="E824" s="5">
        <v>18.861929053086882</v>
      </c>
      <c r="F824" s="5">
        <v>51895.348420991184</v>
      </c>
      <c r="G824" s="5">
        <v>159191.418192268</v>
      </c>
      <c r="H824" s="9">
        <v>18.858042948346714</v>
      </c>
    </row>
    <row r="825" spans="1:8" x14ac:dyDescent="0.25">
      <c r="A825" s="7">
        <v>45790.270833333336</v>
      </c>
      <c r="B825" s="4" t="s">
        <v>23</v>
      </c>
      <c r="C825" s="5">
        <v>51896.675398681873</v>
      </c>
      <c r="D825" s="5">
        <v>159192.41088265969</v>
      </c>
      <c r="E825" s="5">
        <v>18.862477001539897</v>
      </c>
      <c r="F825" s="5">
        <v>51896.30852141809</v>
      </c>
      <c r="G825" s="5">
        <v>159191.14170884955</v>
      </c>
      <c r="H825" s="9">
        <v>18.858247340168667</v>
      </c>
    </row>
    <row r="826" spans="1:8" x14ac:dyDescent="0.25">
      <c r="A826" s="7">
        <v>45790.270833333336</v>
      </c>
      <c r="B826" s="4" t="s">
        <v>24</v>
      </c>
      <c r="C826" s="5">
        <v>51897.636352858688</v>
      </c>
      <c r="D826" s="5">
        <v>159192.13417793906</v>
      </c>
      <c r="E826" s="5">
        <v>18.863729059099267</v>
      </c>
      <c r="F826" s="5">
        <v>51897.270420156812</v>
      </c>
      <c r="G826" s="5">
        <v>159190.86830352191</v>
      </c>
      <c r="H826" s="9">
        <v>18.858833233345244</v>
      </c>
    </row>
    <row r="827" spans="1:8" x14ac:dyDescent="0.25">
      <c r="A827" s="7">
        <v>45790.270833333336</v>
      </c>
      <c r="B827" s="4" t="s">
        <v>25</v>
      </c>
      <c r="C827" s="5">
        <v>51898.597307035503</v>
      </c>
      <c r="D827" s="5">
        <v>159191.85747321844</v>
      </c>
      <c r="E827" s="5">
        <v>18.864981116658633</v>
      </c>
      <c r="F827" s="5">
        <v>51898.232318895534</v>
      </c>
      <c r="G827" s="5">
        <v>159190.59489819428</v>
      </c>
      <c r="H827" s="9">
        <v>18.859419126521821</v>
      </c>
    </row>
    <row r="828" spans="1:8" x14ac:dyDescent="0.25">
      <c r="A828" s="7">
        <v>45790.270833333336</v>
      </c>
      <c r="B828" s="4" t="s">
        <v>26</v>
      </c>
      <c r="C828" s="5">
        <v>51899.557748431522</v>
      </c>
      <c r="D828" s="5">
        <v>159191.58237758733</v>
      </c>
      <c r="E828" s="5">
        <v>18.866</v>
      </c>
      <c r="F828" s="5">
        <v>51899.202472361336</v>
      </c>
      <c r="G828" s="5">
        <v>159190.31962001548</v>
      </c>
      <c r="H828" s="9">
        <v>18.859777427163273</v>
      </c>
    </row>
    <row r="829" spans="1:8" x14ac:dyDescent="0.25">
      <c r="A829" s="7">
        <v>45790.270833333336</v>
      </c>
      <c r="B829" s="4" t="s">
        <v>27</v>
      </c>
      <c r="C829" s="5">
        <v>51900.520772886579</v>
      </c>
      <c r="D829" s="5">
        <v>159191.31296359556</v>
      </c>
      <c r="E829" s="5">
        <v>18.866</v>
      </c>
      <c r="F829" s="5">
        <v>51900.165031558645</v>
      </c>
      <c r="G829" s="5">
        <v>159190.04854924016</v>
      </c>
      <c r="H829" s="9">
        <v>18.859124401927648</v>
      </c>
    </row>
    <row r="830" spans="1:8" x14ac:dyDescent="0.25">
      <c r="A830" s="7">
        <v>45790.270833333336</v>
      </c>
      <c r="B830" s="4" t="s">
        <v>28</v>
      </c>
      <c r="C830" s="5">
        <v>51901.483797341636</v>
      </c>
      <c r="D830" s="5">
        <v>159191.04354960378</v>
      </c>
      <c r="E830" s="5">
        <v>18.866</v>
      </c>
      <c r="F830" s="5">
        <v>51901.127590755961</v>
      </c>
      <c r="G830" s="5">
        <v>159189.77747846485</v>
      </c>
      <c r="H830" s="9">
        <v>18.858471376692023</v>
      </c>
    </row>
    <row r="831" spans="1:8" x14ac:dyDescent="0.25">
      <c r="A831" s="7">
        <v>45790.270833333336</v>
      </c>
      <c r="B831" s="4" t="s">
        <v>29</v>
      </c>
      <c r="C831" s="5">
        <v>51902.446769943585</v>
      </c>
      <c r="D831" s="5">
        <v>159190.77524554107</v>
      </c>
      <c r="E831" s="5">
        <v>18.866124762962976</v>
      </c>
      <c r="F831" s="5">
        <v>51902.098875532785</v>
      </c>
      <c r="G831" s="5">
        <v>159189.50505873389</v>
      </c>
      <c r="H831" s="9">
        <v>18.857900000000001</v>
      </c>
    </row>
    <row r="832" spans="1:8" x14ac:dyDescent="0.25">
      <c r="A832" s="7">
        <v>45790.270833333336</v>
      </c>
      <c r="B832" s="4" t="s">
        <v>30</v>
      </c>
      <c r="C832" s="5">
        <v>51903.411366943481</v>
      </c>
      <c r="D832" s="5">
        <v>159190.51151814224</v>
      </c>
      <c r="E832" s="5">
        <v>18.866822542397969</v>
      </c>
      <c r="F832" s="5">
        <v>51903.063565613396</v>
      </c>
      <c r="G832" s="5">
        <v>159189.2416710949</v>
      </c>
      <c r="H832" s="9">
        <v>18.857900000000001</v>
      </c>
    </row>
    <row r="833" spans="1:8" x14ac:dyDescent="0.25">
      <c r="A833" s="7">
        <v>45790.270833333336</v>
      </c>
      <c r="B833" s="4" t="s">
        <v>31</v>
      </c>
      <c r="C833" s="5">
        <v>51904.375963943377</v>
      </c>
      <c r="D833" s="5">
        <v>159190.24779074339</v>
      </c>
      <c r="E833" s="5">
        <v>18.867520321832963</v>
      </c>
      <c r="F833" s="5">
        <v>51904.028255694</v>
      </c>
      <c r="G833" s="5">
        <v>159188.97828345592</v>
      </c>
      <c r="H833" s="9">
        <v>18.857900000000001</v>
      </c>
    </row>
    <row r="834" spans="1:8" x14ac:dyDescent="0.25">
      <c r="A834" s="7">
        <v>45790.270833333336</v>
      </c>
      <c r="B834" s="4" t="s">
        <v>32</v>
      </c>
      <c r="C834" s="5">
        <v>51905.341841450259</v>
      </c>
      <c r="D834" s="5">
        <v>159189.98517913549</v>
      </c>
      <c r="E834" s="5">
        <v>18.868392406740742</v>
      </c>
      <c r="F834" s="5">
        <v>51905.003861376892</v>
      </c>
      <c r="G834" s="5">
        <v>159188.71299131436</v>
      </c>
      <c r="H834" s="9">
        <v>18.858104705007346</v>
      </c>
    </row>
    <row r="835" spans="1:8" x14ac:dyDescent="0.25">
      <c r="A835" s="7">
        <v>45790.270833333336</v>
      </c>
      <c r="B835" s="4" t="s">
        <v>33</v>
      </c>
      <c r="C835" s="5">
        <v>51906.308594977017</v>
      </c>
      <c r="D835" s="5">
        <v>159189.72947487878</v>
      </c>
      <c r="E835" s="5">
        <v>18.870110425193985</v>
      </c>
      <c r="F835" s="5">
        <v>51905.970489987638</v>
      </c>
      <c r="G835" s="5">
        <v>159188.45681371962</v>
      </c>
      <c r="H835" s="9">
        <v>18.859577402901905</v>
      </c>
    </row>
    <row r="836" spans="1:8" x14ac:dyDescent="0.25">
      <c r="A836" s="7">
        <v>45790.270833333336</v>
      </c>
      <c r="B836" s="4" t="s">
        <v>34</v>
      </c>
      <c r="C836" s="5">
        <v>51907.275348503776</v>
      </c>
      <c r="D836" s="5">
        <v>159189.47377062205</v>
      </c>
      <c r="E836" s="5">
        <v>18.871828443647232</v>
      </c>
      <c r="F836" s="5">
        <v>51906.937118598384</v>
      </c>
      <c r="G836" s="5">
        <v>159188.20063612488</v>
      </c>
      <c r="H836" s="9">
        <v>18.861050100796465</v>
      </c>
    </row>
    <row r="837" spans="1:8" x14ac:dyDescent="0.25">
      <c r="A837" s="7">
        <v>45790.270833333336</v>
      </c>
      <c r="B837" s="4" t="s">
        <v>35</v>
      </c>
      <c r="C837" s="5">
        <v>51908.242806888149</v>
      </c>
      <c r="D837" s="5">
        <v>159189.22150144327</v>
      </c>
      <c r="E837" s="5">
        <v>18.873859626742529</v>
      </c>
      <c r="F837" s="5">
        <v>51907.904497607546</v>
      </c>
      <c r="G837" s="5">
        <v>159187.94812580553</v>
      </c>
      <c r="H837" s="9">
        <v>18.86283096891291</v>
      </c>
    </row>
    <row r="838" spans="1:8" x14ac:dyDescent="0.25">
      <c r="A838" s="7">
        <v>45790.270833333336</v>
      </c>
      <c r="B838" s="4" t="s">
        <v>36</v>
      </c>
      <c r="C838" s="5">
        <v>51909.212315815959</v>
      </c>
      <c r="D838" s="5">
        <v>159188.97646037152</v>
      </c>
      <c r="E838" s="5">
        <v>18.876563705831956</v>
      </c>
      <c r="F838" s="5">
        <v>51908.873769331156</v>
      </c>
      <c r="G838" s="5">
        <v>159187.70214442315</v>
      </c>
      <c r="H838" s="9">
        <v>18.865173045894053</v>
      </c>
    </row>
    <row r="839" spans="1:8" x14ac:dyDescent="0.25">
      <c r="A839" s="7">
        <v>45790.270833333336</v>
      </c>
      <c r="B839" s="4" t="s">
        <v>37</v>
      </c>
      <c r="C839" s="5">
        <v>51910.181824743777</v>
      </c>
      <c r="D839" s="5">
        <v>159188.73141929976</v>
      </c>
      <c r="E839" s="5">
        <v>18.879267784921382</v>
      </c>
      <c r="F839" s="5">
        <v>51909.843041054766</v>
      </c>
      <c r="G839" s="5">
        <v>159187.45616304077</v>
      </c>
      <c r="H839" s="9">
        <v>18.867515122875201</v>
      </c>
    </row>
    <row r="840" spans="1:8" x14ac:dyDescent="0.25">
      <c r="A840" s="7">
        <v>45790.270833333336</v>
      </c>
      <c r="B840" s="4" t="s">
        <v>38</v>
      </c>
      <c r="C840" s="5">
        <v>51911.151141496419</v>
      </c>
      <c r="D840" s="5">
        <v>159188.48844319949</v>
      </c>
      <c r="E840" s="5">
        <v>18.882328518492972</v>
      </c>
      <c r="F840" s="5">
        <v>51910.835188304052</v>
      </c>
      <c r="G840" s="5">
        <v>159187.20649995178</v>
      </c>
      <c r="H840" s="9">
        <v>18.870139116386198</v>
      </c>
    </row>
    <row r="841" spans="1:8" x14ac:dyDescent="0.25">
      <c r="A841" s="7">
        <v>45790.270833333336</v>
      </c>
      <c r="B841" s="4" t="s">
        <v>39</v>
      </c>
      <c r="C841" s="5">
        <v>51912.122875350411</v>
      </c>
      <c r="D841" s="5">
        <v>159188.2524052464</v>
      </c>
      <c r="E841" s="5">
        <v>18.886733255176882</v>
      </c>
      <c r="F841" s="5">
        <v>51911.806733444027</v>
      </c>
      <c r="G841" s="5">
        <v>159186.96966968034</v>
      </c>
      <c r="H841" s="9">
        <v>18.873524899190585</v>
      </c>
    </row>
    <row r="842" spans="1:8" x14ac:dyDescent="0.25">
      <c r="A842" s="7">
        <v>45790.270833333336</v>
      </c>
      <c r="B842" s="4" t="s">
        <v>40</v>
      </c>
      <c r="C842" s="5">
        <v>51913.094609204403</v>
      </c>
      <c r="D842" s="5">
        <v>159188.01636729331</v>
      </c>
      <c r="E842" s="5">
        <v>18.891137991860795</v>
      </c>
      <c r="F842" s="5">
        <v>51912.778278584003</v>
      </c>
      <c r="G842" s="5">
        <v>159186.73283940891</v>
      </c>
      <c r="H842" s="9">
        <v>18.876910681994968</v>
      </c>
    </row>
    <row r="843" spans="1:8" x14ac:dyDescent="0.25">
      <c r="A843" s="7">
        <v>45789.263888888891</v>
      </c>
      <c r="B843" s="4" t="s">
        <v>12</v>
      </c>
      <c r="C843" s="5">
        <v>51886.101813691566</v>
      </c>
      <c r="D843" s="5">
        <v>159195.44642123292</v>
      </c>
      <c r="E843" s="5">
        <v>18.870056334450997</v>
      </c>
      <c r="F843" s="5">
        <v>51885.742050780667</v>
      </c>
      <c r="G843" s="5">
        <v>159194.18695535802</v>
      </c>
      <c r="H843" s="9">
        <v>18.866068661183395</v>
      </c>
    </row>
    <row r="844" spans="1:8" x14ac:dyDescent="0.25">
      <c r="A844" s="7">
        <v>45789.263888888891</v>
      </c>
      <c r="B844" s="4" t="s">
        <v>13</v>
      </c>
      <c r="C844" s="5">
        <v>51887.063368977339</v>
      </c>
      <c r="D844" s="5">
        <v>159195.17180982089</v>
      </c>
      <c r="E844" s="5">
        <v>18.870125558401593</v>
      </c>
      <c r="F844" s="5">
        <v>51886.703169507433</v>
      </c>
      <c r="G844" s="5">
        <v>159193.910819971</v>
      </c>
      <c r="H844" s="9">
        <v>18.866271378951897</v>
      </c>
    </row>
    <row r="845" spans="1:8" x14ac:dyDescent="0.25">
      <c r="A845" s="7">
        <v>45789.263888888891</v>
      </c>
      <c r="B845" s="4" t="s">
        <v>14</v>
      </c>
      <c r="C845" s="5">
        <v>51888.024924263111</v>
      </c>
      <c r="D845" s="5">
        <v>159194.89719840887</v>
      </c>
      <c r="E845" s="5">
        <v>18.870194782352193</v>
      </c>
      <c r="F845" s="5">
        <v>51887.664288234206</v>
      </c>
      <c r="G845" s="5">
        <v>159193.63468458402</v>
      </c>
      <c r="H845" s="9">
        <v>18.866474096720399</v>
      </c>
    </row>
    <row r="846" spans="1:8" x14ac:dyDescent="0.25">
      <c r="A846" s="7">
        <v>45789.263888888891</v>
      </c>
      <c r="B846" s="4" t="s">
        <v>15</v>
      </c>
      <c r="C846" s="5">
        <v>51888.98628832103</v>
      </c>
      <c r="D846" s="5">
        <v>159194.62201573106</v>
      </c>
      <c r="E846" s="5">
        <v>18.869514730242752</v>
      </c>
      <c r="F846" s="5">
        <v>51888.624024107339</v>
      </c>
      <c r="G846" s="5">
        <v>159193.3577967032</v>
      </c>
      <c r="H846" s="9">
        <v>18.86545332152658</v>
      </c>
    </row>
    <row r="847" spans="1:8" x14ac:dyDescent="0.25">
      <c r="A847" s="7">
        <v>45789.263888888891</v>
      </c>
      <c r="B847" s="4" t="s">
        <v>16</v>
      </c>
      <c r="C847" s="5">
        <v>51889.947664398285</v>
      </c>
      <c r="D847" s="5">
        <v>159194.34677858101</v>
      </c>
      <c r="E847" s="5">
        <v>18.868773577574299</v>
      </c>
      <c r="F847" s="5">
        <v>51889.58479107709</v>
      </c>
      <c r="G847" s="5">
        <v>159193.08044244221</v>
      </c>
      <c r="H847" s="9">
        <v>18.864251762034648</v>
      </c>
    </row>
    <row r="848" spans="1:8" x14ac:dyDescent="0.25">
      <c r="A848" s="7">
        <v>45789.263888888891</v>
      </c>
      <c r="B848" s="4" t="s">
        <v>17</v>
      </c>
      <c r="C848" s="5">
        <v>51890.909040475541</v>
      </c>
      <c r="D848" s="5">
        <v>159194.07154143095</v>
      </c>
      <c r="E848" s="5">
        <v>18.868032424905849</v>
      </c>
      <c r="F848" s="5">
        <v>51890.545558046833</v>
      </c>
      <c r="G848" s="5">
        <v>159192.80308818122</v>
      </c>
      <c r="H848" s="9">
        <v>18.86305020254272</v>
      </c>
    </row>
    <row r="849" spans="1:8" x14ac:dyDescent="0.25">
      <c r="A849" s="7">
        <v>45789.263888888891</v>
      </c>
      <c r="B849" s="4" t="s">
        <v>18</v>
      </c>
      <c r="C849" s="5">
        <v>51891.869997674046</v>
      </c>
      <c r="D849" s="5">
        <v>159193.79503821288</v>
      </c>
      <c r="E849" s="5">
        <v>18.865661670375356</v>
      </c>
      <c r="F849" s="5">
        <v>51891.504328634539</v>
      </c>
      <c r="G849" s="5">
        <v>159192.52682192714</v>
      </c>
      <c r="H849" s="9">
        <v>18.861282573719329</v>
      </c>
    </row>
    <row r="850" spans="1:8" x14ac:dyDescent="0.25">
      <c r="A850" s="7">
        <v>45789.263888888891</v>
      </c>
      <c r="B850" s="4" t="s">
        <v>19</v>
      </c>
      <c r="C850" s="5">
        <v>51892.83098666594</v>
      </c>
      <c r="D850" s="5">
        <v>159193.51846240537</v>
      </c>
      <c r="E850" s="5">
        <v>18.863216230483452</v>
      </c>
      <c r="F850" s="5">
        <v>51892.465237248078</v>
      </c>
      <c r="G850" s="5">
        <v>159192.24996201834</v>
      </c>
      <c r="H850" s="9">
        <v>18.859486102714445</v>
      </c>
    </row>
    <row r="851" spans="1:8" x14ac:dyDescent="0.25">
      <c r="A851" s="7">
        <v>45789.263888888891</v>
      </c>
      <c r="B851" s="4" t="s">
        <v>20</v>
      </c>
      <c r="C851" s="5">
        <v>51893.79183759453</v>
      </c>
      <c r="D851" s="5">
        <v>159193.24190123487</v>
      </c>
      <c r="E851" s="5">
        <v>18.860908809295871</v>
      </c>
      <c r="F851" s="5">
        <v>51893.42569223688</v>
      </c>
      <c r="G851" s="5">
        <v>159191.97323060461</v>
      </c>
      <c r="H851" s="9">
        <v>18.857700906027482</v>
      </c>
    </row>
    <row r="852" spans="1:8" x14ac:dyDescent="0.25">
      <c r="A852" s="7">
        <v>45789.263888888891</v>
      </c>
      <c r="B852" s="4" t="s">
        <v>21</v>
      </c>
      <c r="C852" s="5">
        <v>51894.752702765814</v>
      </c>
      <c r="D852" s="5">
        <v>159192.96488481897</v>
      </c>
      <c r="E852" s="5">
        <v>18.861075968610315</v>
      </c>
      <c r="F852" s="5">
        <v>51894.386491647616</v>
      </c>
      <c r="G852" s="5">
        <v>159191.69598619419</v>
      </c>
      <c r="H852" s="9">
        <v>18.857871854609566</v>
      </c>
    </row>
    <row r="853" spans="1:8" x14ac:dyDescent="0.25">
      <c r="A853" s="7">
        <v>45789.263888888891</v>
      </c>
      <c r="B853" s="4" t="s">
        <v>22</v>
      </c>
      <c r="C853" s="5">
        <v>51895.713567937099</v>
      </c>
      <c r="D853" s="5">
        <v>159192.6878684031</v>
      </c>
      <c r="E853" s="5">
        <v>18.861243127924759</v>
      </c>
      <c r="F853" s="5">
        <v>51895.347291058351</v>
      </c>
      <c r="G853" s="5">
        <v>159191.4187417838</v>
      </c>
      <c r="H853" s="9">
        <v>18.858042803191648</v>
      </c>
    </row>
    <row r="854" spans="1:8" x14ac:dyDescent="0.25">
      <c r="A854" s="7">
        <v>45789.263888888891</v>
      </c>
      <c r="B854" s="4" t="s">
        <v>23</v>
      </c>
      <c r="C854" s="5">
        <v>51896.674400289477</v>
      </c>
      <c r="D854" s="5">
        <v>159192.41088835374</v>
      </c>
      <c r="E854" s="5">
        <v>18.861498357934735</v>
      </c>
      <c r="F854" s="5">
        <v>51896.30852141809</v>
      </c>
      <c r="G854" s="5">
        <v>159191.14170884955</v>
      </c>
      <c r="H854" s="9">
        <v>18.858247340168667</v>
      </c>
    </row>
    <row r="855" spans="1:8" x14ac:dyDescent="0.25">
      <c r="A855" s="7">
        <v>45789.263888888891</v>
      </c>
      <c r="B855" s="4" t="s">
        <v>24</v>
      </c>
      <c r="C855" s="5">
        <v>51897.635380606233</v>
      </c>
      <c r="D855" s="5">
        <v>159192.13427621915</v>
      </c>
      <c r="E855" s="5">
        <v>18.863097673946694</v>
      </c>
      <c r="F855" s="5">
        <v>51897.270420156812</v>
      </c>
      <c r="G855" s="5">
        <v>159190.86830352191</v>
      </c>
      <c r="H855" s="9">
        <v>18.858833233345244</v>
      </c>
    </row>
    <row r="856" spans="1:8" x14ac:dyDescent="0.25">
      <c r="A856" s="7">
        <v>45789.263888888891</v>
      </c>
      <c r="B856" s="4" t="s">
        <v>25</v>
      </c>
      <c r="C856" s="5">
        <v>51898.59636092298</v>
      </c>
      <c r="D856" s="5">
        <v>159191.85766408456</v>
      </c>
      <c r="E856" s="5">
        <v>18.864696989958652</v>
      </c>
      <c r="F856" s="5">
        <v>51898.232318895534</v>
      </c>
      <c r="G856" s="5">
        <v>159190.59489819428</v>
      </c>
      <c r="H856" s="9">
        <v>18.859419126521821</v>
      </c>
    </row>
    <row r="857" spans="1:8" x14ac:dyDescent="0.25">
      <c r="A857" s="7">
        <v>45789.263888888891</v>
      </c>
      <c r="B857" s="4" t="s">
        <v>26</v>
      </c>
      <c r="C857" s="5">
        <v>51899.557748431522</v>
      </c>
      <c r="D857" s="5">
        <v>159191.58237758733</v>
      </c>
      <c r="E857" s="5">
        <v>18.866</v>
      </c>
      <c r="F857" s="5">
        <v>51899.202488344781</v>
      </c>
      <c r="G857" s="5">
        <v>159190.31967680616</v>
      </c>
      <c r="H857" s="9">
        <v>18.859777416319687</v>
      </c>
    </row>
    <row r="858" spans="1:8" x14ac:dyDescent="0.25">
      <c r="A858" s="7">
        <v>45789.263888888891</v>
      </c>
      <c r="B858" s="4" t="s">
        <v>27</v>
      </c>
      <c r="C858" s="5">
        <v>51900.520772886579</v>
      </c>
      <c r="D858" s="5">
        <v>159191.31296359556</v>
      </c>
      <c r="E858" s="5">
        <v>18.866</v>
      </c>
      <c r="F858" s="5">
        <v>51900.165132696296</v>
      </c>
      <c r="G858" s="5">
        <v>159190.04890859168</v>
      </c>
      <c r="H858" s="9">
        <v>18.859124333313233</v>
      </c>
    </row>
    <row r="859" spans="1:8" x14ac:dyDescent="0.25">
      <c r="A859" s="7">
        <v>45789.263888888891</v>
      </c>
      <c r="B859" s="4" t="s">
        <v>28</v>
      </c>
      <c r="C859" s="5">
        <v>51901.483797341636</v>
      </c>
      <c r="D859" s="5">
        <v>159191.04354960378</v>
      </c>
      <c r="E859" s="5">
        <v>18.866</v>
      </c>
      <c r="F859" s="5">
        <v>51901.127777047812</v>
      </c>
      <c r="G859" s="5">
        <v>159189.7781403772</v>
      </c>
      <c r="H859" s="9">
        <v>18.858471250306774</v>
      </c>
    </row>
    <row r="860" spans="1:8" x14ac:dyDescent="0.25">
      <c r="A860" s="7">
        <v>45789.263888888891</v>
      </c>
      <c r="B860" s="4" t="s">
        <v>29</v>
      </c>
      <c r="C860" s="5">
        <v>51902.446769974056</v>
      </c>
      <c r="D860" s="5">
        <v>159190.77524553274</v>
      </c>
      <c r="E860" s="5">
        <v>18.866065352039769</v>
      </c>
      <c r="F860" s="5">
        <v>51902.098861120321</v>
      </c>
      <c r="G860" s="5">
        <v>159189.50600598883</v>
      </c>
      <c r="H860" s="9">
        <v>18.857900000000001</v>
      </c>
    </row>
    <row r="861" spans="1:8" x14ac:dyDescent="0.25">
      <c r="A861" s="7">
        <v>45789.263888888891</v>
      </c>
      <c r="B861" s="4" t="s">
        <v>30</v>
      </c>
      <c r="C861" s="5">
        <v>51903.411367144348</v>
      </c>
      <c r="D861" s="5">
        <v>159190.51151808733</v>
      </c>
      <c r="E861" s="5">
        <v>18.866430855617907</v>
      </c>
      <c r="F861" s="5">
        <v>51903.06344348444</v>
      </c>
      <c r="G861" s="5">
        <v>159189.24222414181</v>
      </c>
      <c r="H861" s="9">
        <v>18.857900000000001</v>
      </c>
    </row>
    <row r="862" spans="1:8" x14ac:dyDescent="0.25">
      <c r="A862" s="7">
        <v>45789.263888888891</v>
      </c>
      <c r="B862" s="4" t="s">
        <v>31</v>
      </c>
      <c r="C862" s="5">
        <v>51904.37596431464</v>
      </c>
      <c r="D862" s="5">
        <v>159190.24779064191</v>
      </c>
      <c r="E862" s="5">
        <v>18.866796359196041</v>
      </c>
      <c r="F862" s="5">
        <v>51904.028025848558</v>
      </c>
      <c r="G862" s="5">
        <v>159188.97844229479</v>
      </c>
      <c r="H862" s="9">
        <v>18.857900000000001</v>
      </c>
    </row>
    <row r="863" spans="1:8" x14ac:dyDescent="0.25">
      <c r="A863" s="7">
        <v>45789.263888888891</v>
      </c>
      <c r="B863" s="4" t="s">
        <v>32</v>
      </c>
      <c r="C863" s="5">
        <v>51905.341841341033</v>
      </c>
      <c r="D863" s="5">
        <v>159189.98517916439</v>
      </c>
      <c r="E863" s="5">
        <v>18.86745208135207</v>
      </c>
      <c r="F863" s="5">
        <v>51905.00286465192</v>
      </c>
      <c r="G863" s="5">
        <v>159188.71300367382</v>
      </c>
      <c r="H863" s="9">
        <v>18.858104633955975</v>
      </c>
    </row>
    <row r="864" spans="1:8" x14ac:dyDescent="0.25">
      <c r="A864" s="7">
        <v>45789.263888888891</v>
      </c>
      <c r="B864" s="4" t="s">
        <v>33</v>
      </c>
      <c r="C864" s="5">
        <v>51906.30859422603</v>
      </c>
      <c r="D864" s="5">
        <v>159189.72947507742</v>
      </c>
      <c r="E864" s="5">
        <v>18.86952071444296</v>
      </c>
      <c r="F864" s="5">
        <v>51905.969516824021</v>
      </c>
      <c r="G864" s="5">
        <v>159188.45691499615</v>
      </c>
      <c r="H864" s="9">
        <v>18.859576820689608</v>
      </c>
    </row>
    <row r="865" spans="1:8" x14ac:dyDescent="0.25">
      <c r="A865" s="7">
        <v>45789.263888888891</v>
      </c>
      <c r="B865" s="4" t="s">
        <v>34</v>
      </c>
      <c r="C865" s="5">
        <v>51907.275347111034</v>
      </c>
      <c r="D865" s="5">
        <v>159189.47377099041</v>
      </c>
      <c r="E865" s="5">
        <v>18.871589347533849</v>
      </c>
      <c r="F865" s="5">
        <v>51906.93616899613</v>
      </c>
      <c r="G865" s="5">
        <v>159188.20082631847</v>
      </c>
      <c r="H865" s="9">
        <v>18.86104900742324</v>
      </c>
    </row>
    <row r="866" spans="1:8" x14ac:dyDescent="0.25">
      <c r="A866" s="7">
        <v>45789.263888888891</v>
      </c>
      <c r="B866" s="4" t="s">
        <v>35</v>
      </c>
      <c r="C866" s="5">
        <v>51908.242806888149</v>
      </c>
      <c r="D866" s="5">
        <v>159189.22150144327</v>
      </c>
      <c r="E866" s="5">
        <v>18.873859626742529</v>
      </c>
      <c r="F866" s="5">
        <v>51907.904497607546</v>
      </c>
      <c r="G866" s="5">
        <v>159187.94812580553</v>
      </c>
      <c r="H866" s="9">
        <v>18.86283096891291</v>
      </c>
    </row>
    <row r="867" spans="1:8" x14ac:dyDescent="0.25">
      <c r="A867" s="7">
        <v>45789.263888888891</v>
      </c>
      <c r="B867" s="4" t="s">
        <v>36</v>
      </c>
      <c r="C867" s="5">
        <v>51909.212315815959</v>
      </c>
      <c r="D867" s="5">
        <v>159188.97646037152</v>
      </c>
      <c r="E867" s="5">
        <v>18.876563705831956</v>
      </c>
      <c r="F867" s="5">
        <v>51908.873769331156</v>
      </c>
      <c r="G867" s="5">
        <v>159187.70214442315</v>
      </c>
      <c r="H867" s="9">
        <v>18.865173045894053</v>
      </c>
    </row>
    <row r="868" spans="1:8" x14ac:dyDescent="0.25">
      <c r="A868" s="7">
        <v>45789.263888888891</v>
      </c>
      <c r="B868" s="4" t="s">
        <v>37</v>
      </c>
      <c r="C868" s="5">
        <v>51910.181824743777</v>
      </c>
      <c r="D868" s="5">
        <v>159188.73141929976</v>
      </c>
      <c r="E868" s="5">
        <v>18.879267784921382</v>
      </c>
      <c r="F868" s="5">
        <v>51909.843041054766</v>
      </c>
      <c r="G868" s="5">
        <v>159187.45616304077</v>
      </c>
      <c r="H868" s="9">
        <v>18.867515122875201</v>
      </c>
    </row>
    <row r="869" spans="1:8" x14ac:dyDescent="0.25">
      <c r="A869" s="7">
        <v>45789.263888888891</v>
      </c>
      <c r="B869" s="4" t="s">
        <v>38</v>
      </c>
      <c r="C869" s="5">
        <v>51911.151141496419</v>
      </c>
      <c r="D869" s="5">
        <v>159188.48844319949</v>
      </c>
      <c r="E869" s="5">
        <v>18.882328518492972</v>
      </c>
      <c r="F869" s="5">
        <v>51910.835188304052</v>
      </c>
      <c r="G869" s="5">
        <v>159187.20649995178</v>
      </c>
      <c r="H869" s="9">
        <v>18.870139116386198</v>
      </c>
    </row>
    <row r="870" spans="1:8" x14ac:dyDescent="0.25">
      <c r="A870" s="7">
        <v>45789.263888888891</v>
      </c>
      <c r="B870" s="4" t="s">
        <v>39</v>
      </c>
      <c r="C870" s="5">
        <v>51912.122875350411</v>
      </c>
      <c r="D870" s="5">
        <v>159188.2524052464</v>
      </c>
      <c r="E870" s="5">
        <v>18.886733255176882</v>
      </c>
      <c r="F870" s="5">
        <v>51911.806733444027</v>
      </c>
      <c r="G870" s="5">
        <v>159186.96966968034</v>
      </c>
      <c r="H870" s="9">
        <v>18.873524899190585</v>
      </c>
    </row>
    <row r="871" spans="1:8" x14ac:dyDescent="0.25">
      <c r="A871" s="7">
        <v>45789.263888888891</v>
      </c>
      <c r="B871" s="4" t="s">
        <v>40</v>
      </c>
      <c r="C871" s="5">
        <v>51913.094609204403</v>
      </c>
      <c r="D871" s="5">
        <v>159188.01636729331</v>
      </c>
      <c r="E871" s="5">
        <v>18.891137991860795</v>
      </c>
      <c r="F871" s="5">
        <v>51912.778278584003</v>
      </c>
      <c r="G871" s="5">
        <v>159186.73283940891</v>
      </c>
      <c r="H871" s="9">
        <v>18.876910681994968</v>
      </c>
    </row>
    <row r="872" spans="1:8" x14ac:dyDescent="0.25">
      <c r="A872" s="7">
        <v>45786.284722222219</v>
      </c>
      <c r="B872" s="4" t="s">
        <v>12</v>
      </c>
      <c r="C872" s="5">
        <v>51886.101888003854</v>
      </c>
      <c r="D872" s="5">
        <v>159195.446681709</v>
      </c>
      <c r="E872" s="5">
        <v>18.870774640796562</v>
      </c>
      <c r="F872" s="5">
        <v>51885.743029335979</v>
      </c>
      <c r="G872" s="5">
        <v>159194.18688073062</v>
      </c>
      <c r="H872" s="9">
        <v>18.866068715969192</v>
      </c>
    </row>
    <row r="873" spans="1:8" x14ac:dyDescent="0.25">
      <c r="A873" s="7">
        <v>45786.284722222219</v>
      </c>
      <c r="B873" s="4" t="s">
        <v>13</v>
      </c>
      <c r="C873" s="5">
        <v>51887.0635346048</v>
      </c>
      <c r="D873" s="5">
        <v>159195.1723903708</v>
      </c>
      <c r="E873" s="5">
        <v>18.870497718698449</v>
      </c>
      <c r="F873" s="5">
        <v>51886.704122287876</v>
      </c>
      <c r="G873" s="5">
        <v>159193.91065564725</v>
      </c>
      <c r="H873" s="9">
        <v>18.866271499586006</v>
      </c>
    </row>
    <row r="874" spans="1:8" x14ac:dyDescent="0.25">
      <c r="A874" s="7">
        <v>45786.284722222219</v>
      </c>
      <c r="B874" s="4" t="s">
        <v>14</v>
      </c>
      <c r="C874" s="5">
        <v>51888.025181205747</v>
      </c>
      <c r="D874" s="5">
        <v>159194.89809903264</v>
      </c>
      <c r="E874" s="5">
        <v>18.870220796600339</v>
      </c>
      <c r="F874" s="5">
        <v>51887.665215239773</v>
      </c>
      <c r="G874" s="5">
        <v>159193.63443056386</v>
      </c>
      <c r="H874" s="9">
        <v>18.866474283202823</v>
      </c>
    </row>
    <row r="875" spans="1:8" x14ac:dyDescent="0.25">
      <c r="A875" s="7">
        <v>45786.284722222219</v>
      </c>
      <c r="B875" s="4" t="s">
        <v>15</v>
      </c>
      <c r="C875" s="5">
        <v>51888.986205860805</v>
      </c>
      <c r="D875" s="5">
        <v>159194.62272788165</v>
      </c>
      <c r="E875" s="5">
        <v>18.869514793813725</v>
      </c>
      <c r="F875" s="5">
        <v>51888.624024107339</v>
      </c>
      <c r="G875" s="5">
        <v>159193.3577967032</v>
      </c>
      <c r="H875" s="9">
        <v>18.86545332152658</v>
      </c>
    </row>
    <row r="876" spans="1:8" x14ac:dyDescent="0.25">
      <c r="A876" s="7">
        <v>45786.284722222219</v>
      </c>
      <c r="B876" s="4" t="s">
        <v>16</v>
      </c>
      <c r="C876" s="5">
        <v>51889.947492753308</v>
      </c>
      <c r="D876" s="5">
        <v>159194.34717940842</v>
      </c>
      <c r="E876" s="5">
        <v>18.868773709900385</v>
      </c>
      <c r="F876" s="5">
        <v>51889.58479107709</v>
      </c>
      <c r="G876" s="5">
        <v>159193.08044244221</v>
      </c>
      <c r="H876" s="9">
        <v>18.864251762034648</v>
      </c>
    </row>
    <row r="877" spans="1:8" x14ac:dyDescent="0.25">
      <c r="A877" s="7">
        <v>45786.284722222219</v>
      </c>
      <c r="B877" s="4" t="s">
        <v>17</v>
      </c>
      <c r="C877" s="5">
        <v>51890.908779645804</v>
      </c>
      <c r="D877" s="5">
        <v>159194.07163093518</v>
      </c>
      <c r="E877" s="5">
        <v>18.868032625987045</v>
      </c>
      <c r="F877" s="5">
        <v>51890.545558046833</v>
      </c>
      <c r="G877" s="5">
        <v>159192.80308818122</v>
      </c>
      <c r="H877" s="9">
        <v>18.86305020254272</v>
      </c>
    </row>
    <row r="878" spans="1:8" x14ac:dyDescent="0.25">
      <c r="A878" s="7">
        <v>45786.284722222219</v>
      </c>
      <c r="B878" s="4" t="s">
        <v>18</v>
      </c>
      <c r="C878" s="5">
        <v>51891.870085166687</v>
      </c>
      <c r="D878" s="5">
        <v>159193.79534240576</v>
      </c>
      <c r="E878" s="5">
        <v>18.865661447731828</v>
      </c>
      <c r="F878" s="5">
        <v>51891.504353461787</v>
      </c>
      <c r="G878" s="5">
        <v>159192.52690810763</v>
      </c>
      <c r="H878" s="9">
        <v>18.861283132921656</v>
      </c>
    </row>
    <row r="879" spans="1:8" x14ac:dyDescent="0.25">
      <c r="A879" s="7">
        <v>45786.284722222219</v>
      </c>
      <c r="B879" s="4" t="s">
        <v>19</v>
      </c>
      <c r="C879" s="5">
        <v>51892.831165658921</v>
      </c>
      <c r="D879" s="5">
        <v>159193.51908472509</v>
      </c>
      <c r="E879" s="5">
        <v>18.863215774997911</v>
      </c>
      <c r="F879" s="5">
        <v>51892.465288045249</v>
      </c>
      <c r="G879" s="5">
        <v>159192.25013834573</v>
      </c>
      <c r="H879" s="9">
        <v>18.859487246856443</v>
      </c>
    </row>
    <row r="880" spans="1:8" x14ac:dyDescent="0.25">
      <c r="A880" s="7">
        <v>45786.284722222219</v>
      </c>
      <c r="B880" s="4" t="s">
        <v>20</v>
      </c>
      <c r="C880" s="5">
        <v>51893.791834251315</v>
      </c>
      <c r="D880" s="5">
        <v>159193.24288966472</v>
      </c>
      <c r="E880" s="5">
        <v>18.860926416951401</v>
      </c>
      <c r="F880" s="5">
        <v>51893.426692097528</v>
      </c>
      <c r="G880" s="5">
        <v>159191.97323012177</v>
      </c>
      <c r="H880" s="9">
        <v>18.857700906325203</v>
      </c>
    </row>
    <row r="881" spans="1:8" x14ac:dyDescent="0.25">
      <c r="A881" s="7">
        <v>45786.284722222219</v>
      </c>
      <c r="B881" s="4" t="s">
        <v>21</v>
      </c>
      <c r="C881" s="5">
        <v>51894.75263598399</v>
      </c>
      <c r="D881" s="5">
        <v>159192.96565370166</v>
      </c>
      <c r="E881" s="5">
        <v>18.861427687376434</v>
      </c>
      <c r="F881" s="5">
        <v>51894.387465215557</v>
      </c>
      <c r="G881" s="5">
        <v>159191.69589460938</v>
      </c>
      <c r="H881" s="9">
        <v>18.857871911080654</v>
      </c>
    </row>
    <row r="882" spans="1:8" x14ac:dyDescent="0.25">
      <c r="A882" s="7">
        <v>45786.284722222219</v>
      </c>
      <c r="B882" s="4" t="s">
        <v>22</v>
      </c>
      <c r="C882" s="5">
        <v>51895.713437716666</v>
      </c>
      <c r="D882" s="5">
        <v>159192.68841773859</v>
      </c>
      <c r="E882" s="5">
        <v>18.861928957801467</v>
      </c>
      <c r="F882" s="5">
        <v>51895.348238333587</v>
      </c>
      <c r="G882" s="5">
        <v>159191.41855909702</v>
      </c>
      <c r="H882" s="9">
        <v>18.858042915836105</v>
      </c>
    </row>
    <row r="883" spans="1:8" x14ac:dyDescent="0.25">
      <c r="A883" s="7">
        <v>45786.284722222219</v>
      </c>
      <c r="B883" s="4" t="s">
        <v>23</v>
      </c>
      <c r="C883" s="5">
        <v>51896.675398681873</v>
      </c>
      <c r="D883" s="5">
        <v>159192.41088265969</v>
      </c>
      <c r="E883" s="5">
        <v>18.862477001539897</v>
      </c>
      <c r="F883" s="5">
        <v>51896.308528737987</v>
      </c>
      <c r="G883" s="5">
        <v>159191.14173461875</v>
      </c>
      <c r="H883" s="9">
        <v>18.85824734462722</v>
      </c>
    </row>
    <row r="884" spans="1:8" x14ac:dyDescent="0.25">
      <c r="A884" s="7">
        <v>45786.284722222219</v>
      </c>
      <c r="B884" s="4" t="s">
        <v>24</v>
      </c>
      <c r="C884" s="5">
        <v>51897.636352858688</v>
      </c>
      <c r="D884" s="5">
        <v>159192.13417793906</v>
      </c>
      <c r="E884" s="5">
        <v>18.863729059099267</v>
      </c>
      <c r="F884" s="5">
        <v>51897.270518069447</v>
      </c>
      <c r="G884" s="5">
        <v>159190.86864821697</v>
      </c>
      <c r="H884" s="9">
        <v>18.858833292983896</v>
      </c>
    </row>
    <row r="885" spans="1:8" x14ac:dyDescent="0.25">
      <c r="A885" s="7">
        <v>45786.284722222219</v>
      </c>
      <c r="B885" s="4" t="s">
        <v>25</v>
      </c>
      <c r="C885" s="5">
        <v>51898.597307035503</v>
      </c>
      <c r="D885" s="5">
        <v>159191.85747321844</v>
      </c>
      <c r="E885" s="5">
        <v>18.864981116658633</v>
      </c>
      <c r="F885" s="5">
        <v>51898.232507400899</v>
      </c>
      <c r="G885" s="5">
        <v>159190.59556181522</v>
      </c>
      <c r="H885" s="9">
        <v>18.859419241340568</v>
      </c>
    </row>
    <row r="886" spans="1:8" x14ac:dyDescent="0.25">
      <c r="A886" s="7">
        <v>45786.284722222219</v>
      </c>
      <c r="B886" s="4" t="s">
        <v>26</v>
      </c>
      <c r="C886" s="5">
        <v>51899.557748431522</v>
      </c>
      <c r="D886" s="5">
        <v>159191.58237758733</v>
      </c>
      <c r="E886" s="5">
        <v>18.866</v>
      </c>
      <c r="F886" s="5">
        <v>51899.202476862527</v>
      </c>
      <c r="G886" s="5">
        <v>159190.32063600162</v>
      </c>
      <c r="H886" s="9">
        <v>18.859777465674785</v>
      </c>
    </row>
    <row r="887" spans="1:8" x14ac:dyDescent="0.25">
      <c r="A887" s="7">
        <v>45786.284722222219</v>
      </c>
      <c r="B887" s="4" t="s">
        <v>27</v>
      </c>
      <c r="C887" s="5">
        <v>51900.520772886579</v>
      </c>
      <c r="D887" s="5">
        <v>159191.31296359556</v>
      </c>
      <c r="E887" s="5">
        <v>18.866</v>
      </c>
      <c r="F887" s="5">
        <v>51900.165060040614</v>
      </c>
      <c r="G887" s="5">
        <v>159190.04965039479</v>
      </c>
      <c r="H887" s="9">
        <v>18.859124645615051</v>
      </c>
    </row>
    <row r="888" spans="1:8" x14ac:dyDescent="0.25">
      <c r="A888" s="7">
        <v>45786.284722222219</v>
      </c>
      <c r="B888" s="4" t="s">
        <v>28</v>
      </c>
      <c r="C888" s="5">
        <v>51901.483797341636</v>
      </c>
      <c r="D888" s="5">
        <v>159191.04354960378</v>
      </c>
      <c r="E888" s="5">
        <v>18.866</v>
      </c>
      <c r="F888" s="5">
        <v>51901.127643218693</v>
      </c>
      <c r="G888" s="5">
        <v>159189.778664788</v>
      </c>
      <c r="H888" s="9">
        <v>18.858471825555313</v>
      </c>
    </row>
    <row r="889" spans="1:8" x14ac:dyDescent="0.25">
      <c r="A889" s="7">
        <v>45786.284722222219</v>
      </c>
      <c r="B889" s="4" t="s">
        <v>29</v>
      </c>
      <c r="C889" s="5">
        <v>51902.446769943585</v>
      </c>
      <c r="D889" s="5">
        <v>159190.77524554107</v>
      </c>
      <c r="E889" s="5">
        <v>18.866124762962976</v>
      </c>
      <c r="F889" s="5">
        <v>51902.099861120325</v>
      </c>
      <c r="G889" s="5">
        <v>159189.50600598883</v>
      </c>
      <c r="H889" s="9">
        <v>18.857900000000001</v>
      </c>
    </row>
    <row r="890" spans="1:8" x14ac:dyDescent="0.25">
      <c r="A890" s="7">
        <v>45786.284722222219</v>
      </c>
      <c r="B890" s="4" t="s">
        <v>30</v>
      </c>
      <c r="C890" s="5">
        <v>51903.411366943481</v>
      </c>
      <c r="D890" s="5">
        <v>159190.51151814224</v>
      </c>
      <c r="E890" s="5">
        <v>18.866822542397969</v>
      </c>
      <c r="F890" s="5">
        <v>51903.064443484443</v>
      </c>
      <c r="G890" s="5">
        <v>159189.24222414181</v>
      </c>
      <c r="H890" s="9">
        <v>18.857900000000001</v>
      </c>
    </row>
    <row r="891" spans="1:8" x14ac:dyDescent="0.25">
      <c r="A891" s="7">
        <v>45786.284722222219</v>
      </c>
      <c r="B891" s="4" t="s">
        <v>31</v>
      </c>
      <c r="C891" s="5">
        <v>51904.375963943377</v>
      </c>
      <c r="D891" s="5">
        <v>159190.24779074339</v>
      </c>
      <c r="E891" s="5">
        <v>18.867520321832963</v>
      </c>
      <c r="F891" s="5">
        <v>51904.029025848562</v>
      </c>
      <c r="G891" s="5">
        <v>159188.97844229479</v>
      </c>
      <c r="H891" s="9">
        <v>18.857900000000001</v>
      </c>
    </row>
    <row r="892" spans="1:8" x14ac:dyDescent="0.25">
      <c r="A892" s="7">
        <v>45786.284722222219</v>
      </c>
      <c r="B892" s="4" t="s">
        <v>32</v>
      </c>
      <c r="C892" s="5">
        <v>51905.341841450259</v>
      </c>
      <c r="D892" s="5">
        <v>159189.98517913549</v>
      </c>
      <c r="E892" s="5">
        <v>18.868392406740742</v>
      </c>
      <c r="F892" s="5">
        <v>51905.003861376892</v>
      </c>
      <c r="G892" s="5">
        <v>159188.71299131436</v>
      </c>
      <c r="H892" s="9">
        <v>18.858104705007346</v>
      </c>
    </row>
    <row r="893" spans="1:8" x14ac:dyDescent="0.25">
      <c r="A893" s="7">
        <v>45786.284722222219</v>
      </c>
      <c r="B893" s="4" t="s">
        <v>33</v>
      </c>
      <c r="C893" s="5">
        <v>51906.308594977017</v>
      </c>
      <c r="D893" s="5">
        <v>159189.72947487878</v>
      </c>
      <c r="E893" s="5">
        <v>18.870110425193985</v>
      </c>
      <c r="F893" s="5">
        <v>51905.970489987638</v>
      </c>
      <c r="G893" s="5">
        <v>159188.45681371962</v>
      </c>
      <c r="H893" s="9">
        <v>18.859577402901905</v>
      </c>
    </row>
    <row r="894" spans="1:8" x14ac:dyDescent="0.25">
      <c r="A894" s="7">
        <v>45786.284722222219</v>
      </c>
      <c r="B894" s="4" t="s">
        <v>34</v>
      </c>
      <c r="C894" s="5">
        <v>51907.275348503776</v>
      </c>
      <c r="D894" s="5">
        <v>159189.47377062205</v>
      </c>
      <c r="E894" s="5">
        <v>18.871828443647232</v>
      </c>
      <c r="F894" s="5">
        <v>51906.937118598384</v>
      </c>
      <c r="G894" s="5">
        <v>159188.20063612488</v>
      </c>
      <c r="H894" s="9">
        <v>18.861050100796465</v>
      </c>
    </row>
    <row r="895" spans="1:8" x14ac:dyDescent="0.25">
      <c r="A895" s="7">
        <v>45786.284722222219</v>
      </c>
      <c r="B895" s="4" t="s">
        <v>35</v>
      </c>
      <c r="C895" s="5">
        <v>51908.24283118709</v>
      </c>
      <c r="D895" s="5">
        <v>159189.22159764636</v>
      </c>
      <c r="E895" s="5">
        <v>18.873859694515247</v>
      </c>
      <c r="F895" s="5">
        <v>51907.904497607546</v>
      </c>
      <c r="G895" s="5">
        <v>159187.94812580553</v>
      </c>
      <c r="H895" s="9">
        <v>18.86283096891291</v>
      </c>
    </row>
    <row r="896" spans="1:8" x14ac:dyDescent="0.25">
      <c r="A896" s="7">
        <v>45786.284722222219</v>
      </c>
      <c r="B896" s="4" t="s">
        <v>36</v>
      </c>
      <c r="C896" s="5">
        <v>51909.212416550698</v>
      </c>
      <c r="D896" s="5">
        <v>159188.97685919519</v>
      </c>
      <c r="E896" s="5">
        <v>18.876563986793464</v>
      </c>
      <c r="F896" s="5">
        <v>51908.873769331156</v>
      </c>
      <c r="G896" s="5">
        <v>159187.70214442315</v>
      </c>
      <c r="H896" s="9">
        <v>18.865173045894053</v>
      </c>
    </row>
    <row r="897" spans="1:8" x14ac:dyDescent="0.25">
      <c r="A897" s="7">
        <v>45786.284722222219</v>
      </c>
      <c r="B897" s="4" t="s">
        <v>37</v>
      </c>
      <c r="C897" s="5">
        <v>51910.182001914305</v>
      </c>
      <c r="D897" s="5">
        <v>159188.73212074401</v>
      </c>
      <c r="E897" s="5">
        <v>18.879268279071681</v>
      </c>
      <c r="F897" s="5">
        <v>51909.843041054766</v>
      </c>
      <c r="G897" s="5">
        <v>159187.45616304077</v>
      </c>
      <c r="H897" s="9">
        <v>18.867515122875201</v>
      </c>
    </row>
    <row r="898" spans="1:8" x14ac:dyDescent="0.25">
      <c r="A898" s="7">
        <v>45786.284722222219</v>
      </c>
      <c r="B898" s="4" t="s">
        <v>38</v>
      </c>
      <c r="C898" s="5">
        <v>51911.151124583565</v>
      </c>
      <c r="D898" s="5">
        <v>159188.48937362182</v>
      </c>
      <c r="E898" s="5">
        <v>18.882328441829319</v>
      </c>
      <c r="F898" s="5">
        <v>51910.835188304052</v>
      </c>
      <c r="G898" s="5">
        <v>159187.20649995178</v>
      </c>
      <c r="H898" s="9">
        <v>18.870139116386198</v>
      </c>
    </row>
    <row r="899" spans="1:8" x14ac:dyDescent="0.25">
      <c r="A899" s="7">
        <v>45786.284722222219</v>
      </c>
      <c r="B899" s="4" t="s">
        <v>39</v>
      </c>
      <c r="C899" s="5">
        <v>51912.122778205805</v>
      </c>
      <c r="D899" s="5">
        <v>159188.25300560394</v>
      </c>
      <c r="E899" s="5">
        <v>18.886732814833675</v>
      </c>
      <c r="F899" s="5">
        <v>51911.806733444027</v>
      </c>
      <c r="G899" s="5">
        <v>159186.96966968034</v>
      </c>
      <c r="H899" s="9">
        <v>18.873524899190585</v>
      </c>
    </row>
    <row r="900" spans="1:8" x14ac:dyDescent="0.25">
      <c r="A900" s="7">
        <v>45786.284722222219</v>
      </c>
      <c r="B900" s="4" t="s">
        <v>40</v>
      </c>
      <c r="C900" s="5">
        <v>51913.094431828045</v>
      </c>
      <c r="D900" s="5">
        <v>159188.01663758603</v>
      </c>
      <c r="E900" s="5">
        <v>18.89113718783803</v>
      </c>
      <c r="F900" s="5">
        <v>51912.778278584003</v>
      </c>
      <c r="G900" s="5">
        <v>159186.73283940891</v>
      </c>
      <c r="H900" s="9">
        <v>18.876910681994968</v>
      </c>
    </row>
    <row r="901" spans="1:8" x14ac:dyDescent="0.25">
      <c r="A901" s="7">
        <v>45785.270833333336</v>
      </c>
      <c r="B901" s="4" t="s">
        <v>12</v>
      </c>
      <c r="C901" s="5">
        <v>51886.101813663445</v>
      </c>
      <c r="D901" s="5">
        <v>159195.44642124095</v>
      </c>
      <c r="E901" s="5">
        <v>18.870774662204116</v>
      </c>
      <c r="F901" s="5">
        <v>51885.743029345111</v>
      </c>
      <c r="G901" s="5">
        <v>159194.186880728</v>
      </c>
      <c r="H901" s="9">
        <v>18.866787522685922</v>
      </c>
    </row>
    <row r="902" spans="1:8" x14ac:dyDescent="0.25">
      <c r="A902" s="7">
        <v>45785.270833333336</v>
      </c>
      <c r="B902" s="4" t="s">
        <v>13</v>
      </c>
      <c r="C902" s="5">
        <v>51887.063368914656</v>
      </c>
      <c r="D902" s="5">
        <v>159195.17180983879</v>
      </c>
      <c r="E902" s="5">
        <v>18.870497766411678</v>
      </c>
      <c r="F902" s="5">
        <v>51886.704122307987</v>
      </c>
      <c r="G902" s="5">
        <v>159193.91065564146</v>
      </c>
      <c r="H902" s="9">
        <v>18.866652333606499</v>
      </c>
    </row>
    <row r="903" spans="1:8" x14ac:dyDescent="0.25">
      <c r="A903" s="7">
        <v>45785.270833333336</v>
      </c>
      <c r="B903" s="4" t="s">
        <v>14</v>
      </c>
      <c r="C903" s="5">
        <v>51888.024924165868</v>
      </c>
      <c r="D903" s="5">
        <v>159194.89719843664</v>
      </c>
      <c r="E903" s="5">
        <v>18.870220870619239</v>
      </c>
      <c r="F903" s="5">
        <v>51887.665215270863</v>
      </c>
      <c r="G903" s="5">
        <v>159193.63443055493</v>
      </c>
      <c r="H903" s="9">
        <v>18.866517144527077</v>
      </c>
    </row>
    <row r="904" spans="1:8" x14ac:dyDescent="0.25">
      <c r="A904" s="7">
        <v>45785.270833333336</v>
      </c>
      <c r="B904" s="4" t="s">
        <v>15</v>
      </c>
      <c r="C904" s="5">
        <v>51888.98628832103</v>
      </c>
      <c r="D904" s="5">
        <v>159194.62201573106</v>
      </c>
      <c r="E904" s="5">
        <v>18.869514730242752</v>
      </c>
      <c r="F904" s="5">
        <v>51888.624024107339</v>
      </c>
      <c r="G904" s="5">
        <v>159193.3577967032</v>
      </c>
      <c r="H904" s="9">
        <v>18.86545332152658</v>
      </c>
    </row>
    <row r="905" spans="1:8" x14ac:dyDescent="0.25">
      <c r="A905" s="7">
        <v>45785.270833333336</v>
      </c>
      <c r="B905" s="4" t="s">
        <v>16</v>
      </c>
      <c r="C905" s="5">
        <v>51889.947664398285</v>
      </c>
      <c r="D905" s="5">
        <v>159194.34677858101</v>
      </c>
      <c r="E905" s="5">
        <v>18.868773577574299</v>
      </c>
      <c r="F905" s="5">
        <v>51889.58479107709</v>
      </c>
      <c r="G905" s="5">
        <v>159193.08044244221</v>
      </c>
      <c r="H905" s="9">
        <v>18.864251762034648</v>
      </c>
    </row>
    <row r="906" spans="1:8" x14ac:dyDescent="0.25">
      <c r="A906" s="7">
        <v>45785.270833333336</v>
      </c>
      <c r="B906" s="4" t="s">
        <v>17</v>
      </c>
      <c r="C906" s="5">
        <v>51890.909040475541</v>
      </c>
      <c r="D906" s="5">
        <v>159194.07154143095</v>
      </c>
      <c r="E906" s="5">
        <v>18.868032424905849</v>
      </c>
      <c r="F906" s="5">
        <v>51890.545558046833</v>
      </c>
      <c r="G906" s="5">
        <v>159192.80308818122</v>
      </c>
      <c r="H906" s="9">
        <v>18.86305020254272</v>
      </c>
    </row>
    <row r="907" spans="1:8" x14ac:dyDescent="0.25">
      <c r="A907" s="7">
        <v>45785.270833333336</v>
      </c>
      <c r="B907" s="4" t="s">
        <v>18</v>
      </c>
      <c r="C907" s="5">
        <v>51891.869997674046</v>
      </c>
      <c r="D907" s="5">
        <v>159193.79503821288</v>
      </c>
      <c r="E907" s="5">
        <v>18.865661670375356</v>
      </c>
      <c r="F907" s="5">
        <v>51891.504267267614</v>
      </c>
      <c r="G907" s="5">
        <v>159192.52660902659</v>
      </c>
      <c r="H907" s="9">
        <v>18.861283294009535</v>
      </c>
    </row>
    <row r="908" spans="1:8" x14ac:dyDescent="0.25">
      <c r="A908" s="7">
        <v>45785.270833333336</v>
      </c>
      <c r="B908" s="4" t="s">
        <v>19</v>
      </c>
      <c r="C908" s="5">
        <v>51892.83098666594</v>
      </c>
      <c r="D908" s="5">
        <v>159193.51846240537</v>
      </c>
      <c r="E908" s="5">
        <v>18.863216230483452</v>
      </c>
      <c r="F908" s="5">
        <v>51892.465111689802</v>
      </c>
      <c r="G908" s="5">
        <v>159192.24952641845</v>
      </c>
      <c r="H908" s="9">
        <v>18.859487576446288</v>
      </c>
    </row>
    <row r="909" spans="1:8" x14ac:dyDescent="0.25">
      <c r="A909" s="7">
        <v>45785.270833333336</v>
      </c>
      <c r="B909" s="4" t="s">
        <v>20</v>
      </c>
      <c r="C909" s="5">
        <v>51893.791834251315</v>
      </c>
      <c r="D909" s="5">
        <v>159193.24188966473</v>
      </c>
      <c r="E909" s="5">
        <v>18.860926416951401</v>
      </c>
      <c r="F909" s="5">
        <v>51893.426692580288</v>
      </c>
      <c r="G909" s="5">
        <v>159191.97223179525</v>
      </c>
      <c r="H909" s="9">
        <v>18.857700906411129</v>
      </c>
    </row>
    <row r="910" spans="1:8" x14ac:dyDescent="0.25">
      <c r="A910" s="7">
        <v>45785.270833333336</v>
      </c>
      <c r="B910" s="4" t="s">
        <v>21</v>
      </c>
      <c r="C910" s="5">
        <v>51894.75263598399</v>
      </c>
      <c r="D910" s="5">
        <v>159192.96465370167</v>
      </c>
      <c r="E910" s="5">
        <v>18.86142768737643</v>
      </c>
      <c r="F910" s="5">
        <v>51894.387556785739</v>
      </c>
      <c r="G910" s="5">
        <v>159191.69521203163</v>
      </c>
      <c r="H910" s="9">
        <v>18.85787192737892</v>
      </c>
    </row>
    <row r="911" spans="1:8" x14ac:dyDescent="0.25">
      <c r="A911" s="7">
        <v>45785.270833333336</v>
      </c>
      <c r="B911" s="4" t="s">
        <v>22</v>
      </c>
      <c r="C911" s="5">
        <v>51895.713437716666</v>
      </c>
      <c r="D911" s="5">
        <v>159192.68741773861</v>
      </c>
      <c r="E911" s="5">
        <v>18.861928957801464</v>
      </c>
      <c r="F911" s="5">
        <v>51895.348420991184</v>
      </c>
      <c r="G911" s="5">
        <v>159191.418192268</v>
      </c>
      <c r="H911" s="9">
        <v>18.858042948346714</v>
      </c>
    </row>
    <row r="912" spans="1:8" x14ac:dyDescent="0.25">
      <c r="A912" s="7">
        <v>45785.270833333336</v>
      </c>
      <c r="B912" s="4" t="s">
        <v>23</v>
      </c>
      <c r="C912" s="5">
        <v>51896.67540436655</v>
      </c>
      <c r="D912" s="5">
        <v>159192.40990241416</v>
      </c>
      <c r="E912" s="5">
        <v>18.862477008946644</v>
      </c>
      <c r="F912" s="5">
        <v>51896.30852141809</v>
      </c>
      <c r="G912" s="5">
        <v>159191.14170884955</v>
      </c>
      <c r="H912" s="9">
        <v>18.858247340168667</v>
      </c>
    </row>
    <row r="913" spans="1:8" x14ac:dyDescent="0.25">
      <c r="A913" s="7">
        <v>45785.270833333336</v>
      </c>
      <c r="B913" s="4" t="s">
        <v>24</v>
      </c>
      <c r="C913" s="5">
        <v>51897.636450977137</v>
      </c>
      <c r="D913" s="5">
        <v>159192.13351890465</v>
      </c>
      <c r="E913" s="5">
        <v>18.863729186940898</v>
      </c>
      <c r="F913" s="5">
        <v>51897.270420156812</v>
      </c>
      <c r="G913" s="5">
        <v>159190.86830352191</v>
      </c>
      <c r="H913" s="9">
        <v>18.858833233345244</v>
      </c>
    </row>
    <row r="914" spans="1:8" x14ac:dyDescent="0.25">
      <c r="A914" s="7">
        <v>45785.270833333336</v>
      </c>
      <c r="B914" s="4" t="s">
        <v>25</v>
      </c>
      <c r="C914" s="5">
        <v>51898.597497587733</v>
      </c>
      <c r="D914" s="5">
        <v>159191.85713539514</v>
      </c>
      <c r="E914" s="5">
        <v>18.864981364935151</v>
      </c>
      <c r="F914" s="5">
        <v>51898.232318895534</v>
      </c>
      <c r="G914" s="5">
        <v>159190.59489819428</v>
      </c>
      <c r="H914" s="9">
        <v>18.859419126521821</v>
      </c>
    </row>
    <row r="915" spans="1:8" x14ac:dyDescent="0.25">
      <c r="A915" s="7">
        <v>45785.270833333336</v>
      </c>
      <c r="B915" s="4" t="s">
        <v>26</v>
      </c>
      <c r="C915" s="5">
        <v>51899.557732431109</v>
      </c>
      <c r="D915" s="5">
        <v>159191.58232042889</v>
      </c>
      <c r="E915" s="5">
        <v>18.866</v>
      </c>
      <c r="F915" s="5">
        <v>51899.202476862527</v>
      </c>
      <c r="G915" s="5">
        <v>159190.31963600163</v>
      </c>
      <c r="H915" s="9">
        <v>18.859777465674785</v>
      </c>
    </row>
    <row r="916" spans="1:8" x14ac:dyDescent="0.25">
      <c r="A916" s="7">
        <v>45785.270833333336</v>
      </c>
      <c r="B916" s="4" t="s">
        <v>27</v>
      </c>
      <c r="C916" s="5">
        <v>51900.520670537458</v>
      </c>
      <c r="D916" s="5">
        <v>159191.31259797278</v>
      </c>
      <c r="E916" s="5">
        <v>18.866</v>
      </c>
      <c r="F916" s="5">
        <v>51900.165060040614</v>
      </c>
      <c r="G916" s="5">
        <v>159190.04865039481</v>
      </c>
      <c r="H916" s="9">
        <v>18.859124645615051</v>
      </c>
    </row>
    <row r="917" spans="1:8" x14ac:dyDescent="0.25">
      <c r="A917" s="7">
        <v>45785.270833333336</v>
      </c>
      <c r="B917" s="4" t="s">
        <v>28</v>
      </c>
      <c r="C917" s="5">
        <v>51901.483608643815</v>
      </c>
      <c r="D917" s="5">
        <v>159191.04287551664</v>
      </c>
      <c r="E917" s="5">
        <v>18.866</v>
      </c>
      <c r="F917" s="5">
        <v>51901.127643218693</v>
      </c>
      <c r="G917" s="5">
        <v>159189.77766478801</v>
      </c>
      <c r="H917" s="9">
        <v>18.858471825555313</v>
      </c>
    </row>
    <row r="918" spans="1:8" x14ac:dyDescent="0.25">
      <c r="A918" s="7">
        <v>45785.270833333336</v>
      </c>
      <c r="B918" s="4" t="s">
        <v>29</v>
      </c>
      <c r="C918" s="5">
        <v>51902.446769943585</v>
      </c>
      <c r="D918" s="5">
        <v>159190.77424554108</v>
      </c>
      <c r="E918" s="5">
        <v>18.866124762962976</v>
      </c>
      <c r="F918" s="5">
        <v>51902.099872443272</v>
      </c>
      <c r="G918" s="5">
        <v>159189.5050474201</v>
      </c>
      <c r="H918" s="9">
        <v>18.857900000000001</v>
      </c>
    </row>
    <row r="919" spans="1:8" x14ac:dyDescent="0.25">
      <c r="A919" s="7">
        <v>45785.270833333336</v>
      </c>
      <c r="B919" s="4" t="s">
        <v>30</v>
      </c>
      <c r="C919" s="5">
        <v>51903.411366943481</v>
      </c>
      <c r="D919" s="5">
        <v>159190.51051814223</v>
      </c>
      <c r="E919" s="5">
        <v>18.866822542397966</v>
      </c>
      <c r="F919" s="5">
        <v>51903.064539433311</v>
      </c>
      <c r="G919" s="5">
        <v>159189.2415752236</v>
      </c>
      <c r="H919" s="9">
        <v>18.857900000000001</v>
      </c>
    </row>
    <row r="920" spans="1:8" x14ac:dyDescent="0.25">
      <c r="A920" s="7">
        <v>45785.270833333336</v>
      </c>
      <c r="B920" s="4" t="s">
        <v>31</v>
      </c>
      <c r="C920" s="5">
        <v>51904.375963943377</v>
      </c>
      <c r="D920" s="5">
        <v>159190.2467907434</v>
      </c>
      <c r="E920" s="5">
        <v>18.867520321832959</v>
      </c>
      <c r="F920" s="5">
        <v>51904.029206423351</v>
      </c>
      <c r="G920" s="5">
        <v>159188.9781030271</v>
      </c>
      <c r="H920" s="9">
        <v>18.857900000000001</v>
      </c>
    </row>
    <row r="921" spans="1:8" x14ac:dyDescent="0.25">
      <c r="A921" s="7">
        <v>45785.270833333336</v>
      </c>
      <c r="B921" s="4" t="s">
        <v>32</v>
      </c>
      <c r="C921" s="5">
        <v>51905.341841450259</v>
      </c>
      <c r="D921" s="5">
        <v>159189.98417913547</v>
      </c>
      <c r="E921" s="5">
        <v>18.868392406740742</v>
      </c>
      <c r="F921" s="5">
        <v>51905.003849006323</v>
      </c>
      <c r="G921" s="5">
        <v>159188.71294466936</v>
      </c>
      <c r="H921" s="9">
        <v>18.858104686160278</v>
      </c>
    </row>
    <row r="922" spans="1:8" x14ac:dyDescent="0.25">
      <c r="A922" s="7">
        <v>45785.270833333336</v>
      </c>
      <c r="B922" s="4" t="s">
        <v>33</v>
      </c>
      <c r="C922" s="5">
        <v>51906.308594977025</v>
      </c>
      <c r="D922" s="5">
        <v>159189.72847487876</v>
      </c>
      <c r="E922" s="5">
        <v>18.870110425193992</v>
      </c>
      <c r="F922" s="5">
        <v>51905.970388620146</v>
      </c>
      <c r="G922" s="5">
        <v>159188.45643149922</v>
      </c>
      <c r="H922" s="9">
        <v>18.859577248464422</v>
      </c>
    </row>
    <row r="923" spans="1:8" x14ac:dyDescent="0.25">
      <c r="A923" s="7">
        <v>45785.270833333336</v>
      </c>
      <c r="B923" s="4" t="s">
        <v>34</v>
      </c>
      <c r="C923" s="5">
        <v>51907.275348503783</v>
      </c>
      <c r="D923" s="5">
        <v>159189.47277062206</v>
      </c>
      <c r="E923" s="5">
        <v>18.871828443647242</v>
      </c>
      <c r="F923" s="5">
        <v>51906.936928233976</v>
      </c>
      <c r="G923" s="5">
        <v>159188.19991832905</v>
      </c>
      <c r="H923" s="9">
        <v>18.861049810768563</v>
      </c>
    </row>
    <row r="924" spans="1:8" x14ac:dyDescent="0.25">
      <c r="A924" s="7">
        <v>45785.270833333336</v>
      </c>
      <c r="B924" s="4" t="s">
        <v>35</v>
      </c>
      <c r="C924" s="5">
        <v>51908.24283118709</v>
      </c>
      <c r="D924" s="5">
        <v>159189.22059764637</v>
      </c>
      <c r="E924" s="5">
        <v>18.873859694515247</v>
      </c>
      <c r="F924" s="5">
        <v>51907.904497607538</v>
      </c>
      <c r="G924" s="5">
        <v>159187.94712580554</v>
      </c>
      <c r="H924" s="9">
        <v>18.862830968912906</v>
      </c>
    </row>
    <row r="925" spans="1:8" x14ac:dyDescent="0.25">
      <c r="A925" s="7">
        <v>45785.270833333336</v>
      </c>
      <c r="B925" s="4" t="s">
        <v>36</v>
      </c>
      <c r="C925" s="5">
        <v>51909.212416550698</v>
      </c>
      <c r="D925" s="5">
        <v>159188.9758591952</v>
      </c>
      <c r="E925" s="5">
        <v>18.876563986793464</v>
      </c>
      <c r="F925" s="5">
        <v>51908.873769331156</v>
      </c>
      <c r="G925" s="5">
        <v>159187.70114442313</v>
      </c>
      <c r="H925" s="9">
        <v>18.865173045894046</v>
      </c>
    </row>
    <row r="926" spans="1:8" x14ac:dyDescent="0.25">
      <c r="A926" s="7">
        <v>45785.270833333336</v>
      </c>
      <c r="B926" s="4" t="s">
        <v>37</v>
      </c>
      <c r="C926" s="5">
        <v>51910.182001914305</v>
      </c>
      <c r="D926" s="5">
        <v>159188.73112074402</v>
      </c>
      <c r="E926" s="5">
        <v>18.879268279071681</v>
      </c>
      <c r="F926" s="5">
        <v>51909.843041054766</v>
      </c>
      <c r="G926" s="5">
        <v>159187.45516304075</v>
      </c>
      <c r="H926" s="9">
        <v>18.867515122875187</v>
      </c>
    </row>
    <row r="927" spans="1:8" x14ac:dyDescent="0.25">
      <c r="A927" s="7">
        <v>45785.270833333336</v>
      </c>
      <c r="B927" s="4" t="s">
        <v>38</v>
      </c>
      <c r="C927" s="5">
        <v>51911.15112425571</v>
      </c>
      <c r="D927" s="5">
        <v>159188.48837370158</v>
      </c>
      <c r="E927" s="5">
        <v>18.882402126084727</v>
      </c>
      <c r="F927" s="5">
        <v>51910.835188304052</v>
      </c>
      <c r="G927" s="5">
        <v>159187.20549995176</v>
      </c>
      <c r="H927" s="9">
        <v>18.870139116386202</v>
      </c>
    </row>
    <row r="928" spans="1:8" x14ac:dyDescent="0.25">
      <c r="A928" s="7">
        <v>45785.270833333336</v>
      </c>
      <c r="B928" s="4" t="s">
        <v>39</v>
      </c>
      <c r="C928" s="5">
        <v>51912.122776322671</v>
      </c>
      <c r="D928" s="5">
        <v>159188.25200606202</v>
      </c>
      <c r="E928" s="5">
        <v>18.887156044892727</v>
      </c>
      <c r="F928" s="5">
        <v>51911.806733444027</v>
      </c>
      <c r="G928" s="5">
        <v>159186.96866968035</v>
      </c>
      <c r="H928" s="9">
        <v>18.873524899190596</v>
      </c>
    </row>
    <row r="929" spans="1:8" x14ac:dyDescent="0.25">
      <c r="A929" s="7">
        <v>45785.270833333336</v>
      </c>
      <c r="B929" s="4" t="s">
        <v>40</v>
      </c>
      <c r="C929" s="5">
        <v>51913.094428389624</v>
      </c>
      <c r="D929" s="5">
        <v>159188.01563842245</v>
      </c>
      <c r="E929" s="5">
        <v>18.891909963700726</v>
      </c>
      <c r="F929" s="5">
        <v>51912.77827858401</v>
      </c>
      <c r="G929" s="5">
        <v>159186.73183940892</v>
      </c>
      <c r="H929" s="9">
        <v>18.876910681994985</v>
      </c>
    </row>
    <row r="930" spans="1:8" x14ac:dyDescent="0.25">
      <c r="A930" s="7">
        <v>45784.263888888891</v>
      </c>
      <c r="B930" s="4" t="s">
        <v>12</v>
      </c>
      <c r="C930" s="5">
        <v>51886.102792439648</v>
      </c>
      <c r="D930" s="5">
        <v>159195.44634683247</v>
      </c>
      <c r="E930" s="5">
        <v>18.870056353205836</v>
      </c>
      <c r="F930" s="5">
        <v>51885.74297614133</v>
      </c>
      <c r="G930" s="5">
        <v>159194.18669572662</v>
      </c>
      <c r="H930" s="9">
        <v>18.866068645440574</v>
      </c>
    </row>
    <row r="931" spans="1:8" x14ac:dyDescent="0.25">
      <c r="A931" s="7">
        <v>45784.263888888891</v>
      </c>
      <c r="B931" s="4" t="s">
        <v>13</v>
      </c>
      <c r="C931" s="5">
        <v>51887.064321610997</v>
      </c>
      <c r="D931" s="5">
        <v>159195.17164399693</v>
      </c>
      <c r="E931" s="5">
        <v>18.870125600202442</v>
      </c>
      <c r="F931" s="5">
        <v>51886.704005157357</v>
      </c>
      <c r="G931" s="5">
        <v>159193.91024828269</v>
      </c>
      <c r="H931" s="9">
        <v>18.866271344287416</v>
      </c>
    </row>
    <row r="932" spans="1:8" x14ac:dyDescent="0.25">
      <c r="A932" s="7">
        <v>45784.263888888891</v>
      </c>
      <c r="B932" s="4" t="s">
        <v>14</v>
      </c>
      <c r="C932" s="5">
        <v>51888.025850782346</v>
      </c>
      <c r="D932" s="5">
        <v>159194.89694116139</v>
      </c>
      <c r="E932" s="5">
        <v>18.870194847199045</v>
      </c>
      <c r="F932" s="5">
        <v>51887.665034173377</v>
      </c>
      <c r="G932" s="5">
        <v>159193.63380083872</v>
      </c>
      <c r="H932" s="9">
        <v>18.866474043134257</v>
      </c>
    </row>
    <row r="933" spans="1:8" x14ac:dyDescent="0.25">
      <c r="A933" s="7">
        <v>45784.263888888891</v>
      </c>
      <c r="B933" s="4" t="s">
        <v>15</v>
      </c>
      <c r="C933" s="5">
        <v>51888.986311906534</v>
      </c>
      <c r="D933" s="5">
        <v>159194.62209812674</v>
      </c>
      <c r="E933" s="5">
        <v>18.869514952116027</v>
      </c>
      <c r="F933" s="5">
        <v>51888.625080792306</v>
      </c>
      <c r="G933" s="5">
        <v>159193.35699315078</v>
      </c>
      <c r="H933" s="9">
        <v>18.865452876475164</v>
      </c>
    </row>
    <row r="934" spans="1:8" x14ac:dyDescent="0.25">
      <c r="A934" s="7">
        <v>45784.263888888891</v>
      </c>
      <c r="B934" s="4" t="s">
        <v>16</v>
      </c>
      <c r="C934" s="5">
        <v>51889.947713492664</v>
      </c>
      <c r="D934" s="5">
        <v>159194.3469500916</v>
      </c>
      <c r="E934" s="5">
        <v>18.868774039414347</v>
      </c>
      <c r="F934" s="5">
        <v>51889.585912834904</v>
      </c>
      <c r="G934" s="5">
        <v>159193.07986440646</v>
      </c>
      <c r="H934" s="9">
        <v>18.864250806075855</v>
      </c>
    </row>
    <row r="935" spans="1:8" x14ac:dyDescent="0.25">
      <c r="A935" s="7">
        <v>45784.263888888891</v>
      </c>
      <c r="B935" s="4" t="s">
        <v>17</v>
      </c>
      <c r="C935" s="5">
        <v>51890.909115078794</v>
      </c>
      <c r="D935" s="5">
        <v>159194.07180205648</v>
      </c>
      <c r="E935" s="5">
        <v>18.868033126712668</v>
      </c>
      <c r="F935" s="5">
        <v>51890.546744877509</v>
      </c>
      <c r="G935" s="5">
        <v>159192.80273566212</v>
      </c>
      <c r="H935" s="9">
        <v>18.86304873567655</v>
      </c>
    </row>
    <row r="936" spans="1:8" x14ac:dyDescent="0.25">
      <c r="A936" s="7">
        <v>45784.263888888891</v>
      </c>
      <c r="B936" s="4" t="s">
        <v>18</v>
      </c>
      <c r="C936" s="5">
        <v>51891.870997674043</v>
      </c>
      <c r="D936" s="5">
        <v>159193.79503821288</v>
      </c>
      <c r="E936" s="5">
        <v>18.865661670375356</v>
      </c>
      <c r="F936" s="5">
        <v>51891.504353461787</v>
      </c>
      <c r="G936" s="5">
        <v>159192.52690810763</v>
      </c>
      <c r="H936" s="9">
        <v>18.861283132921656</v>
      </c>
    </row>
    <row r="937" spans="1:8" x14ac:dyDescent="0.25">
      <c r="A937" s="7">
        <v>45784.263888888891</v>
      </c>
      <c r="B937" s="4" t="s">
        <v>19</v>
      </c>
      <c r="C937" s="5">
        <v>51892.831986665937</v>
      </c>
      <c r="D937" s="5">
        <v>159193.51846240537</v>
      </c>
      <c r="E937" s="5">
        <v>18.863216230483452</v>
      </c>
      <c r="F937" s="5">
        <v>51892.465288045249</v>
      </c>
      <c r="G937" s="5">
        <v>159192.25013834573</v>
      </c>
      <c r="H937" s="9">
        <v>18.859487246856443</v>
      </c>
    </row>
    <row r="938" spans="1:8" x14ac:dyDescent="0.25">
      <c r="A938" s="7">
        <v>45784.263888888891</v>
      </c>
      <c r="B938" s="4" t="s">
        <v>20</v>
      </c>
      <c r="C938" s="5">
        <v>51893.792837594527</v>
      </c>
      <c r="D938" s="5">
        <v>159193.24190123487</v>
      </c>
      <c r="E938" s="5">
        <v>18.860908809295871</v>
      </c>
      <c r="F938" s="5">
        <v>51893.426692236877</v>
      </c>
      <c r="G938" s="5">
        <v>159191.97323060461</v>
      </c>
      <c r="H938" s="9">
        <v>18.857700906027482</v>
      </c>
    </row>
    <row r="939" spans="1:8" x14ac:dyDescent="0.25">
      <c r="A939" s="7">
        <v>45784.263888888891</v>
      </c>
      <c r="B939" s="4" t="s">
        <v>21</v>
      </c>
      <c r="C939" s="5">
        <v>51894.753702765811</v>
      </c>
      <c r="D939" s="5">
        <v>159192.964884819</v>
      </c>
      <c r="E939" s="5">
        <v>18.861075968610315</v>
      </c>
      <c r="F939" s="5">
        <v>51894.387491647612</v>
      </c>
      <c r="G939" s="5">
        <v>159191.69598619419</v>
      </c>
      <c r="H939" s="9">
        <v>18.857871854609566</v>
      </c>
    </row>
    <row r="940" spans="1:8" x14ac:dyDescent="0.25">
      <c r="A940" s="7">
        <v>45784.263888888891</v>
      </c>
      <c r="B940" s="4" t="s">
        <v>22</v>
      </c>
      <c r="C940" s="5">
        <v>51895.714567937095</v>
      </c>
      <c r="D940" s="5">
        <v>159192.6878684031</v>
      </c>
      <c r="E940" s="5">
        <v>18.861243127924759</v>
      </c>
      <c r="F940" s="5">
        <v>51895.348291058348</v>
      </c>
      <c r="G940" s="5">
        <v>159191.4187417838</v>
      </c>
      <c r="H940" s="9">
        <v>18.858042803191648</v>
      </c>
    </row>
    <row r="941" spans="1:8" x14ac:dyDescent="0.25">
      <c r="A941" s="7">
        <v>45784.263888888891</v>
      </c>
      <c r="B941" s="4" t="s">
        <v>23</v>
      </c>
      <c r="C941" s="5">
        <v>51896.675400289481</v>
      </c>
      <c r="D941" s="5">
        <v>159192.41088835374</v>
      </c>
      <c r="E941" s="5">
        <v>18.861498357934735</v>
      </c>
      <c r="F941" s="5">
        <v>51896.309521418087</v>
      </c>
      <c r="G941" s="5">
        <v>159191.14170884955</v>
      </c>
      <c r="H941" s="9">
        <v>18.858247340168667</v>
      </c>
    </row>
    <row r="942" spans="1:8" x14ac:dyDescent="0.25">
      <c r="A942" s="7">
        <v>45784.263888888891</v>
      </c>
      <c r="B942" s="4" t="s">
        <v>24</v>
      </c>
      <c r="C942" s="5">
        <v>51897.636380606236</v>
      </c>
      <c r="D942" s="5">
        <v>159192.13427621915</v>
      </c>
      <c r="E942" s="5">
        <v>18.863097673946697</v>
      </c>
      <c r="F942" s="5">
        <v>51897.271420156809</v>
      </c>
      <c r="G942" s="5">
        <v>159190.86830352191</v>
      </c>
      <c r="H942" s="9">
        <v>18.858833233345244</v>
      </c>
    </row>
    <row r="943" spans="1:8" x14ac:dyDescent="0.25">
      <c r="A943" s="7">
        <v>45784.263888888891</v>
      </c>
      <c r="B943" s="4" t="s">
        <v>25</v>
      </c>
      <c r="C943" s="5">
        <v>51898.597360922984</v>
      </c>
      <c r="D943" s="5">
        <v>159191.85766408456</v>
      </c>
      <c r="E943" s="5">
        <v>18.864696989958659</v>
      </c>
      <c r="F943" s="5">
        <v>51898.233318895531</v>
      </c>
      <c r="G943" s="5">
        <v>159190.59489819428</v>
      </c>
      <c r="H943" s="9">
        <v>18.859419126521821</v>
      </c>
    </row>
    <row r="944" spans="1:8" x14ac:dyDescent="0.25">
      <c r="A944" s="7">
        <v>45784.263888888891</v>
      </c>
      <c r="B944" s="4" t="s">
        <v>26</v>
      </c>
      <c r="C944" s="5">
        <v>51899.558748431518</v>
      </c>
      <c r="D944" s="5">
        <v>159191.58237758733</v>
      </c>
      <c r="E944" s="5">
        <v>18.866</v>
      </c>
      <c r="F944" s="5">
        <v>51899.203488344778</v>
      </c>
      <c r="G944" s="5">
        <v>159190.31967680616</v>
      </c>
      <c r="H944" s="9">
        <v>18.859777416319687</v>
      </c>
    </row>
    <row r="945" spans="1:8" x14ac:dyDescent="0.25">
      <c r="A945" s="7">
        <v>45784.263888888891</v>
      </c>
      <c r="B945" s="4" t="s">
        <v>27</v>
      </c>
      <c r="C945" s="5">
        <v>51900.521772886575</v>
      </c>
      <c r="D945" s="5">
        <v>159191.31296359556</v>
      </c>
      <c r="E945" s="5">
        <v>18.866</v>
      </c>
      <c r="F945" s="5">
        <v>51900.166132696293</v>
      </c>
      <c r="G945" s="5">
        <v>159190.04890859168</v>
      </c>
      <c r="H945" s="9">
        <v>18.859124333313233</v>
      </c>
    </row>
    <row r="946" spans="1:8" x14ac:dyDescent="0.25">
      <c r="A946" s="7">
        <v>45784.263888888891</v>
      </c>
      <c r="B946" s="4" t="s">
        <v>28</v>
      </c>
      <c r="C946" s="5">
        <v>51901.484797341633</v>
      </c>
      <c r="D946" s="5">
        <v>159191.04354960378</v>
      </c>
      <c r="E946" s="5">
        <v>18.866</v>
      </c>
      <c r="F946" s="5">
        <v>51901.128777047808</v>
      </c>
      <c r="G946" s="5">
        <v>159189.7781403772</v>
      </c>
      <c r="H946" s="9">
        <v>18.858471250306778</v>
      </c>
    </row>
    <row r="947" spans="1:8" x14ac:dyDescent="0.25">
      <c r="A947" s="7">
        <v>45784.263888888891</v>
      </c>
      <c r="B947" s="4" t="s">
        <v>29</v>
      </c>
      <c r="C947" s="5">
        <v>51902.447765839897</v>
      </c>
      <c r="D947" s="5">
        <v>159190.77523041447</v>
      </c>
      <c r="E947" s="5">
        <v>18.866065372992377</v>
      </c>
      <c r="F947" s="5">
        <v>51902.099861120325</v>
      </c>
      <c r="G947" s="5">
        <v>159189.50600598883</v>
      </c>
      <c r="H947" s="9">
        <v>18.857900000000001</v>
      </c>
    </row>
    <row r="948" spans="1:8" x14ac:dyDescent="0.25">
      <c r="A948" s="7">
        <v>45784.263888888891</v>
      </c>
      <c r="B948" s="4" t="s">
        <v>30</v>
      </c>
      <c r="C948" s="5">
        <v>51903.412339888513</v>
      </c>
      <c r="D948" s="5">
        <v>159190.51141841503</v>
      </c>
      <c r="E948" s="5">
        <v>18.866430993755124</v>
      </c>
      <c r="F948" s="5">
        <v>51903.064443484443</v>
      </c>
      <c r="G948" s="5">
        <v>159189.24222414181</v>
      </c>
      <c r="H948" s="9">
        <v>18.857900000000001</v>
      </c>
    </row>
    <row r="949" spans="1:8" x14ac:dyDescent="0.25">
      <c r="A949" s="7">
        <v>45784.263888888891</v>
      </c>
      <c r="B949" s="4" t="s">
        <v>31</v>
      </c>
      <c r="C949" s="5">
        <v>51904.376913937136</v>
      </c>
      <c r="D949" s="5">
        <v>159190.24760641559</v>
      </c>
      <c r="E949" s="5">
        <v>18.866796614517867</v>
      </c>
      <c r="F949" s="5">
        <v>51904.029025848562</v>
      </c>
      <c r="G949" s="5">
        <v>159188.97844229479</v>
      </c>
      <c r="H949" s="9">
        <v>18.857900000000001</v>
      </c>
    </row>
    <row r="950" spans="1:8" x14ac:dyDescent="0.25">
      <c r="A950" s="7">
        <v>45784.263888888891</v>
      </c>
      <c r="B950" s="4" t="s">
        <v>32</v>
      </c>
      <c r="C950" s="5">
        <v>51905.341841341033</v>
      </c>
      <c r="D950" s="5">
        <v>159189.98517916439</v>
      </c>
      <c r="E950" s="5">
        <v>18.86745208135207</v>
      </c>
      <c r="F950" s="5">
        <v>51905.003861376892</v>
      </c>
      <c r="G950" s="5">
        <v>159188.71299131436</v>
      </c>
      <c r="H950" s="9">
        <v>18.858104705007346</v>
      </c>
    </row>
    <row r="951" spans="1:8" x14ac:dyDescent="0.25">
      <c r="A951" s="7">
        <v>45784.263888888891</v>
      </c>
      <c r="B951" s="4" t="s">
        <v>33</v>
      </c>
      <c r="C951" s="5">
        <v>51906.30859422603</v>
      </c>
      <c r="D951" s="5">
        <v>159189.72947507742</v>
      </c>
      <c r="E951" s="5">
        <v>18.86952071444296</v>
      </c>
      <c r="F951" s="5">
        <v>51905.970489987638</v>
      </c>
      <c r="G951" s="5">
        <v>159188.45681371962</v>
      </c>
      <c r="H951" s="9">
        <v>18.859577402901905</v>
      </c>
    </row>
    <row r="952" spans="1:8" x14ac:dyDescent="0.25">
      <c r="A952" s="7">
        <v>45784.263888888891</v>
      </c>
      <c r="B952" s="4" t="s">
        <v>34</v>
      </c>
      <c r="C952" s="5">
        <v>51907.275347111034</v>
      </c>
      <c r="D952" s="5">
        <v>159189.47377099041</v>
      </c>
      <c r="E952" s="5">
        <v>18.871589347533849</v>
      </c>
      <c r="F952" s="5">
        <v>51906.937118598384</v>
      </c>
      <c r="G952" s="5">
        <v>159188.20063612488</v>
      </c>
      <c r="H952" s="9">
        <v>18.861050100796465</v>
      </c>
    </row>
    <row r="953" spans="1:8" x14ac:dyDescent="0.25">
      <c r="A953" s="7">
        <v>45784.263888888891</v>
      </c>
      <c r="B953" s="4" t="s">
        <v>35</v>
      </c>
      <c r="C953" s="5">
        <v>51908.24283118709</v>
      </c>
      <c r="D953" s="5">
        <v>159189.22159764636</v>
      </c>
      <c r="E953" s="5">
        <v>18.873859694515247</v>
      </c>
      <c r="F953" s="5">
        <v>51907.904497607546</v>
      </c>
      <c r="G953" s="5">
        <v>159187.94812580553</v>
      </c>
      <c r="H953" s="9">
        <v>18.86283096891291</v>
      </c>
    </row>
    <row r="954" spans="1:8" x14ac:dyDescent="0.25">
      <c r="A954" s="7">
        <v>45784.263888888891</v>
      </c>
      <c r="B954" s="4" t="s">
        <v>36</v>
      </c>
      <c r="C954" s="5">
        <v>51909.212416550698</v>
      </c>
      <c r="D954" s="5">
        <v>159188.97685919519</v>
      </c>
      <c r="E954" s="5">
        <v>18.876563986793464</v>
      </c>
      <c r="F954" s="5">
        <v>51908.873769331156</v>
      </c>
      <c r="G954" s="5">
        <v>159187.70214442315</v>
      </c>
      <c r="H954" s="9">
        <v>18.865173045894053</v>
      </c>
    </row>
    <row r="955" spans="1:8" x14ac:dyDescent="0.25">
      <c r="A955" s="7">
        <v>45784.263888888891</v>
      </c>
      <c r="B955" s="4" t="s">
        <v>37</v>
      </c>
      <c r="C955" s="5">
        <v>51910.182001914305</v>
      </c>
      <c r="D955" s="5">
        <v>159188.73212074401</v>
      </c>
      <c r="E955" s="5">
        <v>18.879268279071681</v>
      </c>
      <c r="F955" s="5">
        <v>51909.843041054766</v>
      </c>
      <c r="G955" s="5">
        <v>159187.45616304077</v>
      </c>
      <c r="H955" s="9">
        <v>18.867515122875201</v>
      </c>
    </row>
    <row r="956" spans="1:8" x14ac:dyDescent="0.25">
      <c r="A956" s="7">
        <v>45784.263888888891</v>
      </c>
      <c r="B956" s="4" t="s">
        <v>38</v>
      </c>
      <c r="C956" s="5">
        <v>51911.151124583565</v>
      </c>
      <c r="D956" s="5">
        <v>159188.48937362182</v>
      </c>
      <c r="E956" s="5">
        <v>18.882328441829319</v>
      </c>
      <c r="F956" s="5">
        <v>51910.835188304052</v>
      </c>
      <c r="G956" s="5">
        <v>159187.20649995178</v>
      </c>
      <c r="H956" s="9">
        <v>18.870139116386198</v>
      </c>
    </row>
    <row r="957" spans="1:8" x14ac:dyDescent="0.25">
      <c r="A957" s="7">
        <v>45784.263888888891</v>
      </c>
      <c r="B957" s="4" t="s">
        <v>39</v>
      </c>
      <c r="C957" s="5">
        <v>51912.122778205805</v>
      </c>
      <c r="D957" s="5">
        <v>159188.25300560394</v>
      </c>
      <c r="E957" s="5">
        <v>18.886732814833675</v>
      </c>
      <c r="F957" s="5">
        <v>51911.806733444027</v>
      </c>
      <c r="G957" s="5">
        <v>159186.96966968034</v>
      </c>
      <c r="H957" s="9">
        <v>18.873524899190585</v>
      </c>
    </row>
    <row r="958" spans="1:8" x14ac:dyDescent="0.25">
      <c r="A958" s="7">
        <v>45784.263888888891</v>
      </c>
      <c r="B958" s="4" t="s">
        <v>40</v>
      </c>
      <c r="C958" s="5">
        <v>51913.094431828045</v>
      </c>
      <c r="D958" s="5">
        <v>159188.01663758603</v>
      </c>
      <c r="E958" s="5">
        <v>18.89113718783803</v>
      </c>
      <c r="F958" s="5">
        <v>51912.778278584003</v>
      </c>
      <c r="G958" s="5">
        <v>159186.73283940891</v>
      </c>
      <c r="H958" s="9">
        <v>18.876910681994968</v>
      </c>
    </row>
    <row r="959" spans="1:8" x14ac:dyDescent="0.25">
      <c r="A959" s="7">
        <v>45783.270833333336</v>
      </c>
      <c r="B959" s="4" t="s">
        <v>12</v>
      </c>
      <c r="C959" s="5">
        <v>51886.102866827561</v>
      </c>
      <c r="D959" s="5">
        <v>159195.44560737311</v>
      </c>
      <c r="E959" s="5">
        <v>18.870056358563076</v>
      </c>
      <c r="F959" s="5">
        <v>51885.74297614133</v>
      </c>
      <c r="G959" s="5">
        <v>159194.18669572662</v>
      </c>
      <c r="H959" s="9">
        <v>18.866068645440574</v>
      </c>
    </row>
    <row r="960" spans="1:8" x14ac:dyDescent="0.25">
      <c r="A960" s="7">
        <v>45783.270833333336</v>
      </c>
      <c r="B960" s="4" t="s">
        <v>13</v>
      </c>
      <c r="C960" s="5">
        <v>51887.064487407013</v>
      </c>
      <c r="D960" s="5">
        <v>159195.17122469077</v>
      </c>
      <c r="E960" s="5">
        <v>18.870125612142669</v>
      </c>
      <c r="F960" s="5">
        <v>51886.704005157357</v>
      </c>
      <c r="G960" s="5">
        <v>159193.91024828269</v>
      </c>
      <c r="H960" s="9">
        <v>18.866271344287416</v>
      </c>
    </row>
    <row r="961" spans="1:8" x14ac:dyDescent="0.25">
      <c r="A961" s="7">
        <v>45783.270833333336</v>
      </c>
      <c r="B961" s="4" t="s">
        <v>14</v>
      </c>
      <c r="C961" s="5">
        <v>51888.026107986465</v>
      </c>
      <c r="D961" s="5">
        <v>159194.8968420084</v>
      </c>
      <c r="E961" s="5">
        <v>18.870194865722262</v>
      </c>
      <c r="F961" s="5">
        <v>51887.665034173377</v>
      </c>
      <c r="G961" s="5">
        <v>159193.63380083872</v>
      </c>
      <c r="H961" s="9">
        <v>18.866474043134257</v>
      </c>
    </row>
    <row r="962" spans="1:8" x14ac:dyDescent="0.25">
      <c r="A962" s="7">
        <v>45783.270833333336</v>
      </c>
      <c r="B962" s="4" t="s">
        <v>15</v>
      </c>
      <c r="C962" s="5">
        <v>51888.986311906534</v>
      </c>
      <c r="D962" s="5">
        <v>159194.62209812674</v>
      </c>
      <c r="E962" s="5">
        <v>18.869514952116027</v>
      </c>
      <c r="F962" s="5">
        <v>51888.625103758357</v>
      </c>
      <c r="G962" s="5">
        <v>159193.35707278902</v>
      </c>
      <c r="H962" s="9">
        <v>18.865453221913011</v>
      </c>
    </row>
    <row r="963" spans="1:8" x14ac:dyDescent="0.25">
      <c r="A963" s="7">
        <v>45783.270833333336</v>
      </c>
      <c r="B963" s="4" t="s">
        <v>16</v>
      </c>
      <c r="C963" s="5">
        <v>51889.947713492664</v>
      </c>
      <c r="D963" s="5">
        <v>159194.3469500916</v>
      </c>
      <c r="E963" s="5">
        <v>18.868774039414347</v>
      </c>
      <c r="F963" s="5">
        <v>51889.585962165373</v>
      </c>
      <c r="G963" s="5">
        <v>159193.08003546728</v>
      </c>
      <c r="H963" s="9">
        <v>18.864251548067312</v>
      </c>
    </row>
    <row r="964" spans="1:8" x14ac:dyDescent="0.25">
      <c r="A964" s="7">
        <v>45783.270833333336</v>
      </c>
      <c r="B964" s="4" t="s">
        <v>17</v>
      </c>
      <c r="C964" s="5">
        <v>51890.909115078794</v>
      </c>
      <c r="D964" s="5">
        <v>159194.07180205648</v>
      </c>
      <c r="E964" s="5">
        <v>18.868033126712668</v>
      </c>
      <c r="F964" s="5">
        <v>51890.546820572396</v>
      </c>
      <c r="G964" s="5">
        <v>159192.80299814555</v>
      </c>
      <c r="H964" s="9">
        <v>18.863049874221616</v>
      </c>
    </row>
    <row r="965" spans="1:8" x14ac:dyDescent="0.25">
      <c r="A965" s="7">
        <v>45783.270833333336</v>
      </c>
      <c r="B965" s="4" t="s">
        <v>18</v>
      </c>
      <c r="C965" s="5">
        <v>51891.870997674043</v>
      </c>
      <c r="D965" s="5">
        <v>159193.79503821288</v>
      </c>
      <c r="E965" s="5">
        <v>18.865661670375356</v>
      </c>
      <c r="F965" s="5">
        <v>51891.505242386549</v>
      </c>
      <c r="G965" s="5">
        <v>159192.52652276491</v>
      </c>
      <c r="H965" s="9">
        <v>18.861282734964647</v>
      </c>
    </row>
    <row r="966" spans="1:8" x14ac:dyDescent="0.25">
      <c r="A966" s="7">
        <v>45783.270833333336</v>
      </c>
      <c r="B966" s="4" t="s">
        <v>19</v>
      </c>
      <c r="C966" s="5">
        <v>51892.831986665937</v>
      </c>
      <c r="D966" s="5">
        <v>159193.51846240537</v>
      </c>
      <c r="E966" s="5">
        <v>18.863216230483452</v>
      </c>
      <c r="F966" s="5">
        <v>51892.466060782528</v>
      </c>
      <c r="G966" s="5">
        <v>159192.24934992488</v>
      </c>
      <c r="H966" s="9">
        <v>18.859486432626408</v>
      </c>
    </row>
    <row r="967" spans="1:8" x14ac:dyDescent="0.25">
      <c r="A967" s="7">
        <v>45783.270833333336</v>
      </c>
      <c r="B967" s="4" t="s">
        <v>20</v>
      </c>
      <c r="C967" s="5">
        <v>51893.792832897052</v>
      </c>
      <c r="D967" s="5">
        <v>159193.2418849722</v>
      </c>
      <c r="E967" s="5">
        <v>18.860926425435991</v>
      </c>
      <c r="F967" s="5">
        <v>51893.426692719338</v>
      </c>
      <c r="G967" s="5">
        <v>159191.97223227765</v>
      </c>
      <c r="H967" s="9">
        <v>18.857700906113323</v>
      </c>
    </row>
    <row r="968" spans="1:8" x14ac:dyDescent="0.25">
      <c r="A968" s="7">
        <v>45783.270833333336</v>
      </c>
      <c r="B968" s="4" t="s">
        <v>21</v>
      </c>
      <c r="C968" s="5">
        <v>51894.753608932246</v>
      </c>
      <c r="D968" s="5">
        <v>159192.96455996652</v>
      </c>
      <c r="E968" s="5">
        <v>18.86142785685897</v>
      </c>
      <c r="F968" s="5">
        <v>51894.38758316014</v>
      </c>
      <c r="G968" s="5">
        <v>159191.6953035295</v>
      </c>
      <c r="H968" s="9">
        <v>18.857871870891774</v>
      </c>
    </row>
    <row r="969" spans="1:8" x14ac:dyDescent="0.25">
      <c r="A969" s="7">
        <v>45783.270833333336</v>
      </c>
      <c r="B969" s="4" t="s">
        <v>22</v>
      </c>
      <c r="C969" s="5">
        <v>51895.714384967439</v>
      </c>
      <c r="D969" s="5">
        <v>159192.68723496085</v>
      </c>
      <c r="E969" s="5">
        <v>18.861929288281949</v>
      </c>
      <c r="F969" s="5">
        <v>51895.348473600949</v>
      </c>
      <c r="G969" s="5">
        <v>159191.41837478138</v>
      </c>
      <c r="H969" s="9">
        <v>18.858042835670226</v>
      </c>
    </row>
    <row r="970" spans="1:8" x14ac:dyDescent="0.25">
      <c r="A970" s="7">
        <v>45783.270833333336</v>
      </c>
      <c r="B970" s="4" t="s">
        <v>23</v>
      </c>
      <c r="C970" s="5">
        <v>51896.675405999806</v>
      </c>
      <c r="D970" s="5">
        <v>159192.40990809427</v>
      </c>
      <c r="E970" s="5">
        <v>18.862476983212481</v>
      </c>
      <c r="F970" s="5">
        <v>51896.309521397779</v>
      </c>
      <c r="G970" s="5">
        <v>159191.14170885531</v>
      </c>
      <c r="H970" s="9">
        <v>18.858275187307061</v>
      </c>
    </row>
    <row r="971" spans="1:8" x14ac:dyDescent="0.25">
      <c r="A971" s="7">
        <v>45783.270833333336</v>
      </c>
      <c r="B971" s="4" t="s">
        <v>24</v>
      </c>
      <c r="C971" s="5">
        <v>51897.636479167399</v>
      </c>
      <c r="D971" s="5">
        <v>159192.13361694413</v>
      </c>
      <c r="E971" s="5">
        <v>18.863728742765058</v>
      </c>
      <c r="F971" s="5">
        <v>51897.271419885146</v>
      </c>
      <c r="G971" s="5">
        <v>159190.86830359913</v>
      </c>
      <c r="H971" s="9">
        <v>18.85920572328552</v>
      </c>
    </row>
    <row r="972" spans="1:8" x14ac:dyDescent="0.25">
      <c r="A972" s="7">
        <v>45783.270833333336</v>
      </c>
      <c r="B972" s="4" t="s">
        <v>25</v>
      </c>
      <c r="C972" s="5">
        <v>51898.597552334984</v>
      </c>
      <c r="D972" s="5">
        <v>159191.857325794</v>
      </c>
      <c r="E972" s="5">
        <v>18.864980502317636</v>
      </c>
      <c r="F972" s="5">
        <v>51898.233318372506</v>
      </c>
      <c r="G972" s="5">
        <v>159190.59489834294</v>
      </c>
      <c r="H972" s="9">
        <v>18.860136259263978</v>
      </c>
    </row>
    <row r="973" spans="1:8" x14ac:dyDescent="0.25">
      <c r="A973" s="7">
        <v>45783.270833333336</v>
      </c>
      <c r="B973" s="4" t="s">
        <v>26</v>
      </c>
      <c r="C973" s="5">
        <v>51899.558748431518</v>
      </c>
      <c r="D973" s="5">
        <v>159191.58237758733</v>
      </c>
      <c r="E973" s="5">
        <v>18.866</v>
      </c>
      <c r="F973" s="5">
        <v>51899.20347231318</v>
      </c>
      <c r="G973" s="5">
        <v>159190.31962002904</v>
      </c>
      <c r="H973" s="9">
        <v>18.860716140793912</v>
      </c>
    </row>
    <row r="974" spans="1:8" x14ac:dyDescent="0.25">
      <c r="A974" s="7">
        <v>45783.270833333336</v>
      </c>
      <c r="B974" s="4" t="s">
        <v>27</v>
      </c>
      <c r="C974" s="5">
        <v>51900.521772886575</v>
      </c>
      <c r="D974" s="5">
        <v>159191.31296359556</v>
      </c>
      <c r="E974" s="5">
        <v>18.866</v>
      </c>
      <c r="F974" s="5">
        <v>51900.166031253946</v>
      </c>
      <c r="G974" s="5">
        <v>159190.04854932599</v>
      </c>
      <c r="H974" s="9">
        <v>18.859736603201547</v>
      </c>
    </row>
    <row r="975" spans="1:8" x14ac:dyDescent="0.25">
      <c r="A975" s="7">
        <v>45783.270833333336</v>
      </c>
      <c r="B975" s="4" t="s">
        <v>28</v>
      </c>
      <c r="C975" s="5">
        <v>51901.484797341633</v>
      </c>
      <c r="D975" s="5">
        <v>159191.04354960378</v>
      </c>
      <c r="E975" s="5">
        <v>18.866</v>
      </c>
      <c r="F975" s="5">
        <v>51901.128590194705</v>
      </c>
      <c r="G975" s="5">
        <v>159189.77747862291</v>
      </c>
      <c r="H975" s="9">
        <v>18.858757065609186</v>
      </c>
    </row>
    <row r="976" spans="1:8" x14ac:dyDescent="0.25">
      <c r="A976" s="7">
        <v>45783.270833333336</v>
      </c>
      <c r="B976" s="4" t="s">
        <v>29</v>
      </c>
      <c r="C976" s="5">
        <v>51902.447765809411</v>
      </c>
      <c r="D976" s="5">
        <v>159190.77523042282</v>
      </c>
      <c r="E976" s="5">
        <v>18.866124802963387</v>
      </c>
      <c r="F976" s="5">
        <v>51902.099872443272</v>
      </c>
      <c r="G976" s="5">
        <v>159189.5050474201</v>
      </c>
      <c r="H976" s="9">
        <v>18.857900000000001</v>
      </c>
    </row>
    <row r="977" spans="1:8" x14ac:dyDescent="0.25">
      <c r="A977" s="7">
        <v>45783.270833333336</v>
      </c>
      <c r="B977" s="4" t="s">
        <v>30</v>
      </c>
      <c r="C977" s="5">
        <v>51903.412339687529</v>
      </c>
      <c r="D977" s="5">
        <v>159190.51141847001</v>
      </c>
      <c r="E977" s="5">
        <v>18.866822806114335</v>
      </c>
      <c r="F977" s="5">
        <v>51903.064539433311</v>
      </c>
      <c r="G977" s="5">
        <v>159189.2415752236</v>
      </c>
      <c r="H977" s="9">
        <v>18.857900000000001</v>
      </c>
    </row>
    <row r="978" spans="1:8" x14ac:dyDescent="0.25">
      <c r="A978" s="7">
        <v>45783.270833333336</v>
      </c>
      <c r="B978" s="4" t="s">
        <v>31</v>
      </c>
      <c r="C978" s="5">
        <v>51904.376913565648</v>
      </c>
      <c r="D978" s="5">
        <v>159190.24760651719</v>
      </c>
      <c r="E978" s="5">
        <v>18.867520809265283</v>
      </c>
      <c r="F978" s="5">
        <v>51904.029206423351</v>
      </c>
      <c r="G978" s="5">
        <v>159188.9781030271</v>
      </c>
      <c r="H978" s="9">
        <v>18.857900000000001</v>
      </c>
    </row>
    <row r="979" spans="1:8" x14ac:dyDescent="0.25">
      <c r="A979" s="7">
        <v>45783.270833333336</v>
      </c>
      <c r="B979" s="4" t="s">
        <v>32</v>
      </c>
      <c r="C979" s="5">
        <v>51905.341841450259</v>
      </c>
      <c r="D979" s="5">
        <v>159189.98517913549</v>
      </c>
      <c r="E979" s="5">
        <v>18.868392406740742</v>
      </c>
      <c r="F979" s="5">
        <v>51905.003861376892</v>
      </c>
      <c r="G979" s="5">
        <v>159188.71299131436</v>
      </c>
      <c r="H979" s="9">
        <v>18.858104705007346</v>
      </c>
    </row>
    <row r="980" spans="1:8" x14ac:dyDescent="0.25">
      <c r="A980" s="7">
        <v>45783.270833333336</v>
      </c>
      <c r="B980" s="4" t="s">
        <v>33</v>
      </c>
      <c r="C980" s="5">
        <v>51906.308594977017</v>
      </c>
      <c r="D980" s="5">
        <v>159189.72947487878</v>
      </c>
      <c r="E980" s="5">
        <v>18.870110425193985</v>
      </c>
      <c r="F980" s="5">
        <v>51905.970489987638</v>
      </c>
      <c r="G980" s="5">
        <v>159188.45681371962</v>
      </c>
      <c r="H980" s="9">
        <v>18.859577402901905</v>
      </c>
    </row>
    <row r="981" spans="1:8" x14ac:dyDescent="0.25">
      <c r="A981" s="7">
        <v>45783.270833333336</v>
      </c>
      <c r="B981" s="4" t="s">
        <v>34</v>
      </c>
      <c r="C981" s="5">
        <v>51907.275348503776</v>
      </c>
      <c r="D981" s="5">
        <v>159189.47377062205</v>
      </c>
      <c r="E981" s="5">
        <v>18.871828443647232</v>
      </c>
      <c r="F981" s="5">
        <v>51906.937118598384</v>
      </c>
      <c r="G981" s="5">
        <v>159188.20063612488</v>
      </c>
      <c r="H981" s="9">
        <v>18.861050100796465</v>
      </c>
    </row>
    <row r="982" spans="1:8" x14ac:dyDescent="0.25">
      <c r="A982" s="7">
        <v>45783.270833333336</v>
      </c>
      <c r="B982" s="4" t="s">
        <v>35</v>
      </c>
      <c r="C982" s="5">
        <v>51908.242813030833</v>
      </c>
      <c r="D982" s="5">
        <v>159189.22152574797</v>
      </c>
      <c r="E982" s="5">
        <v>18.873859358535199</v>
      </c>
      <c r="F982" s="5">
        <v>51907.904497607546</v>
      </c>
      <c r="G982" s="5">
        <v>159187.94812580553</v>
      </c>
      <c r="H982" s="9">
        <v>18.86283096891291</v>
      </c>
    </row>
    <row r="983" spans="1:8" x14ac:dyDescent="0.25">
      <c r="A983" s="7">
        <v>45783.270833333336</v>
      </c>
      <c r="B983" s="4" t="s">
        <v>36</v>
      </c>
      <c r="C983" s="5">
        <v>51909.212341281331</v>
      </c>
      <c r="D983" s="5">
        <v>159188.97656113011</v>
      </c>
      <c r="E983" s="5">
        <v>18.876562593940044</v>
      </c>
      <c r="F983" s="5">
        <v>51908.873769331156</v>
      </c>
      <c r="G983" s="5">
        <v>159187.70214442315</v>
      </c>
      <c r="H983" s="9">
        <v>18.865173045894053</v>
      </c>
    </row>
    <row r="984" spans="1:8" x14ac:dyDescent="0.25">
      <c r="A984" s="7">
        <v>45783.270833333336</v>
      </c>
      <c r="B984" s="4" t="s">
        <v>37</v>
      </c>
      <c r="C984" s="5">
        <v>51910.181869531829</v>
      </c>
      <c r="D984" s="5">
        <v>159188.73159651223</v>
      </c>
      <c r="E984" s="5">
        <v>18.879265829344888</v>
      </c>
      <c r="F984" s="5">
        <v>51909.843041054766</v>
      </c>
      <c r="G984" s="5">
        <v>159187.45616304077</v>
      </c>
      <c r="H984" s="9">
        <v>18.867515122875201</v>
      </c>
    </row>
    <row r="985" spans="1:8" x14ac:dyDescent="0.25">
      <c r="A985" s="7">
        <v>45783.270833333336</v>
      </c>
      <c r="B985" s="4" t="s">
        <v>38</v>
      </c>
      <c r="C985" s="5">
        <v>51911.152141168488</v>
      </c>
      <c r="D985" s="5">
        <v>159188.48844327914</v>
      </c>
      <c r="E985" s="5">
        <v>18.882402208832403</v>
      </c>
      <c r="F985" s="5">
        <v>51910.835188304052</v>
      </c>
      <c r="G985" s="5">
        <v>159187.20649995178</v>
      </c>
      <c r="H985" s="9">
        <v>18.870139116386198</v>
      </c>
    </row>
    <row r="986" spans="1:8" x14ac:dyDescent="0.25">
      <c r="A986" s="7">
        <v>45783.270833333336</v>
      </c>
      <c r="B986" s="4" t="s">
        <v>39</v>
      </c>
      <c r="C986" s="5">
        <v>51912.123873466815</v>
      </c>
      <c r="D986" s="5">
        <v>159188.25240570394</v>
      </c>
      <c r="E986" s="5">
        <v>18.887156520181556</v>
      </c>
      <c r="F986" s="5">
        <v>51911.806733444027</v>
      </c>
      <c r="G986" s="5">
        <v>159186.96966968034</v>
      </c>
      <c r="H986" s="9">
        <v>18.873524899190585</v>
      </c>
    </row>
    <row r="987" spans="1:8" x14ac:dyDescent="0.25">
      <c r="A987" s="7">
        <v>45783.270833333336</v>
      </c>
      <c r="B987" s="4" t="s">
        <v>40</v>
      </c>
      <c r="C987" s="5">
        <v>51913.095605765142</v>
      </c>
      <c r="D987" s="5">
        <v>159188.01636812871</v>
      </c>
      <c r="E987" s="5">
        <v>18.891910831530705</v>
      </c>
      <c r="F987" s="5">
        <v>51912.778278584003</v>
      </c>
      <c r="G987" s="5">
        <v>159186.73283940891</v>
      </c>
      <c r="H987" s="9">
        <v>18.876910681994968</v>
      </c>
    </row>
    <row r="988" spans="1:8" x14ac:dyDescent="0.25">
      <c r="A988" s="7">
        <v>45779.270833333336</v>
      </c>
      <c r="B988" s="4" t="s">
        <v>12</v>
      </c>
      <c r="C988" s="5">
        <v>51886.102866827561</v>
      </c>
      <c r="D988" s="5">
        <v>159195.44560737311</v>
      </c>
      <c r="E988" s="5">
        <v>18.870056358563076</v>
      </c>
      <c r="F988" s="5">
        <v>51885.74297614133</v>
      </c>
      <c r="G988" s="5">
        <v>159194.18669572662</v>
      </c>
      <c r="H988" s="9">
        <v>18.866068645440574</v>
      </c>
    </row>
    <row r="989" spans="1:8" x14ac:dyDescent="0.25">
      <c r="A989" s="7">
        <v>45779.270833333336</v>
      </c>
      <c r="B989" s="4" t="s">
        <v>13</v>
      </c>
      <c r="C989" s="5">
        <v>51887.064487407013</v>
      </c>
      <c r="D989" s="5">
        <v>159195.17122469077</v>
      </c>
      <c r="E989" s="5">
        <v>18.870125612142669</v>
      </c>
      <c r="F989" s="5">
        <v>51886.704005157357</v>
      </c>
      <c r="G989" s="5">
        <v>159193.91024828269</v>
      </c>
      <c r="H989" s="9">
        <v>18.866271344287416</v>
      </c>
    </row>
    <row r="990" spans="1:8" x14ac:dyDescent="0.25">
      <c r="A990" s="7">
        <v>45779.270833333336</v>
      </c>
      <c r="B990" s="4" t="s">
        <v>14</v>
      </c>
      <c r="C990" s="5">
        <v>51888.026107986465</v>
      </c>
      <c r="D990" s="5">
        <v>159194.8968420084</v>
      </c>
      <c r="E990" s="5">
        <v>18.870194865722262</v>
      </c>
      <c r="F990" s="5">
        <v>51887.665034173377</v>
      </c>
      <c r="G990" s="5">
        <v>159193.63380083872</v>
      </c>
      <c r="H990" s="9">
        <v>18.866474043134257</v>
      </c>
    </row>
    <row r="991" spans="1:8" x14ac:dyDescent="0.25">
      <c r="A991" s="7">
        <v>45779.270833333336</v>
      </c>
      <c r="B991" s="4" t="s">
        <v>15</v>
      </c>
      <c r="C991" s="5">
        <v>51888.986311906534</v>
      </c>
      <c r="D991" s="5">
        <v>159194.62209812674</v>
      </c>
      <c r="E991" s="5">
        <v>18.869514952116027</v>
      </c>
      <c r="F991" s="5">
        <v>51888.625103758357</v>
      </c>
      <c r="G991" s="5">
        <v>159193.35707278902</v>
      </c>
      <c r="H991" s="9">
        <v>18.865453221913011</v>
      </c>
    </row>
    <row r="992" spans="1:8" x14ac:dyDescent="0.25">
      <c r="A992" s="7">
        <v>45779.270833333336</v>
      </c>
      <c r="B992" s="4" t="s">
        <v>16</v>
      </c>
      <c r="C992" s="5">
        <v>51889.947713492664</v>
      </c>
      <c r="D992" s="5">
        <v>159194.3469500916</v>
      </c>
      <c r="E992" s="5">
        <v>18.868774039414347</v>
      </c>
      <c r="F992" s="5">
        <v>51889.585962165373</v>
      </c>
      <c r="G992" s="5">
        <v>159193.08003546728</v>
      </c>
      <c r="H992" s="9">
        <v>18.864251548067312</v>
      </c>
    </row>
    <row r="993" spans="1:8" x14ac:dyDescent="0.25">
      <c r="A993" s="7">
        <v>45779.270833333336</v>
      </c>
      <c r="B993" s="4" t="s">
        <v>17</v>
      </c>
      <c r="C993" s="5">
        <v>51890.909115078794</v>
      </c>
      <c r="D993" s="5">
        <v>159194.07180205648</v>
      </c>
      <c r="E993" s="5">
        <v>18.868033126712668</v>
      </c>
      <c r="F993" s="5">
        <v>51890.546820572396</v>
      </c>
      <c r="G993" s="5">
        <v>159192.80299814555</v>
      </c>
      <c r="H993" s="9">
        <v>18.863049874221616</v>
      </c>
    </row>
    <row r="994" spans="1:8" x14ac:dyDescent="0.25">
      <c r="A994" s="7">
        <v>45779.270833333336</v>
      </c>
      <c r="B994" s="4" t="s">
        <v>18</v>
      </c>
      <c r="C994" s="5">
        <v>51891.870997674043</v>
      </c>
      <c r="D994" s="5">
        <v>159193.79503821288</v>
      </c>
      <c r="E994" s="5">
        <v>18.865661670375356</v>
      </c>
      <c r="F994" s="5">
        <v>51891.505242386549</v>
      </c>
      <c r="G994" s="5">
        <v>159192.52652276491</v>
      </c>
      <c r="H994" s="9">
        <v>18.861282734964647</v>
      </c>
    </row>
    <row r="995" spans="1:8" x14ac:dyDescent="0.25">
      <c r="A995" s="7">
        <v>45779.270833333336</v>
      </c>
      <c r="B995" s="4" t="s">
        <v>19</v>
      </c>
      <c r="C995" s="5">
        <v>51892.831986665937</v>
      </c>
      <c r="D995" s="5">
        <v>159193.51846240537</v>
      </c>
      <c r="E995" s="5">
        <v>18.863216230483452</v>
      </c>
      <c r="F995" s="5">
        <v>51892.466060782528</v>
      </c>
      <c r="G995" s="5">
        <v>159192.24934992488</v>
      </c>
      <c r="H995" s="9">
        <v>18.859486432626408</v>
      </c>
    </row>
    <row r="996" spans="1:8" x14ac:dyDescent="0.25">
      <c r="A996" s="7">
        <v>45779.270833333336</v>
      </c>
      <c r="B996" s="4" t="s">
        <v>20</v>
      </c>
      <c r="C996" s="5">
        <v>51893.792832897052</v>
      </c>
      <c r="D996" s="5">
        <v>159193.2418849722</v>
      </c>
      <c r="E996" s="5">
        <v>18.860926425435991</v>
      </c>
      <c r="F996" s="5">
        <v>51893.426692719338</v>
      </c>
      <c r="G996" s="5">
        <v>159191.97223227765</v>
      </c>
      <c r="H996" s="9">
        <v>18.857700906113323</v>
      </c>
    </row>
    <row r="997" spans="1:8" x14ac:dyDescent="0.25">
      <c r="A997" s="7">
        <v>45779.270833333336</v>
      </c>
      <c r="B997" s="4" t="s">
        <v>21</v>
      </c>
      <c r="C997" s="5">
        <v>51894.753608932246</v>
      </c>
      <c r="D997" s="5">
        <v>159192.96455996652</v>
      </c>
      <c r="E997" s="5">
        <v>18.86142785685897</v>
      </c>
      <c r="F997" s="5">
        <v>51894.38758316014</v>
      </c>
      <c r="G997" s="5">
        <v>159191.6953035295</v>
      </c>
      <c r="H997" s="9">
        <v>18.857871870891774</v>
      </c>
    </row>
    <row r="998" spans="1:8" x14ac:dyDescent="0.25">
      <c r="A998" s="7">
        <v>45779.270833333336</v>
      </c>
      <c r="B998" s="4" t="s">
        <v>22</v>
      </c>
      <c r="C998" s="5">
        <v>51895.714384967439</v>
      </c>
      <c r="D998" s="5">
        <v>159192.68723496085</v>
      </c>
      <c r="E998" s="5">
        <v>18.861929288281949</v>
      </c>
      <c r="F998" s="5">
        <v>51895.348473600949</v>
      </c>
      <c r="G998" s="5">
        <v>159191.41837478138</v>
      </c>
      <c r="H998" s="9">
        <v>18.858042835670226</v>
      </c>
    </row>
    <row r="999" spans="1:8" x14ac:dyDescent="0.25">
      <c r="A999" s="7">
        <v>45779.270833333336</v>
      </c>
      <c r="B999" s="4" t="s">
        <v>23</v>
      </c>
      <c r="C999" s="5">
        <v>51896.675400318774</v>
      </c>
      <c r="D999" s="5">
        <v>159192.40988834528</v>
      </c>
      <c r="E999" s="5">
        <v>18.862476975813159</v>
      </c>
      <c r="F999" s="5">
        <v>51896.309521418087</v>
      </c>
      <c r="G999" s="5">
        <v>159191.14170884955</v>
      </c>
      <c r="H999" s="9">
        <v>18.858247340168667</v>
      </c>
    </row>
    <row r="1000" spans="1:8" x14ac:dyDescent="0.25">
      <c r="A1000" s="7">
        <v>45779.270833333336</v>
      </c>
      <c r="B1000" s="4" t="s">
        <v>24</v>
      </c>
      <c r="C1000" s="5">
        <v>51897.636381111792</v>
      </c>
      <c r="D1000" s="5">
        <v>159192.13327607361</v>
      </c>
      <c r="E1000" s="5">
        <v>18.863728615051539</v>
      </c>
      <c r="F1000" s="5">
        <v>51897.271420156809</v>
      </c>
      <c r="G1000" s="5">
        <v>159190.86830352191</v>
      </c>
      <c r="H1000" s="9">
        <v>18.858833233345244</v>
      </c>
    </row>
    <row r="1001" spans="1:8" x14ac:dyDescent="0.25">
      <c r="A1001" s="7">
        <v>45779.270833333336</v>
      </c>
      <c r="B1001" s="4" t="s">
        <v>25</v>
      </c>
      <c r="C1001" s="5">
        <v>51898.597361904816</v>
      </c>
      <c r="D1001" s="5">
        <v>159191.85666380194</v>
      </c>
      <c r="E1001" s="5">
        <v>18.864980254289922</v>
      </c>
      <c r="F1001" s="5">
        <v>51898.233318895531</v>
      </c>
      <c r="G1001" s="5">
        <v>159190.59489819428</v>
      </c>
      <c r="H1001" s="9">
        <v>18.859419126521821</v>
      </c>
    </row>
    <row r="1002" spans="1:8" x14ac:dyDescent="0.25">
      <c r="A1002" s="7">
        <v>45779.270833333336</v>
      </c>
      <c r="B1002" s="4" t="s">
        <v>26</v>
      </c>
      <c r="C1002" s="5">
        <v>51899.558748431518</v>
      </c>
      <c r="D1002" s="5">
        <v>159191.58137758734</v>
      </c>
      <c r="E1002" s="5">
        <v>18.866</v>
      </c>
      <c r="F1002" s="5">
        <v>51899.203472361332</v>
      </c>
      <c r="G1002" s="5">
        <v>159190.31962001548</v>
      </c>
      <c r="H1002" s="9">
        <v>18.859777427163273</v>
      </c>
    </row>
    <row r="1003" spans="1:8" x14ac:dyDescent="0.25">
      <c r="A1003" s="7">
        <v>45779.270833333336</v>
      </c>
      <c r="B1003" s="4" t="s">
        <v>27</v>
      </c>
      <c r="C1003" s="5">
        <v>51900.521772886575</v>
      </c>
      <c r="D1003" s="5">
        <v>159191.31196359557</v>
      </c>
      <c r="E1003" s="5">
        <v>18.866</v>
      </c>
      <c r="F1003" s="5">
        <v>51900.166031558641</v>
      </c>
      <c r="G1003" s="5">
        <v>159190.04854924016</v>
      </c>
      <c r="H1003" s="9">
        <v>18.859124401927648</v>
      </c>
    </row>
    <row r="1004" spans="1:8" x14ac:dyDescent="0.25">
      <c r="A1004" s="7">
        <v>45779.270833333336</v>
      </c>
      <c r="B1004" s="4" t="s">
        <v>28</v>
      </c>
      <c r="C1004" s="5">
        <v>51901.484797341633</v>
      </c>
      <c r="D1004" s="5">
        <v>159191.04254960379</v>
      </c>
      <c r="E1004" s="5">
        <v>18.866</v>
      </c>
      <c r="F1004" s="5">
        <v>51901.128590755958</v>
      </c>
      <c r="G1004" s="5">
        <v>159189.77747846485</v>
      </c>
      <c r="H1004" s="9">
        <v>18.858471376692027</v>
      </c>
    </row>
    <row r="1005" spans="1:8" x14ac:dyDescent="0.25">
      <c r="A1005" s="7">
        <v>45779.270833333336</v>
      </c>
      <c r="B1005" s="4" t="s">
        <v>29</v>
      </c>
      <c r="C1005" s="5">
        <v>51902.447765839897</v>
      </c>
      <c r="D1005" s="5">
        <v>159190.77423041448</v>
      </c>
      <c r="E1005" s="5">
        <v>18.866065372992377</v>
      </c>
      <c r="F1005" s="5">
        <v>51902.099872443272</v>
      </c>
      <c r="G1005" s="5">
        <v>159189.5050474201</v>
      </c>
      <c r="H1005" s="9">
        <v>18.857900000000001</v>
      </c>
    </row>
    <row r="1006" spans="1:8" x14ac:dyDescent="0.25">
      <c r="A1006" s="7">
        <v>45779.270833333336</v>
      </c>
      <c r="B1006" s="4" t="s">
        <v>30</v>
      </c>
      <c r="C1006" s="5">
        <v>51903.412339888513</v>
      </c>
      <c r="D1006" s="5">
        <v>159190.51041841504</v>
      </c>
      <c r="E1006" s="5">
        <v>18.86643099375512</v>
      </c>
      <c r="F1006" s="5">
        <v>51903.064539433311</v>
      </c>
      <c r="G1006" s="5">
        <v>159189.2415752236</v>
      </c>
      <c r="H1006" s="9">
        <v>18.857900000000001</v>
      </c>
    </row>
    <row r="1007" spans="1:8" x14ac:dyDescent="0.25">
      <c r="A1007" s="7">
        <v>45779.270833333336</v>
      </c>
      <c r="B1007" s="4" t="s">
        <v>31</v>
      </c>
      <c r="C1007" s="5">
        <v>51904.376913937129</v>
      </c>
      <c r="D1007" s="5">
        <v>159190.2466064156</v>
      </c>
      <c r="E1007" s="5">
        <v>18.866796614517863</v>
      </c>
      <c r="F1007" s="5">
        <v>51904.029206423351</v>
      </c>
      <c r="G1007" s="5">
        <v>159188.9781030271</v>
      </c>
      <c r="H1007" s="9">
        <v>18.857900000000001</v>
      </c>
    </row>
    <row r="1008" spans="1:8" x14ac:dyDescent="0.25">
      <c r="A1008" s="7">
        <v>45779.270833333336</v>
      </c>
      <c r="B1008" s="4" t="s">
        <v>32</v>
      </c>
      <c r="C1008" s="5">
        <v>51905.341841341033</v>
      </c>
      <c r="D1008" s="5">
        <v>159189.98417916437</v>
      </c>
      <c r="E1008" s="5">
        <v>18.86745208135207</v>
      </c>
      <c r="F1008" s="5">
        <v>51905.003849006323</v>
      </c>
      <c r="G1008" s="5">
        <v>159188.71294466936</v>
      </c>
      <c r="H1008" s="9">
        <v>18.858104686160278</v>
      </c>
    </row>
    <row r="1009" spans="1:8" x14ac:dyDescent="0.25">
      <c r="A1009" s="7">
        <v>45779.270833333336</v>
      </c>
      <c r="B1009" s="4" t="s">
        <v>33</v>
      </c>
      <c r="C1009" s="5">
        <v>51906.308594226037</v>
      </c>
      <c r="D1009" s="5">
        <v>159189.7284750774</v>
      </c>
      <c r="E1009" s="5">
        <v>18.869520714442967</v>
      </c>
      <c r="F1009" s="5">
        <v>51905.970388620146</v>
      </c>
      <c r="G1009" s="5">
        <v>159188.45643149922</v>
      </c>
      <c r="H1009" s="9">
        <v>18.859577248464422</v>
      </c>
    </row>
    <row r="1010" spans="1:8" x14ac:dyDescent="0.25">
      <c r="A1010" s="7">
        <v>45779.270833333336</v>
      </c>
      <c r="B1010" s="4" t="s">
        <v>34</v>
      </c>
      <c r="C1010" s="5">
        <v>51907.275347111034</v>
      </c>
      <c r="D1010" s="5">
        <v>159189.47277099043</v>
      </c>
      <c r="E1010" s="5">
        <v>18.87158934753386</v>
      </c>
      <c r="F1010" s="5">
        <v>51906.936928233976</v>
      </c>
      <c r="G1010" s="5">
        <v>159188.19991832905</v>
      </c>
      <c r="H1010" s="9">
        <v>18.861049810768563</v>
      </c>
    </row>
    <row r="1011" spans="1:8" x14ac:dyDescent="0.25">
      <c r="A1011" s="7">
        <v>45779.270833333336</v>
      </c>
      <c r="B1011" s="4" t="s">
        <v>35</v>
      </c>
      <c r="C1011" s="5">
        <v>51908.24283118709</v>
      </c>
      <c r="D1011" s="5">
        <v>159189.22059764637</v>
      </c>
      <c r="E1011" s="5">
        <v>18.873859694515247</v>
      </c>
      <c r="F1011" s="5">
        <v>51907.904524366677</v>
      </c>
      <c r="G1011" s="5">
        <v>159187.94723131644</v>
      </c>
      <c r="H1011" s="9">
        <v>18.862831033571712</v>
      </c>
    </row>
    <row r="1012" spans="1:8" x14ac:dyDescent="0.25">
      <c r="A1012" s="7">
        <v>45779.270833333336</v>
      </c>
      <c r="B1012" s="4" t="s">
        <v>36</v>
      </c>
      <c r="C1012" s="5">
        <v>51909.212416550698</v>
      </c>
      <c r="D1012" s="5">
        <v>159188.9758591952</v>
      </c>
      <c r="E1012" s="5">
        <v>18.876563986793464</v>
      </c>
      <c r="F1012" s="5">
        <v>51908.873871510616</v>
      </c>
      <c r="G1012" s="5">
        <v>159187.70154731543</v>
      </c>
      <c r="H1012" s="9">
        <v>18.865173292792999</v>
      </c>
    </row>
    <row r="1013" spans="1:8" x14ac:dyDescent="0.25">
      <c r="A1013" s="7">
        <v>45779.270833333336</v>
      </c>
      <c r="B1013" s="4" t="s">
        <v>37</v>
      </c>
      <c r="C1013" s="5">
        <v>51910.182001914305</v>
      </c>
      <c r="D1013" s="5">
        <v>159188.73112074402</v>
      </c>
      <c r="E1013" s="5">
        <v>18.879268279071681</v>
      </c>
      <c r="F1013" s="5">
        <v>51909.843218654561</v>
      </c>
      <c r="G1013" s="5">
        <v>159187.45586331442</v>
      </c>
      <c r="H1013" s="9">
        <v>18.867515552014286</v>
      </c>
    </row>
    <row r="1014" spans="1:8" x14ac:dyDescent="0.25">
      <c r="A1014" s="7">
        <v>45779.270833333336</v>
      </c>
      <c r="B1014" s="4" t="s">
        <v>38</v>
      </c>
      <c r="C1014" s="5">
        <v>51911.151141168484</v>
      </c>
      <c r="D1014" s="5">
        <v>159188.48844327914</v>
      </c>
      <c r="E1014" s="5">
        <v>18.882402208832403</v>
      </c>
      <c r="F1014" s="5">
        <v>51910.835170760911</v>
      </c>
      <c r="G1014" s="5">
        <v>159187.20642803697</v>
      </c>
      <c r="H1014" s="9">
        <v>18.870139055249297</v>
      </c>
    </row>
    <row r="1015" spans="1:8" x14ac:dyDescent="0.25">
      <c r="A1015" s="7">
        <v>45779.270833333336</v>
      </c>
      <c r="B1015" s="4" t="s">
        <v>39</v>
      </c>
      <c r="C1015" s="5">
        <v>51912.122873466811</v>
      </c>
      <c r="D1015" s="5">
        <v>159188.25240570394</v>
      </c>
      <c r="E1015" s="5">
        <v>18.887156520181541</v>
      </c>
      <c r="F1015" s="5">
        <v>51911.806635538363</v>
      </c>
      <c r="G1015" s="5">
        <v>159186.96926833433</v>
      </c>
      <c r="H1015" s="9">
        <v>18.873524557994575</v>
      </c>
    </row>
    <row r="1016" spans="1:8" x14ac:dyDescent="0.25">
      <c r="A1016" s="7">
        <v>45779.270833333336</v>
      </c>
      <c r="B1016" s="4" t="s">
        <v>40</v>
      </c>
      <c r="C1016" s="5">
        <v>51913.094605765138</v>
      </c>
      <c r="D1016" s="5">
        <v>159188.01636812874</v>
      </c>
      <c r="E1016" s="5">
        <v>18.89191083153068</v>
      </c>
      <c r="F1016" s="5">
        <v>51912.778100315809</v>
      </c>
      <c r="G1016" s="5">
        <v>159186.7321086317</v>
      </c>
      <c r="H1016" s="9">
        <v>18.876910060739853</v>
      </c>
    </row>
    <row r="1017" spans="1:8" x14ac:dyDescent="0.25">
      <c r="A1017" s="7">
        <v>45778.270833333336</v>
      </c>
      <c r="B1017" s="4" t="s">
        <v>12</v>
      </c>
      <c r="C1017" s="5">
        <v>51886.102866799411</v>
      </c>
      <c r="D1017" s="5">
        <v>159195.44560738115</v>
      </c>
      <c r="E1017" s="5">
        <v>18.869774565755815</v>
      </c>
      <c r="F1017" s="5">
        <v>51885.74297614133</v>
      </c>
      <c r="G1017" s="5">
        <v>159194.18669572662</v>
      </c>
      <c r="H1017" s="9">
        <v>18.866068645440574</v>
      </c>
    </row>
    <row r="1018" spans="1:8" x14ac:dyDescent="0.25">
      <c r="A1018" s="7">
        <v>45778.270833333336</v>
      </c>
      <c r="B1018" s="4" t="s">
        <v>13</v>
      </c>
      <c r="C1018" s="5">
        <v>51887.064487344272</v>
      </c>
      <c r="D1018" s="5">
        <v>159195.17122470867</v>
      </c>
      <c r="E1018" s="5">
        <v>18.869497551447402</v>
      </c>
      <c r="F1018" s="5">
        <v>51886.704005157357</v>
      </c>
      <c r="G1018" s="5">
        <v>159193.91024828269</v>
      </c>
      <c r="H1018" s="9">
        <v>18.866271344287416</v>
      </c>
    </row>
    <row r="1019" spans="1:8" x14ac:dyDescent="0.25">
      <c r="A1019" s="7">
        <v>45778.270833333336</v>
      </c>
      <c r="B1019" s="4" t="s">
        <v>14</v>
      </c>
      <c r="C1019" s="5">
        <v>51888.026107889134</v>
      </c>
      <c r="D1019" s="5">
        <v>159194.89684203619</v>
      </c>
      <c r="E1019" s="5">
        <v>18.86922053713899</v>
      </c>
      <c r="F1019" s="5">
        <v>51887.665034173377</v>
      </c>
      <c r="G1019" s="5">
        <v>159193.63380083872</v>
      </c>
      <c r="H1019" s="9">
        <v>18.866474043134257</v>
      </c>
    </row>
    <row r="1020" spans="1:8" x14ac:dyDescent="0.25">
      <c r="A1020" s="7">
        <v>45778.270833333336</v>
      </c>
      <c r="B1020" s="4" t="s">
        <v>15</v>
      </c>
      <c r="C1020" s="5">
        <v>51888.986312077926</v>
      </c>
      <c r="D1020" s="5">
        <v>159194.62209807767</v>
      </c>
      <c r="E1020" s="5">
        <v>18.868826337445785</v>
      </c>
      <c r="F1020" s="5">
        <v>51888.625001090913</v>
      </c>
      <c r="G1020" s="5">
        <v>159193.35671698907</v>
      </c>
      <c r="H1020" s="9">
        <v>18.86545297618737</v>
      </c>
    </row>
    <row r="1021" spans="1:8" x14ac:dyDescent="0.25">
      <c r="A1021" s="7">
        <v>45778.270833333336</v>
      </c>
      <c r="B1021" s="4" t="s">
        <v>16</v>
      </c>
      <c r="C1021" s="5">
        <v>51889.947713849433</v>
      </c>
      <c r="D1021" s="5">
        <v>159194.3469499895</v>
      </c>
      <c r="E1021" s="5">
        <v>18.868422203166947</v>
      </c>
      <c r="F1021" s="5">
        <v>51889.585741638402</v>
      </c>
      <c r="G1021" s="5">
        <v>159193.0792712183</v>
      </c>
      <c r="H1021" s="9">
        <v>18.864251020255072</v>
      </c>
    </row>
    <row r="1022" spans="1:8" x14ac:dyDescent="0.25">
      <c r="A1022" s="7">
        <v>45778.270833333336</v>
      </c>
      <c r="B1022" s="4" t="s">
        <v>17</v>
      </c>
      <c r="C1022" s="5">
        <v>51890.909115620932</v>
      </c>
      <c r="D1022" s="5">
        <v>159194.07180190133</v>
      </c>
      <c r="E1022" s="5">
        <v>18.868018068888109</v>
      </c>
      <c r="F1022" s="5">
        <v>51890.546482185884</v>
      </c>
      <c r="G1022" s="5">
        <v>159192.80182544753</v>
      </c>
      <c r="H1022" s="9">
        <v>18.86304906432277</v>
      </c>
    </row>
    <row r="1023" spans="1:8" x14ac:dyDescent="0.25">
      <c r="A1023" s="7">
        <v>45778.270833333336</v>
      </c>
      <c r="B1023" s="4" t="s">
        <v>18</v>
      </c>
      <c r="C1023" s="5">
        <v>51891.870997674043</v>
      </c>
      <c r="D1023" s="5">
        <v>159193.79503821288</v>
      </c>
      <c r="E1023" s="5">
        <v>18.865661670375356</v>
      </c>
      <c r="F1023" s="5">
        <v>51891.504353461787</v>
      </c>
      <c r="G1023" s="5">
        <v>159192.52590810764</v>
      </c>
      <c r="H1023" s="9">
        <v>18.861283132921656</v>
      </c>
    </row>
    <row r="1024" spans="1:8" x14ac:dyDescent="0.25">
      <c r="A1024" s="7">
        <v>45778.270833333336</v>
      </c>
      <c r="B1024" s="4" t="s">
        <v>19</v>
      </c>
      <c r="C1024" s="5">
        <v>51892.831986665937</v>
      </c>
      <c r="D1024" s="5">
        <v>159193.51846240537</v>
      </c>
      <c r="E1024" s="5">
        <v>18.863216230483452</v>
      </c>
      <c r="F1024" s="5">
        <v>51892.465288045249</v>
      </c>
      <c r="G1024" s="5">
        <v>159192.24913834574</v>
      </c>
      <c r="H1024" s="9">
        <v>18.859487246856443</v>
      </c>
    </row>
    <row r="1025" spans="1:8" x14ac:dyDescent="0.25">
      <c r="A1025" s="7">
        <v>45778.270833333336</v>
      </c>
      <c r="B1025" s="4" t="s">
        <v>20</v>
      </c>
      <c r="C1025" s="5">
        <v>51893.792832897052</v>
      </c>
      <c r="D1025" s="5">
        <v>159193.2418849722</v>
      </c>
      <c r="E1025" s="5">
        <v>18.860926425435991</v>
      </c>
      <c r="F1025" s="5">
        <v>51893.426692097528</v>
      </c>
      <c r="G1025" s="5">
        <v>159191.97223012178</v>
      </c>
      <c r="H1025" s="9">
        <v>18.857700906325203</v>
      </c>
    </row>
    <row r="1026" spans="1:8" x14ac:dyDescent="0.25">
      <c r="A1026" s="7">
        <v>45778.270833333336</v>
      </c>
      <c r="B1026" s="4" t="s">
        <v>21</v>
      </c>
      <c r="C1026" s="5">
        <v>51894.753608932246</v>
      </c>
      <c r="D1026" s="5">
        <v>159192.96455996652</v>
      </c>
      <c r="E1026" s="5">
        <v>18.86142785685897</v>
      </c>
      <c r="F1026" s="5">
        <v>51894.38746521555</v>
      </c>
      <c r="G1026" s="5">
        <v>159191.69489460939</v>
      </c>
      <c r="H1026" s="9">
        <v>18.857871911080654</v>
      </c>
    </row>
    <row r="1027" spans="1:8" x14ac:dyDescent="0.25">
      <c r="A1027" s="7">
        <v>45778.270833333336</v>
      </c>
      <c r="B1027" s="4" t="s">
        <v>22</v>
      </c>
      <c r="C1027" s="5">
        <v>51895.714384967439</v>
      </c>
      <c r="D1027" s="5">
        <v>159192.68723496085</v>
      </c>
      <c r="E1027" s="5">
        <v>18.861929288281949</v>
      </c>
      <c r="F1027" s="5">
        <v>51895.34823833358</v>
      </c>
      <c r="G1027" s="5">
        <v>159191.417559097</v>
      </c>
      <c r="H1027" s="9">
        <v>18.858042915836105</v>
      </c>
    </row>
    <row r="1028" spans="1:8" x14ac:dyDescent="0.25">
      <c r="A1028" s="7">
        <v>45778.270833333336</v>
      </c>
      <c r="B1028" s="4" t="s">
        <v>23</v>
      </c>
      <c r="C1028" s="5">
        <v>51896.675400318774</v>
      </c>
      <c r="D1028" s="5">
        <v>159192.40988834528</v>
      </c>
      <c r="E1028" s="5">
        <v>18.862476975813159</v>
      </c>
      <c r="F1028" s="5">
        <v>51896.308530813891</v>
      </c>
      <c r="G1028" s="5">
        <v>159191.1407419327</v>
      </c>
      <c r="H1028" s="9">
        <v>18.85824732893396</v>
      </c>
    </row>
    <row r="1029" spans="1:8" x14ac:dyDescent="0.25">
      <c r="A1029" s="7">
        <v>45778.270833333336</v>
      </c>
      <c r="B1029" s="4" t="s">
        <v>24</v>
      </c>
      <c r="C1029" s="5">
        <v>51897.636381111792</v>
      </c>
      <c r="D1029" s="5">
        <v>159192.13327607361</v>
      </c>
      <c r="E1029" s="5">
        <v>18.863728615051539</v>
      </c>
      <c r="F1029" s="5">
        <v>51897.27054583728</v>
      </c>
      <c r="G1029" s="5">
        <v>159190.86774605056</v>
      </c>
      <c r="H1029" s="9">
        <v>18.858833083067108</v>
      </c>
    </row>
    <row r="1030" spans="1:8" x14ac:dyDescent="0.25">
      <c r="A1030" s="7">
        <v>45778.270833333336</v>
      </c>
      <c r="B1030" s="4" t="s">
        <v>25</v>
      </c>
      <c r="C1030" s="5">
        <v>51898.597361904816</v>
      </c>
      <c r="D1030" s="5">
        <v>159191.85666380194</v>
      </c>
      <c r="E1030" s="5">
        <v>18.864980254289922</v>
      </c>
      <c r="F1030" s="5">
        <v>51898.232560860662</v>
      </c>
      <c r="G1030" s="5">
        <v>159190.59475016838</v>
      </c>
      <c r="H1030" s="9">
        <v>18.859418837200259</v>
      </c>
    </row>
    <row r="1031" spans="1:8" x14ac:dyDescent="0.25">
      <c r="A1031" s="7">
        <v>45778.270833333336</v>
      </c>
      <c r="B1031" s="4" t="s">
        <v>26</v>
      </c>
      <c r="C1031" s="5">
        <v>51899.558748431518</v>
      </c>
      <c r="D1031" s="5">
        <v>159191.58137758734</v>
      </c>
      <c r="E1031" s="5">
        <v>18.866</v>
      </c>
      <c r="F1031" s="5">
        <v>51899.203456362877</v>
      </c>
      <c r="G1031" s="5">
        <v>159190.3195632399</v>
      </c>
      <c r="H1031" s="9">
        <v>18.859777438017044</v>
      </c>
    </row>
    <row r="1032" spans="1:8" x14ac:dyDescent="0.25">
      <c r="A1032" s="7">
        <v>45778.270833333336</v>
      </c>
      <c r="B1032" s="4" t="s">
        <v>27</v>
      </c>
      <c r="C1032" s="5">
        <v>51900.521772886575</v>
      </c>
      <c r="D1032" s="5">
        <v>159191.31196359557</v>
      </c>
      <c r="E1032" s="5">
        <v>18.866</v>
      </c>
      <c r="F1032" s="5">
        <v>51900.16593032598</v>
      </c>
      <c r="G1032" s="5">
        <v>159190.04818998408</v>
      </c>
      <c r="H1032" s="9">
        <v>18.859124470606528</v>
      </c>
    </row>
    <row r="1033" spans="1:8" x14ac:dyDescent="0.25">
      <c r="A1033" s="7">
        <v>45778.270833333336</v>
      </c>
      <c r="B1033" s="4" t="s">
        <v>28</v>
      </c>
      <c r="C1033" s="5">
        <v>51901.484797341633</v>
      </c>
      <c r="D1033" s="5">
        <v>159191.04254960379</v>
      </c>
      <c r="E1033" s="5">
        <v>18.866</v>
      </c>
      <c r="F1033" s="5">
        <v>51901.128404289084</v>
      </c>
      <c r="G1033" s="5">
        <v>159189.77681672826</v>
      </c>
      <c r="H1033" s="9">
        <v>18.858471503196011</v>
      </c>
    </row>
    <row r="1034" spans="1:8" x14ac:dyDescent="0.25">
      <c r="A1034" s="7">
        <v>45778.270833333336</v>
      </c>
      <c r="B1034" s="4" t="s">
        <v>29</v>
      </c>
      <c r="C1034" s="5">
        <v>51902.447765809411</v>
      </c>
      <c r="D1034" s="5">
        <v>159190.77423042283</v>
      </c>
      <c r="E1034" s="5">
        <v>18.866124802963387</v>
      </c>
      <c r="F1034" s="5">
        <v>51902.099872443272</v>
      </c>
      <c r="G1034" s="5">
        <v>159189.50404742008</v>
      </c>
      <c r="H1034" s="9">
        <v>18.857900000000001</v>
      </c>
    </row>
    <row r="1035" spans="1:8" x14ac:dyDescent="0.25">
      <c r="A1035" s="7">
        <v>45778.270833333336</v>
      </c>
      <c r="B1035" s="4" t="s">
        <v>30</v>
      </c>
      <c r="C1035" s="5">
        <v>51903.412339687522</v>
      </c>
      <c r="D1035" s="5">
        <v>159190.51041847002</v>
      </c>
      <c r="E1035" s="5">
        <v>18.866822806114332</v>
      </c>
      <c r="F1035" s="5">
        <v>51903.064539433311</v>
      </c>
      <c r="G1035" s="5">
        <v>159189.24057522361</v>
      </c>
      <c r="H1035" s="9">
        <v>18.857900000000001</v>
      </c>
    </row>
    <row r="1036" spans="1:8" x14ac:dyDescent="0.25">
      <c r="A1036" s="7">
        <v>45778.270833333336</v>
      </c>
      <c r="B1036" s="4" t="s">
        <v>31</v>
      </c>
      <c r="C1036" s="5">
        <v>51904.37691356564</v>
      </c>
      <c r="D1036" s="5">
        <v>159190.2466065172</v>
      </c>
      <c r="E1036" s="5">
        <v>18.867520809265276</v>
      </c>
      <c r="F1036" s="5">
        <v>51904.029206423358</v>
      </c>
      <c r="G1036" s="5">
        <v>159188.97710302711</v>
      </c>
      <c r="H1036" s="9">
        <v>18.857900000000001</v>
      </c>
    </row>
    <row r="1037" spans="1:8" x14ac:dyDescent="0.25">
      <c r="A1037" s="7">
        <v>45778.270833333336</v>
      </c>
      <c r="B1037" s="4" t="s">
        <v>32</v>
      </c>
      <c r="C1037" s="5">
        <v>51905.341841450259</v>
      </c>
      <c r="D1037" s="5">
        <v>159189.98417913547</v>
      </c>
      <c r="E1037" s="5">
        <v>18.868392406740742</v>
      </c>
      <c r="F1037" s="5">
        <v>51905.003861376892</v>
      </c>
      <c r="G1037" s="5">
        <v>159188.71199131437</v>
      </c>
      <c r="H1037" s="9">
        <v>18.858104705007346</v>
      </c>
    </row>
    <row r="1038" spans="1:8" x14ac:dyDescent="0.25">
      <c r="A1038" s="7">
        <v>45778.270833333336</v>
      </c>
      <c r="B1038" s="4" t="s">
        <v>33</v>
      </c>
      <c r="C1038" s="5">
        <v>51906.308594977025</v>
      </c>
      <c r="D1038" s="5">
        <v>159189.72847487876</v>
      </c>
      <c r="E1038" s="5">
        <v>18.870110425193992</v>
      </c>
      <c r="F1038" s="5">
        <v>51905.970489987638</v>
      </c>
      <c r="G1038" s="5">
        <v>159188.45581371963</v>
      </c>
      <c r="H1038" s="9">
        <v>18.859577402901905</v>
      </c>
    </row>
    <row r="1039" spans="1:8" x14ac:dyDescent="0.25">
      <c r="A1039" s="7">
        <v>45778.270833333336</v>
      </c>
      <c r="B1039" s="4" t="s">
        <v>34</v>
      </c>
      <c r="C1039" s="5">
        <v>51907.275348503783</v>
      </c>
      <c r="D1039" s="5">
        <v>159189.47277062206</v>
      </c>
      <c r="E1039" s="5">
        <v>18.871828443647242</v>
      </c>
      <c r="F1039" s="5">
        <v>51906.937118598384</v>
      </c>
      <c r="G1039" s="5">
        <v>159188.19963612489</v>
      </c>
      <c r="H1039" s="9">
        <v>18.861050100796465</v>
      </c>
    </row>
    <row r="1040" spans="1:8" x14ac:dyDescent="0.25">
      <c r="A1040" s="7">
        <v>45778.270833333336</v>
      </c>
      <c r="B1040" s="4" t="s">
        <v>35</v>
      </c>
      <c r="C1040" s="5">
        <v>51908.242837315098</v>
      </c>
      <c r="D1040" s="5">
        <v>159189.22062192488</v>
      </c>
      <c r="E1040" s="5">
        <v>18.873859426244497</v>
      </c>
      <c r="F1040" s="5">
        <v>51907.904517584328</v>
      </c>
      <c r="G1040" s="5">
        <v>159187.94720456348</v>
      </c>
      <c r="H1040" s="9">
        <v>18.86283128862453</v>
      </c>
    </row>
    <row r="1041" spans="1:8" x14ac:dyDescent="0.25">
      <c r="A1041" s="7">
        <v>45778.270833333336</v>
      </c>
      <c r="B1041" s="4" t="s">
        <v>36</v>
      </c>
      <c r="C1041" s="5">
        <v>51909.212441955213</v>
      </c>
      <c r="D1041" s="5">
        <v>159188.97595984521</v>
      </c>
      <c r="E1041" s="5">
        <v>18.87656287463863</v>
      </c>
      <c r="F1041" s="5">
        <v>51908.873845612303</v>
      </c>
      <c r="G1041" s="5">
        <v>159187.7014451595</v>
      </c>
      <c r="H1041" s="9">
        <v>18.865174266709456</v>
      </c>
    </row>
    <row r="1042" spans="1:8" x14ac:dyDescent="0.25">
      <c r="A1042" s="7">
        <v>45778.270833333336</v>
      </c>
      <c r="B1042" s="4" t="s">
        <v>37</v>
      </c>
      <c r="C1042" s="5">
        <v>51910.182046595335</v>
      </c>
      <c r="D1042" s="5">
        <v>159188.73129776554</v>
      </c>
      <c r="E1042" s="5">
        <v>18.879266323032763</v>
      </c>
      <c r="F1042" s="5">
        <v>51909.843173640271</v>
      </c>
      <c r="G1042" s="5">
        <v>159187.45568575553</v>
      </c>
      <c r="H1042" s="9">
        <v>18.867517244794382</v>
      </c>
    </row>
    <row r="1043" spans="1:8" x14ac:dyDescent="0.25">
      <c r="A1043" s="7">
        <v>45778.270833333336</v>
      </c>
      <c r="B1043" s="4" t="s">
        <v>38</v>
      </c>
      <c r="C1043" s="5">
        <v>51911.15212013515</v>
      </c>
      <c r="D1043" s="5">
        <v>159188.48835677281</v>
      </c>
      <c r="E1043" s="5">
        <v>18.882402466562812</v>
      </c>
      <c r="F1043" s="5">
        <v>51910.834175044969</v>
      </c>
      <c r="G1043" s="5">
        <v>159187.20644558506</v>
      </c>
      <c r="H1043" s="9">
        <v>18.870138804746514</v>
      </c>
    </row>
    <row r="1044" spans="1:8" x14ac:dyDescent="0.25">
      <c r="A1044" s="7">
        <v>45778.270833333336</v>
      </c>
      <c r="B1044" s="4" t="s">
        <v>39</v>
      </c>
      <c r="C1044" s="5">
        <v>51912.12375265485</v>
      </c>
      <c r="D1044" s="5">
        <v>159188.251908826</v>
      </c>
      <c r="E1044" s="5">
        <v>18.88715800054198</v>
      </c>
      <c r="F1044" s="5">
        <v>51911.805659447018</v>
      </c>
      <c r="G1044" s="5">
        <v>159186.96936626773</v>
      </c>
      <c r="H1044" s="9">
        <v>18.873523159975598</v>
      </c>
    </row>
    <row r="1045" spans="1:8" x14ac:dyDescent="0.25">
      <c r="A1045" s="7">
        <v>45778.270833333336</v>
      </c>
      <c r="B1045" s="4" t="s">
        <v>40</v>
      </c>
      <c r="C1045" s="5">
        <v>51913.095385174551</v>
      </c>
      <c r="D1045" s="5">
        <v>159188.01546087916</v>
      </c>
      <c r="E1045" s="5">
        <v>18.891913534521148</v>
      </c>
      <c r="F1045" s="5">
        <v>51912.777143849067</v>
      </c>
      <c r="G1045" s="5">
        <v>159186.73228695037</v>
      </c>
      <c r="H1045" s="9">
        <v>18.876907515204685</v>
      </c>
    </row>
    <row r="1046" spans="1:8" x14ac:dyDescent="0.25">
      <c r="A1046" s="7">
        <v>45777.298611111109</v>
      </c>
      <c r="B1046" s="4" t="s">
        <v>12</v>
      </c>
      <c r="C1046" s="5">
        <v>51886.101813691566</v>
      </c>
      <c r="D1046" s="5">
        <v>159195.44642123292</v>
      </c>
      <c r="E1046" s="5">
        <v>18.869056334450995</v>
      </c>
      <c r="F1046" s="5">
        <v>51885.743029335979</v>
      </c>
      <c r="G1046" s="5">
        <v>159194.18688073062</v>
      </c>
      <c r="H1046" s="9">
        <v>18.865068715969191</v>
      </c>
    </row>
    <row r="1047" spans="1:8" x14ac:dyDescent="0.25">
      <c r="A1047" s="7">
        <v>45777.298611111109</v>
      </c>
      <c r="B1047" s="4" t="s">
        <v>13</v>
      </c>
      <c r="C1047" s="5">
        <v>51887.063368977339</v>
      </c>
      <c r="D1047" s="5">
        <v>159195.17180982089</v>
      </c>
      <c r="E1047" s="5">
        <v>18.869125558401592</v>
      </c>
      <c r="F1047" s="5">
        <v>51886.704122287876</v>
      </c>
      <c r="G1047" s="5">
        <v>159193.91065564725</v>
      </c>
      <c r="H1047" s="9">
        <v>18.865271499586004</v>
      </c>
    </row>
    <row r="1048" spans="1:8" x14ac:dyDescent="0.25">
      <c r="A1048" s="7">
        <v>45777.298611111109</v>
      </c>
      <c r="B1048" s="4" t="s">
        <v>14</v>
      </c>
      <c r="C1048" s="5">
        <v>51888.024924263111</v>
      </c>
      <c r="D1048" s="5">
        <v>159194.89719840887</v>
      </c>
      <c r="E1048" s="5">
        <v>18.869194782352192</v>
      </c>
      <c r="F1048" s="5">
        <v>51887.665215239773</v>
      </c>
      <c r="G1048" s="5">
        <v>159193.63443056386</v>
      </c>
      <c r="H1048" s="9">
        <v>18.865474283202822</v>
      </c>
    </row>
    <row r="1049" spans="1:8" x14ac:dyDescent="0.25">
      <c r="A1049" s="7">
        <v>45777.298611111109</v>
      </c>
      <c r="B1049" s="4" t="s">
        <v>15</v>
      </c>
      <c r="C1049" s="5">
        <v>51888.98628832103</v>
      </c>
      <c r="D1049" s="5">
        <v>159194.62201573106</v>
      </c>
      <c r="E1049" s="5">
        <v>18.868514730242751</v>
      </c>
      <c r="F1049" s="5">
        <v>51888.624024107339</v>
      </c>
      <c r="G1049" s="5">
        <v>159193.3577967032</v>
      </c>
      <c r="H1049" s="9">
        <v>18.864453321526579</v>
      </c>
    </row>
    <row r="1050" spans="1:8" x14ac:dyDescent="0.25">
      <c r="A1050" s="7">
        <v>45777.298611111109</v>
      </c>
      <c r="B1050" s="4" t="s">
        <v>16</v>
      </c>
      <c r="C1050" s="5">
        <v>51889.947664398285</v>
      </c>
      <c r="D1050" s="5">
        <v>159194.34677858101</v>
      </c>
      <c r="E1050" s="5">
        <v>18.867773577574297</v>
      </c>
      <c r="F1050" s="5">
        <v>51889.58479107709</v>
      </c>
      <c r="G1050" s="5">
        <v>159193.08044244221</v>
      </c>
      <c r="H1050" s="9">
        <v>18.86325176203465</v>
      </c>
    </row>
    <row r="1051" spans="1:8" x14ac:dyDescent="0.25">
      <c r="A1051" s="7">
        <v>45777.298611111109</v>
      </c>
      <c r="B1051" s="4" t="s">
        <v>17</v>
      </c>
      <c r="C1051" s="5">
        <v>51890.909040475541</v>
      </c>
      <c r="D1051" s="5">
        <v>159194.07154143095</v>
      </c>
      <c r="E1051" s="5">
        <v>18.867032424905847</v>
      </c>
      <c r="F1051" s="5">
        <v>51890.545558046833</v>
      </c>
      <c r="G1051" s="5">
        <v>159192.80308818122</v>
      </c>
      <c r="H1051" s="9">
        <v>18.862050202542722</v>
      </c>
    </row>
    <row r="1052" spans="1:8" x14ac:dyDescent="0.25">
      <c r="A1052" s="7">
        <v>45777.298611111109</v>
      </c>
      <c r="B1052" s="4" t="s">
        <v>18</v>
      </c>
      <c r="C1052" s="5">
        <v>51891.869998393515</v>
      </c>
      <c r="D1052" s="5">
        <v>159193.7950380058</v>
      </c>
      <c r="E1052" s="5">
        <v>18.864991011003045</v>
      </c>
      <c r="F1052" s="5">
        <v>51891.504242386545</v>
      </c>
      <c r="G1052" s="5">
        <v>159192.52652276491</v>
      </c>
      <c r="H1052" s="9">
        <v>18.860282734964652</v>
      </c>
    </row>
    <row r="1053" spans="1:8" x14ac:dyDescent="0.25">
      <c r="A1053" s="7">
        <v>45777.298611111109</v>
      </c>
      <c r="B1053" s="4" t="s">
        <v>19</v>
      </c>
      <c r="C1053" s="5">
        <v>51892.830988137823</v>
      </c>
      <c r="D1053" s="5">
        <v>159193.51846198176</v>
      </c>
      <c r="E1053" s="5">
        <v>18.862889997619913</v>
      </c>
      <c r="F1053" s="5">
        <v>51892.465060782524</v>
      </c>
      <c r="G1053" s="5">
        <v>159192.24934992488</v>
      </c>
      <c r="H1053" s="9">
        <v>18.858486432626421</v>
      </c>
    </row>
    <row r="1054" spans="1:8" x14ac:dyDescent="0.25">
      <c r="A1054" s="7">
        <v>45777.298611111109</v>
      </c>
      <c r="B1054" s="4" t="s">
        <v>20</v>
      </c>
      <c r="C1054" s="5">
        <v>51893.791832902716</v>
      </c>
      <c r="D1054" s="5">
        <v>159193.24188497054</v>
      </c>
      <c r="E1054" s="5">
        <v>18.86090880847965</v>
      </c>
      <c r="F1054" s="5">
        <v>51893.425692236284</v>
      </c>
      <c r="G1054" s="5">
        <v>159191.97223060479</v>
      </c>
      <c r="H1054" s="9">
        <v>18.856702718082136</v>
      </c>
    </row>
    <row r="1055" spans="1:8" x14ac:dyDescent="0.25">
      <c r="A1055" s="7">
        <v>45777.298611111109</v>
      </c>
      <c r="B1055" s="4" t="s">
        <v>21</v>
      </c>
      <c r="C1055" s="5">
        <v>51894.752609045274</v>
      </c>
      <c r="D1055" s="5">
        <v>159192.9645599339</v>
      </c>
      <c r="E1055" s="5">
        <v>18.861075952305988</v>
      </c>
      <c r="F1055" s="5">
        <v>51894.386491534708</v>
      </c>
      <c r="G1055" s="5">
        <v>159191.69498622679</v>
      </c>
      <c r="H1055" s="9">
        <v>18.857215563768435</v>
      </c>
    </row>
    <row r="1056" spans="1:8" x14ac:dyDescent="0.25">
      <c r="A1056" s="7">
        <v>45777.298611111109</v>
      </c>
      <c r="B1056" s="4" t="s">
        <v>22</v>
      </c>
      <c r="C1056" s="5">
        <v>51895.713385187832</v>
      </c>
      <c r="D1056" s="5">
        <v>159192.68723489722</v>
      </c>
      <c r="E1056" s="5">
        <v>18.861243096132323</v>
      </c>
      <c r="F1056" s="5">
        <v>51895.347290833131</v>
      </c>
      <c r="G1056" s="5">
        <v>159191.41774184877</v>
      </c>
      <c r="H1056" s="9">
        <v>18.857728409454733</v>
      </c>
    </row>
    <row r="1057" spans="1:8" x14ac:dyDescent="0.25">
      <c r="A1057" s="7">
        <v>45777.298611111109</v>
      </c>
      <c r="B1057" s="4" t="s">
        <v>23</v>
      </c>
      <c r="C1057" s="5">
        <v>51896.674400289477</v>
      </c>
      <c r="D1057" s="5">
        <v>159192.40988835372</v>
      </c>
      <c r="E1057" s="5">
        <v>18.861498357934735</v>
      </c>
      <c r="F1057" s="5">
        <v>51896.30852141809</v>
      </c>
      <c r="G1057" s="5">
        <v>159191.14070884953</v>
      </c>
      <c r="H1057" s="9">
        <v>18.858247340168667</v>
      </c>
    </row>
    <row r="1058" spans="1:8" x14ac:dyDescent="0.25">
      <c r="A1058" s="7">
        <v>45777.298611111109</v>
      </c>
      <c r="B1058" s="4" t="s">
        <v>24</v>
      </c>
      <c r="C1058" s="5">
        <v>51897.635380606233</v>
      </c>
      <c r="D1058" s="5">
        <v>159192.13327621913</v>
      </c>
      <c r="E1058" s="5">
        <v>18.863097673946697</v>
      </c>
      <c r="F1058" s="5">
        <v>51897.270420156819</v>
      </c>
      <c r="G1058" s="5">
        <v>159190.8673035219</v>
      </c>
      <c r="H1058" s="9">
        <v>18.858833233345248</v>
      </c>
    </row>
    <row r="1059" spans="1:8" x14ac:dyDescent="0.25">
      <c r="A1059" s="7">
        <v>45777.298611111109</v>
      </c>
      <c r="B1059" s="4" t="s">
        <v>25</v>
      </c>
      <c r="C1059" s="5">
        <v>51898.596360922988</v>
      </c>
      <c r="D1059" s="5">
        <v>159191.85666408454</v>
      </c>
      <c r="E1059" s="5">
        <v>18.864696989958659</v>
      </c>
      <c r="F1059" s="5">
        <v>51898.232318895542</v>
      </c>
      <c r="G1059" s="5">
        <v>159190.59389819429</v>
      </c>
      <c r="H1059" s="9">
        <v>18.859419126521825</v>
      </c>
    </row>
    <row r="1060" spans="1:8" x14ac:dyDescent="0.25">
      <c r="A1060" s="7">
        <v>45777.298611111109</v>
      </c>
      <c r="B1060" s="4" t="s">
        <v>26</v>
      </c>
      <c r="C1060" s="5">
        <v>51899.557732431109</v>
      </c>
      <c r="D1060" s="5">
        <v>159191.5813204289</v>
      </c>
      <c r="E1060" s="5">
        <v>18.866</v>
      </c>
      <c r="F1060" s="5">
        <v>51899.202472361336</v>
      </c>
      <c r="G1060" s="5">
        <v>159190.31862001549</v>
      </c>
      <c r="H1060" s="9">
        <v>18.859777427163273</v>
      </c>
    </row>
    <row r="1061" spans="1:8" x14ac:dyDescent="0.25">
      <c r="A1061" s="7">
        <v>45777.298611111109</v>
      </c>
      <c r="B1061" s="4" t="s">
        <v>27</v>
      </c>
      <c r="C1061" s="5">
        <v>51900.520670537458</v>
      </c>
      <c r="D1061" s="5">
        <v>159191.31159797279</v>
      </c>
      <c r="E1061" s="5">
        <v>18.866</v>
      </c>
      <c r="F1061" s="5">
        <v>51900.165031558645</v>
      </c>
      <c r="G1061" s="5">
        <v>159190.04754924017</v>
      </c>
      <c r="H1061" s="9">
        <v>18.859124401927652</v>
      </c>
    </row>
    <row r="1062" spans="1:8" x14ac:dyDescent="0.25">
      <c r="A1062" s="7">
        <v>45777.298611111109</v>
      </c>
      <c r="B1062" s="4" t="s">
        <v>28</v>
      </c>
      <c r="C1062" s="5">
        <v>51901.483608643815</v>
      </c>
      <c r="D1062" s="5">
        <v>159191.04187551665</v>
      </c>
      <c r="E1062" s="5">
        <v>18.866</v>
      </c>
      <c r="F1062" s="5">
        <v>51901.127590755954</v>
      </c>
      <c r="G1062" s="5">
        <v>159189.77647846486</v>
      </c>
      <c r="H1062" s="9">
        <v>18.858471376692027</v>
      </c>
    </row>
    <row r="1063" spans="1:8" x14ac:dyDescent="0.25">
      <c r="A1063" s="7">
        <v>45777.298611111109</v>
      </c>
      <c r="B1063" s="4" t="s">
        <v>29</v>
      </c>
      <c r="C1063" s="5">
        <v>51902.446769974056</v>
      </c>
      <c r="D1063" s="5">
        <v>159190.77324553276</v>
      </c>
      <c r="E1063" s="5">
        <v>18.866065352039769</v>
      </c>
      <c r="F1063" s="5">
        <v>51902.098872443268</v>
      </c>
      <c r="G1063" s="5">
        <v>159189.50404742008</v>
      </c>
      <c r="H1063" s="9">
        <v>18.857900000000001</v>
      </c>
    </row>
    <row r="1064" spans="1:8" x14ac:dyDescent="0.25">
      <c r="A1064" s="7">
        <v>45777.298611111109</v>
      </c>
      <c r="B1064" s="4" t="s">
        <v>30</v>
      </c>
      <c r="C1064" s="5">
        <v>51903.411367144348</v>
      </c>
      <c r="D1064" s="5">
        <v>159190.50951808732</v>
      </c>
      <c r="E1064" s="5">
        <v>18.866430855617903</v>
      </c>
      <c r="F1064" s="5">
        <v>51903.063539433308</v>
      </c>
      <c r="G1064" s="5">
        <v>159189.24057522361</v>
      </c>
      <c r="H1064" s="9">
        <v>18.857900000000001</v>
      </c>
    </row>
    <row r="1065" spans="1:8" x14ac:dyDescent="0.25">
      <c r="A1065" s="7">
        <v>45777.298611111109</v>
      </c>
      <c r="B1065" s="4" t="s">
        <v>31</v>
      </c>
      <c r="C1065" s="5">
        <v>51904.37596431464</v>
      </c>
      <c r="D1065" s="5">
        <v>159190.2457906419</v>
      </c>
      <c r="E1065" s="5">
        <v>18.866796359196037</v>
      </c>
      <c r="F1065" s="5">
        <v>51904.028206423354</v>
      </c>
      <c r="G1065" s="5">
        <v>159188.97710302711</v>
      </c>
      <c r="H1065" s="9">
        <v>18.857900000000001</v>
      </c>
    </row>
    <row r="1066" spans="1:8" x14ac:dyDescent="0.25">
      <c r="A1066" s="7">
        <v>45777.298611111109</v>
      </c>
      <c r="B1066" s="4" t="s">
        <v>32</v>
      </c>
      <c r="C1066" s="5">
        <v>51905.341841341033</v>
      </c>
      <c r="D1066" s="5">
        <v>159189.98317916438</v>
      </c>
      <c r="E1066" s="5">
        <v>18.86745208135207</v>
      </c>
      <c r="F1066" s="5">
        <v>51905.002852289632</v>
      </c>
      <c r="G1066" s="5">
        <v>159188.71195704277</v>
      </c>
      <c r="H1066" s="9">
        <v>18.858104615128525</v>
      </c>
    </row>
    <row r="1067" spans="1:8" x14ac:dyDescent="0.25">
      <c r="A1067" s="7">
        <v>45777.298611111109</v>
      </c>
      <c r="B1067" s="4" t="s">
        <v>33</v>
      </c>
      <c r="C1067" s="5">
        <v>51906.308594226037</v>
      </c>
      <c r="D1067" s="5">
        <v>159189.72747507741</v>
      </c>
      <c r="E1067" s="5">
        <v>18.869520714442967</v>
      </c>
      <c r="F1067" s="5">
        <v>51905.969415524407</v>
      </c>
      <c r="G1067" s="5">
        <v>159188.45553288975</v>
      </c>
      <c r="H1067" s="9">
        <v>18.85957666641286</v>
      </c>
    </row>
    <row r="1068" spans="1:8" x14ac:dyDescent="0.25">
      <c r="A1068" s="7">
        <v>45777.298611111109</v>
      </c>
      <c r="B1068" s="4" t="s">
        <v>34</v>
      </c>
      <c r="C1068" s="5">
        <v>51907.275347111034</v>
      </c>
      <c r="D1068" s="5">
        <v>159189.47177099044</v>
      </c>
      <c r="E1068" s="5">
        <v>18.87158934753386</v>
      </c>
      <c r="F1068" s="5">
        <v>51906.935978759182</v>
      </c>
      <c r="G1068" s="5">
        <v>159188.19910873674</v>
      </c>
      <c r="H1068" s="9">
        <v>18.861048717697198</v>
      </c>
    </row>
    <row r="1069" spans="1:8" x14ac:dyDescent="0.25">
      <c r="A1069" s="7">
        <v>45777.298611111109</v>
      </c>
      <c r="B1069" s="4" t="s">
        <v>35</v>
      </c>
      <c r="C1069" s="5">
        <v>51908.242806888149</v>
      </c>
      <c r="D1069" s="5">
        <v>159189.21950144329</v>
      </c>
      <c r="E1069" s="5">
        <v>18.873859626742529</v>
      </c>
      <c r="F1069" s="5">
        <v>51907.904517584328</v>
      </c>
      <c r="G1069" s="5">
        <v>159187.94620456346</v>
      </c>
      <c r="H1069" s="9">
        <v>18.86283128862453</v>
      </c>
    </row>
    <row r="1070" spans="1:8" x14ac:dyDescent="0.25">
      <c r="A1070" s="7">
        <v>45777.298611111109</v>
      </c>
      <c r="B1070" s="4" t="s">
        <v>36</v>
      </c>
      <c r="C1070" s="5">
        <v>51909.212315815959</v>
      </c>
      <c r="D1070" s="5">
        <v>159188.97446037151</v>
      </c>
      <c r="E1070" s="5">
        <v>18.876563705831948</v>
      </c>
      <c r="F1070" s="5">
        <v>51908.873845612303</v>
      </c>
      <c r="G1070" s="5">
        <v>159187.70044515948</v>
      </c>
      <c r="H1070" s="9">
        <v>18.865174266709456</v>
      </c>
    </row>
    <row r="1071" spans="1:8" x14ac:dyDescent="0.25">
      <c r="A1071" s="7">
        <v>45777.298611111109</v>
      </c>
      <c r="B1071" s="4" t="s">
        <v>37</v>
      </c>
      <c r="C1071" s="5">
        <v>51910.18182474377</v>
      </c>
      <c r="D1071" s="5">
        <v>159188.72941929975</v>
      </c>
      <c r="E1071" s="5">
        <v>18.879267784921367</v>
      </c>
      <c r="F1071" s="5">
        <v>51909.843173640271</v>
      </c>
      <c r="G1071" s="5">
        <v>159187.45468575551</v>
      </c>
      <c r="H1071" s="9">
        <v>18.867517244794382</v>
      </c>
    </row>
    <row r="1072" spans="1:8" x14ac:dyDescent="0.25">
      <c r="A1072" s="7">
        <v>45777.298611111109</v>
      </c>
      <c r="B1072" s="4" t="s">
        <v>38</v>
      </c>
      <c r="C1072" s="5">
        <v>51911.151141168484</v>
      </c>
      <c r="D1072" s="5">
        <v>159188.48644327914</v>
      </c>
      <c r="E1072" s="5">
        <v>18.882402208832403</v>
      </c>
      <c r="F1072" s="5">
        <v>51910.834170497415</v>
      </c>
      <c r="G1072" s="5">
        <v>159187.20542810127</v>
      </c>
      <c r="H1072" s="9">
        <v>18.870215245499153</v>
      </c>
    </row>
    <row r="1073" spans="1:8" x14ac:dyDescent="0.25">
      <c r="A1073" s="7">
        <v>45777.298611111109</v>
      </c>
      <c r="B1073" s="4" t="s">
        <v>39</v>
      </c>
      <c r="C1073" s="5">
        <v>51912.122873466811</v>
      </c>
      <c r="D1073" s="5">
        <v>159188.25040570393</v>
      </c>
      <c r="E1073" s="5">
        <v>18.887156520181541</v>
      </c>
      <c r="F1073" s="5">
        <v>51911.805634067801</v>
      </c>
      <c r="G1073" s="5">
        <v>159186.96826869331</v>
      </c>
      <c r="H1073" s="9">
        <v>18.873949764505809</v>
      </c>
    </row>
    <row r="1074" spans="1:8" x14ac:dyDescent="0.25">
      <c r="A1074" s="7">
        <v>45777.298611111109</v>
      </c>
      <c r="B1074" s="4" t="s">
        <v>40</v>
      </c>
      <c r="C1074" s="5">
        <v>51913.094605765138</v>
      </c>
      <c r="D1074" s="5">
        <v>159188.01436812873</v>
      </c>
      <c r="E1074" s="5">
        <v>18.89191083153068</v>
      </c>
      <c r="F1074" s="5">
        <v>51912.777097638187</v>
      </c>
      <c r="G1074" s="5">
        <v>159186.73110928535</v>
      </c>
      <c r="H1074" s="9">
        <v>18.877684283512465</v>
      </c>
    </row>
    <row r="1075" spans="1:8" x14ac:dyDescent="0.25">
      <c r="A1075" s="7">
        <v>45776.284722222219</v>
      </c>
      <c r="B1075" s="4" t="s">
        <v>12</v>
      </c>
      <c r="C1075" s="5">
        <v>51886.101888003854</v>
      </c>
      <c r="D1075" s="5">
        <v>159195.44568170901</v>
      </c>
      <c r="E1075" s="5">
        <v>18.868774640796559</v>
      </c>
      <c r="F1075" s="5">
        <v>51885.74197615045</v>
      </c>
      <c r="G1075" s="5">
        <v>159194.186695724</v>
      </c>
      <c r="H1075" s="9">
        <v>18.864787569705001</v>
      </c>
    </row>
    <row r="1076" spans="1:8" x14ac:dyDescent="0.25">
      <c r="A1076" s="7">
        <v>45776.284722222219</v>
      </c>
      <c r="B1076" s="4" t="s">
        <v>13</v>
      </c>
      <c r="C1076" s="5">
        <v>51887.0635346048</v>
      </c>
      <c r="D1076" s="5">
        <v>159195.17139037082</v>
      </c>
      <c r="E1076" s="5">
        <v>18.86849771869845</v>
      </c>
      <c r="F1076" s="5">
        <v>51886.703005177442</v>
      </c>
      <c r="G1076" s="5">
        <v>159193.91024827689</v>
      </c>
      <c r="H1076" s="9">
        <v>18.864652437138897</v>
      </c>
    </row>
    <row r="1077" spans="1:8" x14ac:dyDescent="0.25">
      <c r="A1077" s="7">
        <v>45776.284722222219</v>
      </c>
      <c r="B1077" s="4" t="s">
        <v>14</v>
      </c>
      <c r="C1077" s="5">
        <v>51888.025181205747</v>
      </c>
      <c r="D1077" s="5">
        <v>159194.89709903265</v>
      </c>
      <c r="E1077" s="5">
        <v>18.86822079660034</v>
      </c>
      <c r="F1077" s="5">
        <v>51887.664034204441</v>
      </c>
      <c r="G1077" s="5">
        <v>159193.63380082979</v>
      </c>
      <c r="H1077" s="9">
        <v>18.864517304572793</v>
      </c>
    </row>
    <row r="1078" spans="1:8" x14ac:dyDescent="0.25">
      <c r="A1078" s="7">
        <v>45776.284722222219</v>
      </c>
      <c r="B1078" s="4" t="s">
        <v>15</v>
      </c>
      <c r="C1078" s="5">
        <v>51888.986288492531</v>
      </c>
      <c r="D1078" s="5">
        <v>159194.62201568196</v>
      </c>
      <c r="E1078" s="5">
        <v>18.867826216423929</v>
      </c>
      <c r="F1078" s="5">
        <v>51888.624024403252</v>
      </c>
      <c r="G1078" s="5">
        <v>159193.35679661779</v>
      </c>
      <c r="H1078" s="9">
        <v>18.863752372254648</v>
      </c>
    </row>
    <row r="1079" spans="1:8" x14ac:dyDescent="0.25">
      <c r="A1079" s="7">
        <v>45776.284722222219</v>
      </c>
      <c r="B1079" s="4" t="s">
        <v>16</v>
      </c>
      <c r="C1079" s="5">
        <v>51889.947664755273</v>
      </c>
      <c r="D1079" s="5">
        <v>159194.34677847879</v>
      </c>
      <c r="E1079" s="5">
        <v>18.867421951254048</v>
      </c>
      <c r="F1079" s="5">
        <v>51889.584791712696</v>
      </c>
      <c r="G1079" s="5">
        <v>159193.07944225875</v>
      </c>
      <c r="H1079" s="9">
        <v>18.862894115171244</v>
      </c>
    </row>
    <row r="1080" spans="1:8" x14ac:dyDescent="0.25">
      <c r="A1080" s="7">
        <v>45776.284722222219</v>
      </c>
      <c r="B1080" s="4" t="s">
        <v>17</v>
      </c>
      <c r="C1080" s="5">
        <v>51890.909041018014</v>
      </c>
      <c r="D1080" s="5">
        <v>159194.07154127565</v>
      </c>
      <c r="E1080" s="5">
        <v>18.867017686084164</v>
      </c>
      <c r="F1080" s="5">
        <v>51890.545559022146</v>
      </c>
      <c r="G1080" s="5">
        <v>159192.80208789968</v>
      </c>
      <c r="H1080" s="9">
        <v>18.86203585808784</v>
      </c>
    </row>
    <row r="1081" spans="1:8" x14ac:dyDescent="0.25">
      <c r="A1081" s="7">
        <v>45776.284722222219</v>
      </c>
      <c r="B1081" s="4" t="s">
        <v>18</v>
      </c>
      <c r="C1081" s="5">
        <v>51891.869997674046</v>
      </c>
      <c r="D1081" s="5">
        <v>159193.79503821288</v>
      </c>
      <c r="E1081" s="5">
        <v>18.864661670375355</v>
      </c>
      <c r="F1081" s="5">
        <v>51891.504328634539</v>
      </c>
      <c r="G1081" s="5">
        <v>159192.52582192715</v>
      </c>
      <c r="H1081" s="9">
        <v>18.860282573719331</v>
      </c>
    </row>
    <row r="1082" spans="1:8" x14ac:dyDescent="0.25">
      <c r="A1082" s="7">
        <v>45776.284722222219</v>
      </c>
      <c r="B1082" s="4" t="s">
        <v>19</v>
      </c>
      <c r="C1082" s="5">
        <v>51892.83098666594</v>
      </c>
      <c r="D1082" s="5">
        <v>159193.51846240537</v>
      </c>
      <c r="E1082" s="5">
        <v>18.862216230483451</v>
      </c>
      <c r="F1082" s="5">
        <v>51892.465237248078</v>
      </c>
      <c r="G1082" s="5">
        <v>159192.24896201835</v>
      </c>
      <c r="H1082" s="9">
        <v>18.858486102714448</v>
      </c>
    </row>
    <row r="1083" spans="1:8" x14ac:dyDescent="0.25">
      <c r="A1083" s="7">
        <v>45776.284722222219</v>
      </c>
      <c r="B1083" s="4" t="s">
        <v>20</v>
      </c>
      <c r="C1083" s="5">
        <v>51893.791834251315</v>
      </c>
      <c r="D1083" s="5">
        <v>159193.24188966473</v>
      </c>
      <c r="E1083" s="5">
        <v>18.859926416951399</v>
      </c>
      <c r="F1083" s="5">
        <v>51893.42569223688</v>
      </c>
      <c r="G1083" s="5">
        <v>159191.97223060462</v>
      </c>
      <c r="H1083" s="9">
        <v>18.856700906027484</v>
      </c>
    </row>
    <row r="1084" spans="1:8" x14ac:dyDescent="0.25">
      <c r="A1084" s="7">
        <v>45776.284722222219</v>
      </c>
      <c r="B1084" s="4" t="s">
        <v>21</v>
      </c>
      <c r="C1084" s="5">
        <v>51894.75263598399</v>
      </c>
      <c r="D1084" s="5">
        <v>159192.96465370167</v>
      </c>
      <c r="E1084" s="5">
        <v>18.860427687376433</v>
      </c>
      <c r="F1084" s="5">
        <v>51894.386491647616</v>
      </c>
      <c r="G1084" s="5">
        <v>159191.6949861942</v>
      </c>
      <c r="H1084" s="9">
        <v>18.856871854609565</v>
      </c>
    </row>
    <row r="1085" spans="1:8" x14ac:dyDescent="0.25">
      <c r="A1085" s="7">
        <v>45776.284722222219</v>
      </c>
      <c r="B1085" s="4" t="s">
        <v>22</v>
      </c>
      <c r="C1085" s="5">
        <v>51895.713437716666</v>
      </c>
      <c r="D1085" s="5">
        <v>159192.68741773861</v>
      </c>
      <c r="E1085" s="5">
        <v>18.860928957801466</v>
      </c>
      <c r="F1085" s="5">
        <v>51895.347291058351</v>
      </c>
      <c r="G1085" s="5">
        <v>159191.41774178378</v>
      </c>
      <c r="H1085" s="9">
        <v>18.857042803191646</v>
      </c>
    </row>
    <row r="1086" spans="1:8" x14ac:dyDescent="0.25">
      <c r="A1086" s="7">
        <v>45776.284722222219</v>
      </c>
      <c r="B1086" s="4" t="s">
        <v>23</v>
      </c>
      <c r="C1086" s="5">
        <v>51896.675398681873</v>
      </c>
      <c r="D1086" s="5">
        <v>159192.40988265967</v>
      </c>
      <c r="E1086" s="5">
        <v>18.8614770015399</v>
      </c>
      <c r="F1086" s="5">
        <v>51896.30852141809</v>
      </c>
      <c r="G1086" s="5">
        <v>159191.14070884953</v>
      </c>
      <c r="H1086" s="9">
        <v>18.857247340168666</v>
      </c>
    </row>
    <row r="1087" spans="1:8" x14ac:dyDescent="0.25">
      <c r="A1087" s="7">
        <v>45776.284722222219</v>
      </c>
      <c r="B1087" s="4" t="s">
        <v>24</v>
      </c>
      <c r="C1087" s="5">
        <v>51897.636352858695</v>
      </c>
      <c r="D1087" s="5">
        <v>159192.13317793905</v>
      </c>
      <c r="E1087" s="5">
        <v>18.862729059099273</v>
      </c>
      <c r="F1087" s="5">
        <v>51897.270420156819</v>
      </c>
      <c r="G1087" s="5">
        <v>159190.8673035219</v>
      </c>
      <c r="H1087" s="9">
        <v>18.857833233345247</v>
      </c>
    </row>
    <row r="1088" spans="1:8" x14ac:dyDescent="0.25">
      <c r="A1088" s="7">
        <v>45776.284722222219</v>
      </c>
      <c r="B1088" s="4" t="s">
        <v>25</v>
      </c>
      <c r="C1088" s="5">
        <v>51898.59730703551</v>
      </c>
      <c r="D1088" s="5">
        <v>159191.85647321845</v>
      </c>
      <c r="E1088" s="5">
        <v>18.863981116658643</v>
      </c>
      <c r="F1088" s="5">
        <v>51898.232318895542</v>
      </c>
      <c r="G1088" s="5">
        <v>159190.59389819429</v>
      </c>
      <c r="H1088" s="9">
        <v>18.858419126521824</v>
      </c>
    </row>
    <row r="1089" spans="1:8" x14ac:dyDescent="0.25">
      <c r="A1089" s="7">
        <v>45776.284722222219</v>
      </c>
      <c r="B1089" s="4" t="s">
        <v>26</v>
      </c>
      <c r="C1089" s="5">
        <v>51899.557732431109</v>
      </c>
      <c r="D1089" s="5">
        <v>159191.5813204289</v>
      </c>
      <c r="E1089" s="5">
        <v>18.865000000000002</v>
      </c>
      <c r="F1089" s="5">
        <v>51899.202472361336</v>
      </c>
      <c r="G1089" s="5">
        <v>159190.31862001549</v>
      </c>
      <c r="H1089" s="9">
        <v>18.858777427163272</v>
      </c>
    </row>
    <row r="1090" spans="1:8" x14ac:dyDescent="0.25">
      <c r="A1090" s="7">
        <v>45776.284722222219</v>
      </c>
      <c r="B1090" s="4" t="s">
        <v>27</v>
      </c>
      <c r="C1090" s="5">
        <v>51900.520670537458</v>
      </c>
      <c r="D1090" s="5">
        <v>159191.31159797279</v>
      </c>
      <c r="E1090" s="5">
        <v>18.865000000000002</v>
      </c>
      <c r="F1090" s="5">
        <v>51900.165031558645</v>
      </c>
      <c r="G1090" s="5">
        <v>159190.04754924017</v>
      </c>
      <c r="H1090" s="9">
        <v>18.85812440192765</v>
      </c>
    </row>
    <row r="1091" spans="1:8" x14ac:dyDescent="0.25">
      <c r="A1091" s="7">
        <v>45776.284722222219</v>
      </c>
      <c r="B1091" s="4" t="s">
        <v>28</v>
      </c>
      <c r="C1091" s="5">
        <v>51901.483608643815</v>
      </c>
      <c r="D1091" s="5">
        <v>159191.04187551665</v>
      </c>
      <c r="E1091" s="5">
        <v>18.864999999999998</v>
      </c>
      <c r="F1091" s="5">
        <v>51901.127590755954</v>
      </c>
      <c r="G1091" s="5">
        <v>159189.77647846486</v>
      </c>
      <c r="H1091" s="9">
        <v>18.857471376692025</v>
      </c>
    </row>
    <row r="1092" spans="1:8" x14ac:dyDescent="0.25">
      <c r="A1092" s="7">
        <v>45776.284722222219</v>
      </c>
      <c r="B1092" s="4" t="s">
        <v>29</v>
      </c>
      <c r="C1092" s="5">
        <v>51902.446765809415</v>
      </c>
      <c r="D1092" s="5">
        <v>159190.77323042284</v>
      </c>
      <c r="E1092" s="5">
        <v>18.865124802963386</v>
      </c>
      <c r="F1092" s="5">
        <v>51902.098872436116</v>
      </c>
      <c r="G1092" s="5">
        <v>159189.50404742203</v>
      </c>
      <c r="H1092" s="9">
        <v>18.856944527697284</v>
      </c>
    </row>
    <row r="1093" spans="1:8" x14ac:dyDescent="0.25">
      <c r="A1093" s="7">
        <v>45776.284722222219</v>
      </c>
      <c r="B1093" s="4" t="s">
        <v>30</v>
      </c>
      <c r="C1093" s="5">
        <v>51903.411339687525</v>
      </c>
      <c r="D1093" s="5">
        <v>159190.50941847003</v>
      </c>
      <c r="E1093" s="5">
        <v>18.865822806114334</v>
      </c>
      <c r="F1093" s="5">
        <v>51903.063539372743</v>
      </c>
      <c r="G1093" s="5">
        <v>159189.24057524014</v>
      </c>
      <c r="H1093" s="9">
        <v>18.857277320651583</v>
      </c>
    </row>
    <row r="1094" spans="1:8" x14ac:dyDescent="0.25">
      <c r="A1094" s="7">
        <v>45776.284722222219</v>
      </c>
      <c r="B1094" s="4" t="s">
        <v>31</v>
      </c>
      <c r="C1094" s="5">
        <v>51904.375913565644</v>
      </c>
      <c r="D1094" s="5">
        <v>159190.24560651722</v>
      </c>
      <c r="E1094" s="5">
        <v>18.866520809265282</v>
      </c>
      <c r="F1094" s="5">
        <v>51904.028206309369</v>
      </c>
      <c r="G1094" s="5">
        <v>159188.97710305825</v>
      </c>
      <c r="H1094" s="9">
        <v>18.857610113605883</v>
      </c>
    </row>
    <row r="1095" spans="1:8" x14ac:dyDescent="0.25">
      <c r="A1095" s="7">
        <v>45776.284722222219</v>
      </c>
      <c r="B1095" s="4" t="s">
        <v>32</v>
      </c>
      <c r="C1095" s="5">
        <v>51905.340845350271</v>
      </c>
      <c r="D1095" s="5">
        <v>159189.98319388248</v>
      </c>
      <c r="E1095" s="5">
        <v>18.867392307659181</v>
      </c>
      <c r="F1095" s="5">
        <v>51905.00285235198</v>
      </c>
      <c r="G1095" s="5">
        <v>159188.71195702621</v>
      </c>
      <c r="H1095" s="9">
        <v>18.858054709071411</v>
      </c>
    </row>
    <row r="1096" spans="1:8" x14ac:dyDescent="0.25">
      <c r="A1096" s="7">
        <v>45776.284722222219</v>
      </c>
      <c r="B1096" s="4" t="s">
        <v>33</v>
      </c>
      <c r="C1096" s="5">
        <v>51906.307621791326</v>
      </c>
      <c r="D1096" s="5">
        <v>159189.72757627073</v>
      </c>
      <c r="E1096" s="5">
        <v>18.869109743964579</v>
      </c>
      <c r="F1096" s="5">
        <v>51905.969416035303</v>
      </c>
      <c r="G1096" s="5">
        <v>159188.45553275422</v>
      </c>
      <c r="H1096" s="9">
        <v>18.859167723973641</v>
      </c>
    </row>
    <row r="1097" spans="1:8" x14ac:dyDescent="0.25">
      <c r="A1097" s="7">
        <v>45776.284722222219</v>
      </c>
      <c r="B1097" s="4" t="s">
        <v>34</v>
      </c>
      <c r="C1097" s="5">
        <v>51907.274398232381</v>
      </c>
      <c r="D1097" s="5">
        <v>159189.47195865901</v>
      </c>
      <c r="E1097" s="5">
        <v>18.870827180269977</v>
      </c>
      <c r="F1097" s="5">
        <v>51906.935979718626</v>
      </c>
      <c r="G1097" s="5">
        <v>159188.19910848219</v>
      </c>
      <c r="H1097" s="9">
        <v>18.860280738875872</v>
      </c>
    </row>
    <row r="1098" spans="1:8" x14ac:dyDescent="0.25">
      <c r="A1098" s="7">
        <v>45776.284722222219</v>
      </c>
      <c r="B1098" s="4" t="s">
        <v>35</v>
      </c>
      <c r="C1098" s="5">
        <v>51908.242806603892</v>
      </c>
      <c r="D1098" s="5">
        <v>159189.21950151515</v>
      </c>
      <c r="E1098" s="5">
        <v>18.87296196237228</v>
      </c>
      <c r="F1098" s="5">
        <v>51907.904490536996</v>
      </c>
      <c r="G1098" s="5">
        <v>159187.94609909345</v>
      </c>
      <c r="H1098" s="9">
        <v>18.861943550713935</v>
      </c>
    </row>
    <row r="1099" spans="1:8" x14ac:dyDescent="0.25">
      <c r="A1099" s="7">
        <v>45776.284722222219</v>
      </c>
      <c r="B1099" s="4" t="s">
        <v>36</v>
      </c>
      <c r="C1099" s="5">
        <v>51909.212314637531</v>
      </c>
      <c r="D1099" s="5">
        <v>159188.97446066936</v>
      </c>
      <c r="E1099" s="5">
        <v>18.875987952848156</v>
      </c>
      <c r="F1099" s="5">
        <v>51908.873742332347</v>
      </c>
      <c r="G1099" s="5">
        <v>159187.70004242341</v>
      </c>
      <c r="H1099" s="9">
        <v>18.864602938295501</v>
      </c>
    </row>
    <row r="1100" spans="1:8" x14ac:dyDescent="0.25">
      <c r="A1100" s="7">
        <v>45776.284722222219</v>
      </c>
      <c r="B1100" s="4" t="s">
        <v>37</v>
      </c>
      <c r="C1100" s="5">
        <v>51910.181822671162</v>
      </c>
      <c r="D1100" s="5">
        <v>159188.72941982359</v>
      </c>
      <c r="E1100" s="5">
        <v>18.879013943324033</v>
      </c>
      <c r="F1100" s="5">
        <v>51909.842994127699</v>
      </c>
      <c r="G1100" s="5">
        <v>159187.45398575338</v>
      </c>
      <c r="H1100" s="9">
        <v>18.867262325877068</v>
      </c>
    </row>
    <row r="1101" spans="1:8" x14ac:dyDescent="0.25">
      <c r="A1101" s="7">
        <v>45776.284722222219</v>
      </c>
      <c r="B1101" s="4" t="s">
        <v>38</v>
      </c>
      <c r="C1101" s="5">
        <v>51911.151141496419</v>
      </c>
      <c r="D1101" s="5">
        <v>159188.48644319948</v>
      </c>
      <c r="E1101" s="5">
        <v>18.882328518492972</v>
      </c>
      <c r="F1101" s="5">
        <v>51910.834188304056</v>
      </c>
      <c r="G1101" s="5">
        <v>159187.20449995177</v>
      </c>
      <c r="H1101" s="9">
        <v>18.870139116386202</v>
      </c>
    </row>
    <row r="1102" spans="1:8" x14ac:dyDescent="0.25">
      <c r="A1102" s="7">
        <v>45776.284722222219</v>
      </c>
      <c r="B1102" s="4" t="s">
        <v>39</v>
      </c>
      <c r="C1102" s="5">
        <v>51912.122875350411</v>
      </c>
      <c r="D1102" s="5">
        <v>159188.25040524639</v>
      </c>
      <c r="E1102" s="5">
        <v>18.886733255176882</v>
      </c>
      <c r="F1102" s="5">
        <v>51911.805733444031</v>
      </c>
      <c r="G1102" s="5">
        <v>159186.96766968034</v>
      </c>
      <c r="H1102" s="9">
        <v>18.873524899190596</v>
      </c>
    </row>
    <row r="1103" spans="1:8" x14ac:dyDescent="0.25">
      <c r="A1103" s="7">
        <v>45776.284722222219</v>
      </c>
      <c r="B1103" s="4" t="s">
        <v>40</v>
      </c>
      <c r="C1103" s="5">
        <v>51913.094609204403</v>
      </c>
      <c r="D1103" s="5">
        <v>159188.0143672933</v>
      </c>
      <c r="E1103" s="5">
        <v>18.891137991860795</v>
      </c>
      <c r="F1103" s="5">
        <v>51912.777278584006</v>
      </c>
      <c r="G1103" s="5">
        <v>159186.73083940891</v>
      </c>
      <c r="H1103" s="9">
        <v>18.876910681994985</v>
      </c>
    </row>
    <row r="1104" spans="1:8" x14ac:dyDescent="0.25">
      <c r="A1104" s="7">
        <v>45775.28125</v>
      </c>
      <c r="B1104" s="4" t="s">
        <v>12</v>
      </c>
      <c r="C1104" s="5">
        <v>51886.102866799411</v>
      </c>
      <c r="D1104" s="5">
        <v>159195.44660738113</v>
      </c>
      <c r="E1104" s="5">
        <v>18.870774565755816</v>
      </c>
      <c r="F1104" s="5">
        <v>51885.743050789795</v>
      </c>
      <c r="G1104" s="5">
        <v>159194.1869553554</v>
      </c>
      <c r="H1104" s="9">
        <v>18.866787559209786</v>
      </c>
    </row>
    <row r="1105" spans="1:8" x14ac:dyDescent="0.25">
      <c r="A1105" s="7">
        <v>45775.28125</v>
      </c>
      <c r="B1105" s="4" t="s">
        <v>13</v>
      </c>
      <c r="C1105" s="5">
        <v>51887.064487344272</v>
      </c>
      <c r="D1105" s="5">
        <v>159195.17222470866</v>
      </c>
      <c r="E1105" s="5">
        <v>18.870497551447404</v>
      </c>
      <c r="F1105" s="5">
        <v>51886.70416952754</v>
      </c>
      <c r="G1105" s="5">
        <v>159193.91081996524</v>
      </c>
      <c r="H1105" s="9">
        <v>18.86665241402924</v>
      </c>
    </row>
    <row r="1106" spans="1:8" x14ac:dyDescent="0.25">
      <c r="A1106" s="7">
        <v>45775.28125</v>
      </c>
      <c r="B1106" s="4" t="s">
        <v>14</v>
      </c>
      <c r="C1106" s="5">
        <v>51888.026107889134</v>
      </c>
      <c r="D1106" s="5">
        <v>159194.89784203618</v>
      </c>
      <c r="E1106" s="5">
        <v>18.870220537138991</v>
      </c>
      <c r="F1106" s="5">
        <v>51887.665288265285</v>
      </c>
      <c r="G1106" s="5">
        <v>159193.63468457508</v>
      </c>
      <c r="H1106" s="9">
        <v>18.866517268848696</v>
      </c>
    </row>
    <row r="1107" spans="1:8" x14ac:dyDescent="0.25">
      <c r="A1107" s="7">
        <v>45775.28125</v>
      </c>
      <c r="B1107" s="4" t="s">
        <v>15</v>
      </c>
      <c r="C1107" s="5">
        <v>51888.986229668852</v>
      </c>
      <c r="D1107" s="5">
        <v>159194.62281030611</v>
      </c>
      <c r="E1107" s="5">
        <v>18.869826372087218</v>
      </c>
      <c r="F1107" s="5">
        <v>51888.625001387016</v>
      </c>
      <c r="G1107" s="5">
        <v>159193.35771690356</v>
      </c>
      <c r="H1107" s="9">
        <v>18.865752125583523</v>
      </c>
    </row>
    <row r="1108" spans="1:8" x14ac:dyDescent="0.25">
      <c r="A1108" s="7">
        <v>45775.28125</v>
      </c>
      <c r="B1108" s="4" t="s">
        <v>16</v>
      </c>
      <c r="C1108" s="5">
        <v>51889.947542310918</v>
      </c>
      <c r="D1108" s="5">
        <v>159194.34735097896</v>
      </c>
      <c r="E1108" s="5">
        <v>18.869422275274776</v>
      </c>
      <c r="F1108" s="5">
        <v>51889.585742274416</v>
      </c>
      <c r="G1108" s="5">
        <v>159193.08027103462</v>
      </c>
      <c r="H1108" s="9">
        <v>18.864893585328126</v>
      </c>
    </row>
    <row r="1109" spans="1:8" x14ac:dyDescent="0.25">
      <c r="A1109" s="7">
        <v>45775.28125</v>
      </c>
      <c r="B1109" s="4" t="s">
        <v>17</v>
      </c>
      <c r="C1109" s="5">
        <v>51890.908854952984</v>
      </c>
      <c r="D1109" s="5">
        <v>159194.07189165184</v>
      </c>
      <c r="E1109" s="5">
        <v>18.869018178462333</v>
      </c>
      <c r="F1109" s="5">
        <v>51890.546483161816</v>
      </c>
      <c r="G1109" s="5">
        <v>159192.80282516568</v>
      </c>
      <c r="H1109" s="9">
        <v>18.864035045072725</v>
      </c>
    </row>
    <row r="1110" spans="1:8" x14ac:dyDescent="0.25">
      <c r="A1110" s="7">
        <v>45775.28125</v>
      </c>
      <c r="B1110" s="4" t="s">
        <v>18</v>
      </c>
      <c r="C1110" s="5">
        <v>51891.870972466801</v>
      </c>
      <c r="D1110" s="5">
        <v>159193.79495065045</v>
      </c>
      <c r="E1110" s="5">
        <v>18.866660896162106</v>
      </c>
      <c r="F1110" s="5">
        <v>51891.504267267614</v>
      </c>
      <c r="G1110" s="5">
        <v>159192.52660902659</v>
      </c>
      <c r="H1110" s="9">
        <v>18.862283294009536</v>
      </c>
    </row>
    <row r="1111" spans="1:8" x14ac:dyDescent="0.25">
      <c r="A1111" s="7">
        <v>45775.28125</v>
      </c>
      <c r="B1111" s="4" t="s">
        <v>19</v>
      </c>
      <c r="C1111" s="5">
        <v>51892.831935096794</v>
      </c>
      <c r="D1111" s="5">
        <v>159193.5182832696</v>
      </c>
      <c r="E1111" s="5">
        <v>18.864214646593087</v>
      </c>
      <c r="F1111" s="5">
        <v>51892.465111689802</v>
      </c>
      <c r="G1111" s="5">
        <v>159192.24952641845</v>
      </c>
      <c r="H1111" s="9">
        <v>18.860487576446289</v>
      </c>
    </row>
    <row r="1112" spans="1:8" x14ac:dyDescent="0.25">
      <c r="A1112" s="7">
        <v>45775.28125</v>
      </c>
      <c r="B1112" s="4" t="s">
        <v>20</v>
      </c>
      <c r="C1112" s="5">
        <v>51893.791834256968</v>
      </c>
      <c r="D1112" s="5">
        <v>159193.2418896631</v>
      </c>
      <c r="E1112" s="5">
        <v>18.861908805651449</v>
      </c>
      <c r="F1112" s="5">
        <v>51893.426692580288</v>
      </c>
      <c r="G1112" s="5">
        <v>159191.97223179525</v>
      </c>
      <c r="H1112" s="9">
        <v>18.85870090641113</v>
      </c>
    </row>
    <row r="1113" spans="1:8" x14ac:dyDescent="0.25">
      <c r="A1113" s="7">
        <v>45775.28125</v>
      </c>
      <c r="B1113" s="4" t="s">
        <v>21</v>
      </c>
      <c r="C1113" s="5">
        <v>51894.752636096942</v>
      </c>
      <c r="D1113" s="5">
        <v>159192.96465366907</v>
      </c>
      <c r="E1113" s="5">
        <v>18.862075895811785</v>
      </c>
      <c r="F1113" s="5">
        <v>51894.387556785739</v>
      </c>
      <c r="G1113" s="5">
        <v>159191.69521203163</v>
      </c>
      <c r="H1113" s="9">
        <v>18.858871927378921</v>
      </c>
    </row>
    <row r="1114" spans="1:8" x14ac:dyDescent="0.25">
      <c r="A1114" s="7">
        <v>45775.28125</v>
      </c>
      <c r="B1114" s="4" t="s">
        <v>22</v>
      </c>
      <c r="C1114" s="5">
        <v>51895.713437936916</v>
      </c>
      <c r="D1114" s="5">
        <v>159192.68741767504</v>
      </c>
      <c r="E1114" s="5">
        <v>18.862242985972124</v>
      </c>
      <c r="F1114" s="5">
        <v>51895.348420991184</v>
      </c>
      <c r="G1114" s="5">
        <v>159191.418192268</v>
      </c>
      <c r="H1114" s="9">
        <v>18.859042948346715</v>
      </c>
    </row>
    <row r="1115" spans="1:8" x14ac:dyDescent="0.25">
      <c r="A1115" s="7">
        <v>45775.28125</v>
      </c>
      <c r="B1115" s="4" t="s">
        <v>23</v>
      </c>
      <c r="C1115" s="5">
        <v>51896.675398652565</v>
      </c>
      <c r="D1115" s="5">
        <v>159192.40988266811</v>
      </c>
      <c r="E1115" s="5">
        <v>18.862498390807744</v>
      </c>
      <c r="F1115" s="5">
        <v>51896.30852141809</v>
      </c>
      <c r="G1115" s="5">
        <v>159191.14170884955</v>
      </c>
      <c r="H1115" s="9">
        <v>18.859247340168668</v>
      </c>
    </row>
    <row r="1116" spans="1:8" x14ac:dyDescent="0.25">
      <c r="A1116" s="7">
        <v>45775.28125</v>
      </c>
      <c r="B1116" s="4" t="s">
        <v>24</v>
      </c>
      <c r="C1116" s="5">
        <v>51897.636352352813</v>
      </c>
      <c r="D1116" s="5">
        <v>159192.13317808474</v>
      </c>
      <c r="E1116" s="5">
        <v>18.86409824134018</v>
      </c>
      <c r="F1116" s="5">
        <v>51897.270420156812</v>
      </c>
      <c r="G1116" s="5">
        <v>159190.86830352191</v>
      </c>
      <c r="H1116" s="9">
        <v>18.859833233345245</v>
      </c>
    </row>
    <row r="1117" spans="1:8" x14ac:dyDescent="0.25">
      <c r="A1117" s="7">
        <v>45775.28125</v>
      </c>
      <c r="B1117" s="4" t="s">
        <v>25</v>
      </c>
      <c r="C1117" s="5">
        <v>51898.597306053052</v>
      </c>
      <c r="D1117" s="5">
        <v>159191.85647350134</v>
      </c>
      <c r="E1117" s="5">
        <v>18.865698091872616</v>
      </c>
      <c r="F1117" s="5">
        <v>51898.232318895534</v>
      </c>
      <c r="G1117" s="5">
        <v>159190.59489819428</v>
      </c>
      <c r="H1117" s="9">
        <v>18.860419126521819</v>
      </c>
    </row>
    <row r="1118" spans="1:8" x14ac:dyDescent="0.25">
      <c r="A1118" s="7">
        <v>45775.28125</v>
      </c>
      <c r="B1118" s="4" t="s">
        <v>26</v>
      </c>
      <c r="C1118" s="5">
        <v>51899.557752893597</v>
      </c>
      <c r="D1118" s="5">
        <v>159191.58139357786</v>
      </c>
      <c r="E1118" s="5">
        <v>18.866938379525692</v>
      </c>
      <c r="F1118" s="5">
        <v>51899.202460873719</v>
      </c>
      <c r="G1118" s="5">
        <v>159190.31957924104</v>
      </c>
      <c r="H1118" s="9">
        <v>18.860777476518329</v>
      </c>
    </row>
    <row r="1119" spans="1:8" x14ac:dyDescent="0.25">
      <c r="A1119" s="7">
        <v>45775.28125</v>
      </c>
      <c r="B1119" s="4" t="s">
        <v>27</v>
      </c>
      <c r="C1119" s="5">
        <v>51900.520801428909</v>
      </c>
      <c r="D1119" s="5">
        <v>159191.31206588147</v>
      </c>
      <c r="E1119" s="5">
        <v>18.866605835141954</v>
      </c>
      <c r="F1119" s="5">
        <v>51900.16495886902</v>
      </c>
      <c r="G1119" s="5">
        <v>159190.04829123366</v>
      </c>
      <c r="H1119" s="9">
        <v>18.860124714229215</v>
      </c>
    </row>
    <row r="1120" spans="1:8" x14ac:dyDescent="0.25">
      <c r="A1120" s="7">
        <v>45775.28125</v>
      </c>
      <c r="B1120" s="4" t="s">
        <v>28</v>
      </c>
      <c r="C1120" s="5">
        <v>51901.483849964221</v>
      </c>
      <c r="D1120" s="5">
        <v>159191.04273818506</v>
      </c>
      <c r="E1120" s="5">
        <v>18.866273290758212</v>
      </c>
      <c r="F1120" s="5">
        <v>51901.12745686432</v>
      </c>
      <c r="G1120" s="5">
        <v>159189.77700322631</v>
      </c>
      <c r="H1120" s="9">
        <v>18.859471951940105</v>
      </c>
    </row>
    <row r="1121" spans="1:8" x14ac:dyDescent="0.25">
      <c r="A1121" s="7">
        <v>45775.28125</v>
      </c>
      <c r="B1121" s="4" t="s">
        <v>29</v>
      </c>
      <c r="C1121" s="5">
        <v>51902.447765809411</v>
      </c>
      <c r="D1121" s="5">
        <v>159190.77423042283</v>
      </c>
      <c r="E1121" s="5">
        <v>18.866124802963387</v>
      </c>
      <c r="F1121" s="5">
        <v>51902.099872443272</v>
      </c>
      <c r="G1121" s="5">
        <v>159189.50404742008</v>
      </c>
      <c r="H1121" s="9">
        <v>18.858900000000002</v>
      </c>
    </row>
    <row r="1122" spans="1:8" x14ac:dyDescent="0.25">
      <c r="A1122" s="7">
        <v>45775.28125</v>
      </c>
      <c r="B1122" s="4" t="s">
        <v>30</v>
      </c>
      <c r="C1122" s="5">
        <v>51903.412339687522</v>
      </c>
      <c r="D1122" s="5">
        <v>159190.51041847002</v>
      </c>
      <c r="E1122" s="5">
        <v>18.866822806114332</v>
      </c>
      <c r="F1122" s="5">
        <v>51903.064539433311</v>
      </c>
      <c r="G1122" s="5">
        <v>159189.24057522361</v>
      </c>
      <c r="H1122" s="9">
        <v>18.858900000000002</v>
      </c>
    </row>
    <row r="1123" spans="1:8" x14ac:dyDescent="0.25">
      <c r="A1123" s="7">
        <v>45775.28125</v>
      </c>
      <c r="B1123" s="4" t="s">
        <v>31</v>
      </c>
      <c r="C1123" s="5">
        <v>51904.37691356564</v>
      </c>
      <c r="D1123" s="5">
        <v>159190.2466065172</v>
      </c>
      <c r="E1123" s="5">
        <v>18.867520809265276</v>
      </c>
      <c r="F1123" s="5">
        <v>51904.029206423358</v>
      </c>
      <c r="G1123" s="5">
        <v>159188.97710302711</v>
      </c>
      <c r="H1123" s="9">
        <v>18.858900000000002</v>
      </c>
    </row>
    <row r="1124" spans="1:8" x14ac:dyDescent="0.25">
      <c r="A1124" s="7">
        <v>45775.28125</v>
      </c>
      <c r="B1124" s="4" t="s">
        <v>32</v>
      </c>
      <c r="C1124" s="5">
        <v>51905.341841450259</v>
      </c>
      <c r="D1124" s="5">
        <v>159189.98417913547</v>
      </c>
      <c r="E1124" s="5">
        <v>18.868392406740742</v>
      </c>
      <c r="F1124" s="5">
        <v>51905.003861439305</v>
      </c>
      <c r="G1124" s="5">
        <v>159188.71199129781</v>
      </c>
      <c r="H1124" s="9">
        <v>18.859054777028664</v>
      </c>
    </row>
    <row r="1125" spans="1:8" x14ac:dyDescent="0.25">
      <c r="A1125" s="7">
        <v>45775.28125</v>
      </c>
      <c r="B1125" s="4" t="s">
        <v>33</v>
      </c>
      <c r="C1125" s="5">
        <v>51906.308594977025</v>
      </c>
      <c r="D1125" s="5">
        <v>159189.72847487876</v>
      </c>
      <c r="E1125" s="5">
        <v>18.870110425193992</v>
      </c>
      <c r="F1125" s="5">
        <v>51905.970490499021</v>
      </c>
      <c r="G1125" s="5">
        <v>159188.45581358409</v>
      </c>
      <c r="H1125" s="9">
        <v>18.860168280831989</v>
      </c>
    </row>
    <row r="1126" spans="1:8" x14ac:dyDescent="0.25">
      <c r="A1126" s="7">
        <v>45775.28125</v>
      </c>
      <c r="B1126" s="4" t="s">
        <v>34</v>
      </c>
      <c r="C1126" s="5">
        <v>51907.275348503783</v>
      </c>
      <c r="D1126" s="5">
        <v>159189.47277062206</v>
      </c>
      <c r="E1126" s="5">
        <v>18.871828443647242</v>
      </c>
      <c r="F1126" s="5">
        <v>51906.937119558745</v>
      </c>
      <c r="G1126" s="5">
        <v>159188.19963587038</v>
      </c>
      <c r="H1126" s="9">
        <v>18.861281784635313</v>
      </c>
    </row>
    <row r="1127" spans="1:8" x14ac:dyDescent="0.25">
      <c r="A1127" s="7">
        <v>45775.28125</v>
      </c>
      <c r="B1127" s="4" t="s">
        <v>35</v>
      </c>
      <c r="C1127" s="5">
        <v>51908.242806603892</v>
      </c>
      <c r="D1127" s="5">
        <v>159189.22050151514</v>
      </c>
      <c r="E1127" s="5">
        <v>18.873961962372285</v>
      </c>
      <c r="F1127" s="5">
        <v>51907.904490536996</v>
      </c>
      <c r="G1127" s="5">
        <v>159187.94709909346</v>
      </c>
      <c r="H1127" s="9">
        <v>18.862943550713936</v>
      </c>
    </row>
    <row r="1128" spans="1:8" x14ac:dyDescent="0.25">
      <c r="A1128" s="7">
        <v>45775.28125</v>
      </c>
      <c r="B1128" s="4" t="s">
        <v>36</v>
      </c>
      <c r="C1128" s="5">
        <v>51909.212314637531</v>
      </c>
      <c r="D1128" s="5">
        <v>159188.97546066938</v>
      </c>
      <c r="E1128" s="5">
        <v>18.876987952848168</v>
      </c>
      <c r="F1128" s="5">
        <v>51908.87374233234</v>
      </c>
      <c r="G1128" s="5">
        <v>159187.70104242343</v>
      </c>
      <c r="H1128" s="9">
        <v>18.865602938295492</v>
      </c>
    </row>
    <row r="1129" spans="1:8" x14ac:dyDescent="0.25">
      <c r="A1129" s="7">
        <v>45775.28125</v>
      </c>
      <c r="B1129" s="4" t="s">
        <v>37</v>
      </c>
      <c r="C1129" s="5">
        <v>51910.181822671169</v>
      </c>
      <c r="D1129" s="5">
        <v>159188.73041982361</v>
      </c>
      <c r="E1129" s="5">
        <v>18.880013943324048</v>
      </c>
      <c r="F1129" s="5">
        <v>51909.842994127692</v>
      </c>
      <c r="G1129" s="5">
        <v>159187.4549857534</v>
      </c>
      <c r="H1129" s="9">
        <v>18.868262325877051</v>
      </c>
    </row>
    <row r="1130" spans="1:8" x14ac:dyDescent="0.25">
      <c r="A1130" s="7">
        <v>45775.28125</v>
      </c>
      <c r="B1130" s="4" t="s">
        <v>38</v>
      </c>
      <c r="C1130" s="5">
        <v>51911.151141496419</v>
      </c>
      <c r="D1130" s="5">
        <v>159188.4874431995</v>
      </c>
      <c r="E1130" s="5">
        <v>18.88332851849297</v>
      </c>
      <c r="F1130" s="5">
        <v>51910.834192576571</v>
      </c>
      <c r="G1130" s="5">
        <v>159187.2055174784</v>
      </c>
      <c r="H1130" s="9">
        <v>18.871138865821262</v>
      </c>
    </row>
    <row r="1131" spans="1:8" x14ac:dyDescent="0.25">
      <c r="A1131" s="7">
        <v>45775.28125</v>
      </c>
      <c r="B1131" s="4" t="s">
        <v>39</v>
      </c>
      <c r="C1131" s="5">
        <v>51912.122875350404</v>
      </c>
      <c r="D1131" s="5">
        <v>159188.25140524641</v>
      </c>
      <c r="E1131" s="5">
        <v>18.887733255176872</v>
      </c>
      <c r="F1131" s="5">
        <v>51911.805757288297</v>
      </c>
      <c r="G1131" s="5">
        <v>159186.96876749388</v>
      </c>
      <c r="H1131" s="9">
        <v>18.874523500824761</v>
      </c>
    </row>
    <row r="1132" spans="1:8" x14ac:dyDescent="0.25">
      <c r="A1132" s="7">
        <v>45775.28125</v>
      </c>
      <c r="B1132" s="4" t="s">
        <v>40</v>
      </c>
      <c r="C1132" s="5">
        <v>51913.094609204396</v>
      </c>
      <c r="D1132" s="5">
        <v>159188.01536729329</v>
      </c>
      <c r="E1132" s="5">
        <v>18.892137991860771</v>
      </c>
      <c r="F1132" s="5">
        <v>51912.777322000024</v>
      </c>
      <c r="G1132" s="5">
        <v>159186.73201750935</v>
      </c>
      <c r="H1132" s="9">
        <v>18.877908135828257</v>
      </c>
    </row>
    <row r="1133" spans="1:8" x14ac:dyDescent="0.25">
      <c r="A1133" s="7">
        <v>45750.28125</v>
      </c>
      <c r="B1133" s="4" t="s">
        <v>12</v>
      </c>
      <c r="C1133" s="5">
        <v>51886.101888031983</v>
      </c>
      <c r="D1133" s="5">
        <v>159195.44568170098</v>
      </c>
      <c r="E1133" s="5">
        <v>18.870056339802886</v>
      </c>
      <c r="F1133" s="5">
        <v>51885.742954659283</v>
      </c>
      <c r="G1133" s="5">
        <v>159194.18662102622</v>
      </c>
      <c r="H1133" s="9">
        <v>18.866787533191367</v>
      </c>
    </row>
    <row r="1134" spans="1:8" x14ac:dyDescent="0.25">
      <c r="A1134" s="7">
        <v>45750.28125</v>
      </c>
      <c r="B1134" s="4" t="s">
        <v>13</v>
      </c>
      <c r="C1134" s="5">
        <v>51887.063534667497</v>
      </c>
      <c r="D1134" s="5">
        <v>159195.17139035295</v>
      </c>
      <c r="E1134" s="5">
        <v>18.870125570329904</v>
      </c>
      <c r="F1134" s="5">
        <v>51886.703957855534</v>
      </c>
      <c r="G1134" s="5">
        <v>159193.91008379814</v>
      </c>
      <c r="H1134" s="9">
        <v>18.86665235673868</v>
      </c>
    </row>
    <row r="1135" spans="1:8" x14ac:dyDescent="0.25">
      <c r="A1135" s="7">
        <v>45750.28125</v>
      </c>
      <c r="B1135" s="4" t="s">
        <v>14</v>
      </c>
      <c r="C1135" s="5">
        <v>51888.025181303019</v>
      </c>
      <c r="D1135" s="5">
        <v>159194.89709900491</v>
      </c>
      <c r="E1135" s="5">
        <v>18.870194800856918</v>
      </c>
      <c r="F1135" s="5">
        <v>51887.664961051785</v>
      </c>
      <c r="G1135" s="5">
        <v>159193.63354657005</v>
      </c>
      <c r="H1135" s="9">
        <v>18.866517180285992</v>
      </c>
    </row>
    <row r="1136" spans="1:8" x14ac:dyDescent="0.25">
      <c r="A1136" s="7">
        <v>45750.28125</v>
      </c>
      <c r="B1136" s="4" t="s">
        <v>15</v>
      </c>
      <c r="C1136" s="5">
        <v>51888.986205860805</v>
      </c>
      <c r="D1136" s="5">
        <v>159194.62172788166</v>
      </c>
      <c r="E1136" s="5">
        <v>18.869514793813725</v>
      </c>
      <c r="F1136" s="5">
        <v>51888.624024107339</v>
      </c>
      <c r="G1136" s="5">
        <v>159193.35679670321</v>
      </c>
      <c r="H1136" s="9">
        <v>18.86545332152658</v>
      </c>
    </row>
    <row r="1137" spans="1:8" x14ac:dyDescent="0.25">
      <c r="A1137" s="7">
        <v>45750.28125</v>
      </c>
      <c r="B1137" s="4" t="s">
        <v>16</v>
      </c>
      <c r="C1137" s="5">
        <v>51889.947492753308</v>
      </c>
      <c r="D1137" s="5">
        <v>159194.34617940843</v>
      </c>
      <c r="E1137" s="5">
        <v>18.868773709900385</v>
      </c>
      <c r="F1137" s="5">
        <v>51889.58479107709</v>
      </c>
      <c r="G1137" s="5">
        <v>159193.07944244222</v>
      </c>
      <c r="H1137" s="9">
        <v>18.864251762034648</v>
      </c>
    </row>
    <row r="1138" spans="1:8" x14ac:dyDescent="0.25">
      <c r="A1138" s="7">
        <v>45750.28125</v>
      </c>
      <c r="B1138" s="4" t="s">
        <v>17</v>
      </c>
      <c r="C1138" s="5">
        <v>51890.908779645804</v>
      </c>
      <c r="D1138" s="5">
        <v>159194.0706309352</v>
      </c>
      <c r="E1138" s="5">
        <v>18.868032625987045</v>
      </c>
      <c r="F1138" s="5">
        <v>51890.545558046833</v>
      </c>
      <c r="G1138" s="5">
        <v>159192.80208818123</v>
      </c>
      <c r="H1138" s="9">
        <v>18.86305020254272</v>
      </c>
    </row>
    <row r="1139" spans="1:8" x14ac:dyDescent="0.25">
      <c r="A1139" s="7">
        <v>45750.28125</v>
      </c>
      <c r="B1139" s="4" t="s">
        <v>18</v>
      </c>
      <c r="C1139" s="5">
        <v>51891.869997674046</v>
      </c>
      <c r="D1139" s="5">
        <v>159193.79403821289</v>
      </c>
      <c r="E1139" s="5">
        <v>18.865661670375356</v>
      </c>
      <c r="F1139" s="5">
        <v>51891.504267267614</v>
      </c>
      <c r="G1139" s="5">
        <v>159192.5256090266</v>
      </c>
      <c r="H1139" s="9">
        <v>18.861283294009535</v>
      </c>
    </row>
    <row r="1140" spans="1:8" x14ac:dyDescent="0.25">
      <c r="A1140" s="7">
        <v>45750.28125</v>
      </c>
      <c r="B1140" s="4" t="s">
        <v>19</v>
      </c>
      <c r="C1140" s="5">
        <v>51892.83098666594</v>
      </c>
      <c r="D1140" s="5">
        <v>159193.51746240538</v>
      </c>
      <c r="E1140" s="5">
        <v>18.863216230483452</v>
      </c>
      <c r="F1140" s="5">
        <v>51892.465111689802</v>
      </c>
      <c r="G1140" s="5">
        <v>159192.24852641847</v>
      </c>
      <c r="H1140" s="9">
        <v>18.859487576446288</v>
      </c>
    </row>
    <row r="1141" spans="1:8" x14ac:dyDescent="0.25">
      <c r="A1141" s="7">
        <v>45750.28125</v>
      </c>
      <c r="B1141" s="4" t="s">
        <v>20</v>
      </c>
      <c r="C1141" s="5">
        <v>51893.791834251315</v>
      </c>
      <c r="D1141" s="5">
        <v>159193.24088966474</v>
      </c>
      <c r="E1141" s="5">
        <v>18.860926416951401</v>
      </c>
      <c r="F1141" s="5">
        <v>51893.426692580288</v>
      </c>
      <c r="G1141" s="5">
        <v>159191.97123179527</v>
      </c>
      <c r="H1141" s="9">
        <v>18.857700906411129</v>
      </c>
    </row>
    <row r="1142" spans="1:8" x14ac:dyDescent="0.25">
      <c r="A1142" s="7">
        <v>45750.28125</v>
      </c>
      <c r="B1142" s="4" t="s">
        <v>21</v>
      </c>
      <c r="C1142" s="5">
        <v>51894.75263598399</v>
      </c>
      <c r="D1142" s="5">
        <v>159192.96365370168</v>
      </c>
      <c r="E1142" s="5">
        <v>18.86142768737643</v>
      </c>
      <c r="F1142" s="5">
        <v>51894.387556785732</v>
      </c>
      <c r="G1142" s="5">
        <v>159191.69421203164</v>
      </c>
      <c r="H1142" s="9">
        <v>18.85787192737892</v>
      </c>
    </row>
    <row r="1143" spans="1:8" x14ac:dyDescent="0.25">
      <c r="A1143" s="7">
        <v>45750.28125</v>
      </c>
      <c r="B1143" s="4" t="s">
        <v>22</v>
      </c>
      <c r="C1143" s="5">
        <v>51895.713437716666</v>
      </c>
      <c r="D1143" s="5">
        <v>159192.68641773862</v>
      </c>
      <c r="E1143" s="5">
        <v>18.861928957801464</v>
      </c>
      <c r="F1143" s="5">
        <v>51895.348420991184</v>
      </c>
      <c r="G1143" s="5">
        <v>159191.41719226798</v>
      </c>
      <c r="H1143" s="9">
        <v>18.858042948346714</v>
      </c>
    </row>
    <row r="1144" spans="1:8" x14ac:dyDescent="0.25">
      <c r="A1144" s="7">
        <v>45750.28125</v>
      </c>
      <c r="B1144" s="4" t="s">
        <v>23</v>
      </c>
      <c r="C1144" s="5">
        <v>51896.67540436655</v>
      </c>
      <c r="D1144" s="5">
        <v>159192.40890241417</v>
      </c>
      <c r="E1144" s="5">
        <v>18.862477008946644</v>
      </c>
      <c r="F1144" s="5">
        <v>51896.30852141809</v>
      </c>
      <c r="G1144" s="5">
        <v>159191.14070884953</v>
      </c>
      <c r="H1144" s="9">
        <v>18.858247340168667</v>
      </c>
    </row>
    <row r="1145" spans="1:8" x14ac:dyDescent="0.25">
      <c r="A1145" s="7">
        <v>45750.28125</v>
      </c>
      <c r="B1145" s="4" t="s">
        <v>24</v>
      </c>
      <c r="C1145" s="5">
        <v>51897.636450977137</v>
      </c>
      <c r="D1145" s="5">
        <v>159192.13251890466</v>
      </c>
      <c r="E1145" s="5">
        <v>18.863729186940898</v>
      </c>
      <c r="F1145" s="5">
        <v>51897.270420156819</v>
      </c>
      <c r="G1145" s="5">
        <v>159190.8673035219</v>
      </c>
      <c r="H1145" s="9">
        <v>18.858833233345248</v>
      </c>
    </row>
    <row r="1146" spans="1:8" x14ac:dyDescent="0.25">
      <c r="A1146" s="7">
        <v>45750.28125</v>
      </c>
      <c r="B1146" s="4" t="s">
        <v>25</v>
      </c>
      <c r="C1146" s="5">
        <v>51898.597497587733</v>
      </c>
      <c r="D1146" s="5">
        <v>159191.85613539515</v>
      </c>
      <c r="E1146" s="5">
        <v>18.864981364935151</v>
      </c>
      <c r="F1146" s="5">
        <v>51898.232318895542</v>
      </c>
      <c r="G1146" s="5">
        <v>159190.59389819429</v>
      </c>
      <c r="H1146" s="9">
        <v>18.859419126521825</v>
      </c>
    </row>
    <row r="1147" spans="1:8" x14ac:dyDescent="0.25">
      <c r="A1147" s="7">
        <v>45750.28125</v>
      </c>
      <c r="B1147" s="4" t="s">
        <v>26</v>
      </c>
      <c r="C1147" s="5">
        <v>51899.557732431109</v>
      </c>
      <c r="D1147" s="5">
        <v>159191.5813204289</v>
      </c>
      <c r="E1147" s="5">
        <v>18.866</v>
      </c>
      <c r="F1147" s="5">
        <v>51899.202460873719</v>
      </c>
      <c r="G1147" s="5">
        <v>159190.31857924105</v>
      </c>
      <c r="H1147" s="9">
        <v>18.859777476518332</v>
      </c>
    </row>
    <row r="1148" spans="1:8" x14ac:dyDescent="0.25">
      <c r="A1148" s="7">
        <v>45750.28125</v>
      </c>
      <c r="B1148" s="4" t="s">
        <v>27</v>
      </c>
      <c r="C1148" s="5">
        <v>51900.520670537458</v>
      </c>
      <c r="D1148" s="5">
        <v>159191.31159797279</v>
      </c>
      <c r="E1148" s="5">
        <v>18.866</v>
      </c>
      <c r="F1148" s="5">
        <v>51900.16495886902</v>
      </c>
      <c r="G1148" s="5">
        <v>159190.04729123367</v>
      </c>
      <c r="H1148" s="9">
        <v>18.859124714229218</v>
      </c>
    </row>
    <row r="1149" spans="1:8" x14ac:dyDescent="0.25">
      <c r="A1149" s="7">
        <v>45750.28125</v>
      </c>
      <c r="B1149" s="4" t="s">
        <v>28</v>
      </c>
      <c r="C1149" s="5">
        <v>51901.483608643815</v>
      </c>
      <c r="D1149" s="5">
        <v>159191.04187551665</v>
      </c>
      <c r="E1149" s="5">
        <v>18.866</v>
      </c>
      <c r="F1149" s="5">
        <v>51901.12745686432</v>
      </c>
      <c r="G1149" s="5">
        <v>159189.77600322632</v>
      </c>
      <c r="H1149" s="9">
        <v>18.858471951940103</v>
      </c>
    </row>
    <row r="1150" spans="1:8" x14ac:dyDescent="0.25">
      <c r="A1150" s="7">
        <v>45750.28125</v>
      </c>
      <c r="B1150" s="4" t="s">
        <v>29</v>
      </c>
      <c r="C1150" s="5">
        <v>51902.446769943585</v>
      </c>
      <c r="D1150" s="5">
        <v>159190.77324554109</v>
      </c>
      <c r="E1150" s="5">
        <v>18.866124762962976</v>
      </c>
      <c r="F1150" s="5">
        <v>51902.099872443272</v>
      </c>
      <c r="G1150" s="5">
        <v>159189.50304742009</v>
      </c>
      <c r="H1150" s="9">
        <v>18.857900000000001</v>
      </c>
    </row>
    <row r="1151" spans="1:8" x14ac:dyDescent="0.25">
      <c r="A1151" s="7">
        <v>45750.28125</v>
      </c>
      <c r="B1151" s="4" t="s">
        <v>30</v>
      </c>
      <c r="C1151" s="5">
        <v>51903.411366943481</v>
      </c>
      <c r="D1151" s="5">
        <v>159190.50951814224</v>
      </c>
      <c r="E1151" s="5">
        <v>18.866822542397966</v>
      </c>
      <c r="F1151" s="5">
        <v>51903.064539433311</v>
      </c>
      <c r="G1151" s="5">
        <v>159189.23957522359</v>
      </c>
      <c r="H1151" s="9">
        <v>18.857900000000001</v>
      </c>
    </row>
    <row r="1152" spans="1:8" x14ac:dyDescent="0.25">
      <c r="A1152" s="7">
        <v>45750.28125</v>
      </c>
      <c r="B1152" s="4" t="s">
        <v>31</v>
      </c>
      <c r="C1152" s="5">
        <v>51904.375963943377</v>
      </c>
      <c r="D1152" s="5">
        <v>159190.24579074341</v>
      </c>
      <c r="E1152" s="5">
        <v>18.867520321832959</v>
      </c>
      <c r="F1152" s="5">
        <v>51904.029206423351</v>
      </c>
      <c r="G1152" s="5">
        <v>159188.97610302709</v>
      </c>
      <c r="H1152" s="9">
        <v>18.857900000000001</v>
      </c>
    </row>
    <row r="1153" spans="1:8" x14ac:dyDescent="0.25">
      <c r="A1153" s="7">
        <v>45750.28125</v>
      </c>
      <c r="B1153" s="4" t="s">
        <v>32</v>
      </c>
      <c r="C1153" s="5">
        <v>51905.341841450259</v>
      </c>
      <c r="D1153" s="5">
        <v>159189.98317913548</v>
      </c>
      <c r="E1153" s="5">
        <v>18.868392406740742</v>
      </c>
      <c r="F1153" s="5">
        <v>51905.003849006323</v>
      </c>
      <c r="G1153" s="5">
        <v>159188.71094466935</v>
      </c>
      <c r="H1153" s="9">
        <v>18.858104686160278</v>
      </c>
    </row>
    <row r="1154" spans="1:8" x14ac:dyDescent="0.25">
      <c r="A1154" s="7">
        <v>45750.28125</v>
      </c>
      <c r="B1154" s="4" t="s">
        <v>33</v>
      </c>
      <c r="C1154" s="5">
        <v>51906.308594977025</v>
      </c>
      <c r="D1154" s="5">
        <v>159189.72747487877</v>
      </c>
      <c r="E1154" s="5">
        <v>18.870110425193992</v>
      </c>
      <c r="F1154" s="5">
        <v>51905.970388620146</v>
      </c>
      <c r="G1154" s="5">
        <v>159188.45443149921</v>
      </c>
      <c r="H1154" s="9">
        <v>18.859577248464422</v>
      </c>
    </row>
    <row r="1155" spans="1:8" x14ac:dyDescent="0.25">
      <c r="A1155" s="7">
        <v>45750.28125</v>
      </c>
      <c r="B1155" s="4" t="s">
        <v>34</v>
      </c>
      <c r="C1155" s="5">
        <v>51907.275348503783</v>
      </c>
      <c r="D1155" s="5">
        <v>159189.47177062207</v>
      </c>
      <c r="E1155" s="5">
        <v>18.871828443647242</v>
      </c>
      <c r="F1155" s="5">
        <v>51906.936928233976</v>
      </c>
      <c r="G1155" s="5">
        <v>159188.19791832904</v>
      </c>
      <c r="H1155" s="9">
        <v>18.861049810768563</v>
      </c>
    </row>
    <row r="1156" spans="1:8" x14ac:dyDescent="0.25">
      <c r="A1156" s="7">
        <v>45750.28125</v>
      </c>
      <c r="B1156" s="4" t="s">
        <v>35</v>
      </c>
      <c r="C1156" s="5">
        <v>51908.242806603892</v>
      </c>
      <c r="D1156" s="5">
        <v>159189.21950151515</v>
      </c>
      <c r="E1156" s="5">
        <v>18.873961962372281</v>
      </c>
      <c r="F1156" s="5">
        <v>51907.904517311959</v>
      </c>
      <c r="G1156" s="5">
        <v>159187.94520463253</v>
      </c>
      <c r="H1156" s="9">
        <v>18.862943624177834</v>
      </c>
    </row>
    <row r="1157" spans="1:8" x14ac:dyDescent="0.25">
      <c r="A1157" s="7">
        <v>45750.28125</v>
      </c>
      <c r="B1157" s="4" t="s">
        <v>36</v>
      </c>
      <c r="C1157" s="5">
        <v>51909.212314637531</v>
      </c>
      <c r="D1157" s="5">
        <v>159188.97446066936</v>
      </c>
      <c r="E1157" s="5">
        <v>18.876987952848157</v>
      </c>
      <c r="F1157" s="5">
        <v>51908.87384457227</v>
      </c>
      <c r="G1157" s="5">
        <v>159187.69944542318</v>
      </c>
      <c r="H1157" s="9">
        <v>18.865603218816609</v>
      </c>
    </row>
    <row r="1158" spans="1:8" x14ac:dyDescent="0.25">
      <c r="A1158" s="7">
        <v>45750.28125</v>
      </c>
      <c r="B1158" s="4" t="s">
        <v>37</v>
      </c>
      <c r="C1158" s="5">
        <v>51910.181822671162</v>
      </c>
      <c r="D1158" s="5">
        <v>159188.72941982359</v>
      </c>
      <c r="E1158" s="5">
        <v>18.880013943324034</v>
      </c>
      <c r="F1158" s="5">
        <v>51909.843171832581</v>
      </c>
      <c r="G1158" s="5">
        <v>159187.45368621382</v>
      </c>
      <c r="H1158" s="9">
        <v>18.868262813455381</v>
      </c>
    </row>
    <row r="1159" spans="1:8" x14ac:dyDescent="0.25">
      <c r="A1159" s="7">
        <v>45750.28125</v>
      </c>
      <c r="B1159" s="4" t="s">
        <v>38</v>
      </c>
      <c r="C1159" s="5">
        <v>51911.151141496419</v>
      </c>
      <c r="D1159" s="5">
        <v>159188.48644319948</v>
      </c>
      <c r="E1159" s="5">
        <v>18.883328518492974</v>
      </c>
      <c r="F1159" s="5">
        <v>51910.834192576571</v>
      </c>
      <c r="G1159" s="5">
        <v>159187.20451747841</v>
      </c>
      <c r="H1159" s="9">
        <v>18.871138865821262</v>
      </c>
    </row>
    <row r="1160" spans="1:8" x14ac:dyDescent="0.25">
      <c r="A1160" s="7">
        <v>45750.28125</v>
      </c>
      <c r="B1160" s="4" t="s">
        <v>39</v>
      </c>
      <c r="C1160" s="5">
        <v>51912.122875350411</v>
      </c>
      <c r="D1160" s="5">
        <v>159188.25040524639</v>
      </c>
      <c r="E1160" s="5">
        <v>18.887733255176883</v>
      </c>
      <c r="F1160" s="5">
        <v>51911.805757288297</v>
      </c>
      <c r="G1160" s="5">
        <v>159186.96776749389</v>
      </c>
      <c r="H1160" s="9">
        <v>18.87452350082475</v>
      </c>
    </row>
    <row r="1161" spans="1:8" x14ac:dyDescent="0.25">
      <c r="A1161" s="7">
        <v>45750.28125</v>
      </c>
      <c r="B1161" s="4" t="s">
        <v>40</v>
      </c>
      <c r="C1161" s="5">
        <v>51913.094609204403</v>
      </c>
      <c r="D1161" s="5">
        <v>159188.0143672933</v>
      </c>
      <c r="E1161" s="5">
        <v>18.892137991860796</v>
      </c>
      <c r="F1161" s="5">
        <v>51912.777322000016</v>
      </c>
      <c r="G1161" s="5">
        <v>159186.73101750933</v>
      </c>
      <c r="H1161" s="9">
        <v>18.877908135828239</v>
      </c>
    </row>
    <row r="1162" spans="1:8" x14ac:dyDescent="0.25">
      <c r="A1162" s="7">
        <v>45743.493055555555</v>
      </c>
      <c r="B1162" s="4" t="s">
        <v>12</v>
      </c>
      <c r="C1162" s="5">
        <v>51886.101888031983</v>
      </c>
      <c r="D1162" s="5">
        <v>159195.44568170098</v>
      </c>
      <c r="E1162" s="5">
        <v>18.870056339802886</v>
      </c>
      <c r="F1162" s="5">
        <v>51885.743029335979</v>
      </c>
      <c r="G1162" s="5">
        <v>159194.18588073063</v>
      </c>
      <c r="H1162" s="9">
        <v>18.866068715969192</v>
      </c>
    </row>
    <row r="1163" spans="1:8" x14ac:dyDescent="0.25">
      <c r="A1163" s="7">
        <v>45743.493055555555</v>
      </c>
      <c r="B1163" s="4" t="s">
        <v>13</v>
      </c>
      <c r="C1163" s="5">
        <v>51887.063534667497</v>
      </c>
      <c r="D1163" s="5">
        <v>159195.17139035295</v>
      </c>
      <c r="E1163" s="5">
        <v>18.870125570329904</v>
      </c>
      <c r="F1163" s="5">
        <v>51886.704122287876</v>
      </c>
      <c r="G1163" s="5">
        <v>159193.90965564727</v>
      </c>
      <c r="H1163" s="9">
        <v>18.866271499586006</v>
      </c>
    </row>
    <row r="1164" spans="1:8" x14ac:dyDescent="0.25">
      <c r="A1164" s="7">
        <v>45743.493055555555</v>
      </c>
      <c r="B1164" s="4" t="s">
        <v>14</v>
      </c>
      <c r="C1164" s="5">
        <v>51888.025181303019</v>
      </c>
      <c r="D1164" s="5">
        <v>159194.89709900491</v>
      </c>
      <c r="E1164" s="5">
        <v>18.870194800856918</v>
      </c>
      <c r="F1164" s="5">
        <v>51887.665215239773</v>
      </c>
      <c r="G1164" s="5">
        <v>159193.63343056387</v>
      </c>
      <c r="H1164" s="9">
        <v>18.866474283202823</v>
      </c>
    </row>
    <row r="1165" spans="1:8" x14ac:dyDescent="0.25">
      <c r="A1165" s="7">
        <v>45743.493055555555</v>
      </c>
      <c r="B1165" s="4" t="s">
        <v>15</v>
      </c>
      <c r="C1165" s="5">
        <v>51888.986205860805</v>
      </c>
      <c r="D1165" s="5">
        <v>159194.62172788166</v>
      </c>
      <c r="E1165" s="5">
        <v>18.869514793813725</v>
      </c>
      <c r="F1165" s="5">
        <v>51888.624024107339</v>
      </c>
      <c r="G1165" s="5">
        <v>159193.35679670321</v>
      </c>
      <c r="H1165" s="9">
        <v>18.86545332152658</v>
      </c>
    </row>
    <row r="1166" spans="1:8" x14ac:dyDescent="0.25">
      <c r="A1166" s="7">
        <v>45743.493055555555</v>
      </c>
      <c r="B1166" s="4" t="s">
        <v>16</v>
      </c>
      <c r="C1166" s="5">
        <v>51889.947492753308</v>
      </c>
      <c r="D1166" s="5">
        <v>159194.34617940843</v>
      </c>
      <c r="E1166" s="5">
        <v>18.868773709900385</v>
      </c>
      <c r="F1166" s="5">
        <v>51889.58479107709</v>
      </c>
      <c r="G1166" s="5">
        <v>159193.07944244222</v>
      </c>
      <c r="H1166" s="9">
        <v>18.864251762034648</v>
      </c>
    </row>
    <row r="1167" spans="1:8" x14ac:dyDescent="0.25">
      <c r="A1167" s="7">
        <v>45743.493055555555</v>
      </c>
      <c r="B1167" s="4" t="s">
        <v>17</v>
      </c>
      <c r="C1167" s="5">
        <v>51890.908779645804</v>
      </c>
      <c r="D1167" s="5">
        <v>159194.0706309352</v>
      </c>
      <c r="E1167" s="5">
        <v>18.868032625987045</v>
      </c>
      <c r="F1167" s="5">
        <v>51890.545558046833</v>
      </c>
      <c r="G1167" s="5">
        <v>159192.80208818123</v>
      </c>
      <c r="H1167" s="9">
        <v>18.86305020254272</v>
      </c>
    </row>
    <row r="1168" spans="1:8" x14ac:dyDescent="0.25">
      <c r="A1168" s="7">
        <v>45743.493055555555</v>
      </c>
      <c r="B1168" s="4" t="s">
        <v>18</v>
      </c>
      <c r="C1168" s="5">
        <v>51891.869997674046</v>
      </c>
      <c r="D1168" s="5">
        <v>159193.79403821289</v>
      </c>
      <c r="E1168" s="5">
        <v>18.865661670375356</v>
      </c>
      <c r="F1168" s="5">
        <v>51891.504267267614</v>
      </c>
      <c r="G1168" s="5">
        <v>159192.5256090266</v>
      </c>
      <c r="H1168" s="9">
        <v>18.861283294009535</v>
      </c>
    </row>
    <row r="1169" spans="1:8" x14ac:dyDescent="0.25">
      <c r="A1169" s="7">
        <v>45743.493055555555</v>
      </c>
      <c r="B1169" s="4" t="s">
        <v>19</v>
      </c>
      <c r="C1169" s="5">
        <v>51892.83098666594</v>
      </c>
      <c r="D1169" s="5">
        <v>159193.51746240538</v>
      </c>
      <c r="E1169" s="5">
        <v>18.863216230483452</v>
      </c>
      <c r="F1169" s="5">
        <v>51892.465111689802</v>
      </c>
      <c r="G1169" s="5">
        <v>159192.24852641847</v>
      </c>
      <c r="H1169" s="9">
        <v>18.859487576446288</v>
      </c>
    </row>
    <row r="1170" spans="1:8" x14ac:dyDescent="0.25">
      <c r="A1170" s="7">
        <v>45743.493055555555</v>
      </c>
      <c r="B1170" s="4" t="s">
        <v>20</v>
      </c>
      <c r="C1170" s="5">
        <v>51893.791834256968</v>
      </c>
      <c r="D1170" s="5">
        <v>159193.24088966311</v>
      </c>
      <c r="E1170" s="5">
        <v>18.860908805651452</v>
      </c>
      <c r="F1170" s="5">
        <v>51893.426692580288</v>
      </c>
      <c r="G1170" s="5">
        <v>159191.97123179527</v>
      </c>
      <c r="H1170" s="9">
        <v>18.857700906411129</v>
      </c>
    </row>
    <row r="1171" spans="1:8" x14ac:dyDescent="0.25">
      <c r="A1171" s="7">
        <v>45743.493055555555</v>
      </c>
      <c r="B1171" s="4" t="s">
        <v>21</v>
      </c>
      <c r="C1171" s="5">
        <v>51894.752636096942</v>
      </c>
      <c r="D1171" s="5">
        <v>159192.96365366908</v>
      </c>
      <c r="E1171" s="5">
        <v>18.861075895811787</v>
      </c>
      <c r="F1171" s="5">
        <v>51894.387556785732</v>
      </c>
      <c r="G1171" s="5">
        <v>159191.69421203164</v>
      </c>
      <c r="H1171" s="9">
        <v>18.85787192737892</v>
      </c>
    </row>
    <row r="1172" spans="1:8" x14ac:dyDescent="0.25">
      <c r="A1172" s="7">
        <v>45743.493055555555</v>
      </c>
      <c r="B1172" s="4" t="s">
        <v>22</v>
      </c>
      <c r="C1172" s="5">
        <v>51895.713437936916</v>
      </c>
      <c r="D1172" s="5">
        <v>159192.68641767505</v>
      </c>
      <c r="E1172" s="5">
        <v>18.861242985972126</v>
      </c>
      <c r="F1172" s="5">
        <v>51895.348420991184</v>
      </c>
      <c r="G1172" s="5">
        <v>159191.41719226798</v>
      </c>
      <c r="H1172" s="9">
        <v>18.858042948346714</v>
      </c>
    </row>
    <row r="1173" spans="1:8" x14ac:dyDescent="0.25">
      <c r="A1173" s="7">
        <v>45743.493055555555</v>
      </c>
      <c r="B1173" s="4" t="s">
        <v>23</v>
      </c>
      <c r="C1173" s="5">
        <v>51896.675404337235</v>
      </c>
      <c r="D1173" s="5">
        <v>159192.40890242261</v>
      </c>
      <c r="E1173" s="5">
        <v>18.861498400271905</v>
      </c>
      <c r="F1173" s="5">
        <v>51896.30852141809</v>
      </c>
      <c r="G1173" s="5">
        <v>159191.14070884953</v>
      </c>
      <c r="H1173" s="9">
        <v>18.858247340168667</v>
      </c>
    </row>
    <row r="1174" spans="1:8" x14ac:dyDescent="0.25">
      <c r="A1174" s="7">
        <v>45743.493055555555</v>
      </c>
      <c r="B1174" s="4" t="s">
        <v>24</v>
      </c>
      <c r="C1174" s="5">
        <v>51897.636450471109</v>
      </c>
      <c r="D1174" s="5">
        <v>159192.13251905018</v>
      </c>
      <c r="E1174" s="5">
        <v>18.863098404693126</v>
      </c>
      <c r="F1174" s="5">
        <v>51897.270420156819</v>
      </c>
      <c r="G1174" s="5">
        <v>159190.8673035219</v>
      </c>
      <c r="H1174" s="9">
        <v>18.858833233345248</v>
      </c>
    </row>
    <row r="1175" spans="1:8" x14ac:dyDescent="0.25">
      <c r="A1175" s="7">
        <v>45743.493055555555</v>
      </c>
      <c r="B1175" s="4" t="s">
        <v>25</v>
      </c>
      <c r="C1175" s="5">
        <v>51898.597496604991</v>
      </c>
      <c r="D1175" s="5">
        <v>159191.85613567778</v>
      </c>
      <c r="E1175" s="5">
        <v>18.86469840911435</v>
      </c>
      <c r="F1175" s="5">
        <v>51898.232318895542</v>
      </c>
      <c r="G1175" s="5">
        <v>159190.59389819429</v>
      </c>
      <c r="H1175" s="9">
        <v>18.859419126521825</v>
      </c>
    </row>
    <row r="1176" spans="1:8" x14ac:dyDescent="0.25">
      <c r="A1176" s="7">
        <v>45743.493055555555</v>
      </c>
      <c r="B1176" s="4" t="s">
        <v>26</v>
      </c>
      <c r="C1176" s="5">
        <v>51899.557732431109</v>
      </c>
      <c r="D1176" s="5">
        <v>159191.5813204289</v>
      </c>
      <c r="E1176" s="5">
        <v>18.866</v>
      </c>
      <c r="F1176" s="5">
        <v>51899.20245636288</v>
      </c>
      <c r="G1176" s="5">
        <v>159190.31856323991</v>
      </c>
      <c r="H1176" s="9">
        <v>18.859777438017044</v>
      </c>
    </row>
    <row r="1177" spans="1:8" x14ac:dyDescent="0.25">
      <c r="A1177" s="7">
        <v>45743.493055555555</v>
      </c>
      <c r="B1177" s="4" t="s">
        <v>27</v>
      </c>
      <c r="C1177" s="5">
        <v>51900.520670537458</v>
      </c>
      <c r="D1177" s="5">
        <v>159191.31159797279</v>
      </c>
      <c r="E1177" s="5">
        <v>18.866</v>
      </c>
      <c r="F1177" s="5">
        <v>51900.164930325984</v>
      </c>
      <c r="G1177" s="5">
        <v>159190.04718998409</v>
      </c>
      <c r="H1177" s="9">
        <v>18.859124470606524</v>
      </c>
    </row>
    <row r="1178" spans="1:8" x14ac:dyDescent="0.25">
      <c r="A1178" s="7">
        <v>45743.493055555555</v>
      </c>
      <c r="B1178" s="4" t="s">
        <v>28</v>
      </c>
      <c r="C1178" s="5">
        <v>51901.483608643815</v>
      </c>
      <c r="D1178" s="5">
        <v>159191.04187551665</v>
      </c>
      <c r="E1178" s="5">
        <v>18.866</v>
      </c>
      <c r="F1178" s="5">
        <v>51901.127404289087</v>
      </c>
      <c r="G1178" s="5">
        <v>159189.77581672824</v>
      </c>
      <c r="H1178" s="9">
        <v>18.858471503196007</v>
      </c>
    </row>
    <row r="1179" spans="1:8" x14ac:dyDescent="0.25">
      <c r="A1179" s="7">
        <v>45743.493055555555</v>
      </c>
      <c r="B1179" s="4" t="s">
        <v>29</v>
      </c>
      <c r="C1179" s="5">
        <v>51902.446769943585</v>
      </c>
      <c r="D1179" s="5">
        <v>159190.77324554109</v>
      </c>
      <c r="E1179" s="5">
        <v>18.866124762962976</v>
      </c>
      <c r="F1179" s="5">
        <v>51902.098875532785</v>
      </c>
      <c r="G1179" s="5">
        <v>159189.50305873388</v>
      </c>
      <c r="H1179" s="9">
        <v>18.857900000000001</v>
      </c>
    </row>
    <row r="1180" spans="1:8" x14ac:dyDescent="0.25">
      <c r="A1180" s="7">
        <v>45743.493055555555</v>
      </c>
      <c r="B1180" s="4" t="s">
        <v>30</v>
      </c>
      <c r="C1180" s="5">
        <v>51903.411366943481</v>
      </c>
      <c r="D1180" s="5">
        <v>159190.50951814224</v>
      </c>
      <c r="E1180" s="5">
        <v>18.866822542397966</v>
      </c>
      <c r="F1180" s="5">
        <v>51903.063565613396</v>
      </c>
      <c r="G1180" s="5">
        <v>159189.2396710949</v>
      </c>
      <c r="H1180" s="9">
        <v>18.857900000000001</v>
      </c>
    </row>
    <row r="1181" spans="1:8" x14ac:dyDescent="0.25">
      <c r="A1181" s="7">
        <v>45743.493055555555</v>
      </c>
      <c r="B1181" s="4" t="s">
        <v>31</v>
      </c>
      <c r="C1181" s="5">
        <v>51904.375963943377</v>
      </c>
      <c r="D1181" s="5">
        <v>159190.24579074341</v>
      </c>
      <c r="E1181" s="5">
        <v>18.867520321832959</v>
      </c>
      <c r="F1181" s="5">
        <v>51904.028255694</v>
      </c>
      <c r="G1181" s="5">
        <v>159188.97628345591</v>
      </c>
      <c r="H1181" s="9">
        <v>18.857900000000001</v>
      </c>
    </row>
    <row r="1182" spans="1:8" x14ac:dyDescent="0.25">
      <c r="A1182" s="7">
        <v>45743.493055555555</v>
      </c>
      <c r="B1182" s="4" t="s">
        <v>32</v>
      </c>
      <c r="C1182" s="5">
        <v>51905.341841450259</v>
      </c>
      <c r="D1182" s="5">
        <v>159189.98317913548</v>
      </c>
      <c r="E1182" s="5">
        <v>18.868392406740742</v>
      </c>
      <c r="F1182" s="5">
        <v>51905.003861376892</v>
      </c>
      <c r="G1182" s="5">
        <v>159188.71099131435</v>
      </c>
      <c r="H1182" s="9">
        <v>18.858104705007346</v>
      </c>
    </row>
    <row r="1183" spans="1:8" x14ac:dyDescent="0.25">
      <c r="A1183" s="7">
        <v>45743.493055555555</v>
      </c>
      <c r="B1183" s="4" t="s">
        <v>33</v>
      </c>
      <c r="C1183" s="5">
        <v>51906.308594977025</v>
      </c>
      <c r="D1183" s="5">
        <v>159189.72747487877</v>
      </c>
      <c r="E1183" s="5">
        <v>18.870110425193992</v>
      </c>
      <c r="F1183" s="5">
        <v>51905.970489987638</v>
      </c>
      <c r="G1183" s="5">
        <v>159188.45481371961</v>
      </c>
      <c r="H1183" s="9">
        <v>18.859577402901905</v>
      </c>
    </row>
    <row r="1184" spans="1:8" x14ac:dyDescent="0.25">
      <c r="A1184" s="7">
        <v>45743.493055555555</v>
      </c>
      <c r="B1184" s="4" t="s">
        <v>34</v>
      </c>
      <c r="C1184" s="5">
        <v>51907.275348503783</v>
      </c>
      <c r="D1184" s="5">
        <v>159189.47177062207</v>
      </c>
      <c r="E1184" s="5">
        <v>18.871828443647242</v>
      </c>
      <c r="F1184" s="5">
        <v>51906.937118598384</v>
      </c>
      <c r="G1184" s="5">
        <v>159188.19863612487</v>
      </c>
      <c r="H1184" s="9">
        <v>18.861050100796465</v>
      </c>
    </row>
    <row r="1185" spans="1:8" x14ac:dyDescent="0.25">
      <c r="A1185" s="7">
        <v>45743.493055555555</v>
      </c>
      <c r="B1185" s="4" t="s">
        <v>35</v>
      </c>
      <c r="C1185" s="5">
        <v>51908.242806603892</v>
      </c>
      <c r="D1185" s="5">
        <v>159189.21950151515</v>
      </c>
      <c r="E1185" s="5">
        <v>18.873961962372281</v>
      </c>
      <c r="F1185" s="5">
        <v>51907.904490809298</v>
      </c>
      <c r="G1185" s="5">
        <v>159187.94609902432</v>
      </c>
      <c r="H1185" s="9">
        <v>18.862831223906181</v>
      </c>
    </row>
    <row r="1186" spans="1:8" x14ac:dyDescent="0.25">
      <c r="A1186" s="7">
        <v>45743.493055555555</v>
      </c>
      <c r="B1186" s="4" t="s">
        <v>36</v>
      </c>
      <c r="C1186" s="5">
        <v>51909.212314637531</v>
      </c>
      <c r="D1186" s="5">
        <v>159188.97446066936</v>
      </c>
      <c r="E1186" s="5">
        <v>18.876987952848157</v>
      </c>
      <c r="F1186" s="5">
        <v>51908.873743372133</v>
      </c>
      <c r="G1186" s="5">
        <v>159187.70004215947</v>
      </c>
      <c r="H1186" s="9">
        <v>18.865174019583129</v>
      </c>
    </row>
    <row r="1187" spans="1:8" x14ac:dyDescent="0.25">
      <c r="A1187" s="7">
        <v>45743.493055555555</v>
      </c>
      <c r="B1187" s="4" t="s">
        <v>37</v>
      </c>
      <c r="C1187" s="5">
        <v>51910.181822671162</v>
      </c>
      <c r="D1187" s="5">
        <v>159188.72941982359</v>
      </c>
      <c r="E1187" s="5">
        <v>18.880013943324034</v>
      </c>
      <c r="F1187" s="5">
        <v>51909.842995934967</v>
      </c>
      <c r="G1187" s="5">
        <v>159187.45398529459</v>
      </c>
      <c r="H1187" s="9">
        <v>18.867516815260082</v>
      </c>
    </row>
    <row r="1188" spans="1:8" x14ac:dyDescent="0.25">
      <c r="A1188" s="7">
        <v>45743.493055555555</v>
      </c>
      <c r="B1188" s="4" t="s">
        <v>38</v>
      </c>
      <c r="C1188" s="5">
        <v>51911.151141496419</v>
      </c>
      <c r="D1188" s="5">
        <v>159188.48644319948</v>
      </c>
      <c r="E1188" s="5">
        <v>18.883328518492974</v>
      </c>
      <c r="F1188" s="5">
        <v>51910.834188040491</v>
      </c>
      <c r="G1188" s="5">
        <v>159187.20450001603</v>
      </c>
      <c r="H1188" s="9">
        <v>18.87021531293858</v>
      </c>
    </row>
    <row r="1189" spans="1:8" x14ac:dyDescent="0.25">
      <c r="A1189" s="7">
        <v>45743.493055555555</v>
      </c>
      <c r="B1189" s="4" t="s">
        <v>39</v>
      </c>
      <c r="C1189" s="5">
        <v>51912.122875350411</v>
      </c>
      <c r="D1189" s="5">
        <v>159188.25040524639</v>
      </c>
      <c r="E1189" s="5">
        <v>18.887733255176883</v>
      </c>
      <c r="F1189" s="5">
        <v>51911.805731973102</v>
      </c>
      <c r="G1189" s="5">
        <v>159186.9676700389</v>
      </c>
      <c r="H1189" s="9">
        <v>18.873950140875262</v>
      </c>
    </row>
    <row r="1190" spans="1:8" x14ac:dyDescent="0.25">
      <c r="A1190" s="7">
        <v>45743.493055555555</v>
      </c>
      <c r="B1190" s="4" t="s">
        <v>40</v>
      </c>
      <c r="C1190" s="5">
        <v>51913.094609204403</v>
      </c>
      <c r="D1190" s="5">
        <v>159188.0143672933</v>
      </c>
      <c r="E1190" s="5">
        <v>18.892137991860796</v>
      </c>
      <c r="F1190" s="5">
        <v>51912.777275905719</v>
      </c>
      <c r="G1190" s="5">
        <v>159186.73084006179</v>
      </c>
      <c r="H1190" s="9">
        <v>18.877684968811945</v>
      </c>
    </row>
    <row r="1191" spans="1:8" x14ac:dyDescent="0.25">
      <c r="A1191" s="7">
        <v>45733.840277777781</v>
      </c>
      <c r="B1191" s="4" t="s">
        <v>15</v>
      </c>
      <c r="C1191" s="5">
        <v>51888.986438969237</v>
      </c>
      <c r="D1191" s="5">
        <v>159194.62164297886</v>
      </c>
      <c r="E1191" s="5">
        <v>18.869101649665076</v>
      </c>
      <c r="F1191" s="5">
        <v>51888.624310629704</v>
      </c>
      <c r="G1191" s="5">
        <v>159193.35614941941</v>
      </c>
      <c r="H1191" s="9">
        <v>18.865102893525883</v>
      </c>
    </row>
    <row r="1192" spans="1:8" x14ac:dyDescent="0.25">
      <c r="A1192" s="7">
        <v>45733.840277777781</v>
      </c>
      <c r="B1192" s="4" t="s">
        <v>16</v>
      </c>
      <c r="C1192" s="5">
        <v>51889.947761670119</v>
      </c>
      <c r="D1192" s="5">
        <v>159194.34621898888</v>
      </c>
      <c r="E1192" s="5">
        <v>18.868562659469397</v>
      </c>
      <c r="F1192" s="5">
        <v>51889.585062127466</v>
      </c>
      <c r="G1192" s="5">
        <v>159193.07874087783</v>
      </c>
      <c r="H1192" s="9">
        <v>18.864073038774286</v>
      </c>
    </row>
    <row r="1193" spans="1:8" x14ac:dyDescent="0.25">
      <c r="A1193" s="7">
        <v>45733.840277777781</v>
      </c>
      <c r="B1193" s="4" t="s">
        <v>17</v>
      </c>
      <c r="C1193" s="5">
        <v>51890.909084371</v>
      </c>
      <c r="D1193" s="5">
        <v>159194.0707949989</v>
      </c>
      <c r="E1193" s="5">
        <v>18.868023669273718</v>
      </c>
      <c r="F1193" s="5">
        <v>51890.545813625227</v>
      </c>
      <c r="G1193" s="5">
        <v>159192.80133233624</v>
      </c>
      <c r="H1193" s="9">
        <v>18.863043184022686</v>
      </c>
    </row>
    <row r="1194" spans="1:8" x14ac:dyDescent="0.25">
      <c r="A1194" s="7">
        <v>45733.840277777781</v>
      </c>
      <c r="B1194" s="4" t="s">
        <v>18</v>
      </c>
      <c r="C1194" s="5">
        <v>51891.870197974917</v>
      </c>
      <c r="D1194" s="5">
        <v>159193.79423812628</v>
      </c>
      <c r="E1194" s="5">
        <v>18.865793406533136</v>
      </c>
      <c r="F1194" s="5">
        <v>51891.504697950804</v>
      </c>
      <c r="G1194" s="5">
        <v>159192.52491545278</v>
      </c>
      <c r="H1194" s="9">
        <v>18.861282933928443</v>
      </c>
    </row>
    <row r="1195" spans="1:8" x14ac:dyDescent="0.25">
      <c r="A1195" s="7">
        <v>45733.840277777781</v>
      </c>
      <c r="B1195" s="4" t="s">
        <v>19</v>
      </c>
      <c r="C1195" s="5">
        <v>51892.831187281452</v>
      </c>
      <c r="D1195" s="5">
        <v>159193.51766222823</v>
      </c>
      <c r="E1195" s="5">
        <v>18.863485737147165</v>
      </c>
      <c r="F1195" s="5">
        <v>51892.465574468391</v>
      </c>
      <c r="G1195" s="5">
        <v>159192.24794416907</v>
      </c>
      <c r="H1195" s="9">
        <v>18.859486839711334</v>
      </c>
    </row>
    <row r="1196" spans="1:8" x14ac:dyDescent="0.25">
      <c r="A1196" s="7">
        <v>45733.840277777781</v>
      </c>
      <c r="B1196" s="4" t="s">
        <v>20</v>
      </c>
      <c r="C1196" s="5">
        <v>51893.792034787009</v>
      </c>
      <c r="D1196" s="5">
        <v>159193.24109150813</v>
      </c>
      <c r="E1196" s="5">
        <v>18.861317613325106</v>
      </c>
      <c r="F1196" s="5">
        <v>51893.426592297961</v>
      </c>
      <c r="G1196" s="5">
        <v>159191.97093081693</v>
      </c>
      <c r="H1196" s="9">
        <v>18.85770163121731</v>
      </c>
    </row>
    <row r="1197" spans="1:8" x14ac:dyDescent="0.25">
      <c r="A1197" s="7">
        <v>45733.840277777781</v>
      </c>
      <c r="B1197" s="4" t="s">
        <v>21</v>
      </c>
      <c r="C1197" s="5">
        <v>51894.752846684794</v>
      </c>
      <c r="D1197" s="5">
        <v>159192.96389052441</v>
      </c>
      <c r="E1197" s="5">
        <v>18.861651832017809</v>
      </c>
      <c r="F1197" s="5">
        <v>51894.387403233144</v>
      </c>
      <c r="G1197" s="5">
        <v>159191.69372646612</v>
      </c>
      <c r="H1197" s="9">
        <v>18.8580094080687</v>
      </c>
    </row>
    <row r="1198" spans="1:8" x14ac:dyDescent="0.25">
      <c r="A1198" s="7">
        <v>45733.840277777781</v>
      </c>
      <c r="B1198" s="4" t="s">
        <v>22</v>
      </c>
      <c r="C1198" s="5">
        <v>51895.713658582579</v>
      </c>
      <c r="D1198" s="5">
        <v>159192.68668954069</v>
      </c>
      <c r="E1198" s="5">
        <v>18.861986050710509</v>
      </c>
      <c r="F1198" s="5">
        <v>51895.34821416832</v>
      </c>
      <c r="G1198" s="5">
        <v>159191.41652211529</v>
      </c>
      <c r="H1198" s="9">
        <v>18.858317184920089</v>
      </c>
    </row>
    <row r="1199" spans="1:8" x14ac:dyDescent="0.25">
      <c r="A1199" s="7">
        <v>45733.840277777781</v>
      </c>
      <c r="B1199" s="4" t="s">
        <v>23</v>
      </c>
      <c r="C1199" s="5">
        <v>51896.675300873474</v>
      </c>
      <c r="D1199" s="5">
        <v>159192.4092902925</v>
      </c>
      <c r="E1199" s="5">
        <v>18.862381273592884</v>
      </c>
      <c r="F1199" s="5">
        <v>51896.3088228856</v>
      </c>
      <c r="G1199" s="5">
        <v>159191.13971400194</v>
      </c>
      <c r="H1199" s="9">
        <v>18.858641771525757</v>
      </c>
    </row>
    <row r="1200" spans="1:8" x14ac:dyDescent="0.25">
      <c r="A1200" s="7">
        <v>45733.840277777781</v>
      </c>
      <c r="B1200" s="4" t="s">
        <v>24</v>
      </c>
      <c r="C1200" s="5">
        <v>51897.636290686154</v>
      </c>
      <c r="D1200" s="5">
        <v>159192.13270968309</v>
      </c>
      <c r="E1200" s="5">
        <v>18.863702795428431</v>
      </c>
      <c r="F1200" s="5">
        <v>51897.270739786523</v>
      </c>
      <c r="G1200" s="5">
        <v>159190.8663724419</v>
      </c>
      <c r="H1200" s="9">
        <v>18.859158745854455</v>
      </c>
    </row>
    <row r="1201" spans="1:8" x14ac:dyDescent="0.25">
      <c r="A1201" s="7">
        <v>45733.840277777781</v>
      </c>
      <c r="B1201" s="4" t="s">
        <v>25</v>
      </c>
      <c r="C1201" s="5">
        <v>51898.597280498834</v>
      </c>
      <c r="D1201" s="5">
        <v>159191.85612907365</v>
      </c>
      <c r="E1201" s="5">
        <v>18.86502431726398</v>
      </c>
      <c r="F1201" s="5">
        <v>51898.232656687447</v>
      </c>
      <c r="G1201" s="5">
        <v>159190.59303088184</v>
      </c>
      <c r="H1201" s="9">
        <v>18.859675720183148</v>
      </c>
    </row>
    <row r="1202" spans="1:8" x14ac:dyDescent="0.25">
      <c r="A1202" s="7">
        <v>45733.840277777781</v>
      </c>
      <c r="B1202" s="4" t="s">
        <v>26</v>
      </c>
      <c r="C1202" s="5">
        <v>51899.557935183817</v>
      </c>
      <c r="D1202" s="5">
        <v>159191.58103025888</v>
      </c>
      <c r="E1202" s="5">
        <v>18.866087672445762</v>
      </c>
      <c r="F1202" s="5">
        <v>51899.202767315714</v>
      </c>
      <c r="G1202" s="5">
        <v>159190.3178021021</v>
      </c>
      <c r="H1202" s="9">
        <v>18.859977443058227</v>
      </c>
    </row>
    <row r="1203" spans="1:8" x14ac:dyDescent="0.25">
      <c r="A1203" s="7">
        <v>45733.840277777781</v>
      </c>
      <c r="B1203" s="4" t="s">
        <v>27</v>
      </c>
      <c r="C1203" s="5">
        <v>51900.520888145569</v>
      </c>
      <c r="D1203" s="5">
        <v>159191.31136085198</v>
      </c>
      <c r="E1203" s="5">
        <v>18.866021144899957</v>
      </c>
      <c r="F1203" s="5">
        <v>51900.165299631713</v>
      </c>
      <c r="G1203" s="5">
        <v>159190.0466358905</v>
      </c>
      <c r="H1203" s="9">
        <v>18.859324502505366</v>
      </c>
    </row>
    <row r="1204" spans="1:8" x14ac:dyDescent="0.25">
      <c r="A1204" s="7">
        <v>45733.840277777781</v>
      </c>
      <c r="B1204" s="4" t="s">
        <v>28</v>
      </c>
      <c r="C1204" s="5">
        <v>51901.483841107314</v>
      </c>
      <c r="D1204" s="5">
        <v>159191.04169144505</v>
      </c>
      <c r="E1204" s="5">
        <v>18.865954617354152</v>
      </c>
      <c r="F1204" s="5">
        <v>51901.127831947713</v>
      </c>
      <c r="G1204" s="5">
        <v>159189.77546967886</v>
      </c>
      <c r="H1204" s="9">
        <v>18.858671561952505</v>
      </c>
    </row>
    <row r="1205" spans="1:8" x14ac:dyDescent="0.25">
      <c r="A1205" s="7">
        <v>45733.840277777781</v>
      </c>
      <c r="B1205" s="4" t="s">
        <v>29</v>
      </c>
      <c r="C1205" s="5">
        <v>51902.44686788461</v>
      </c>
      <c r="D1205" s="5">
        <v>159190.77313798104</v>
      </c>
      <c r="E1205" s="5">
        <v>18.866012898873645</v>
      </c>
      <c r="F1205" s="5">
        <v>51902.099473370363</v>
      </c>
      <c r="G1205" s="5">
        <v>159189.50285081498</v>
      </c>
      <c r="H1205" s="9">
        <v>18.858104452341166</v>
      </c>
    </row>
    <row r="1206" spans="1:8" x14ac:dyDescent="0.25">
      <c r="A1206" s="7">
        <v>45733.840277777781</v>
      </c>
      <c r="B1206" s="4" t="s">
        <v>30</v>
      </c>
      <c r="C1206" s="5">
        <v>51903.411453369008</v>
      </c>
      <c r="D1206" s="5">
        <v>159190.50936830009</v>
      </c>
      <c r="E1206" s="5">
        <v>18.866644324341468</v>
      </c>
      <c r="F1206" s="5">
        <v>51903.064147289377</v>
      </c>
      <c r="G1206" s="5">
        <v>159189.23940399138</v>
      </c>
      <c r="H1206" s="9">
        <v>18.858137728433576</v>
      </c>
    </row>
    <row r="1207" spans="1:8" x14ac:dyDescent="0.25">
      <c r="A1207" s="7">
        <v>45733.840277777781</v>
      </c>
      <c r="B1207" s="4" t="s">
        <v>31</v>
      </c>
      <c r="C1207" s="5">
        <v>51904.376038853406</v>
      </c>
      <c r="D1207" s="5">
        <v>159190.24559861913</v>
      </c>
      <c r="E1207" s="5">
        <v>18.867275749809291</v>
      </c>
      <c r="F1207" s="5">
        <v>51904.028821208391</v>
      </c>
      <c r="G1207" s="5">
        <v>159188.97595716777</v>
      </c>
      <c r="H1207" s="9">
        <v>18.858171004525989</v>
      </c>
    </row>
    <row r="1208" spans="1:8" x14ac:dyDescent="0.25">
      <c r="A1208" s="7">
        <v>45733.840277777781</v>
      </c>
      <c r="B1208" s="4" t="s">
        <v>32</v>
      </c>
      <c r="C1208" s="5">
        <v>51905.34143994435</v>
      </c>
      <c r="D1208" s="5">
        <v>159189.98307356637</v>
      </c>
      <c r="E1208" s="5">
        <v>18.868110306354264</v>
      </c>
      <c r="F1208" s="5">
        <v>51905.003754626356</v>
      </c>
      <c r="G1208" s="5">
        <v>159188.71076579636</v>
      </c>
      <c r="H1208" s="9">
        <v>18.85839469514465</v>
      </c>
    </row>
    <row r="1209" spans="1:8" x14ac:dyDescent="0.25">
      <c r="A1209" s="7">
        <v>45733.840277777781</v>
      </c>
      <c r="B1209" s="4" t="s">
        <v>33</v>
      </c>
      <c r="C1209" s="5">
        <v>51906.30818462326</v>
      </c>
      <c r="D1209" s="5">
        <v>159189.72733658861</v>
      </c>
      <c r="E1209" s="5">
        <v>18.869933492924577</v>
      </c>
      <c r="F1209" s="5">
        <v>51905.970334672093</v>
      </c>
      <c r="G1209" s="5">
        <v>159188.454404619</v>
      </c>
      <c r="H1209" s="9">
        <v>18.859795379638523</v>
      </c>
    </row>
    <row r="1210" spans="1:8" x14ac:dyDescent="0.25">
      <c r="A1210" s="7">
        <v>45733.840277777781</v>
      </c>
      <c r="B1210" s="4" t="s">
        <v>34</v>
      </c>
      <c r="C1210" s="5">
        <v>51907.274929302162</v>
      </c>
      <c r="D1210" s="5">
        <v>159189.47159961084</v>
      </c>
      <c r="E1210" s="5">
        <v>18.871756679494887</v>
      </c>
      <c r="F1210" s="5">
        <v>51906.936914717829</v>
      </c>
      <c r="G1210" s="5">
        <v>159188.19804344163</v>
      </c>
      <c r="H1210" s="9">
        <v>18.861196064132397</v>
      </c>
    </row>
    <row r="1211" spans="1:8" x14ac:dyDescent="0.25">
      <c r="A1211" s="7">
        <v>45733.840277777781</v>
      </c>
      <c r="B1211" s="4" t="s">
        <v>35</v>
      </c>
      <c r="C1211" s="5">
        <v>51908.242423140677</v>
      </c>
      <c r="D1211" s="5">
        <v>159189.21936659704</v>
      </c>
      <c r="E1211" s="5">
        <v>18.8739310950007</v>
      </c>
      <c r="F1211" s="5">
        <v>51907.904608727978</v>
      </c>
      <c r="G1211" s="5">
        <v>159187.94537042323</v>
      </c>
      <c r="H1211" s="9">
        <v>18.863009811449679</v>
      </c>
    </row>
    <row r="1212" spans="1:8" x14ac:dyDescent="0.25">
      <c r="A1212" s="7">
        <v>45733.840277777781</v>
      </c>
      <c r="B1212" s="4" t="s">
        <v>36</v>
      </c>
      <c r="C1212" s="5">
        <v>51909.211983193112</v>
      </c>
      <c r="D1212" s="5">
        <v>159188.97453047571</v>
      </c>
      <c r="E1212" s="5">
        <v>18.876859987736459</v>
      </c>
      <c r="F1212" s="5">
        <v>51908.873911794442</v>
      </c>
      <c r="G1212" s="5">
        <v>159187.69951479539</v>
      </c>
      <c r="H1212" s="9">
        <v>18.865574105276291</v>
      </c>
    </row>
    <row r="1213" spans="1:8" x14ac:dyDescent="0.25">
      <c r="A1213" s="7">
        <v>45733.840277777781</v>
      </c>
      <c r="B1213" s="4" t="s">
        <v>37</v>
      </c>
      <c r="C1213" s="5">
        <v>51910.181543245548</v>
      </c>
      <c r="D1213" s="5">
        <v>159188.72969435438</v>
      </c>
      <c r="E1213" s="5">
        <v>18.879788880472219</v>
      </c>
      <c r="F1213" s="5">
        <v>51909.843214860899</v>
      </c>
      <c r="G1213" s="5">
        <v>159187.45365916751</v>
      </c>
      <c r="H1213" s="9">
        <v>18.868138399102904</v>
      </c>
    </row>
    <row r="1214" spans="1:8" x14ac:dyDescent="0.25">
      <c r="A1214" s="7">
        <v>45733.840277777781</v>
      </c>
      <c r="B1214" s="4" t="s">
        <v>38</v>
      </c>
      <c r="C1214" s="5">
        <v>51911.151443090799</v>
      </c>
      <c r="D1214" s="5">
        <v>159188.48675018147</v>
      </c>
      <c r="E1214" s="5">
        <v>18.883050633475335</v>
      </c>
      <c r="F1214" s="5">
        <v>51910.834588731501</v>
      </c>
      <c r="G1214" s="5">
        <v>159187.20430170494</v>
      </c>
      <c r="H1214" s="9">
        <v>18.870939091322285</v>
      </c>
    </row>
    <row r="1215" spans="1:8" x14ac:dyDescent="0.25">
      <c r="A1215" s="7">
        <v>45733.840277777781</v>
      </c>
      <c r="B1215" s="4" t="s">
        <v>39</v>
      </c>
      <c r="C1215" s="5">
        <v>51912.123184508288</v>
      </c>
      <c r="D1215" s="5">
        <v>159188.25074534968</v>
      </c>
      <c r="E1215" s="5">
        <v>18.887560279942765</v>
      </c>
      <c r="F1215" s="5">
        <v>51911.806135829553</v>
      </c>
      <c r="G1215" s="5">
        <v>159186.9674794646</v>
      </c>
      <c r="H1215" s="9">
        <v>18.874324759312604</v>
      </c>
    </row>
    <row r="1216" spans="1:8" x14ac:dyDescent="0.25">
      <c r="A1216" s="7">
        <v>45733.840277777781</v>
      </c>
      <c r="B1216" s="4" t="s">
        <v>40</v>
      </c>
      <c r="C1216" s="5">
        <v>51913.094925925769</v>
      </c>
      <c r="D1216" s="5">
        <v>159188.01474051786</v>
      </c>
      <c r="E1216" s="5">
        <v>18.892069926410198</v>
      </c>
      <c r="F1216" s="5">
        <v>51912.777682927597</v>
      </c>
      <c r="G1216" s="5">
        <v>159186.73065722425</v>
      </c>
      <c r="H1216" s="9">
        <v>18.877710427302919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CBBD-D7B3-4A42-89F4-DAF42B6F5C91}">
  <dimension ref="A1:J30"/>
  <sheetViews>
    <sheetView workbookViewId="0">
      <selection activeCell="J3" sqref="J3"/>
    </sheetView>
  </sheetViews>
  <sheetFormatPr defaultRowHeight="15" x14ac:dyDescent="0.25"/>
  <cols>
    <col min="1" max="1" width="14.85546875" bestFit="1" customWidth="1"/>
    <col min="2" max="3" width="16.5703125" style="19" bestFit="1" customWidth="1"/>
    <col min="4" max="4" width="16.42578125" style="19" bestFit="1" customWidth="1"/>
    <col min="5" max="6" width="16.85546875" style="19" bestFit="1" customWidth="1"/>
    <col min="7" max="7" width="16.7109375" style="19" bestFit="1" customWidth="1"/>
    <col min="8" max="8" width="11.7109375" style="20" bestFit="1" customWidth="1"/>
    <col min="9" max="9" width="12.140625" style="20" bestFit="1" customWidth="1"/>
    <col min="10" max="10" width="17.5703125" customWidth="1"/>
  </cols>
  <sheetData>
    <row r="1" spans="1:10" x14ac:dyDescent="0.25">
      <c r="A1" t="s">
        <v>5</v>
      </c>
      <c r="B1" s="19" t="s">
        <v>41</v>
      </c>
      <c r="C1" s="19" t="s">
        <v>42</v>
      </c>
      <c r="D1" s="19" t="s">
        <v>43</v>
      </c>
      <c r="E1" s="19" t="s">
        <v>44</v>
      </c>
      <c r="F1" s="19" t="s">
        <v>45</v>
      </c>
      <c r="G1" s="19" t="s">
        <v>46</v>
      </c>
      <c r="H1" s="20" t="s">
        <v>55</v>
      </c>
      <c r="I1" s="20" t="s">
        <v>58</v>
      </c>
      <c r="J1" t="s">
        <v>68</v>
      </c>
    </row>
    <row r="2" spans="1:10" x14ac:dyDescent="0.25">
      <c r="A2" s="18" t="s">
        <v>12</v>
      </c>
      <c r="B2" s="19">
        <v>51886.102842031592</v>
      </c>
      <c r="C2" s="19">
        <v>159195.44585385956</v>
      </c>
      <c r="D2" s="19">
        <v>18.870056356777329</v>
      </c>
      <c r="E2" s="19">
        <v>51885.74297614133</v>
      </c>
      <c r="F2" s="19">
        <v>159194.18669572662</v>
      </c>
      <c r="G2" s="19">
        <v>18.866068645440574</v>
      </c>
      <c r="H2" s="20">
        <f>(Table__Track_Baseline[[#This Row],[Avg. LR Track Z]]-Table__Track_Baseline[[#This Row],[Avg. RR Track Z]])*1000</f>
        <v>3.9877113367552397</v>
      </c>
      <c r="I2" s="20" t="str">
        <f ca="1">IFERROR(Table__Track_Baseline[[#This Row],[Avg. Cant]]-OFFSET(Table__Track_Baseline[[#This Row],[Avg. Cant]],-2,0),"-")</f>
        <v>-</v>
      </c>
      <c r="J2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1309.5795373260466</v>
      </c>
    </row>
    <row r="3" spans="1:10" x14ac:dyDescent="0.25">
      <c r="A3" s="18" t="s">
        <v>13</v>
      </c>
      <c r="B3" s="19">
        <v>51887.064432141677</v>
      </c>
      <c r="C3" s="19">
        <v>159195.1713644595</v>
      </c>
      <c r="D3" s="19">
        <v>18.870125608162592</v>
      </c>
      <c r="E3" s="19">
        <v>51886.704005157357</v>
      </c>
      <c r="F3" s="19">
        <v>159193.91024828269</v>
      </c>
      <c r="G3" s="19">
        <v>18.866271344287416</v>
      </c>
      <c r="H3" s="20">
        <f>(Table__Track_Baseline[[#This Row],[Avg. LR Track Z]]-Table__Track_Baseline[[#This Row],[Avg. RR Track Z]])*1000</f>
        <v>3.8542638751764002</v>
      </c>
      <c r="I3" s="20" t="str">
        <f ca="1">IFERROR(Table__Track_Baseline[[#This Row],[Avg. Cant]]-OFFSET(Table__Track_Baseline[[#This Row],[Avg. Cant]],-2,0),"-")</f>
        <v>-</v>
      </c>
      <c r="J3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1311.6159795455751</v>
      </c>
    </row>
    <row r="4" spans="1:10" x14ac:dyDescent="0.25">
      <c r="A4" s="18" t="s">
        <v>14</v>
      </c>
      <c r="B4" s="19">
        <v>51888.026022251761</v>
      </c>
      <c r="C4" s="19">
        <v>159194.89687505941</v>
      </c>
      <c r="D4" s="19">
        <v>18.870194859547855</v>
      </c>
      <c r="E4" s="19">
        <v>51887.665034173377</v>
      </c>
      <c r="F4" s="19">
        <v>159193.63380083872</v>
      </c>
      <c r="G4" s="19">
        <v>18.866474043134257</v>
      </c>
      <c r="H4" s="20">
        <f>(Table__Track_Baseline[[#This Row],[Avg. LR Track Z]]-Table__Track_Baseline[[#This Row],[Avg. RR Track Z]])*1000</f>
        <v>3.7208164135975608</v>
      </c>
      <c r="I4" s="20">
        <f ca="1">IFERROR(Table__Track_Baseline[[#This Row],[Avg. Cant]]-OFFSET(Table__Track_Baseline[[#This Row],[Avg. Cant]],-2,0),"-")</f>
        <v>-0.26689492315767893</v>
      </c>
      <c r="J4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1313.6524365911453</v>
      </c>
    </row>
    <row r="5" spans="1:10" x14ac:dyDescent="0.25">
      <c r="A5" s="18" t="s">
        <v>15</v>
      </c>
      <c r="B5" s="19">
        <v>51888.986311906534</v>
      </c>
      <c r="C5" s="19">
        <v>159194.62209812674</v>
      </c>
      <c r="D5" s="19">
        <v>18.869514952116027</v>
      </c>
      <c r="E5" s="19">
        <v>51888.625096103009</v>
      </c>
      <c r="F5" s="19">
        <v>159193.35704624295</v>
      </c>
      <c r="G5" s="19">
        <v>18.865453106767063</v>
      </c>
      <c r="H5" s="20">
        <f>(Table__Track_Baseline[[#This Row],[Avg. LR Track Z]]-Table__Track_Baseline[[#This Row],[Avg. RR Track Z]])*1000</f>
        <v>4.0618453489642548</v>
      </c>
      <c r="I5" s="20">
        <f ca="1">IFERROR(Table__Track_Baseline[[#This Row],[Avg. Cant]]-OFFSET(Table__Track_Baseline[[#This Row],[Avg. Cant]],-2,0),"-")</f>
        <v>0.20758147378785452</v>
      </c>
      <c r="J5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1315.6175827293309</v>
      </c>
    </row>
    <row r="6" spans="1:10" x14ac:dyDescent="0.25">
      <c r="A6" s="18" t="s">
        <v>16</v>
      </c>
      <c r="B6" s="19">
        <v>51889.947713492664</v>
      </c>
      <c r="C6" s="19">
        <v>159194.3469500916</v>
      </c>
      <c r="D6" s="19">
        <v>18.868774039414347</v>
      </c>
      <c r="E6" s="19">
        <v>51889.585945721883</v>
      </c>
      <c r="F6" s="19">
        <v>159193.079978447</v>
      </c>
      <c r="G6" s="19">
        <v>18.864251300736825</v>
      </c>
      <c r="H6" s="20">
        <f>(Table__Track_Baseline[[#This Row],[Avg. LR Track Z]]-Table__Track_Baseline[[#This Row],[Avg. RR Track Z]])*1000</f>
        <v>4.5227386775223977</v>
      </c>
      <c r="I6" s="20">
        <f ca="1">IFERROR(Table__Track_Baseline[[#This Row],[Avg. Cant]]-OFFSET(Table__Track_Baseline[[#This Row],[Avg. Cant]],-2,0),"-")</f>
        <v>0.8019222639248369</v>
      </c>
      <c r="J6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1317.6166071174061</v>
      </c>
    </row>
    <row r="7" spans="1:10" x14ac:dyDescent="0.25">
      <c r="A7" s="18" t="s">
        <v>17</v>
      </c>
      <c r="B7" s="19">
        <v>51890.909115078794</v>
      </c>
      <c r="C7" s="19">
        <v>159194.07180205648</v>
      </c>
      <c r="D7" s="19">
        <v>18.868033126712668</v>
      </c>
      <c r="E7" s="19">
        <v>51890.546795340764</v>
      </c>
      <c r="F7" s="19">
        <v>159192.80291065108</v>
      </c>
      <c r="G7" s="19">
        <v>18.863049494706594</v>
      </c>
      <c r="H7" s="20">
        <f>(Table__Track_Baseline[[#This Row],[Avg. LR Track Z]]-Table__Track_Baseline[[#This Row],[Avg. RR Track Z]])*1000</f>
        <v>4.9836320060734352</v>
      </c>
      <c r="I7" s="20">
        <f ca="1">IFERROR(Table__Track_Baseline[[#This Row],[Avg. Cant]]-OFFSET(Table__Track_Baseline[[#This Row],[Avg. Cant]],-2,0),"-")</f>
        <v>0.9217866571091804</v>
      </c>
      <c r="J7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1319.6157879683969</v>
      </c>
    </row>
    <row r="8" spans="1:10" x14ac:dyDescent="0.25">
      <c r="A8" s="18" t="s">
        <v>18</v>
      </c>
      <c r="B8" s="19">
        <v>51891.870997674043</v>
      </c>
      <c r="C8" s="19">
        <v>159193.79503821288</v>
      </c>
      <c r="D8" s="19">
        <v>18.865661670375356</v>
      </c>
      <c r="E8" s="19">
        <v>51891.504946078298</v>
      </c>
      <c r="F8" s="19">
        <v>159192.52665121248</v>
      </c>
      <c r="G8" s="19">
        <v>18.861282867616982</v>
      </c>
      <c r="H8" s="20">
        <f>(Table__Track_Baseline[[#This Row],[Avg. LR Track Z]]-Table__Track_Baseline[[#This Row],[Avg. RR Track Z]])*1000</f>
        <v>4.3788027583744338</v>
      </c>
      <c r="I8" s="20">
        <f ca="1">IFERROR(Table__Track_Baseline[[#This Row],[Avg. Cant]]-OFFSET(Table__Track_Baseline[[#This Row],[Avg. Cant]],-2,0),"-")</f>
        <v>-0.14393591914796389</v>
      </c>
      <c r="J8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1320.1585236010314</v>
      </c>
    </row>
    <row r="9" spans="1:10" x14ac:dyDescent="0.25">
      <c r="A9" s="18" t="s">
        <v>19</v>
      </c>
      <c r="B9" s="19">
        <v>51892.831986665937</v>
      </c>
      <c r="C9" s="19">
        <v>159193.51846240537</v>
      </c>
      <c r="D9" s="19">
        <v>18.863216230483452</v>
      </c>
      <c r="E9" s="19">
        <v>51892.465803203435</v>
      </c>
      <c r="F9" s="19">
        <v>159192.24961273183</v>
      </c>
      <c r="G9" s="19">
        <v>18.859486704036421</v>
      </c>
      <c r="H9" s="20">
        <f>(Table__Track_Baseline[[#This Row],[Avg. LR Track Z]]-Table__Track_Baseline[[#This Row],[Avg. RR Track Z]])*1000</f>
        <v>3.729526447031617</v>
      </c>
      <c r="I9" s="20">
        <f ca="1">IFERROR(Table__Track_Baseline[[#This Row],[Avg. Cant]]-OFFSET(Table__Track_Baseline[[#This Row],[Avg. Cant]],-2,0),"-")</f>
        <v>-1.2541055590418182</v>
      </c>
      <c r="J9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1320.6376231231336</v>
      </c>
    </row>
    <row r="10" spans="1:10" x14ac:dyDescent="0.25">
      <c r="A10" s="18" t="s">
        <v>20</v>
      </c>
      <c r="B10" s="19">
        <v>51893.792834462874</v>
      </c>
      <c r="C10" s="19">
        <v>159193.24189039308</v>
      </c>
      <c r="D10" s="19">
        <v>18.860920553389285</v>
      </c>
      <c r="E10" s="19">
        <v>51893.426692558518</v>
      </c>
      <c r="F10" s="19">
        <v>159191.97256505329</v>
      </c>
      <c r="G10" s="19">
        <v>18.857700906084709</v>
      </c>
      <c r="H10" s="20">
        <f>(Table__Track_Baseline[[#This Row],[Avg. LR Track Z]]-Table__Track_Baseline[[#This Row],[Avg. RR Track Z]])*1000</f>
        <v>3.2196473045758012</v>
      </c>
      <c r="I10" s="20">
        <f ca="1">IFERROR(Table__Track_Baseline[[#This Row],[Avg. Cant]]-OFFSET(Table__Track_Baseline[[#This Row],[Avg. Cant]],-2,0),"-")</f>
        <v>-1.1591554537986326</v>
      </c>
      <c r="J10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1321.0817834196855</v>
      </c>
    </row>
    <row r="11" spans="1:10" x14ac:dyDescent="0.25">
      <c r="A11" s="18" t="s">
        <v>21</v>
      </c>
      <c r="B11" s="19">
        <v>51894.753640210103</v>
      </c>
      <c r="C11" s="19">
        <v>159192.96466825067</v>
      </c>
      <c r="D11" s="19">
        <v>18.861310560776086</v>
      </c>
      <c r="E11" s="19">
        <v>51894.387552655964</v>
      </c>
      <c r="F11" s="19">
        <v>159191.69553108441</v>
      </c>
      <c r="G11" s="19">
        <v>18.857871865464372</v>
      </c>
      <c r="H11" s="20">
        <f>(Table__Track_Baseline[[#This Row],[Avg. LR Track Z]]-Table__Track_Baseline[[#This Row],[Avg. RR Track Z]])*1000</f>
        <v>3.4386953117149233</v>
      </c>
      <c r="I11" s="20">
        <f ca="1">IFERROR(Table__Track_Baseline[[#This Row],[Avg. Cant]]-OFFSET(Table__Track_Baseline[[#This Row],[Avg. Cant]],-2,0),"-")</f>
        <v>-0.29083113531669369</v>
      </c>
      <c r="J11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1320.8864707908592</v>
      </c>
    </row>
    <row r="12" spans="1:10" x14ac:dyDescent="0.25">
      <c r="A12" s="18" t="s">
        <v>22</v>
      </c>
      <c r="B12" s="19">
        <v>51895.714445957325</v>
      </c>
      <c r="C12" s="19">
        <v>159192.68744610826</v>
      </c>
      <c r="D12" s="19">
        <v>18.861700568162885</v>
      </c>
      <c r="E12" s="19">
        <v>51895.348412753418</v>
      </c>
      <c r="F12" s="19">
        <v>159191.41849711552</v>
      </c>
      <c r="G12" s="19">
        <v>18.858042824844034</v>
      </c>
      <c r="H12" s="20">
        <f>(Table__Track_Baseline[[#This Row],[Avg. LR Track Z]]-Table__Track_Baseline[[#This Row],[Avg. RR Track Z]])*1000</f>
        <v>3.6577433188504926</v>
      </c>
      <c r="I12" s="20">
        <f ca="1">IFERROR(Table__Track_Baseline[[#This Row],[Avg. Cant]]-OFFSET(Table__Track_Baseline[[#This Row],[Avg. Cant]],-2,0),"-")</f>
        <v>0.43809601427469147</v>
      </c>
      <c r="J12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1320.6911946526989</v>
      </c>
    </row>
    <row r="13" spans="1:10" x14ac:dyDescent="0.25">
      <c r="A13" s="18" t="s">
        <v>23</v>
      </c>
      <c r="B13" s="19">
        <v>51896.675402202687</v>
      </c>
      <c r="C13" s="19">
        <v>159192.41022826443</v>
      </c>
      <c r="D13" s="19">
        <v>18.862150772320124</v>
      </c>
      <c r="E13" s="19">
        <v>51896.30952141132</v>
      </c>
      <c r="F13" s="19">
        <v>159191.14170885147</v>
      </c>
      <c r="G13" s="19">
        <v>18.858256622548133</v>
      </c>
      <c r="H13" s="20">
        <f>(Table__Track_Baseline[[#This Row],[Avg. LR Track Z]]-Table__Track_Baseline[[#This Row],[Avg. RR Track Z]])*1000</f>
        <v>3.8941497719910956</v>
      </c>
      <c r="I13" s="20">
        <f ca="1">IFERROR(Table__Track_Baseline[[#This Row],[Avg. Cant]]-OFFSET(Table__Track_Baseline[[#This Row],[Avg. Cant]],-2,0),"-")</f>
        <v>0.45545446027617231</v>
      </c>
      <c r="J13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1320.2368798619764</v>
      </c>
    </row>
    <row r="14" spans="1:10" x14ac:dyDescent="0.25">
      <c r="A14" s="18" t="s">
        <v>24</v>
      </c>
      <c r="B14" s="19">
        <v>51897.636413628476</v>
      </c>
      <c r="C14" s="19">
        <v>159192.13372307896</v>
      </c>
      <c r="D14" s="19">
        <v>18.863518343921097</v>
      </c>
      <c r="E14" s="19">
        <v>51897.271420066252</v>
      </c>
      <c r="F14" s="19">
        <v>159190.86830354764</v>
      </c>
      <c r="G14" s="19">
        <v>18.858957396658671</v>
      </c>
      <c r="H14" s="20">
        <f>(Table__Track_Baseline[[#This Row],[Avg. LR Track Z]]-Table__Track_Baseline[[#This Row],[Avg. RR Track Z]])*1000</f>
        <v>4.5609472624263958</v>
      </c>
      <c r="I14" s="20">
        <f ca="1">IFERROR(Table__Track_Baseline[[#This Row],[Avg. Cant]]-OFFSET(Table__Track_Baseline[[#This Row],[Avg. Cant]],-2,0),"-")</f>
        <v>0.90320394357590317</v>
      </c>
      <c r="J14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1317.0146897271238</v>
      </c>
    </row>
    <row r="15" spans="1:10" x14ac:dyDescent="0.25">
      <c r="A15" s="18" t="s">
        <v>25</v>
      </c>
      <c r="B15" s="19">
        <v>51898.597425054264</v>
      </c>
      <c r="C15" s="19">
        <v>159191.8572178935</v>
      </c>
      <c r="D15" s="19">
        <v>18.864885915522073</v>
      </c>
      <c r="E15" s="19">
        <v>51898.233318721192</v>
      </c>
      <c r="F15" s="19">
        <v>159190.59489824384</v>
      </c>
      <c r="G15" s="19">
        <v>18.859658170769208</v>
      </c>
      <c r="H15" s="20">
        <f>(Table__Track_Baseline[[#This Row],[Avg. LR Track Z]]-Table__Track_Baseline[[#This Row],[Avg. RR Track Z]])*1000</f>
        <v>5.2277447528652488</v>
      </c>
      <c r="I15" s="20">
        <f ca="1">IFERROR(Table__Track_Baseline[[#This Row],[Avg. Cant]]-OFFSET(Table__Track_Baseline[[#This Row],[Avg. Cant]],-2,0),"-")</f>
        <v>1.3335949808741532</v>
      </c>
      <c r="J15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1313.7928485909856</v>
      </c>
    </row>
    <row r="16" spans="1:10" x14ac:dyDescent="0.25">
      <c r="A16" s="18" t="s">
        <v>26</v>
      </c>
      <c r="B16" s="19">
        <v>51899.558748431518</v>
      </c>
      <c r="C16" s="19">
        <v>159191.582044254</v>
      </c>
      <c r="D16" s="19">
        <v>18.866</v>
      </c>
      <c r="E16" s="19">
        <v>51899.203477673094</v>
      </c>
      <c r="F16" s="19">
        <v>159190.31963895023</v>
      </c>
      <c r="G16" s="19">
        <v>18.860090328092291</v>
      </c>
      <c r="H16" s="20">
        <f>(Table__Track_Baseline[[#This Row],[Avg. LR Track Z]]-Table__Track_Baseline[[#This Row],[Avg. RR Track Z]])*1000</f>
        <v>5.9096719077089688</v>
      </c>
      <c r="I16" s="20">
        <f ca="1">IFERROR(Table__Track_Baseline[[#This Row],[Avg. Cant]]-OFFSET(Table__Track_Baseline[[#This Row],[Avg. Cant]],-2,0),"-")</f>
        <v>1.348724645282573</v>
      </c>
      <c r="J16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1311.4569710845515</v>
      </c>
    </row>
    <row r="17" spans="1:10" x14ac:dyDescent="0.25">
      <c r="A17" s="18" t="s">
        <v>27</v>
      </c>
      <c r="B17" s="19">
        <v>51900.521772886575</v>
      </c>
      <c r="C17" s="19">
        <v>159191.31263026223</v>
      </c>
      <c r="D17" s="19">
        <v>18.866</v>
      </c>
      <c r="E17" s="19">
        <v>51900.166065169629</v>
      </c>
      <c r="F17" s="19">
        <v>159190.0486690526</v>
      </c>
      <c r="G17" s="19">
        <v>18.859328446147476</v>
      </c>
      <c r="H17" s="20">
        <f>(Table__Track_Baseline[[#This Row],[Avg. LR Track Z]]-Table__Track_Baseline[[#This Row],[Avg. RR Track Z]])*1000</f>
        <v>6.671553852523715</v>
      </c>
      <c r="I17" s="20">
        <f ca="1">IFERROR(Table__Track_Baseline[[#This Row],[Avg. Cant]]-OFFSET(Table__Track_Baseline[[#This Row],[Avg. Cant]],-2,0),"-")</f>
        <v>1.4438090996584663</v>
      </c>
      <c r="J17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1313.0767033808097</v>
      </c>
    </row>
    <row r="18" spans="1:10" x14ac:dyDescent="0.25">
      <c r="A18" s="18" t="s">
        <v>28</v>
      </c>
      <c r="B18" s="19">
        <v>51901.484797341633</v>
      </c>
      <c r="C18" s="19">
        <v>159191.04321627045</v>
      </c>
      <c r="D18" s="19">
        <v>18.866</v>
      </c>
      <c r="E18" s="19">
        <v>51901.128652666157</v>
      </c>
      <c r="F18" s="19">
        <v>159189.77769915498</v>
      </c>
      <c r="G18" s="19">
        <v>18.858566564202665</v>
      </c>
      <c r="H18" s="20">
        <f>(Table__Track_Baseline[[#This Row],[Avg. LR Track Z]]-Table__Track_Baseline[[#This Row],[Avg. RR Track Z]])*1000</f>
        <v>7.4334357973349086</v>
      </c>
      <c r="I18" s="20">
        <f ca="1">IFERROR(Table__Track_Baseline[[#This Row],[Avg. Cant]]-OFFSET(Table__Track_Baseline[[#This Row],[Avg. Cant]],-2,0),"-")</f>
        <v>1.5237638896259398</v>
      </c>
      <c r="J18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1314.6968682557522</v>
      </c>
    </row>
    <row r="19" spans="1:10" x14ac:dyDescent="0.25">
      <c r="A19" s="18" t="s">
        <v>29</v>
      </c>
      <c r="B19" s="19">
        <v>51902.447765829733</v>
      </c>
      <c r="C19" s="19">
        <v>159190.77489708393</v>
      </c>
      <c r="D19" s="19">
        <v>18.866085182982715</v>
      </c>
      <c r="E19" s="19">
        <v>51902.099868668956</v>
      </c>
      <c r="F19" s="19">
        <v>159189.50536694302</v>
      </c>
      <c r="G19" s="19">
        <v>18.857900000000001</v>
      </c>
      <c r="H19" s="20">
        <f>(Table__Track_Baseline[[#This Row],[Avg. LR Track Z]]-Table__Track_Baseline[[#This Row],[Avg. RR Track Z]])*1000</f>
        <v>8.1851829827144229</v>
      </c>
      <c r="I19" s="20">
        <f ca="1">IFERROR(Table__Track_Baseline[[#This Row],[Avg. Cant]]-OFFSET(Table__Track_Baseline[[#This Row],[Avg. Cant]],-2,0),"-")</f>
        <v>1.5136291301907079</v>
      </c>
      <c r="J19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1316.360972673865</v>
      </c>
    </row>
    <row r="20" spans="1:10" x14ac:dyDescent="0.25">
      <c r="A20" s="18" t="s">
        <v>30</v>
      </c>
      <c r="B20" s="19">
        <v>51903.412339821516</v>
      </c>
      <c r="C20" s="19">
        <v>159190.51108510004</v>
      </c>
      <c r="D20" s="19">
        <v>18.86656159787486</v>
      </c>
      <c r="E20" s="19">
        <v>51903.064507450355</v>
      </c>
      <c r="F20" s="19">
        <v>159189.24179152967</v>
      </c>
      <c r="G20" s="19">
        <v>18.857900000000001</v>
      </c>
      <c r="H20" s="20">
        <f>(Table__Track_Baseline[[#This Row],[Avg. LR Track Z]]-Table__Track_Baseline[[#This Row],[Avg. RR Track Z]])*1000</f>
        <v>8.6615978748589839</v>
      </c>
      <c r="I20" s="20">
        <f ca="1">IFERROR(Table__Track_Baseline[[#This Row],[Avg. Cant]]-OFFSET(Table__Track_Baseline[[#This Row],[Avg. Cant]],-2,0),"-")</f>
        <v>1.2281620775240754</v>
      </c>
      <c r="J20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1316.118744445334</v>
      </c>
    </row>
    <row r="21" spans="1:10" x14ac:dyDescent="0.25">
      <c r="A21" s="18" t="s">
        <v>31</v>
      </c>
      <c r="B21" s="19">
        <v>51904.376913813307</v>
      </c>
      <c r="C21" s="19">
        <v>159190.24727311614</v>
      </c>
      <c r="D21" s="19">
        <v>18.867038012767004</v>
      </c>
      <c r="E21" s="19">
        <v>51904.029146231755</v>
      </c>
      <c r="F21" s="19">
        <v>159188.97821611632</v>
      </c>
      <c r="G21" s="19">
        <v>18.857900000000001</v>
      </c>
      <c r="H21" s="20">
        <f>(Table__Track_Baseline[[#This Row],[Avg. LR Track Z]]-Table__Track_Baseline[[#This Row],[Avg. RR Track Z]])*1000</f>
        <v>9.1380127670035449</v>
      </c>
      <c r="I21" s="20">
        <f ca="1">IFERROR(Table__Track_Baseline[[#This Row],[Avg. Cant]]-OFFSET(Table__Track_Baseline[[#This Row],[Avg. Cant]],-2,0),"-")</f>
        <v>0.95282978428912202</v>
      </c>
      <c r="J21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1315.8766898367924</v>
      </c>
    </row>
    <row r="22" spans="1:10" x14ac:dyDescent="0.25">
      <c r="A22" s="18" t="s">
        <v>32</v>
      </c>
      <c r="B22" s="19">
        <v>51905.341841377442</v>
      </c>
      <c r="C22" s="19">
        <v>159189.98484582143</v>
      </c>
      <c r="D22" s="19">
        <v>18.867765523148293</v>
      </c>
      <c r="E22" s="19">
        <v>51905.003857253367</v>
      </c>
      <c r="F22" s="19">
        <v>159188.71297576602</v>
      </c>
      <c r="G22" s="19">
        <v>18.85810469872499</v>
      </c>
      <c r="H22" s="20">
        <f>(Table__Track_Baseline[[#This Row],[Avg. LR Track Z]]-Table__Track_Baseline[[#This Row],[Avg. RR Track Z]])*1000</f>
        <v>9.6608244233031826</v>
      </c>
      <c r="I22" s="20">
        <f ca="1">IFERROR(Table__Track_Baseline[[#This Row],[Avg. Cant]]-OFFSET(Table__Track_Baseline[[#This Row],[Avg. Cant]],-2,0),"-")</f>
        <v>0.99922654844419867</v>
      </c>
      <c r="J22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1316.0471258679206</v>
      </c>
    </row>
    <row r="23" spans="1:10" x14ac:dyDescent="0.25">
      <c r="A23" s="18" t="s">
        <v>33</v>
      </c>
      <c r="B23" s="19">
        <v>51906.308594476359</v>
      </c>
      <c r="C23" s="19">
        <v>159189.72914167788</v>
      </c>
      <c r="D23" s="19">
        <v>18.869717284693305</v>
      </c>
      <c r="E23" s="19">
        <v>51905.970456198476</v>
      </c>
      <c r="F23" s="19">
        <v>159188.45668631283</v>
      </c>
      <c r="G23" s="19">
        <v>18.859577351422743</v>
      </c>
      <c r="H23" s="20">
        <f>(Table__Track_Baseline[[#This Row],[Avg. LR Track Z]]-Table__Track_Baseline[[#This Row],[Avg. RR Track Z]])*1000</f>
        <v>10.139933270561841</v>
      </c>
      <c r="I23" s="20">
        <f ca="1">IFERROR(Table__Track_Baseline[[#This Row],[Avg. Cant]]-OFFSET(Table__Track_Baseline[[#This Row],[Avg. Cant]],-2,0),"-")</f>
        <v>1.0019205035582956</v>
      </c>
      <c r="J23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1316.655979842496</v>
      </c>
    </row>
    <row r="24" spans="1:10" x14ac:dyDescent="0.25">
      <c r="A24" s="18" t="s">
        <v>34</v>
      </c>
      <c r="B24" s="19">
        <v>51907.275347575283</v>
      </c>
      <c r="C24" s="19">
        <v>159189.4734375343</v>
      </c>
      <c r="D24" s="19">
        <v>18.871669046238313</v>
      </c>
      <c r="E24" s="19">
        <v>51906.937055143579</v>
      </c>
      <c r="F24" s="19">
        <v>159188.20039685961</v>
      </c>
      <c r="G24" s="19">
        <v>18.861050004120496</v>
      </c>
      <c r="H24" s="20">
        <f>(Table__Track_Baseline[[#This Row],[Avg. LR Track Z]]-Table__Track_Baseline[[#This Row],[Avg. RR Track Z]])*1000</f>
        <v>10.619042117816946</v>
      </c>
      <c r="I24" s="20">
        <f ca="1">IFERROR(Table__Track_Baseline[[#This Row],[Avg. Cant]]-OFFSET(Table__Track_Baseline[[#This Row],[Avg. Cant]],-2,0),"-")</f>
        <v>0.95821769451376326</v>
      </c>
      <c r="J24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1317.2650047757083</v>
      </c>
    </row>
    <row r="25" spans="1:10" x14ac:dyDescent="0.25">
      <c r="A25" s="18" t="s">
        <v>35</v>
      </c>
      <c r="B25" s="19">
        <v>51908.242825135007</v>
      </c>
      <c r="C25" s="19">
        <v>159189.2212403469</v>
      </c>
      <c r="D25" s="19">
        <v>18.873859582521899</v>
      </c>
      <c r="E25" s="19">
        <v>51907.904506527258</v>
      </c>
      <c r="F25" s="19">
        <v>159187.94782764249</v>
      </c>
      <c r="G25" s="19">
        <v>18.862830990465845</v>
      </c>
      <c r="H25" s="20">
        <f>(Table__Track_Baseline[[#This Row],[Avg. LR Track Z]]-Table__Track_Baseline[[#This Row],[Avg. RR Track Z]])*1000</f>
        <v>11.028592056053554</v>
      </c>
      <c r="I25" s="20">
        <f ca="1">IFERROR(Table__Track_Baseline[[#This Row],[Avg. Cant]]-OFFSET(Table__Track_Baseline[[#This Row],[Avg. Cant]],-2,0),"-")</f>
        <v>0.88865878549171384</v>
      </c>
      <c r="J25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1317.6346329476246</v>
      </c>
    </row>
    <row r="26" spans="1:10" x14ac:dyDescent="0.25">
      <c r="A26" s="18" t="s">
        <v>36</v>
      </c>
      <c r="B26" s="19">
        <v>51909.212391460911</v>
      </c>
      <c r="C26" s="19">
        <v>159188.97642650682</v>
      </c>
      <c r="D26" s="19">
        <v>18.876563522508992</v>
      </c>
      <c r="E26" s="19">
        <v>51908.873803390976</v>
      </c>
      <c r="F26" s="19">
        <v>159187.70194538723</v>
      </c>
      <c r="G26" s="19">
        <v>18.865173128193703</v>
      </c>
      <c r="H26" s="20">
        <f>(Table__Track_Baseline[[#This Row],[Avg. LR Track Z]]-Table__Track_Baseline[[#This Row],[Avg. RR Track Z]])*1000</f>
        <v>11.390394315288432</v>
      </c>
      <c r="I26" s="20">
        <f ca="1">IFERROR(Table__Track_Baseline[[#This Row],[Avg. Cant]]-OFFSET(Table__Track_Baseline[[#This Row],[Avg. Cant]],-2,0),"-")</f>
        <v>0.77135219747148653</v>
      </c>
      <c r="J26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1318.7394535583733</v>
      </c>
    </row>
    <row r="27" spans="1:10" x14ac:dyDescent="0.25">
      <c r="A27" s="18" t="s">
        <v>37</v>
      </c>
      <c r="B27" s="19">
        <v>51910.181957786815</v>
      </c>
      <c r="C27" s="19">
        <v>159188.73161266674</v>
      </c>
      <c r="D27" s="19">
        <v>18.879267462496085</v>
      </c>
      <c r="E27" s="19">
        <v>51909.8431002547</v>
      </c>
      <c r="F27" s="19">
        <v>159187.45606313198</v>
      </c>
      <c r="G27" s="19">
        <v>18.867515265921561</v>
      </c>
      <c r="H27" s="20">
        <f>(Table__Track_Baseline[[#This Row],[Avg. LR Track Z]]-Table__Track_Baseline[[#This Row],[Avg. RR Track Z]])*1000</f>
        <v>11.75219657452331</v>
      </c>
      <c r="I27" s="20">
        <f ca="1">IFERROR(Table__Track_Baseline[[#This Row],[Avg. Cant]]-OFFSET(Table__Track_Baseline[[#This Row],[Avg. Cant]],-2,0),"-")</f>
        <v>0.72360451846975593</v>
      </c>
      <c r="J27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1319.8443684156091</v>
      </c>
    </row>
    <row r="28" spans="1:10" x14ac:dyDescent="0.25">
      <c r="A28" s="18" t="s">
        <v>38</v>
      </c>
      <c r="B28" s="19">
        <v>51911.151468973512</v>
      </c>
      <c r="C28" s="19">
        <v>159188.48875339338</v>
      </c>
      <c r="D28" s="19">
        <v>18.882377619831374</v>
      </c>
      <c r="E28" s="19">
        <v>51910.835182456336</v>
      </c>
      <c r="F28" s="19">
        <v>159187.20647598017</v>
      </c>
      <c r="G28" s="19">
        <v>18.870139096007232</v>
      </c>
      <c r="H28" s="20">
        <f>(Table__Track_Baseline[[#This Row],[Avg. LR Track Z]]-Table__Track_Baseline[[#This Row],[Avg. RR Track Z]])*1000</f>
        <v>12.238523824141367</v>
      </c>
      <c r="I28" s="20">
        <f ca="1">IFERROR(Table__Track_Baseline[[#This Row],[Avg. Cant]]-OFFSET(Table__Track_Baseline[[#This Row],[Avg. Cant]],-2,0),"-")</f>
        <v>0.84812950885293503</v>
      </c>
      <c r="J28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1320.7658031742594</v>
      </c>
    </row>
    <row r="29" spans="1:10" x14ac:dyDescent="0.25">
      <c r="A29" s="18" t="s">
        <v>39</v>
      </c>
      <c r="B29" s="19">
        <v>51912.123175046479</v>
      </c>
      <c r="C29" s="19">
        <v>159188.2526056706</v>
      </c>
      <c r="D29" s="19">
        <v>18.887015285065591</v>
      </c>
      <c r="E29" s="19">
        <v>51911.806700808804</v>
      </c>
      <c r="F29" s="19">
        <v>159186.96953589833</v>
      </c>
      <c r="G29" s="19">
        <v>18.873524785458581</v>
      </c>
      <c r="H29" s="20">
        <f>(Table__Track_Baseline[[#This Row],[Avg. LR Track Z]]-Table__Track_Baseline[[#This Row],[Avg. RR Track Z]])*1000</f>
        <v>13.490499607009099</v>
      </c>
      <c r="I29" s="20">
        <f ca="1">IFERROR(Table__Track_Baseline[[#This Row],[Avg. Cant]]-OFFSET(Table__Track_Baseline[[#This Row],[Avg. Cant]],-2,0),"-")</f>
        <v>1.7383030324857884</v>
      </c>
      <c r="J29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1321.5922129002581</v>
      </c>
    </row>
    <row r="30" spans="1:10" x14ac:dyDescent="0.25">
      <c r="A30" s="18" t="s">
        <v>40</v>
      </c>
      <c r="B30" s="19">
        <v>51913.094881119439</v>
      </c>
      <c r="C30" s="19">
        <v>159188.01645794782</v>
      </c>
      <c r="D30" s="19">
        <v>18.891652950299804</v>
      </c>
      <c r="E30" s="19">
        <v>51912.778219161271</v>
      </c>
      <c r="F30" s="19">
        <v>159186.73259581652</v>
      </c>
      <c r="G30" s="19">
        <v>18.876910474909931</v>
      </c>
      <c r="H30" s="20">
        <f>(Table__Track_Baseline[[#This Row],[Avg. LR Track Z]]-Table__Track_Baseline[[#This Row],[Avg. RR Track Z]])*1000</f>
        <v>14.742475389873277</v>
      </c>
      <c r="I30" s="20">
        <f ca="1">IFERROR(Table__Track_Baseline[[#This Row],[Avg. Cant]]-OFFSET(Table__Track_Baseline[[#This Row],[Avg. Cant]],-2,0),"-")</f>
        <v>2.50395156573191</v>
      </c>
      <c r="J30" s="19">
        <f>SQRT((Table__Track_Baseline[[#This Row],[Avg. RR Track X]] - Table__Track_Baseline[[#This Row],[Avg. LR Track X]])^2 + (Table__Track_Baseline[[#This Row],[Avg. RR Track Y]] - Table__Track_Baseline[[#This Row],[Avg. LR Track Y]])^2 + (Table__Track_Baseline[[#This Row],[Avg. RR Track Z]] - Table__Track_Baseline[[#This Row],[Avg. LR Track Z]])^2)*1000</f>
        <v>1322.4197928471017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F9A8-F58A-4CB2-8B9C-1F0952FC4C89}">
  <dimension ref="A1:AC1216"/>
  <sheetViews>
    <sheetView tabSelected="1" zoomScale="85" zoomScaleNormal="85" workbookViewId="0">
      <selection activeCell="W10" sqref="W10"/>
    </sheetView>
  </sheetViews>
  <sheetFormatPr defaultRowHeight="15" x14ac:dyDescent="0.25"/>
  <cols>
    <col min="1" max="1" width="16.42578125" bestFit="1" customWidth="1"/>
    <col min="2" max="2" width="15.42578125" bestFit="1" customWidth="1"/>
    <col min="3" max="3" width="32" bestFit="1" customWidth="1"/>
    <col min="4" max="5" width="12.140625" style="19" bestFit="1" customWidth="1"/>
    <col min="6" max="6" width="12" style="19" bestFit="1" customWidth="1"/>
    <col min="7" max="8" width="12.28515625" style="19" bestFit="1" customWidth="1"/>
    <col min="9" max="9" width="12.140625" style="19" bestFit="1" customWidth="1"/>
    <col min="10" max="11" width="12.28515625" style="19" bestFit="1" customWidth="1"/>
    <col min="12" max="12" width="12.140625" style="19" bestFit="1" customWidth="1"/>
    <col min="13" max="14" width="12.42578125" style="19" bestFit="1" customWidth="1"/>
    <col min="15" max="15" width="12.28515625" style="19" bestFit="1" customWidth="1"/>
    <col min="16" max="16" width="11.7109375" style="20" bestFit="1" customWidth="1"/>
    <col min="17" max="17" width="13.85546875" style="20" bestFit="1" customWidth="1"/>
    <col min="18" max="18" width="11.7109375" style="20" bestFit="1" customWidth="1"/>
    <col min="19" max="19" width="12.7109375" style="20" bestFit="1" customWidth="1"/>
    <col min="20" max="20" width="14.42578125" bestFit="1" customWidth="1"/>
    <col min="21" max="21" width="12.140625" bestFit="1" customWidth="1"/>
    <col min="22" max="22" width="14.28515625" bestFit="1" customWidth="1"/>
    <col min="23" max="23" width="12.140625" bestFit="1" customWidth="1"/>
    <col min="24" max="24" width="13.140625" bestFit="1" customWidth="1"/>
    <col min="25" max="25" width="14.7109375" bestFit="1" customWidth="1"/>
    <col min="28" max="28" width="13.140625" customWidth="1"/>
    <col min="29" max="29" width="14.140625" customWidth="1"/>
  </cols>
  <sheetData>
    <row r="1" spans="1:29" ht="40.5" x14ac:dyDescent="0.25">
      <c r="A1" s="21" t="s">
        <v>4</v>
      </c>
      <c r="B1" s="22" t="s">
        <v>5</v>
      </c>
      <c r="C1" s="22" t="s">
        <v>60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4" t="s">
        <v>47</v>
      </c>
      <c r="K1" s="24" t="s">
        <v>48</v>
      </c>
      <c r="L1" s="24" t="s">
        <v>49</v>
      </c>
      <c r="M1" s="24" t="s">
        <v>50</v>
      </c>
      <c r="N1" s="24" t="s">
        <v>51</v>
      </c>
      <c r="O1" s="24" t="s">
        <v>52</v>
      </c>
      <c r="P1" s="25" t="s">
        <v>53</v>
      </c>
      <c r="Q1" s="25" t="s">
        <v>56</v>
      </c>
      <c r="R1" s="25" t="s">
        <v>62</v>
      </c>
      <c r="S1" s="26" t="s">
        <v>54</v>
      </c>
      <c r="T1" s="22" t="s">
        <v>65</v>
      </c>
      <c r="U1" s="25" t="s">
        <v>57</v>
      </c>
      <c r="V1" s="25" t="s">
        <v>59</v>
      </c>
      <c r="W1" s="25" t="s">
        <v>63</v>
      </c>
      <c r="X1" s="26" t="s">
        <v>61</v>
      </c>
      <c r="Y1" s="22" t="s">
        <v>64</v>
      </c>
      <c r="Z1" s="25" t="s">
        <v>66</v>
      </c>
      <c r="AA1" s="25" t="s">
        <v>67</v>
      </c>
      <c r="AB1" s="25" t="s">
        <v>69</v>
      </c>
      <c r="AC1" s="26" t="s">
        <v>70</v>
      </c>
    </row>
    <row r="2" spans="1:29" x14ac:dyDescent="0.25">
      <c r="A2" s="27">
        <v>45733.840277777781</v>
      </c>
      <c r="B2" s="28" t="s">
        <v>15</v>
      </c>
      <c r="C2" s="28" t="str">
        <f>Table_TrackDisplacement[[#This Row],[Epoch]]&amp;"-"&amp;Table_TrackDisplacement[[#This Row],[Track ID]]</f>
        <v>45733.8402777778-250-RL-OP-0024</v>
      </c>
      <c r="D2" s="34">
        <v>51888.986438969237</v>
      </c>
      <c r="E2" s="34">
        <v>159194.62164297886</v>
      </c>
      <c r="F2" s="34">
        <v>18.869101649665076</v>
      </c>
      <c r="G2" s="34">
        <v>51888.624310629704</v>
      </c>
      <c r="H2" s="34">
        <v>159193.35614941941</v>
      </c>
      <c r="I2" s="34">
        <v>18.865102893525883</v>
      </c>
      <c r="J2" s="33">
        <v>1.2706270354101434E-4</v>
      </c>
      <c r="K2" s="33">
        <v>-4.5514787780120969E-4</v>
      </c>
      <c r="L2" s="33">
        <v>-4.1330245095139162E-4</v>
      </c>
      <c r="M2" s="33">
        <v>-7.8547330485889688E-4</v>
      </c>
      <c r="N2" s="33">
        <v>-8.9682353427633643E-4</v>
      </c>
      <c r="O2" s="33">
        <v>-3.5021324118034158E-4</v>
      </c>
      <c r="P2" s="29">
        <f>(Table_TrackDisplacement[[#This Row],[LR Track Z]]-Table_TrackDisplacement[[#This Row],[RR Track Z]])*1000</f>
        <v>3.9987561391932047</v>
      </c>
      <c r="Q2" s="29">
        <f>_xlfn.XLOOKUP(Table_TrackDisplacement[[#This Row],[Track ID]],Table__Track_Baseline[Track ID],Table__Track_Baseline[Avg. Cant],"-")</f>
        <v>4.0618453489642548</v>
      </c>
      <c r="R2" s="29">
        <f>Table_TrackDisplacement[[#This Row],[Cant Raw Data]]-Table_TrackDisplacement[[#This Row],[BL Cant Raw Data]]</f>
        <v>-6.3089209771050037E-2</v>
      </c>
      <c r="S2" s="30">
        <f>(Table_TrackDisplacement[[#This Row],[Delta LR Z]]-Table_TrackDisplacement[[#This Row],[Delta RR Z]])*1000</f>
        <v>-6.3089209771050037E-2</v>
      </c>
      <c r="T2" s="32">
        <f>Table_TrackDisplacement[[#This Row],[Cant Delta Data]]-Table_TrackDisplacement[[#This Row],[Raw Cant Change]]</f>
        <v>0</v>
      </c>
      <c r="U2" s="32" t="str">
        <f ca="1">IFERROR(Table_TrackDisplacement[[#This Row],[Cant Raw Data]]-OFFSET(Table_TrackDisplacement[[#This Row],[Cant Raw Data]],-2,0),"-")</f>
        <v>-</v>
      </c>
      <c r="V2" s="32">
        <f ca="1">_xlfn.XLOOKUP(Table_TrackDisplacement[[#This Row],[Track ID]],Table__Track_Baseline[Track ID],Table__Track_Baseline[Avg. Twist],"-")</f>
        <v>0.20758147378785452</v>
      </c>
      <c r="W2" s="32" t="str">
        <f ca="1">IFERROR(Table_TrackDisplacement[[#This Row],[Twist Raw Data]]-Table_TrackDisplacement[[#This Row],[BL Twist Raw Data]],"-")</f>
        <v>-</v>
      </c>
      <c r="X2" s="32" t="str">
        <f ca="1">IFERROR(Table_TrackDisplacement[[#This Row],[Cant Delta Data]]-OFFSET(Table_TrackDisplacement[[#This Row],[Cant Delta Data]],-2,0),"-")</f>
        <v>-</v>
      </c>
      <c r="Y2" s="32" t="str">
        <f ca="1">IFERROR(Table_TrackDisplacement[[#This Row],[Twist Delta Data]]-Table_TrackDisplacement[[#This Row],[Raw Twist Change]],"-")</f>
        <v>-</v>
      </c>
      <c r="Z2" s="32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1316.2928524255069</v>
      </c>
      <c r="AA2" s="32">
        <f>_xlfn.XLOOKUP(Table_TrackDisplacement[[#This Row],[Track ID]],Table__Track_Baseline[Track ID],Table__Track_Baseline[Avg. Gauge],"-")</f>
        <v>1315.6175827293309</v>
      </c>
      <c r="AB2" s="32">
        <f>IFERROR(Table_TrackDisplacement[[#This Row],[Gauge Raw Data]]-Table_TrackDisplacement[[#This Row],[BL Gauge Raw Data]],"-")</f>
        <v>0.67526969617597388</v>
      </c>
      <c r="AC2" s="32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1.0157655243897148</v>
      </c>
    </row>
    <row r="3" spans="1:29" x14ac:dyDescent="0.25">
      <c r="A3" s="27">
        <v>45733.840277777781</v>
      </c>
      <c r="B3" s="28" t="s">
        <v>16</v>
      </c>
      <c r="C3" s="28" t="str">
        <f>Table_TrackDisplacement[[#This Row],[Epoch]]&amp;"-"&amp;Table_TrackDisplacement[[#This Row],[Track ID]]</f>
        <v>45733.8402777778-250-RL-OP-0025</v>
      </c>
      <c r="D3" s="34">
        <v>51889.947761670119</v>
      </c>
      <c r="E3" s="34">
        <v>159194.34621898888</v>
      </c>
      <c r="F3" s="34">
        <v>18.868562659469397</v>
      </c>
      <c r="G3" s="34">
        <v>51889.585062127466</v>
      </c>
      <c r="H3" s="34">
        <v>159193.07874087783</v>
      </c>
      <c r="I3" s="34">
        <v>18.864073038774286</v>
      </c>
      <c r="J3" s="33">
        <v>4.8177455028053373E-5</v>
      </c>
      <c r="K3" s="33">
        <v>-7.3110271478071809E-4</v>
      </c>
      <c r="L3" s="33">
        <v>-2.1137994495035173E-4</v>
      </c>
      <c r="M3" s="33">
        <v>-8.8359441724605858E-4</v>
      </c>
      <c r="N3" s="33">
        <v>-1.2375691730994731E-3</v>
      </c>
      <c r="O3" s="33">
        <v>-1.7826196253878379E-4</v>
      </c>
      <c r="P3" s="29">
        <f>(Table_TrackDisplacement[[#This Row],[LR Track Z]]-Table_TrackDisplacement[[#This Row],[RR Track Z]])*1000</f>
        <v>4.4896206951108297</v>
      </c>
      <c r="Q3" s="29">
        <f>_xlfn.XLOOKUP(Table_TrackDisplacement[[#This Row],[Track ID]],Table__Track_Baseline[Track ID],Table__Track_Baseline[Avg. Cant],"-")</f>
        <v>4.5227386775223977</v>
      </c>
      <c r="R3" s="29">
        <f>Table_TrackDisplacement[[#This Row],[Cant Raw Data]]-Table_TrackDisplacement[[#This Row],[BL Cant Raw Data]]</f>
        <v>-3.3117982411567937E-2</v>
      </c>
      <c r="S3" s="30">
        <f>(Table_TrackDisplacement[[#This Row],[Delta LR Z]]-Table_TrackDisplacement[[#This Row],[Delta RR Z]])*1000</f>
        <v>-3.3117982411567937E-2</v>
      </c>
      <c r="T3" s="29">
        <f>Table_TrackDisplacement[[#This Row],[Cant Delta Data]]-Table_TrackDisplacement[[#This Row],[Raw Cant Change]]</f>
        <v>0</v>
      </c>
      <c r="U3" s="29" t="str">
        <f ca="1">IFERROR(Table_TrackDisplacement[[#This Row],[Cant Raw Data]]-OFFSET(Table_TrackDisplacement[[#This Row],[Cant Raw Data]],-2,0),"-")</f>
        <v>-</v>
      </c>
      <c r="V3" s="29">
        <f ca="1">_xlfn.XLOOKUP(Table_TrackDisplacement[[#This Row],[Track ID]],Table__Track_Baseline[Track ID],Table__Track_Baseline[Avg. Twist],"-")</f>
        <v>0.8019222639248369</v>
      </c>
      <c r="W3" s="29" t="str">
        <f ca="1">IFERROR(Table_TrackDisplacement[[#This Row],[Twist Raw Data]]-Table_TrackDisplacement[[#This Row],[BL Twist Raw Data]],"-")</f>
        <v>-</v>
      </c>
      <c r="X3" s="29" t="str">
        <f ca="1">IFERROR(Table_TrackDisplacement[[#This Row],[Cant Delta Data]]-OFFSET(Table_TrackDisplacement[[#This Row],[Cant Delta Data]],-2,0),"-")</f>
        <v>-</v>
      </c>
      <c r="Y3" s="29" t="str">
        <f ca="1">IFERROR(Table_TrackDisplacement[[#This Row],[Twist Delta Data]]-Table_TrackDisplacement[[#This Row],[Raw Twist Change]],"-")</f>
        <v>-</v>
      </c>
      <c r="Z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1318.3595400864654</v>
      </c>
      <c r="AA3" s="29">
        <f>_xlfn.XLOOKUP(Table_TrackDisplacement[[#This Row],[Track ID]],Table__Track_Baseline[Track ID],Table__Track_Baseline[Avg. Gauge],"-")</f>
        <v>1317.6166071174061</v>
      </c>
      <c r="AB3" s="29">
        <f>IFERROR(Table_TrackDisplacement[[#This Row],[Gauge Raw Data]]-Table_TrackDisplacement[[#This Row],[BL Gauge Raw Data]],"-")</f>
        <v>0.74293296905921125</v>
      </c>
      <c r="AC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1.0610390643714114</v>
      </c>
    </row>
    <row r="4" spans="1:29" x14ac:dyDescent="0.25">
      <c r="A4" s="27">
        <v>45733.840277777781</v>
      </c>
      <c r="B4" s="28" t="s">
        <v>17</v>
      </c>
      <c r="C4" s="28" t="str">
        <f>Table_TrackDisplacement[[#This Row],[Epoch]]&amp;"-"&amp;Table_TrackDisplacement[[#This Row],[Track ID]]</f>
        <v>45733.8402777778-250-RL-OP-0026</v>
      </c>
      <c r="D4" s="34">
        <v>51890.909084371</v>
      </c>
      <c r="E4" s="34">
        <v>159194.0707949989</v>
      </c>
      <c r="F4" s="34">
        <v>18.868023669273718</v>
      </c>
      <c r="G4" s="34">
        <v>51890.545813625227</v>
      </c>
      <c r="H4" s="34">
        <v>159192.80133233624</v>
      </c>
      <c r="I4" s="34">
        <v>18.863043184022686</v>
      </c>
      <c r="J4" s="33">
        <v>-3.0707793484907597E-5</v>
      </c>
      <c r="K4" s="33">
        <v>-1.0070575808640569E-3</v>
      </c>
      <c r="L4" s="33">
        <v>-9.457438949311836E-6</v>
      </c>
      <c r="M4" s="33">
        <v>-9.817155369091779E-4</v>
      </c>
      <c r="N4" s="33">
        <v>-1.5783148410264403E-3</v>
      </c>
      <c r="O4" s="33">
        <v>-6.3106839078841404E-6</v>
      </c>
      <c r="P4" s="29">
        <f>(Table_TrackDisplacement[[#This Row],[LR Track Z]]-Table_TrackDisplacement[[#This Row],[RR Track Z]])*1000</f>
        <v>4.9804852510320075</v>
      </c>
      <c r="Q4" s="29">
        <f>_xlfn.XLOOKUP(Table_TrackDisplacement[[#This Row],[Track ID]],Table__Track_Baseline[Track ID],Table__Track_Baseline[Avg. Cant],"-")</f>
        <v>4.9836320060734352</v>
      </c>
      <c r="R4" s="29">
        <f>Table_TrackDisplacement[[#This Row],[Cant Raw Data]]-Table_TrackDisplacement[[#This Row],[BL Cant Raw Data]]</f>
        <v>-3.1467550414276957E-3</v>
      </c>
      <c r="S4" s="30">
        <f>(Table_TrackDisplacement[[#This Row],[Delta LR Z]]-Table_TrackDisplacement[[#This Row],[Delta RR Z]])*1000</f>
        <v>-3.1467550414276957E-3</v>
      </c>
      <c r="T4" s="29">
        <f>Table_TrackDisplacement[[#This Row],[Cant Delta Data]]-Table_TrackDisplacement[[#This Row],[Raw Cant Change]]</f>
        <v>0</v>
      </c>
      <c r="U4" s="29">
        <f ca="1">IFERROR(Table_TrackDisplacement[[#This Row],[Cant Raw Data]]-OFFSET(Table_TrackDisplacement[[#This Row],[Cant Raw Data]],-2,0),"-")</f>
        <v>0.98172911183880274</v>
      </c>
      <c r="V4" s="29">
        <f ca="1">_xlfn.XLOOKUP(Table_TrackDisplacement[[#This Row],[Track ID]],Table__Track_Baseline[Track ID],Table__Track_Baseline[Avg. Twist],"-")</f>
        <v>0.9217866571091804</v>
      </c>
      <c r="W4" s="29">
        <f ca="1">IFERROR(Table_TrackDisplacement[[#This Row],[Twist Raw Data]]-Table_TrackDisplacement[[#This Row],[BL Twist Raw Data]],"-")</f>
        <v>5.9942454729622341E-2</v>
      </c>
      <c r="X4" s="29">
        <f ca="1">IFERROR(Table_TrackDisplacement[[#This Row],[Cant Delta Data]]-OFFSET(Table_TrackDisplacement[[#This Row],[Cant Delta Data]],-2,0),"-")</f>
        <v>5.9942454729622341E-2</v>
      </c>
      <c r="Y4" s="29">
        <f ca="1">IFERROR(Table_TrackDisplacement[[#This Row],[Twist Delta Data]]-Table_TrackDisplacement[[#This Row],[Raw Twist Change]],"-")</f>
        <v>0</v>
      </c>
      <c r="Z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1320.4264053175066</v>
      </c>
      <c r="AA4" s="29">
        <f>_xlfn.XLOOKUP(Table_TrackDisplacement[[#This Row],[Track ID]],Table__Track_Baseline[Track ID],Table__Track_Baseline[Avg. Gauge],"-")</f>
        <v>1319.6157879683969</v>
      </c>
      <c r="AB4" s="29">
        <f>IFERROR(Table_TrackDisplacement[[#This Row],[Gauge Raw Data]]-Table_TrackDisplacement[[#This Row],[BL Gauge Raw Data]],"-")</f>
        <v>0.81061734910963423</v>
      </c>
      <c r="AC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1.1093964518640063</v>
      </c>
    </row>
    <row r="5" spans="1:29" x14ac:dyDescent="0.25">
      <c r="A5" s="27">
        <v>45733.840277777781</v>
      </c>
      <c r="B5" s="28" t="s">
        <v>18</v>
      </c>
      <c r="C5" s="28" t="str">
        <f>Table_TrackDisplacement[[#This Row],[Epoch]]&amp;"-"&amp;Table_TrackDisplacement[[#This Row],[Track ID]]</f>
        <v>45733.8402777778-250-RL-OP-0027</v>
      </c>
      <c r="D5" s="34">
        <v>51891.870197974917</v>
      </c>
      <c r="E5" s="34">
        <v>159193.79423812628</v>
      </c>
      <c r="F5" s="34">
        <v>18.865793406533136</v>
      </c>
      <c r="G5" s="34">
        <v>51891.504697950804</v>
      </c>
      <c r="H5" s="34">
        <v>159192.52491545278</v>
      </c>
      <c r="I5" s="34">
        <v>18.861282933928443</v>
      </c>
      <c r="J5" s="33">
        <v>-7.9969912621891126E-4</v>
      </c>
      <c r="K5" s="33">
        <v>-8.0008659278973937E-4</v>
      </c>
      <c r="L5" s="33">
        <v>1.3173615777972714E-4</v>
      </c>
      <c r="M5" s="33">
        <v>-2.4812749325064942E-4</v>
      </c>
      <c r="N5" s="33">
        <v>-1.7357596952933818E-3</v>
      </c>
      <c r="O5" s="33">
        <v>6.6311461210943889E-8</v>
      </c>
      <c r="P5" s="29">
        <f>(Table_TrackDisplacement[[#This Row],[LR Track Z]]-Table_TrackDisplacement[[#This Row],[RR Track Z]])*1000</f>
        <v>4.51047260469295</v>
      </c>
      <c r="Q5" s="29">
        <f>_xlfn.XLOOKUP(Table_TrackDisplacement[[#This Row],[Track ID]],Table__Track_Baseline[Track ID],Table__Track_Baseline[Avg. Cant],"-")</f>
        <v>4.3788027583744338</v>
      </c>
      <c r="R5" s="29">
        <f>Table_TrackDisplacement[[#This Row],[Cant Raw Data]]-Table_TrackDisplacement[[#This Row],[BL Cant Raw Data]]</f>
        <v>0.13166984631851619</v>
      </c>
      <c r="S5" s="30">
        <f>(Table_TrackDisplacement[[#This Row],[Delta LR Z]]-Table_TrackDisplacement[[#This Row],[Delta RR Z]])*1000</f>
        <v>0.13166984631851619</v>
      </c>
      <c r="T5" s="29">
        <f>Table_TrackDisplacement[[#This Row],[Cant Delta Data]]-Table_TrackDisplacement[[#This Row],[Raw Cant Change]]</f>
        <v>0</v>
      </c>
      <c r="U5" s="29">
        <f ca="1">IFERROR(Table_TrackDisplacement[[#This Row],[Cant Raw Data]]-OFFSET(Table_TrackDisplacement[[#This Row],[Cant Raw Data]],-2,0),"-")</f>
        <v>2.0851909582120243E-2</v>
      </c>
      <c r="V5" s="29">
        <f ca="1">_xlfn.XLOOKUP(Table_TrackDisplacement[[#This Row],[Track ID]],Table__Track_Baseline[Track ID],Table__Track_Baseline[Avg. Twist],"-")</f>
        <v>-0.14393591914796389</v>
      </c>
      <c r="W5" s="29">
        <f ca="1">IFERROR(Table_TrackDisplacement[[#This Row],[Twist Raw Data]]-Table_TrackDisplacement[[#This Row],[BL Twist Raw Data]],"-")</f>
        <v>0.16478782873008413</v>
      </c>
      <c r="X5" s="29">
        <f ca="1">IFERROR(Table_TrackDisplacement[[#This Row],[Cant Delta Data]]-OFFSET(Table_TrackDisplacement[[#This Row],[Cant Delta Data]],-2,0),"-")</f>
        <v>0.16478782873008413</v>
      </c>
      <c r="Y5" s="29">
        <f ca="1">IFERROR(Table_TrackDisplacement[[#This Row],[Twist Delta Data]]-Table_TrackDisplacement[[#This Row],[Raw Twist Change]],"-")</f>
        <v>0</v>
      </c>
      <c r="Z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1320.9052431753908</v>
      </c>
      <c r="AA5" s="29">
        <f>_xlfn.XLOOKUP(Table_TrackDisplacement[[#This Row],[Track ID]],Table__Track_Baseline[Track ID],Table__Track_Baseline[Avg. Gauge],"-")</f>
        <v>1320.1585236010314</v>
      </c>
      <c r="AB5" s="29">
        <f>IFERROR(Table_TrackDisplacement[[#This Row],[Gauge Raw Data]]-Table_TrackDisplacement[[#This Row],[BL Gauge Raw Data]],"-")</f>
        <v>0.74671957435930381</v>
      </c>
      <c r="AC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1.0940988846871238</v>
      </c>
    </row>
    <row r="6" spans="1:29" x14ac:dyDescent="0.25">
      <c r="A6" s="27">
        <v>45733.840277777781</v>
      </c>
      <c r="B6" s="28" t="s">
        <v>19</v>
      </c>
      <c r="C6" s="28" t="str">
        <f>Table_TrackDisplacement[[#This Row],[Epoch]]&amp;"-"&amp;Table_TrackDisplacement[[#This Row],[Track ID]]</f>
        <v>45733.8402777778-250-RL-OP-0028</v>
      </c>
      <c r="D6" s="34">
        <v>51892.831187281452</v>
      </c>
      <c r="E6" s="34">
        <v>159193.51766222823</v>
      </c>
      <c r="F6" s="34">
        <v>18.863485737147165</v>
      </c>
      <c r="G6" s="34">
        <v>51892.465574468391</v>
      </c>
      <c r="H6" s="34">
        <v>159192.24794416907</v>
      </c>
      <c r="I6" s="34">
        <v>18.859486839711334</v>
      </c>
      <c r="J6" s="33">
        <v>-7.9938448470784351E-4</v>
      </c>
      <c r="K6" s="33">
        <v>-8.0017713480629027E-4</v>
      </c>
      <c r="L6" s="33">
        <v>2.6950666371305942E-4</v>
      </c>
      <c r="M6" s="33">
        <v>-2.2873504349263385E-4</v>
      </c>
      <c r="N6" s="33">
        <v>-1.6685627633705735E-3</v>
      </c>
      <c r="O6" s="33">
        <v>1.3567491308208446E-7</v>
      </c>
      <c r="P6" s="29">
        <f>(Table_TrackDisplacement[[#This Row],[LR Track Z]]-Table_TrackDisplacement[[#This Row],[RR Track Z]])*1000</f>
        <v>3.9988974358315943</v>
      </c>
      <c r="Q6" s="29">
        <f>_xlfn.XLOOKUP(Table_TrackDisplacement[[#This Row],[Track ID]],Table__Track_Baseline[Track ID],Table__Track_Baseline[Avg. Cant],"-")</f>
        <v>3.729526447031617</v>
      </c>
      <c r="R6" s="29">
        <f>Table_TrackDisplacement[[#This Row],[Cant Raw Data]]-Table_TrackDisplacement[[#This Row],[BL Cant Raw Data]]</f>
        <v>0.26937098879997734</v>
      </c>
      <c r="S6" s="30">
        <f>(Table_TrackDisplacement[[#This Row],[Delta LR Z]]-Table_TrackDisplacement[[#This Row],[Delta RR Z]])*1000</f>
        <v>0.26937098879997734</v>
      </c>
      <c r="T6" s="29">
        <f>Table_TrackDisplacement[[#This Row],[Cant Delta Data]]-Table_TrackDisplacement[[#This Row],[Raw Cant Change]]</f>
        <v>0</v>
      </c>
      <c r="U6" s="29">
        <f ca="1">IFERROR(Table_TrackDisplacement[[#This Row],[Cant Raw Data]]-OFFSET(Table_TrackDisplacement[[#This Row],[Cant Raw Data]],-2,0),"-")</f>
        <v>-0.98158781520041316</v>
      </c>
      <c r="V6" s="29">
        <f ca="1">_xlfn.XLOOKUP(Table_TrackDisplacement[[#This Row],[Track ID]],Table__Track_Baseline[Track ID],Table__Track_Baseline[Avg. Twist],"-")</f>
        <v>-1.2541055590418182</v>
      </c>
      <c r="W6" s="29">
        <f ca="1">IFERROR(Table_TrackDisplacement[[#This Row],[Twist Raw Data]]-Table_TrackDisplacement[[#This Row],[BL Twist Raw Data]],"-")</f>
        <v>0.27251774384140504</v>
      </c>
      <c r="X6" s="29">
        <f ca="1">IFERROR(Table_TrackDisplacement[[#This Row],[Cant Delta Data]]-OFFSET(Table_TrackDisplacement[[#This Row],[Cant Delta Data]],-2,0),"-")</f>
        <v>0.27251774384140504</v>
      </c>
      <c r="Y6" s="29">
        <f ca="1">IFERROR(Table_TrackDisplacement[[#This Row],[Twist Delta Data]]-Table_TrackDisplacement[[#This Row],[Raw Twist Change]],"-")</f>
        <v>0</v>
      </c>
      <c r="Z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1321.3147505503689</v>
      </c>
      <c r="AA6" s="29">
        <f>_xlfn.XLOOKUP(Table_TrackDisplacement[[#This Row],[Track ID]],Table__Track_Baseline[Track ID],Table__Track_Baseline[Avg. Gauge],"-")</f>
        <v>1320.6376231231336</v>
      </c>
      <c r="AB6" s="29">
        <f>IFERROR(Table_TrackDisplacement[[#This Row],[Gauge Raw Data]]-Table_TrackDisplacement[[#This Row],[BL Gauge Raw Data]],"-")</f>
        <v>0.67712742723529118</v>
      </c>
      <c r="AC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1.0734500986367712</v>
      </c>
    </row>
    <row r="7" spans="1:29" x14ac:dyDescent="0.25">
      <c r="A7" s="27">
        <v>45733.840277777781</v>
      </c>
      <c r="B7" s="28" t="s">
        <v>20</v>
      </c>
      <c r="C7" s="28" t="str">
        <f>Table_TrackDisplacement[[#This Row],[Epoch]]&amp;"-"&amp;Table_TrackDisplacement[[#This Row],[Track ID]]</f>
        <v>45733.8402777778-250-RL-OP-0029</v>
      </c>
      <c r="D7" s="34">
        <v>51893.792034787009</v>
      </c>
      <c r="E7" s="34">
        <v>159193.24109150813</v>
      </c>
      <c r="F7" s="34">
        <v>18.861317613325106</v>
      </c>
      <c r="G7" s="34">
        <v>51893.426592297961</v>
      </c>
      <c r="H7" s="34">
        <v>159191.97093081693</v>
      </c>
      <c r="I7" s="34">
        <v>18.85770163121731</v>
      </c>
      <c r="J7" s="33">
        <v>-7.9967586498241872E-4</v>
      </c>
      <c r="K7" s="33">
        <v>-7.9888495383784175E-4</v>
      </c>
      <c r="L7" s="33">
        <v>3.9705993582117571E-4</v>
      </c>
      <c r="M7" s="33">
        <v>-1.0026055679190904E-4</v>
      </c>
      <c r="N7" s="33">
        <v>-1.6342363669537008E-3</v>
      </c>
      <c r="O7" s="33">
        <v>7.2513260107598398E-7</v>
      </c>
      <c r="P7" s="29">
        <f>(Table_TrackDisplacement[[#This Row],[LR Track Z]]-Table_TrackDisplacement[[#This Row],[RR Track Z]])*1000</f>
        <v>3.6159821077959009</v>
      </c>
      <c r="Q7" s="29">
        <f>_xlfn.XLOOKUP(Table_TrackDisplacement[[#This Row],[Track ID]],Table__Track_Baseline[Track ID],Table__Track_Baseline[Avg. Cant],"-")</f>
        <v>3.2196473045758012</v>
      </c>
      <c r="R7" s="29">
        <f>Table_TrackDisplacement[[#This Row],[Cant Raw Data]]-Table_TrackDisplacement[[#This Row],[BL Cant Raw Data]]</f>
        <v>0.39633480322009973</v>
      </c>
      <c r="S7" s="30">
        <f>(Table_TrackDisplacement[[#This Row],[Delta LR Z]]-Table_TrackDisplacement[[#This Row],[Delta RR Z]])*1000</f>
        <v>0.39633480322009973</v>
      </c>
      <c r="T7" s="29">
        <f>Table_TrackDisplacement[[#This Row],[Cant Delta Data]]-Table_TrackDisplacement[[#This Row],[Raw Cant Change]]</f>
        <v>0</v>
      </c>
      <c r="U7" s="29">
        <f ca="1">IFERROR(Table_TrackDisplacement[[#This Row],[Cant Raw Data]]-OFFSET(Table_TrackDisplacement[[#This Row],[Cant Raw Data]],-2,0),"-")</f>
        <v>-0.89449049689704907</v>
      </c>
      <c r="V7" s="29">
        <f ca="1">_xlfn.XLOOKUP(Table_TrackDisplacement[[#This Row],[Track ID]],Table__Track_Baseline[Track ID],Table__Track_Baseline[Avg. Twist],"-")</f>
        <v>-1.1591554537986326</v>
      </c>
      <c r="W7" s="29">
        <f ca="1">IFERROR(Table_TrackDisplacement[[#This Row],[Twist Raw Data]]-Table_TrackDisplacement[[#This Row],[BL Twist Raw Data]],"-")</f>
        <v>0.26466495690158354</v>
      </c>
      <c r="X7" s="29">
        <f ca="1">IFERROR(Table_TrackDisplacement[[#This Row],[Cant Delta Data]]-OFFSET(Table_TrackDisplacement[[#This Row],[Cant Delta Data]],-2,0),"-")</f>
        <v>0.26466495690158354</v>
      </c>
      <c r="Y7" s="29">
        <f ca="1">IFERROR(Table_TrackDisplacement[[#This Row],[Twist Delta Data]]-Table_TrackDisplacement[[#This Row],[Raw Twist Change]],"-")</f>
        <v>0</v>
      </c>
      <c r="Z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1321.6918966240846</v>
      </c>
      <c r="AA7" s="29">
        <f>_xlfn.XLOOKUP(Table_TrackDisplacement[[#This Row],[Track ID]],Table__Track_Baseline[Track ID],Table__Track_Baseline[Avg. Gauge],"-")</f>
        <v>1321.0817834196855</v>
      </c>
      <c r="AB7" s="29">
        <f>IFERROR(Table_TrackDisplacement[[#This Row],[Gauge Raw Data]]-Table_TrackDisplacement[[#This Row],[BL Gauge Raw Data]],"-")</f>
        <v>0.61011320439911287</v>
      </c>
      <c r="AC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1.1593425002860041</v>
      </c>
    </row>
    <row r="8" spans="1:29" x14ac:dyDescent="0.25">
      <c r="A8" s="27">
        <v>45733.840277777781</v>
      </c>
      <c r="B8" s="28" t="s">
        <v>21</v>
      </c>
      <c r="C8" s="28" t="str">
        <f>Table_TrackDisplacement[[#This Row],[Epoch]]&amp;"-"&amp;Table_TrackDisplacement[[#This Row],[Track ID]]</f>
        <v>45733.8402777778-250-RL-OP-0030</v>
      </c>
      <c r="D8" s="34">
        <v>51894.752846684794</v>
      </c>
      <c r="E8" s="34">
        <v>159192.96389052441</v>
      </c>
      <c r="F8" s="34">
        <v>18.861651832017809</v>
      </c>
      <c r="G8" s="34">
        <v>51894.387403233144</v>
      </c>
      <c r="H8" s="34">
        <v>159191.69372646612</v>
      </c>
      <c r="I8" s="34">
        <v>18.8580094080687</v>
      </c>
      <c r="J8" s="33">
        <v>-7.935253088362515E-4</v>
      </c>
      <c r="K8" s="33">
        <v>-7.7772626536898315E-4</v>
      </c>
      <c r="L8" s="33">
        <v>3.4127124172300682E-4</v>
      </c>
      <c r="M8" s="33">
        <v>-1.4942281995899975E-4</v>
      </c>
      <c r="N8" s="33">
        <v>-1.8046182813122869E-3</v>
      </c>
      <c r="O8" s="33">
        <v>1.375426043281891E-4</v>
      </c>
      <c r="P8" s="29">
        <f>(Table_TrackDisplacement[[#This Row],[LR Track Z]]-Table_TrackDisplacement[[#This Row],[RR Track Z]])*1000</f>
        <v>3.642423949109741</v>
      </c>
      <c r="Q8" s="29">
        <f>_xlfn.XLOOKUP(Table_TrackDisplacement[[#This Row],[Track ID]],Table__Track_Baseline[Track ID],Table__Track_Baseline[Avg. Cant],"-")</f>
        <v>3.4386953117149233</v>
      </c>
      <c r="R8" s="29">
        <f>Table_TrackDisplacement[[#This Row],[Cant Raw Data]]-Table_TrackDisplacement[[#This Row],[BL Cant Raw Data]]</f>
        <v>0.20372863739481772</v>
      </c>
      <c r="S8" s="30">
        <f>(Table_TrackDisplacement[[#This Row],[Delta LR Z]]-Table_TrackDisplacement[[#This Row],[Delta RR Z]])*1000</f>
        <v>0.20372863739481772</v>
      </c>
      <c r="T8" s="29">
        <f>Table_TrackDisplacement[[#This Row],[Cant Delta Data]]-Table_TrackDisplacement[[#This Row],[Raw Cant Change]]</f>
        <v>0</v>
      </c>
      <c r="U8" s="29">
        <f ca="1">IFERROR(Table_TrackDisplacement[[#This Row],[Cant Raw Data]]-OFFSET(Table_TrackDisplacement[[#This Row],[Cant Raw Data]],-2,0),"-")</f>
        <v>-0.35647348672185331</v>
      </c>
      <c r="V8" s="29">
        <f ca="1">_xlfn.XLOOKUP(Table_TrackDisplacement[[#This Row],[Track ID]],Table__Track_Baseline[Track ID],Table__Track_Baseline[Avg. Twist],"-")</f>
        <v>-0.29083113531669369</v>
      </c>
      <c r="W8" s="29">
        <f ca="1">IFERROR(Table_TrackDisplacement[[#This Row],[Twist Raw Data]]-Table_TrackDisplacement[[#This Row],[BL Twist Raw Data]],"-")</f>
        <v>-6.5642351405159616E-2</v>
      </c>
      <c r="X8" s="29">
        <f ca="1">IFERROR(Table_TrackDisplacement[[#This Row],[Cant Delta Data]]-OFFSET(Table_TrackDisplacement[[#This Row],[Cant Delta Data]],-2,0),"-")</f>
        <v>-6.5642351405159616E-2</v>
      </c>
      <c r="Y8" s="29">
        <f ca="1">IFERROR(Table_TrackDisplacement[[#This Row],[Twist Delta Data]]-Table_TrackDisplacement[[#This Row],[Raw Twist Change]],"-")</f>
        <v>0</v>
      </c>
      <c r="Z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1321.6954711873507</v>
      </c>
      <c r="AA8" s="29">
        <f>_xlfn.XLOOKUP(Table_TrackDisplacement[[#This Row],[Track ID]],Table__Track_Baseline[Track ID],Table__Track_Baseline[Avg. Gauge],"-")</f>
        <v>1320.8864707908592</v>
      </c>
      <c r="AB8" s="29">
        <f>IFERROR(Table_TrackDisplacement[[#This Row],[Gauge Raw Data]]-Table_TrackDisplacement[[#This Row],[BL Gauge Raw Data]],"-")</f>
        <v>0.80900039649145583</v>
      </c>
      <c r="AC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1.2291788259975525</v>
      </c>
    </row>
    <row r="9" spans="1:29" x14ac:dyDescent="0.25">
      <c r="A9" s="27">
        <v>45733.840277777781</v>
      </c>
      <c r="B9" s="28" t="s">
        <v>22</v>
      </c>
      <c r="C9" s="28" t="str">
        <f>Table_TrackDisplacement[[#This Row],[Epoch]]&amp;"-"&amp;Table_TrackDisplacement[[#This Row],[Track ID]]</f>
        <v>45733.8402777778-250-RL-OP-0031</v>
      </c>
      <c r="D9" s="34">
        <v>51895.713658582579</v>
      </c>
      <c r="E9" s="34">
        <v>159192.68668954069</v>
      </c>
      <c r="F9" s="34">
        <v>18.861986050710509</v>
      </c>
      <c r="G9" s="34">
        <v>51895.34821416832</v>
      </c>
      <c r="H9" s="34">
        <v>159191.41652211529</v>
      </c>
      <c r="I9" s="34">
        <v>18.858317184920089</v>
      </c>
      <c r="J9" s="33">
        <v>-7.8737474541412666E-4</v>
      </c>
      <c r="K9" s="33">
        <v>-7.5656757690012455E-4</v>
      </c>
      <c r="L9" s="33">
        <v>2.8548254762483793E-4</v>
      </c>
      <c r="M9" s="33">
        <v>-1.985850976780057E-4</v>
      </c>
      <c r="N9" s="33">
        <v>-1.9750002247747034E-3</v>
      </c>
      <c r="O9" s="33">
        <v>2.7436007605530222E-4</v>
      </c>
      <c r="P9" s="29">
        <f>(Table_TrackDisplacement[[#This Row],[LR Track Z]]-Table_TrackDisplacement[[#This Row],[RR Track Z]])*1000</f>
        <v>3.6688657904200284</v>
      </c>
      <c r="Q9" s="29">
        <f>_xlfn.XLOOKUP(Table_TrackDisplacement[[#This Row],[Track ID]],Table__Track_Baseline[Track ID],Table__Track_Baseline[Avg. Cant],"-")</f>
        <v>3.6577433188504926</v>
      </c>
      <c r="R9" s="29">
        <f>Table_TrackDisplacement[[#This Row],[Cant Raw Data]]-Table_TrackDisplacement[[#This Row],[BL Cant Raw Data]]</f>
        <v>1.1122471569535719E-2</v>
      </c>
      <c r="S9" s="30">
        <f>(Table_TrackDisplacement[[#This Row],[Delta LR Z]]-Table_TrackDisplacement[[#This Row],[Delta RR Z]])*1000</f>
        <v>1.1122471569535719E-2</v>
      </c>
      <c r="T9" s="29">
        <f>Table_TrackDisplacement[[#This Row],[Cant Delta Data]]-Table_TrackDisplacement[[#This Row],[Raw Cant Change]]</f>
        <v>0</v>
      </c>
      <c r="U9" s="29">
        <f ca="1">IFERROR(Table_TrackDisplacement[[#This Row],[Cant Raw Data]]-OFFSET(Table_TrackDisplacement[[#This Row],[Cant Raw Data]],-2,0),"-")</f>
        <v>5.2883682624127459E-2</v>
      </c>
      <c r="V9" s="29">
        <f ca="1">_xlfn.XLOOKUP(Table_TrackDisplacement[[#This Row],[Track ID]],Table__Track_Baseline[Track ID],Table__Track_Baseline[Avg. Twist],"-")</f>
        <v>0.43809601427469147</v>
      </c>
      <c r="W9" s="29">
        <f ca="1">IFERROR(Table_TrackDisplacement[[#This Row],[Twist Raw Data]]-Table_TrackDisplacement[[#This Row],[BL Twist Raw Data]],"-")</f>
        <v>-0.38521233165056401</v>
      </c>
      <c r="X9" s="29">
        <f ca="1">IFERROR(Table_TrackDisplacement[[#This Row],[Cant Delta Data]]-OFFSET(Table_TrackDisplacement[[#This Row],[Cant Delta Data]],-2,0),"-")</f>
        <v>-0.38521233165056401</v>
      </c>
      <c r="Y9" s="29">
        <f ca="1">IFERROR(Table_TrackDisplacement[[#This Row],[Twist Delta Data]]-Table_TrackDisplacement[[#This Row],[Raw Twist Change]],"-")</f>
        <v>0</v>
      </c>
      <c r="Z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1321.6990463092031</v>
      </c>
      <c r="AA9" s="29">
        <f>_xlfn.XLOOKUP(Table_TrackDisplacement[[#This Row],[Track ID]],Table__Track_Baseline[Track ID],Table__Track_Baseline[Avg. Gauge],"-")</f>
        <v>1320.6911946526989</v>
      </c>
      <c r="AB9" s="29">
        <f>IFERROR(Table_TrackDisplacement[[#This Row],[Gauge Raw Data]]-Table_TrackDisplacement[[#This Row],[BL Gauge Raw Data]],"-")</f>
        <v>1.0078516565042719</v>
      </c>
      <c r="AC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1.3532830731453407</v>
      </c>
    </row>
    <row r="10" spans="1:29" x14ac:dyDescent="0.25">
      <c r="A10" s="27">
        <v>45733.840277777781</v>
      </c>
      <c r="B10" s="28" t="s">
        <v>23</v>
      </c>
      <c r="C10" s="28" t="str">
        <f>Table_TrackDisplacement[[#This Row],[Epoch]]&amp;"-"&amp;Table_TrackDisplacement[[#This Row],[Track ID]]</f>
        <v>45733.8402777778-250-RL-OP-0032</v>
      </c>
      <c r="D10" s="34">
        <v>51896.675300873474</v>
      </c>
      <c r="E10" s="34">
        <v>159192.4092902925</v>
      </c>
      <c r="F10" s="34">
        <v>18.862381273592884</v>
      </c>
      <c r="G10" s="34">
        <v>51896.3088228856</v>
      </c>
      <c r="H10" s="34">
        <v>159191.13971400194</v>
      </c>
      <c r="I10" s="34">
        <v>18.858641771525757</v>
      </c>
      <c r="J10" s="33">
        <v>-1.0132921306649223E-4</v>
      </c>
      <c r="K10" s="33">
        <v>-9.3797192675992846E-4</v>
      </c>
      <c r="L10" s="33">
        <v>2.3050127276036392E-4</v>
      </c>
      <c r="M10" s="33">
        <v>-6.9852572050876915E-4</v>
      </c>
      <c r="N10" s="33">
        <v>-1.9948495319113135E-3</v>
      </c>
      <c r="O10" s="33">
        <v>3.851489776245387E-4</v>
      </c>
      <c r="P10" s="29">
        <f>(Table_TrackDisplacement[[#This Row],[LR Track Z]]-Table_TrackDisplacement[[#This Row],[RR Track Z]])*1000</f>
        <v>3.7395020671269208</v>
      </c>
      <c r="Q10" s="29">
        <f>_xlfn.XLOOKUP(Table_TrackDisplacement[[#This Row],[Track ID]],Table__Track_Baseline[Track ID],Table__Track_Baseline[Avg. Cant],"-")</f>
        <v>3.8941497719910956</v>
      </c>
      <c r="R10" s="29">
        <f>Table_TrackDisplacement[[#This Row],[Cant Raw Data]]-Table_TrackDisplacement[[#This Row],[BL Cant Raw Data]]</f>
        <v>-0.15464770486417478</v>
      </c>
      <c r="S10" s="30">
        <f>(Table_TrackDisplacement[[#This Row],[Delta LR Z]]-Table_TrackDisplacement[[#This Row],[Delta RR Z]])*1000</f>
        <v>-0.15464770486417478</v>
      </c>
      <c r="T10" s="29">
        <f>Table_TrackDisplacement[[#This Row],[Cant Delta Data]]-Table_TrackDisplacement[[#This Row],[Raw Cant Change]]</f>
        <v>0</v>
      </c>
      <c r="U10" s="29">
        <f ca="1">IFERROR(Table_TrackDisplacement[[#This Row],[Cant Raw Data]]-OFFSET(Table_TrackDisplacement[[#This Row],[Cant Raw Data]],-2,0),"-")</f>
        <v>9.7078118017179804E-2</v>
      </c>
      <c r="V10" s="29">
        <f ca="1">_xlfn.XLOOKUP(Table_TrackDisplacement[[#This Row],[Track ID]],Table__Track_Baseline[Track ID],Table__Track_Baseline[Avg. Twist],"-")</f>
        <v>0.45545446027617231</v>
      </c>
      <c r="W10" s="29">
        <f ca="1">IFERROR(Table_TrackDisplacement[[#This Row],[Twist Raw Data]]-Table_TrackDisplacement[[#This Row],[BL Twist Raw Data]],"-")</f>
        <v>-0.35837634225899251</v>
      </c>
      <c r="X10" s="29">
        <f ca="1">IFERROR(Table_TrackDisplacement[[#This Row],[Cant Delta Data]]-OFFSET(Table_TrackDisplacement[[#This Row],[Cant Delta Data]],-2,0),"-")</f>
        <v>-0.35837634225899251</v>
      </c>
      <c r="Y10" s="29">
        <f ca="1">IFERROR(Table_TrackDisplacement[[#This Row],[Twist Delta Data]]-Table_TrackDisplacement[[#This Row],[Raw Twist Change]],"-")</f>
        <v>0</v>
      </c>
      <c r="Z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1321.4174423833267</v>
      </c>
      <c r="AA10" s="29">
        <f>_xlfn.XLOOKUP(Table_TrackDisplacement[[#This Row],[Track ID]],Table__Track_Baseline[Track ID],Table__Track_Baseline[Avg. Gauge],"-")</f>
        <v>1320.2368798619764</v>
      </c>
      <c r="AB10" s="29">
        <f>IFERROR(Table_TrackDisplacement[[#This Row],[Gauge Raw Data]]-Table_TrackDisplacement[[#This Row],[BL Gauge Raw Data]],"-")</f>
        <v>1.180562521350339</v>
      </c>
      <c r="AC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1.2237441944260807</v>
      </c>
    </row>
    <row r="11" spans="1:29" x14ac:dyDescent="0.25">
      <c r="A11" s="27">
        <v>45733.840277777781</v>
      </c>
      <c r="B11" s="28" t="s">
        <v>24</v>
      </c>
      <c r="C11" s="28" t="str">
        <f>Table_TrackDisplacement[[#This Row],[Epoch]]&amp;"-"&amp;Table_TrackDisplacement[[#This Row],[Track ID]]</f>
        <v>45733.8402777778-250-RL-OP-0033</v>
      </c>
      <c r="D11" s="34">
        <v>51897.636290686154</v>
      </c>
      <c r="E11" s="34">
        <v>159192.13270968309</v>
      </c>
      <c r="F11" s="34">
        <v>18.863702795428431</v>
      </c>
      <c r="G11" s="34">
        <v>51897.270739786523</v>
      </c>
      <c r="H11" s="34">
        <v>159190.8663724419</v>
      </c>
      <c r="I11" s="34">
        <v>18.859158745854455</v>
      </c>
      <c r="J11" s="33">
        <v>-1.2294232146814466E-4</v>
      </c>
      <c r="K11" s="33">
        <v>-1.0133958712685853E-3</v>
      </c>
      <c r="L11" s="33">
        <v>1.8445150733370497E-4</v>
      </c>
      <c r="M11" s="33">
        <v>-6.8027972884010524E-4</v>
      </c>
      <c r="N11" s="33">
        <v>-1.9311057403683662E-3</v>
      </c>
      <c r="O11" s="33">
        <v>2.0134919578396193E-4</v>
      </c>
      <c r="P11" s="29">
        <f>(Table_TrackDisplacement[[#This Row],[LR Track Z]]-Table_TrackDisplacement[[#This Row],[RR Track Z]])*1000</f>
        <v>4.5440495739761388</v>
      </c>
      <c r="Q11" s="29">
        <f>_xlfn.XLOOKUP(Table_TrackDisplacement[[#This Row],[Track ID]],Table__Track_Baseline[Track ID],Table__Track_Baseline[Avg. Cant],"-")</f>
        <v>4.5609472624263958</v>
      </c>
      <c r="R11" s="29">
        <f>Table_TrackDisplacement[[#This Row],[Cant Raw Data]]-Table_TrackDisplacement[[#This Row],[BL Cant Raw Data]]</f>
        <v>-1.6897688450256965E-2</v>
      </c>
      <c r="S11" s="30">
        <f>(Table_TrackDisplacement[[#This Row],[Delta LR Z]]-Table_TrackDisplacement[[#This Row],[Delta RR Z]])*1000</f>
        <v>-1.6897688450256965E-2</v>
      </c>
      <c r="T11" s="29">
        <f>Table_TrackDisplacement[[#This Row],[Cant Delta Data]]-Table_TrackDisplacement[[#This Row],[Raw Cant Change]]</f>
        <v>0</v>
      </c>
      <c r="U11" s="29">
        <f ca="1">IFERROR(Table_TrackDisplacement[[#This Row],[Cant Raw Data]]-OFFSET(Table_TrackDisplacement[[#This Row],[Cant Raw Data]],-2,0),"-")</f>
        <v>0.87518378355611048</v>
      </c>
      <c r="V11" s="29">
        <f ca="1">_xlfn.XLOOKUP(Table_TrackDisplacement[[#This Row],[Track ID]],Table__Track_Baseline[Track ID],Table__Track_Baseline[Avg. Twist],"-")</f>
        <v>0.90320394357590317</v>
      </c>
      <c r="W11" s="29">
        <f ca="1">IFERROR(Table_TrackDisplacement[[#This Row],[Twist Raw Data]]-Table_TrackDisplacement[[#This Row],[BL Twist Raw Data]],"-")</f>
        <v>-2.8020160019792684E-2</v>
      </c>
      <c r="X11" s="29">
        <f ca="1">IFERROR(Table_TrackDisplacement[[#This Row],[Cant Delta Data]]-OFFSET(Table_TrackDisplacement[[#This Row],[Cant Delta Data]],-2,0),"-")</f>
        <v>-2.8020160019792684E-2</v>
      </c>
      <c r="Y11" s="29">
        <f ca="1">IFERROR(Table_TrackDisplacement[[#This Row],[Twist Delta Data]]-Table_TrackDisplacement[[#This Row],[Raw Twist Change]],"-")</f>
        <v>0</v>
      </c>
      <c r="Z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1318.0508780150592</v>
      </c>
      <c r="AA11" s="29">
        <f>_xlfn.XLOOKUP(Table_TrackDisplacement[[#This Row],[Track ID]],Table__Track_Baseline[Track ID],Table__Track_Baseline[Avg. Gauge],"-")</f>
        <v>1317.0146897271238</v>
      </c>
      <c r="AB11" s="29">
        <f>IFERROR(Table_TrackDisplacement[[#This Row],[Gauge Raw Data]]-Table_TrackDisplacement[[#This Row],[BL Gauge Raw Data]],"-")</f>
        <v>1.0361882879353743</v>
      </c>
      <c r="AC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1.0738258338176623</v>
      </c>
    </row>
    <row r="12" spans="1:29" x14ac:dyDescent="0.25">
      <c r="A12" s="27">
        <v>45733.840277777781</v>
      </c>
      <c r="B12" s="28" t="s">
        <v>25</v>
      </c>
      <c r="C12" s="28" t="str">
        <f>Table_TrackDisplacement[[#This Row],[Epoch]]&amp;"-"&amp;Table_TrackDisplacement[[#This Row],[Track ID]]</f>
        <v>45733.8402777778-250-RL-OP-0034</v>
      </c>
      <c r="D12" s="34">
        <v>51898.597280498834</v>
      </c>
      <c r="E12" s="34">
        <v>159191.85612907365</v>
      </c>
      <c r="F12" s="34">
        <v>18.86502431726398</v>
      </c>
      <c r="G12" s="34">
        <v>51898.232656687447</v>
      </c>
      <c r="H12" s="34">
        <v>159190.59303088184</v>
      </c>
      <c r="I12" s="34">
        <v>18.859675720183148</v>
      </c>
      <c r="J12" s="33">
        <v>-1.4455542986979708E-4</v>
      </c>
      <c r="K12" s="33">
        <v>-1.0888198448810726E-3</v>
      </c>
      <c r="L12" s="33">
        <v>1.3840174190704602E-4</v>
      </c>
      <c r="M12" s="33">
        <v>-6.6203374444739893E-4</v>
      </c>
      <c r="N12" s="33">
        <v>-1.8673620070330799E-3</v>
      </c>
      <c r="O12" s="33">
        <v>1.7549413939832448E-5</v>
      </c>
      <c r="P12" s="29">
        <f>(Table_TrackDisplacement[[#This Row],[LR Track Z]]-Table_TrackDisplacement[[#This Row],[RR Track Z]])*1000</f>
        <v>5.3485970808324623</v>
      </c>
      <c r="Q12" s="29">
        <f>_xlfn.XLOOKUP(Table_TrackDisplacement[[#This Row],[Track ID]],Table__Track_Baseline[Track ID],Table__Track_Baseline[Avg. Cant],"-")</f>
        <v>5.2277447528652488</v>
      </c>
      <c r="R12" s="29">
        <f>Table_TrackDisplacement[[#This Row],[Cant Raw Data]]-Table_TrackDisplacement[[#This Row],[BL Cant Raw Data]]</f>
        <v>0.12085232796721357</v>
      </c>
      <c r="S12" s="30">
        <f>(Table_TrackDisplacement[[#This Row],[Delta LR Z]]-Table_TrackDisplacement[[#This Row],[Delta RR Z]])*1000</f>
        <v>0.12085232796721357</v>
      </c>
      <c r="T12" s="29">
        <f>Table_TrackDisplacement[[#This Row],[Cant Delta Data]]-Table_TrackDisplacement[[#This Row],[Raw Cant Change]]</f>
        <v>0</v>
      </c>
      <c r="U12" s="29">
        <f ca="1">IFERROR(Table_TrackDisplacement[[#This Row],[Cant Raw Data]]-OFFSET(Table_TrackDisplacement[[#This Row],[Cant Raw Data]],-2,0),"-")</f>
        <v>1.6090950137055415</v>
      </c>
      <c r="V12" s="29">
        <f ca="1">_xlfn.XLOOKUP(Table_TrackDisplacement[[#This Row],[Track ID]],Table__Track_Baseline[Track ID],Table__Track_Baseline[Avg. Twist],"-")</f>
        <v>1.3335949808741532</v>
      </c>
      <c r="W12" s="29">
        <f ca="1">IFERROR(Table_TrackDisplacement[[#This Row],[Twist Raw Data]]-Table_TrackDisplacement[[#This Row],[BL Twist Raw Data]],"-")</f>
        <v>0.27550003283138835</v>
      </c>
      <c r="X12" s="29">
        <f ca="1">IFERROR(Table_TrackDisplacement[[#This Row],[Cant Delta Data]]-OFFSET(Table_TrackDisplacement[[#This Row],[Cant Delta Data]],-2,0),"-")</f>
        <v>0.27550003283138835</v>
      </c>
      <c r="Y12" s="29">
        <f ca="1">IFERROR(Table_TrackDisplacement[[#This Row],[Twist Delta Data]]-Table_TrackDisplacement[[#This Row],[Raw Twist Change]],"-")</f>
        <v>0</v>
      </c>
      <c r="Z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1314.6848190718279</v>
      </c>
      <c r="AA12" s="29">
        <f>_xlfn.XLOOKUP(Table_TrackDisplacement[[#This Row],[Track ID]],Table__Track_Baseline[Track ID],Table__Track_Baseline[Avg. Gauge],"-")</f>
        <v>1313.7928485909856</v>
      </c>
      <c r="AB12" s="29">
        <f>IFERROR(Table_TrackDisplacement[[#This Row],[Gauge Raw Data]]-Table_TrackDisplacement[[#This Row],[BL Gauge Raw Data]],"-")</f>
        <v>0.89197048084224662</v>
      </c>
      <c r="AC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0.94261179150352914</v>
      </c>
    </row>
    <row r="13" spans="1:29" x14ac:dyDescent="0.25">
      <c r="A13" s="27">
        <v>45733.840277777781</v>
      </c>
      <c r="B13" s="28" t="s">
        <v>26</v>
      </c>
      <c r="C13" s="28" t="str">
        <f>Table_TrackDisplacement[[#This Row],[Epoch]]&amp;"-"&amp;Table_TrackDisplacement[[#This Row],[Track ID]]</f>
        <v>45733.8402777778-250-RL-OP-0035</v>
      </c>
      <c r="D13" s="34">
        <v>51899.557935183817</v>
      </c>
      <c r="E13" s="34">
        <v>159191.58103025888</v>
      </c>
      <c r="F13" s="34">
        <v>18.866087672445762</v>
      </c>
      <c r="G13" s="34">
        <v>51899.202767315714</v>
      </c>
      <c r="H13" s="34">
        <v>159190.3178021021</v>
      </c>
      <c r="I13" s="34">
        <v>18.859977443058227</v>
      </c>
      <c r="J13" s="33">
        <v>-8.1324770144419745E-4</v>
      </c>
      <c r="K13" s="33">
        <v>-1.0139951191376895E-3</v>
      </c>
      <c r="L13" s="33">
        <v>8.7672445761910467E-5</v>
      </c>
      <c r="M13" s="33">
        <v>-7.1035738073987886E-4</v>
      </c>
      <c r="N13" s="33">
        <v>-1.8368481250945479E-3</v>
      </c>
      <c r="O13" s="33">
        <v>-1.1288503406348127E-4</v>
      </c>
      <c r="P13" s="29">
        <f>(Table_TrackDisplacement[[#This Row],[LR Track Z]]-Table_TrackDisplacement[[#This Row],[RR Track Z]])*1000</f>
        <v>6.1102293875343605</v>
      </c>
      <c r="Q13" s="29">
        <f>_xlfn.XLOOKUP(Table_TrackDisplacement[[#This Row],[Track ID]],Table__Track_Baseline[Track ID],Table__Track_Baseline[Avg. Cant],"-")</f>
        <v>5.9096719077089688</v>
      </c>
      <c r="R13" s="29">
        <f>Table_TrackDisplacement[[#This Row],[Cant Raw Data]]-Table_TrackDisplacement[[#This Row],[BL Cant Raw Data]]</f>
        <v>0.20055747982539174</v>
      </c>
      <c r="S13" s="30">
        <f>(Table_TrackDisplacement[[#This Row],[Delta LR Z]]-Table_TrackDisplacement[[#This Row],[Delta RR Z]])*1000</f>
        <v>0.20055747982539174</v>
      </c>
      <c r="T13" s="29">
        <f>Table_TrackDisplacement[[#This Row],[Cant Delta Data]]-Table_TrackDisplacement[[#This Row],[Raw Cant Change]]</f>
        <v>0</v>
      </c>
      <c r="U13" s="29">
        <f ca="1">IFERROR(Table_TrackDisplacement[[#This Row],[Cant Raw Data]]-OFFSET(Table_TrackDisplacement[[#This Row],[Cant Raw Data]],-2,0),"-")</f>
        <v>1.5661798135582217</v>
      </c>
      <c r="V13" s="29">
        <f ca="1">_xlfn.XLOOKUP(Table_TrackDisplacement[[#This Row],[Track ID]],Table__Track_Baseline[Track ID],Table__Track_Baseline[Avg. Twist],"-")</f>
        <v>1.348724645282573</v>
      </c>
      <c r="W13" s="29">
        <f ca="1">IFERROR(Table_TrackDisplacement[[#This Row],[Twist Raw Data]]-Table_TrackDisplacement[[#This Row],[BL Twist Raw Data]],"-")</f>
        <v>0.2174551682756487</v>
      </c>
      <c r="X13" s="29">
        <f ca="1">IFERROR(Table_TrackDisplacement[[#This Row],[Cant Delta Data]]-OFFSET(Table_TrackDisplacement[[#This Row],[Cant Delta Data]],-2,0),"-")</f>
        <v>0.2174551682756487</v>
      </c>
      <c r="Y13" s="29">
        <f ca="1">IFERROR(Table_TrackDisplacement[[#This Row],[Twist Delta Data]]-Table_TrackDisplacement[[#This Row],[Raw Twist Change]],"-")</f>
        <v>0</v>
      </c>
      <c r="Z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1312.2221326872266</v>
      </c>
      <c r="AA13" s="29">
        <f>_xlfn.XLOOKUP(Table_TrackDisplacement[[#This Row],[Track ID]],Table__Track_Baseline[Track ID],Table__Track_Baseline[Avg. Gauge],"-")</f>
        <v>1311.4569710845515</v>
      </c>
      <c r="AB13" s="29">
        <f>IFERROR(Table_TrackDisplacement[[#This Row],[Gauge Raw Data]]-Table_TrackDisplacement[[#This Row],[BL Gauge Raw Data]],"-")</f>
        <v>0.76516160267510713</v>
      </c>
      <c r="AC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0.85316867630075799</v>
      </c>
    </row>
    <row r="14" spans="1:29" x14ac:dyDescent="0.25">
      <c r="A14" s="27">
        <v>45733.840277777781</v>
      </c>
      <c r="B14" s="28" t="s">
        <v>27</v>
      </c>
      <c r="C14" s="28" t="str">
        <f>Table_TrackDisplacement[[#This Row],[Epoch]]&amp;"-"&amp;Table_TrackDisplacement[[#This Row],[Track ID]]</f>
        <v>45733.8402777778-250-RL-OP-0036</v>
      </c>
      <c r="D14" s="34">
        <v>51900.520888145569</v>
      </c>
      <c r="E14" s="34">
        <v>159191.31136085198</v>
      </c>
      <c r="F14" s="34">
        <v>18.866021144899957</v>
      </c>
      <c r="G14" s="34">
        <v>51900.165299631713</v>
      </c>
      <c r="H14" s="34">
        <v>159190.0466358905</v>
      </c>
      <c r="I14" s="34">
        <v>18.859324502505366</v>
      </c>
      <c r="J14" s="33">
        <v>-8.8474100630264729E-4</v>
      </c>
      <c r="K14" s="33">
        <v>-1.2694102479144931E-3</v>
      </c>
      <c r="L14" s="33">
        <v>2.114489995719282E-5</v>
      </c>
      <c r="M14" s="33">
        <v>-7.6553791586775333E-4</v>
      </c>
      <c r="N14" s="33">
        <v>-2.0331621053628623E-3</v>
      </c>
      <c r="O14" s="33">
        <v>-3.9436421097605034E-6</v>
      </c>
      <c r="P14" s="29">
        <f>(Table_TrackDisplacement[[#This Row],[LR Track Z]]-Table_TrackDisplacement[[#This Row],[RR Track Z]])*1000</f>
        <v>6.6966423945906683</v>
      </c>
      <c r="Q14" s="29">
        <f>_xlfn.XLOOKUP(Table_TrackDisplacement[[#This Row],[Track ID]],Table__Track_Baseline[Track ID],Table__Track_Baseline[Avg. Cant],"-")</f>
        <v>6.671553852523715</v>
      </c>
      <c r="R14" s="29">
        <f>Table_TrackDisplacement[[#This Row],[Cant Raw Data]]-Table_TrackDisplacement[[#This Row],[BL Cant Raw Data]]</f>
        <v>2.5088542066953323E-2</v>
      </c>
      <c r="S14" s="30">
        <f>(Table_TrackDisplacement[[#This Row],[Delta LR Z]]-Table_TrackDisplacement[[#This Row],[Delta RR Z]])*1000</f>
        <v>2.5088542066953323E-2</v>
      </c>
      <c r="T14" s="29">
        <f>Table_TrackDisplacement[[#This Row],[Cant Delta Data]]-Table_TrackDisplacement[[#This Row],[Raw Cant Change]]</f>
        <v>0</v>
      </c>
      <c r="U14" s="29">
        <f ca="1">IFERROR(Table_TrackDisplacement[[#This Row],[Cant Raw Data]]-OFFSET(Table_TrackDisplacement[[#This Row],[Cant Raw Data]],-2,0),"-")</f>
        <v>1.348045313758206</v>
      </c>
      <c r="V14" s="29">
        <f ca="1">_xlfn.XLOOKUP(Table_TrackDisplacement[[#This Row],[Track ID]],Table__Track_Baseline[Track ID],Table__Track_Baseline[Avg. Twist],"-")</f>
        <v>1.4438090996584663</v>
      </c>
      <c r="W14" s="29">
        <f ca="1">IFERROR(Table_TrackDisplacement[[#This Row],[Twist Raw Data]]-Table_TrackDisplacement[[#This Row],[BL Twist Raw Data]],"-")</f>
        <v>-9.5763785900260245E-2</v>
      </c>
      <c r="X14" s="29">
        <f ca="1">IFERROR(Table_TrackDisplacement[[#This Row],[Cant Delta Data]]-OFFSET(Table_TrackDisplacement[[#This Row],[Cant Delta Data]],-2,0),"-")</f>
        <v>-9.5763785900260245E-2</v>
      </c>
      <c r="Y14" s="29">
        <f ca="1">IFERROR(Table_TrackDisplacement[[#This Row],[Twist Delta Data]]-Table_TrackDisplacement[[#This Row],[Raw Twist Change]],"-")</f>
        <v>0</v>
      </c>
      <c r="Z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1313.7797625177247</v>
      </c>
      <c r="AA14" s="29">
        <f>_xlfn.XLOOKUP(Table_TrackDisplacement[[#This Row],[Track ID]],Table__Track_Baseline[Track ID],Table__Track_Baseline[Avg. Gauge],"-")</f>
        <v>1313.0767033808097</v>
      </c>
      <c r="AB14" s="29">
        <f>IFERROR(Table_TrackDisplacement[[#This Row],[Gauge Raw Data]]-Table_TrackDisplacement[[#This Row],[BL Gauge Raw Data]],"-")</f>
        <v>0.70305913691504429</v>
      </c>
      <c r="AC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0.773405269873505</v>
      </c>
    </row>
    <row r="15" spans="1:29" x14ac:dyDescent="0.25">
      <c r="A15" s="27">
        <v>45733.840277777781</v>
      </c>
      <c r="B15" s="28" t="s">
        <v>28</v>
      </c>
      <c r="C15" s="28" t="str">
        <f>Table_TrackDisplacement[[#This Row],[Epoch]]&amp;"-"&amp;Table_TrackDisplacement[[#This Row],[Track ID]]</f>
        <v>45733.8402777778-250-RL-OP-0037</v>
      </c>
      <c r="D15" s="34">
        <v>51901.483841107314</v>
      </c>
      <c r="E15" s="34">
        <v>159191.04169144505</v>
      </c>
      <c r="F15" s="34">
        <v>18.865954617354152</v>
      </c>
      <c r="G15" s="34">
        <v>51901.127831947713</v>
      </c>
      <c r="H15" s="34">
        <v>159189.77546967886</v>
      </c>
      <c r="I15" s="34">
        <v>18.858671561952505</v>
      </c>
      <c r="J15" s="33">
        <v>-9.5623431843705475E-4</v>
      </c>
      <c r="K15" s="33">
        <v>-1.5248254057951272E-3</v>
      </c>
      <c r="L15" s="33">
        <v>-4.5382645847524827E-5</v>
      </c>
      <c r="M15" s="33">
        <v>-8.2071844371967018E-4</v>
      </c>
      <c r="N15" s="33">
        <v>-2.2294761147350073E-3</v>
      </c>
      <c r="O15" s="33">
        <v>1.0499774984040755E-4</v>
      </c>
      <c r="P15" s="29">
        <f>(Table_TrackDisplacement[[#This Row],[LR Track Z]]-Table_TrackDisplacement[[#This Row],[RR Track Z]])*1000</f>
        <v>7.2830554016469762</v>
      </c>
      <c r="Q15" s="29">
        <f>_xlfn.XLOOKUP(Table_TrackDisplacement[[#This Row],[Track ID]],Table__Track_Baseline[Track ID],Table__Track_Baseline[Avg. Cant],"-")</f>
        <v>7.4334357973349086</v>
      </c>
      <c r="R15" s="29">
        <f>Table_TrackDisplacement[[#This Row],[Cant Raw Data]]-Table_TrackDisplacement[[#This Row],[BL Cant Raw Data]]</f>
        <v>-0.15038039568793238</v>
      </c>
      <c r="S15" s="30">
        <f>(Table_TrackDisplacement[[#This Row],[Delta LR Z]]-Table_TrackDisplacement[[#This Row],[Delta RR Z]])*1000</f>
        <v>-0.15038039568793238</v>
      </c>
      <c r="T15" s="29">
        <f>Table_TrackDisplacement[[#This Row],[Cant Delta Data]]-Table_TrackDisplacement[[#This Row],[Raw Cant Change]]</f>
        <v>0</v>
      </c>
      <c r="U15" s="29">
        <f ca="1">IFERROR(Table_TrackDisplacement[[#This Row],[Cant Raw Data]]-OFFSET(Table_TrackDisplacement[[#This Row],[Cant Raw Data]],-2,0),"-")</f>
        <v>1.1728260141126157</v>
      </c>
      <c r="V15" s="29">
        <f ca="1">_xlfn.XLOOKUP(Table_TrackDisplacement[[#This Row],[Track ID]],Table__Track_Baseline[Track ID],Table__Track_Baseline[Avg. Twist],"-")</f>
        <v>1.5237638896259398</v>
      </c>
      <c r="W15" s="29">
        <f ca="1">IFERROR(Table_TrackDisplacement[[#This Row],[Twist Raw Data]]-Table_TrackDisplacement[[#This Row],[BL Twist Raw Data]],"-")</f>
        <v>-0.35093787551332412</v>
      </c>
      <c r="X15" s="29">
        <f ca="1">IFERROR(Table_TrackDisplacement[[#This Row],[Cant Delta Data]]-OFFSET(Table_TrackDisplacement[[#This Row],[Cant Delta Data]],-2,0),"-")</f>
        <v>-0.35093787551332412</v>
      </c>
      <c r="Y15" s="29">
        <f ca="1">IFERROR(Table_TrackDisplacement[[#This Row],[Twist Delta Data]]-Table_TrackDisplacement[[#This Row],[Raw Twist Change]],"-")</f>
        <v>0</v>
      </c>
      <c r="Z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1315.3376470616331</v>
      </c>
      <c r="AA15" s="29">
        <f>_xlfn.XLOOKUP(Table_TrackDisplacement[[#This Row],[Track ID]],Table__Track_Baseline[Track ID],Table__Track_Baseline[Avg. Gauge],"-")</f>
        <v>1314.6968682557522</v>
      </c>
      <c r="AB15" s="29">
        <f>IFERROR(Table_TrackDisplacement[[#This Row],[Gauge Raw Data]]-Table_TrackDisplacement[[#This Row],[BL Gauge Raw Data]],"-")</f>
        <v>0.64077880588092739</v>
      </c>
      <c r="AC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0.7331517150748218</v>
      </c>
    </row>
    <row r="16" spans="1:29" x14ac:dyDescent="0.25">
      <c r="A16" s="27">
        <v>45733.840277777781</v>
      </c>
      <c r="B16" s="28" t="s">
        <v>29</v>
      </c>
      <c r="C16" s="28" t="str">
        <f>Table_TrackDisplacement[[#This Row],[Epoch]]&amp;"-"&amp;Table_TrackDisplacement[[#This Row],[Track ID]]</f>
        <v>45733.8402777778-250-RL-OP-0038</v>
      </c>
      <c r="D16" s="34">
        <v>51902.44686788461</v>
      </c>
      <c r="E16" s="34">
        <v>159190.77313798104</v>
      </c>
      <c r="F16" s="34">
        <v>18.866012898873645</v>
      </c>
      <c r="G16" s="34">
        <v>51902.099473370363</v>
      </c>
      <c r="H16" s="34">
        <v>159189.50285081498</v>
      </c>
      <c r="I16" s="34">
        <v>18.858104452341166</v>
      </c>
      <c r="J16" s="33">
        <v>-8.9794512314256281E-4</v>
      </c>
      <c r="K16" s="33">
        <v>-1.7591028881724924E-3</v>
      </c>
      <c r="L16" s="33">
        <v>-7.2284109069897795E-5</v>
      </c>
      <c r="M16" s="33">
        <v>-3.9529859350295737E-4</v>
      </c>
      <c r="N16" s="33">
        <v>-2.5161280354950577E-3</v>
      </c>
      <c r="O16" s="33">
        <v>2.0445234116550637E-4</v>
      </c>
      <c r="P16" s="29">
        <f>(Table_TrackDisplacement[[#This Row],[LR Track Z]]-Table_TrackDisplacement[[#This Row],[RR Track Z]])*1000</f>
        <v>7.9084465324790187</v>
      </c>
      <c r="Q16" s="29">
        <f>_xlfn.XLOOKUP(Table_TrackDisplacement[[#This Row],[Track ID]],Table__Track_Baseline[Track ID],Table__Track_Baseline[Avg. Cant],"-")</f>
        <v>8.1851829827144229</v>
      </c>
      <c r="R16" s="29">
        <f>Table_TrackDisplacement[[#This Row],[Cant Raw Data]]-Table_TrackDisplacement[[#This Row],[BL Cant Raw Data]]</f>
        <v>-0.27673645023540416</v>
      </c>
      <c r="S16" s="30">
        <f>(Table_TrackDisplacement[[#This Row],[Delta LR Z]]-Table_TrackDisplacement[[#This Row],[Delta RR Z]])*1000</f>
        <v>-0.27673645023540416</v>
      </c>
      <c r="T16" s="29">
        <f>Table_TrackDisplacement[[#This Row],[Cant Delta Data]]-Table_TrackDisplacement[[#This Row],[Raw Cant Change]]</f>
        <v>0</v>
      </c>
      <c r="U16" s="29">
        <f ca="1">IFERROR(Table_TrackDisplacement[[#This Row],[Cant Raw Data]]-OFFSET(Table_TrackDisplacement[[#This Row],[Cant Raw Data]],-2,0),"-")</f>
        <v>1.2118041378883504</v>
      </c>
      <c r="V16" s="29">
        <f ca="1">_xlfn.XLOOKUP(Table_TrackDisplacement[[#This Row],[Track ID]],Table__Track_Baseline[Track ID],Table__Track_Baseline[Avg. Twist],"-")</f>
        <v>1.5136291301907079</v>
      </c>
      <c r="W16" s="29">
        <f ca="1">IFERROR(Table_TrackDisplacement[[#This Row],[Twist Raw Data]]-Table_TrackDisplacement[[#This Row],[BL Twist Raw Data]],"-")</f>
        <v>-0.30182499230235749</v>
      </c>
      <c r="X16" s="29">
        <f ca="1">IFERROR(Table_TrackDisplacement[[#This Row],[Cant Delta Data]]-OFFSET(Table_TrackDisplacement[[#This Row],[Cant Delta Data]],-2,0),"-")</f>
        <v>-0.30182499230235749</v>
      </c>
      <c r="Y16" s="29">
        <f ca="1">IFERROR(Table_TrackDisplacement[[#This Row],[Twist Delta Data]]-Table_TrackDisplacement[[#This Row],[Raw Twist Change]],"-")</f>
        <v>0</v>
      </c>
      <c r="Z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1316.9567101117727</v>
      </c>
      <c r="AA16" s="29">
        <f>_xlfn.XLOOKUP(Table_TrackDisplacement[[#This Row],[Track ID]],Table__Track_Baseline[Track ID],Table__Track_Baseline[Avg. Gauge],"-")</f>
        <v>1316.360972673865</v>
      </c>
      <c r="AB16" s="29">
        <f>IFERROR(Table_TrackDisplacement[[#This Row],[Gauge Raw Data]]-Table_TrackDisplacement[[#This Row],[BL Gauge Raw Data]],"-")</f>
        <v>0.59573743790770095</v>
      </c>
      <c r="AC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0.94990719037513482</v>
      </c>
    </row>
    <row r="17" spans="1:29" x14ac:dyDescent="0.25">
      <c r="A17" s="27">
        <v>45733.840277777781</v>
      </c>
      <c r="B17" s="28" t="s">
        <v>30</v>
      </c>
      <c r="C17" s="28" t="str">
        <f>Table_TrackDisplacement[[#This Row],[Epoch]]&amp;"-"&amp;Table_TrackDisplacement[[#This Row],[Track ID]]</f>
        <v>45733.8402777778-250-RL-OP-0039</v>
      </c>
      <c r="D17" s="34">
        <v>51903.411453369008</v>
      </c>
      <c r="E17" s="34">
        <v>159190.50936830009</v>
      </c>
      <c r="F17" s="34">
        <v>18.866644324341468</v>
      </c>
      <c r="G17" s="34">
        <v>51903.064147289377</v>
      </c>
      <c r="H17" s="34">
        <v>159189.23940399138</v>
      </c>
      <c r="I17" s="34">
        <v>18.858137728433576</v>
      </c>
      <c r="J17" s="33">
        <v>-8.8645250798435882E-4</v>
      </c>
      <c r="K17" s="33">
        <v>-1.7167999467346817E-3</v>
      </c>
      <c r="L17" s="33">
        <v>8.2726466608562532E-5</v>
      </c>
      <c r="M17" s="33">
        <v>-3.6016097874380648E-4</v>
      </c>
      <c r="N17" s="33">
        <v>-2.3875382903497666E-3</v>
      </c>
      <c r="O17" s="33">
        <v>2.3772843357505735E-4</v>
      </c>
      <c r="P17" s="29">
        <f>(Table_TrackDisplacement[[#This Row],[LR Track Z]]-Table_TrackDisplacement[[#This Row],[RR Track Z]])*1000</f>
        <v>8.5065959078924891</v>
      </c>
      <c r="Q17" s="29">
        <f>_xlfn.XLOOKUP(Table_TrackDisplacement[[#This Row],[Track ID]],Table__Track_Baseline[Track ID],Table__Track_Baseline[Avg. Cant],"-")</f>
        <v>8.6615978748589839</v>
      </c>
      <c r="R17" s="29">
        <f>Table_TrackDisplacement[[#This Row],[Cant Raw Data]]-Table_TrackDisplacement[[#This Row],[BL Cant Raw Data]]</f>
        <v>-0.15500196696649482</v>
      </c>
      <c r="S17" s="30">
        <f>(Table_TrackDisplacement[[#This Row],[Delta LR Z]]-Table_TrackDisplacement[[#This Row],[Delta RR Z]])*1000</f>
        <v>-0.15500196696649482</v>
      </c>
      <c r="T17" s="29">
        <f>Table_TrackDisplacement[[#This Row],[Cant Delta Data]]-Table_TrackDisplacement[[#This Row],[Raw Cant Change]]</f>
        <v>0</v>
      </c>
      <c r="U17" s="29">
        <f ca="1">IFERROR(Table_TrackDisplacement[[#This Row],[Cant Raw Data]]-OFFSET(Table_TrackDisplacement[[#This Row],[Cant Raw Data]],-2,0),"-")</f>
        <v>1.2235405062455129</v>
      </c>
      <c r="V17" s="29">
        <f ca="1">_xlfn.XLOOKUP(Table_TrackDisplacement[[#This Row],[Track ID]],Table__Track_Baseline[Track ID],Table__Track_Baseline[Avg. Twist],"-")</f>
        <v>1.2281620775240754</v>
      </c>
      <c r="W17" s="29">
        <f ca="1">IFERROR(Table_TrackDisplacement[[#This Row],[Twist Raw Data]]-Table_TrackDisplacement[[#This Row],[BL Twist Raw Data]],"-")</f>
        <v>-4.6215712785624419E-3</v>
      </c>
      <c r="X17" s="29">
        <f ca="1">IFERROR(Table_TrackDisplacement[[#This Row],[Cant Delta Data]]-OFFSET(Table_TrackDisplacement[[#This Row],[Cant Delta Data]],-2,0),"-")</f>
        <v>-4.6215712785624419E-3</v>
      </c>
      <c r="Y17" s="29">
        <f ca="1">IFERROR(Table_TrackDisplacement[[#This Row],[Twist Delta Data]]-Table_TrackDisplacement[[#This Row],[Raw Twist Change]],"-")</f>
        <v>0</v>
      </c>
      <c r="Z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1316.625694919433</v>
      </c>
      <c r="AA17" s="29">
        <f>_xlfn.XLOOKUP(Table_TrackDisplacement[[#This Row],[Track ID]],Table__Track_Baseline[Track ID],Table__Track_Baseline[Avg. Gauge],"-")</f>
        <v>1316.118744445334</v>
      </c>
      <c r="AB17" s="29">
        <f>IFERROR(Table_TrackDisplacement[[#This Row],[Gauge Raw Data]]-Table_TrackDisplacement[[#This Row],[BL Gauge Raw Data]],"-")</f>
        <v>0.50695047409908511</v>
      </c>
      <c r="AC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0.86654388758409062</v>
      </c>
    </row>
    <row r="18" spans="1:29" x14ac:dyDescent="0.25">
      <c r="A18" s="27">
        <v>45733.840277777781</v>
      </c>
      <c r="B18" s="28" t="s">
        <v>31</v>
      </c>
      <c r="C18" s="28" t="str">
        <f>Table_TrackDisplacement[[#This Row],[Epoch]]&amp;"-"&amp;Table_TrackDisplacement[[#This Row],[Track ID]]</f>
        <v>45733.8402777778-250-RL-OP-0040</v>
      </c>
      <c r="D18" s="34">
        <v>51904.376038853406</v>
      </c>
      <c r="E18" s="34">
        <v>159190.24559861913</v>
      </c>
      <c r="F18" s="34">
        <v>18.867275749809291</v>
      </c>
      <c r="G18" s="34">
        <v>51904.028821208391</v>
      </c>
      <c r="H18" s="34">
        <v>159188.97595716777</v>
      </c>
      <c r="I18" s="34">
        <v>18.858171004525989</v>
      </c>
      <c r="J18" s="33">
        <v>-8.7495990010211244E-4</v>
      </c>
      <c r="K18" s="33">
        <v>-1.6744970052968711E-3</v>
      </c>
      <c r="L18" s="33">
        <v>2.3773704228702286E-4</v>
      </c>
      <c r="M18" s="33">
        <v>-3.2502336398465559E-4</v>
      </c>
      <c r="N18" s="33">
        <v>-2.2589485452044755E-3</v>
      </c>
      <c r="O18" s="33">
        <v>2.7100452598816105E-4</v>
      </c>
      <c r="P18" s="29">
        <f>(Table_TrackDisplacement[[#This Row],[LR Track Z]]-Table_TrackDisplacement[[#This Row],[RR Track Z]])*1000</f>
        <v>9.1047452833024067</v>
      </c>
      <c r="Q18" s="29">
        <f>_xlfn.XLOOKUP(Table_TrackDisplacement[[#This Row],[Track ID]],Table__Track_Baseline[Track ID],Table__Track_Baseline[Avg. Cant],"-")</f>
        <v>9.1380127670035449</v>
      </c>
      <c r="R18" s="29">
        <f>Table_TrackDisplacement[[#This Row],[Cant Raw Data]]-Table_TrackDisplacement[[#This Row],[BL Cant Raw Data]]</f>
        <v>-3.326748370113819E-2</v>
      </c>
      <c r="S18" s="30">
        <f>(Table_TrackDisplacement[[#This Row],[Delta LR Z]]-Table_TrackDisplacement[[#This Row],[Delta RR Z]])*1000</f>
        <v>-3.326748370113819E-2</v>
      </c>
      <c r="T18" s="29">
        <f>Table_TrackDisplacement[[#This Row],[Cant Delta Data]]-Table_TrackDisplacement[[#This Row],[Raw Cant Change]]</f>
        <v>0</v>
      </c>
      <c r="U18" s="29">
        <f ca="1">IFERROR(Table_TrackDisplacement[[#This Row],[Cant Raw Data]]-OFFSET(Table_TrackDisplacement[[#This Row],[Cant Raw Data]],-2,0),"-")</f>
        <v>1.196298750823388</v>
      </c>
      <c r="V18" s="29">
        <f ca="1">_xlfn.XLOOKUP(Table_TrackDisplacement[[#This Row],[Track ID]],Table__Track_Baseline[Track ID],Table__Track_Baseline[Avg. Twist],"-")</f>
        <v>0.95282978428912202</v>
      </c>
      <c r="W18" s="29">
        <f ca="1">IFERROR(Table_TrackDisplacement[[#This Row],[Twist Raw Data]]-Table_TrackDisplacement[[#This Row],[BL Twist Raw Data]],"-")</f>
        <v>0.24346896653426597</v>
      </c>
      <c r="X18" s="29">
        <f ca="1">IFERROR(Table_TrackDisplacement[[#This Row],[Cant Delta Data]]-OFFSET(Table_TrackDisplacement[[#This Row],[Cant Delta Data]],-2,0),"-")</f>
        <v>0.24346896653426597</v>
      </c>
      <c r="Y18" s="29">
        <f ca="1">IFERROR(Table_TrackDisplacement[[#This Row],[Twist Delta Data]]-Table_TrackDisplacement[[#This Row],[Raw Twist Change]],"-")</f>
        <v>0</v>
      </c>
      <c r="Z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1316.2949534265422</v>
      </c>
      <c r="AA18" s="29">
        <f>_xlfn.XLOOKUP(Table_TrackDisplacement[[#This Row],[Track ID]],Table__Track_Baseline[Track ID],Table__Track_Baseline[Avg. Gauge],"-")</f>
        <v>1315.8766898367924</v>
      </c>
      <c r="AB18" s="29">
        <f>IFERROR(Table_TrackDisplacement[[#This Row],[Gauge Raw Data]]-Table_TrackDisplacement[[#This Row],[BL Gauge Raw Data]],"-")</f>
        <v>0.41826358974981304</v>
      </c>
      <c r="AC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0.80319395025675</v>
      </c>
    </row>
    <row r="19" spans="1:29" x14ac:dyDescent="0.25">
      <c r="A19" s="27">
        <v>45733.840277777781</v>
      </c>
      <c r="B19" s="28" t="s">
        <v>32</v>
      </c>
      <c r="C19" s="28" t="str">
        <f>Table_TrackDisplacement[[#This Row],[Epoch]]&amp;"-"&amp;Table_TrackDisplacement[[#This Row],[Track ID]]</f>
        <v>45733.8402777778-250-RL-OP-0041</v>
      </c>
      <c r="D19" s="34">
        <v>51905.34143994435</v>
      </c>
      <c r="E19" s="34">
        <v>159189.98307356637</v>
      </c>
      <c r="F19" s="34">
        <v>18.868110306354264</v>
      </c>
      <c r="G19" s="34">
        <v>51905.003754626356</v>
      </c>
      <c r="H19" s="34">
        <v>159188.71076579636</v>
      </c>
      <c r="I19" s="34">
        <v>18.85839469514465</v>
      </c>
      <c r="J19" s="33">
        <v>-4.0143309161067009E-4</v>
      </c>
      <c r="K19" s="33">
        <v>-1.7722550546750426E-3</v>
      </c>
      <c r="L19" s="33">
        <v>3.4478320597131074E-4</v>
      </c>
      <c r="M19" s="33">
        <v>-1.026270110742189E-4</v>
      </c>
      <c r="N19" s="33">
        <v>-2.2099696507211775E-3</v>
      </c>
      <c r="O19" s="33">
        <v>2.8999641966009904E-4</v>
      </c>
      <c r="P19" s="29">
        <f>(Table_TrackDisplacement[[#This Row],[LR Track Z]]-Table_TrackDisplacement[[#This Row],[RR Track Z]])*1000</f>
        <v>9.7156112096143943</v>
      </c>
      <c r="Q19" s="29">
        <f>_xlfn.XLOOKUP(Table_TrackDisplacement[[#This Row],[Track ID]],Table__Track_Baseline[Track ID],Table__Track_Baseline[Avg. Cant],"-")</f>
        <v>9.6608244233031826</v>
      </c>
      <c r="R19" s="29">
        <f>Table_TrackDisplacement[[#This Row],[Cant Raw Data]]-Table_TrackDisplacement[[#This Row],[BL Cant Raw Data]]</f>
        <v>5.4786786311211699E-2</v>
      </c>
      <c r="S19" s="30">
        <f>(Table_TrackDisplacement[[#This Row],[Delta LR Z]]-Table_TrackDisplacement[[#This Row],[Delta RR Z]])*1000</f>
        <v>5.4786786311211699E-2</v>
      </c>
      <c r="T19" s="29">
        <f>Table_TrackDisplacement[[#This Row],[Cant Delta Data]]-Table_TrackDisplacement[[#This Row],[Raw Cant Change]]</f>
        <v>0</v>
      </c>
      <c r="U19" s="29">
        <f ca="1">IFERROR(Table_TrackDisplacement[[#This Row],[Cant Raw Data]]-OFFSET(Table_TrackDisplacement[[#This Row],[Cant Raw Data]],-2,0),"-")</f>
        <v>1.2090153017219052</v>
      </c>
      <c r="V19" s="29">
        <f ca="1">_xlfn.XLOOKUP(Table_TrackDisplacement[[#This Row],[Track ID]],Table__Track_Baseline[Track ID],Table__Track_Baseline[Avg. Twist],"-")</f>
        <v>0.99922654844419867</v>
      </c>
      <c r="W19" s="29">
        <f ca="1">IFERROR(Table_TrackDisplacement[[#This Row],[Twist Raw Data]]-Table_TrackDisplacement[[#This Row],[BL Twist Raw Data]],"-")</f>
        <v>0.20978875327770652</v>
      </c>
      <c r="X19" s="29">
        <f ca="1">IFERROR(Table_TrackDisplacement[[#This Row],[Cant Delta Data]]-OFFSET(Table_TrackDisplacement[[#This Row],[Cant Delta Data]],-2,0),"-")</f>
        <v>0.20978875327770652</v>
      </c>
      <c r="Y19" s="29">
        <f ca="1">IFERROR(Table_TrackDisplacement[[#This Row],[Twist Delta Data]]-Table_TrackDisplacement[[#This Row],[Raw Twist Change]],"-")</f>
        <v>0</v>
      </c>
      <c r="Z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1316.3938729382069</v>
      </c>
      <c r="AA19" s="29">
        <f>_xlfn.XLOOKUP(Table_TrackDisplacement[[#This Row],[Track ID]],Table__Track_Baseline[Track ID],Table__Track_Baseline[Avg. Gauge],"-")</f>
        <v>1316.0471258679206</v>
      </c>
      <c r="AB19" s="29">
        <f>IFERROR(Table_TrackDisplacement[[#This Row],[Gauge Raw Data]]-Table_TrackDisplacement[[#This Row],[BL Gauge Raw Data]],"-")</f>
        <v>0.34674707028625562</v>
      </c>
      <c r="AC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0.53280459205199948</v>
      </c>
    </row>
    <row r="20" spans="1:29" x14ac:dyDescent="0.25">
      <c r="A20" s="27">
        <v>45733.840277777781</v>
      </c>
      <c r="B20" s="28" t="s">
        <v>33</v>
      </c>
      <c r="C20" s="28" t="str">
        <f>Table_TrackDisplacement[[#This Row],[Epoch]]&amp;"-"&amp;Table_TrackDisplacement[[#This Row],[Track ID]]</f>
        <v>45733.8402777778-250-RL-OP-0042</v>
      </c>
      <c r="D20" s="34">
        <v>51906.30818462326</v>
      </c>
      <c r="E20" s="34">
        <v>159189.72733658861</v>
      </c>
      <c r="F20" s="34">
        <v>18.869933492924577</v>
      </c>
      <c r="G20" s="34">
        <v>51905.970334672093</v>
      </c>
      <c r="H20" s="34">
        <v>159188.454404619</v>
      </c>
      <c r="I20" s="34">
        <v>18.859795379638523</v>
      </c>
      <c r="J20" s="33">
        <v>-4.0985309897223487E-4</v>
      </c>
      <c r="K20" s="33">
        <v>-1.8050892686005682E-3</v>
      </c>
      <c r="L20" s="33">
        <v>2.1620823127221911E-4</v>
      </c>
      <c r="M20" s="33">
        <v>-1.2152638373663649E-4</v>
      </c>
      <c r="N20" s="33">
        <v>-2.281693828990683E-3</v>
      </c>
      <c r="O20" s="33">
        <v>2.1802821578020826E-4</v>
      </c>
      <c r="P20" s="29">
        <f>(Table_TrackDisplacement[[#This Row],[LR Track Z]]-Table_TrackDisplacement[[#This Row],[RR Track Z]])*1000</f>
        <v>10.138113286053851</v>
      </c>
      <c r="Q20" s="29">
        <f>_xlfn.XLOOKUP(Table_TrackDisplacement[[#This Row],[Track ID]],Table__Track_Baseline[Track ID],Table__Track_Baseline[Avg. Cant],"-")</f>
        <v>10.139933270561841</v>
      </c>
      <c r="R20" s="29">
        <f>Table_TrackDisplacement[[#This Row],[Cant Raw Data]]-Table_TrackDisplacement[[#This Row],[BL Cant Raw Data]]</f>
        <v>-1.8199845079891475E-3</v>
      </c>
      <c r="S20" s="30">
        <f>(Table_TrackDisplacement[[#This Row],[Delta LR Z]]-Table_TrackDisplacement[[#This Row],[Delta RR Z]])*1000</f>
        <v>-1.8199845079891475E-3</v>
      </c>
      <c r="T20" s="29">
        <f>Table_TrackDisplacement[[#This Row],[Cant Delta Data]]-Table_TrackDisplacement[[#This Row],[Raw Cant Change]]</f>
        <v>0</v>
      </c>
      <c r="U20" s="29">
        <f ca="1">IFERROR(Table_TrackDisplacement[[#This Row],[Cant Raw Data]]-OFFSET(Table_TrackDisplacement[[#This Row],[Cant Raw Data]],-2,0),"-")</f>
        <v>1.0333680027514447</v>
      </c>
      <c r="V20" s="29">
        <f ca="1">_xlfn.XLOOKUP(Table_TrackDisplacement[[#This Row],[Track ID]],Table__Track_Baseline[Track ID],Table__Track_Baseline[Avg. Twist],"-")</f>
        <v>1.0019205035582956</v>
      </c>
      <c r="W20" s="29">
        <f ca="1">IFERROR(Table_TrackDisplacement[[#This Row],[Twist Raw Data]]-Table_TrackDisplacement[[#This Row],[BL Twist Raw Data]],"-")</f>
        <v>3.1447499193149042E-2</v>
      </c>
      <c r="X20" s="29">
        <f ca="1">IFERROR(Table_TrackDisplacement[[#This Row],[Cant Delta Data]]-OFFSET(Table_TrackDisplacement[[#This Row],[Cant Delta Data]],-2,0),"-")</f>
        <v>3.1447499193149042E-2</v>
      </c>
      <c r="Y20" s="29">
        <f ca="1">IFERROR(Table_TrackDisplacement[[#This Row],[Twist Delta Data]]-Table_TrackDisplacement[[#This Row],[Raw Twist Change]],"-")</f>
        <v>0</v>
      </c>
      <c r="Z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1317.042584769114</v>
      </c>
      <c r="AA20" s="29">
        <f>_xlfn.XLOOKUP(Table_TrackDisplacement[[#This Row],[Track ID]],Table__Track_Baseline[Track ID],Table__Track_Baseline[Avg. Gauge],"-")</f>
        <v>1316.655979842496</v>
      </c>
      <c r="AB20" s="29">
        <f>IFERROR(Table_TrackDisplacement[[#This Row],[Gauge Raw Data]]-Table_TrackDisplacement[[#This Row],[BL Gauge Raw Data]],"-")</f>
        <v>0.38660492661801982</v>
      </c>
      <c r="AC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0.55703457168008319</v>
      </c>
    </row>
    <row r="21" spans="1:29" x14ac:dyDescent="0.25">
      <c r="A21" s="27">
        <v>45733.840277777781</v>
      </c>
      <c r="B21" s="28" t="s">
        <v>34</v>
      </c>
      <c r="C21" s="28" t="str">
        <f>Table_TrackDisplacement[[#This Row],[Epoch]]&amp;"-"&amp;Table_TrackDisplacement[[#This Row],[Track ID]]</f>
        <v>45733.8402777778-250-RL-OP-0043</v>
      </c>
      <c r="D21" s="34">
        <v>51907.274929302162</v>
      </c>
      <c r="E21" s="34">
        <v>159189.47159961084</v>
      </c>
      <c r="F21" s="34">
        <v>18.871756679494887</v>
      </c>
      <c r="G21" s="34">
        <v>51906.936914717829</v>
      </c>
      <c r="H21" s="34">
        <v>159188.19804344163</v>
      </c>
      <c r="I21" s="34">
        <v>18.861196064132397</v>
      </c>
      <c r="J21" s="33">
        <v>-4.1827312088571489E-4</v>
      </c>
      <c r="K21" s="33">
        <v>-1.8379234534222633E-3</v>
      </c>
      <c r="L21" s="33">
        <v>8.7633256573127483E-5</v>
      </c>
      <c r="M21" s="33">
        <v>-1.4042574912309647E-4</v>
      </c>
      <c r="N21" s="33">
        <v>-2.353417978156358E-3</v>
      </c>
      <c r="O21" s="33">
        <v>1.4606001190031748E-4</v>
      </c>
      <c r="P21" s="29">
        <f>(Table_TrackDisplacement[[#This Row],[LR Track Z]]-Table_TrackDisplacement[[#This Row],[RR Track Z]])*1000</f>
        <v>10.560615362489756</v>
      </c>
      <c r="Q21" s="29">
        <f>_xlfn.XLOOKUP(Table_TrackDisplacement[[#This Row],[Track ID]],Table__Track_Baseline[Track ID],Table__Track_Baseline[Avg. Cant],"-")</f>
        <v>10.619042117816946</v>
      </c>
      <c r="R21" s="29">
        <f>Table_TrackDisplacement[[#This Row],[Cant Raw Data]]-Table_TrackDisplacement[[#This Row],[BL Cant Raw Data]]</f>
        <v>-5.8426755327189994E-2</v>
      </c>
      <c r="S21" s="30">
        <f>(Table_TrackDisplacement[[#This Row],[Delta LR Z]]-Table_TrackDisplacement[[#This Row],[Delta RR Z]])*1000</f>
        <v>-5.8426755327189994E-2</v>
      </c>
      <c r="T21" s="29">
        <f>Table_TrackDisplacement[[#This Row],[Cant Delta Data]]-Table_TrackDisplacement[[#This Row],[Raw Cant Change]]</f>
        <v>0</v>
      </c>
      <c r="U21" s="29">
        <f ca="1">IFERROR(Table_TrackDisplacement[[#This Row],[Cant Raw Data]]-OFFSET(Table_TrackDisplacement[[#This Row],[Cant Raw Data]],-2,0),"-")</f>
        <v>0.84500415287536157</v>
      </c>
      <c r="V21" s="29">
        <f ca="1">_xlfn.XLOOKUP(Table_TrackDisplacement[[#This Row],[Track ID]],Table__Track_Baseline[Track ID],Table__Track_Baseline[Avg. Twist],"-")</f>
        <v>0.95821769451376326</v>
      </c>
      <c r="W21" s="29">
        <f ca="1">IFERROR(Table_TrackDisplacement[[#This Row],[Twist Raw Data]]-Table_TrackDisplacement[[#This Row],[BL Twist Raw Data]],"-")</f>
        <v>-0.11321354163840169</v>
      </c>
      <c r="X21" s="29">
        <f ca="1">IFERROR(Table_TrackDisplacement[[#This Row],[Cant Delta Data]]-OFFSET(Table_TrackDisplacement[[#This Row],[Cant Delta Data]],-2,0),"-")</f>
        <v>-0.11321354163840169</v>
      </c>
      <c r="Y21" s="29">
        <f ca="1">IFERROR(Table_TrackDisplacement[[#This Row],[Twist Delta Data]]-Table_TrackDisplacement[[#This Row],[Raw Twist Change]],"-")</f>
        <v>0</v>
      </c>
      <c r="Z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1317.69142895858</v>
      </c>
      <c r="AA21" s="29">
        <f>_xlfn.XLOOKUP(Table_TrackDisplacement[[#This Row],[Track ID]],Table__Track_Baseline[Track ID],Table__Track_Baseline[Avg. Gauge],"-")</f>
        <v>1317.2650047757083</v>
      </c>
      <c r="AB21" s="29">
        <f>IFERROR(Table_TrackDisplacement[[#This Row],[Gauge Raw Data]]-Table_TrackDisplacement[[#This Row],[BL Gauge Raw Data]],"-")</f>
        <v>0.42642418287164219</v>
      </c>
      <c r="AC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0.58851291639545877</v>
      </c>
    </row>
    <row r="22" spans="1:29" x14ac:dyDescent="0.25">
      <c r="A22" s="27">
        <v>45733.840277777781</v>
      </c>
      <c r="B22" s="28" t="s">
        <v>35</v>
      </c>
      <c r="C22" s="28" t="str">
        <f>Table_TrackDisplacement[[#This Row],[Epoch]]&amp;"-"&amp;Table_TrackDisplacement[[#This Row],[Track ID]]</f>
        <v>45733.8402777778-250-RL-OP-0044</v>
      </c>
      <c r="D22" s="34">
        <v>51908.242423140677</v>
      </c>
      <c r="E22" s="34">
        <v>159189.21936659704</v>
      </c>
      <c r="F22" s="34">
        <v>18.8739310950007</v>
      </c>
      <c r="G22" s="34">
        <v>51907.904608727978</v>
      </c>
      <c r="H22" s="34">
        <v>159187.94537042323</v>
      </c>
      <c r="I22" s="34">
        <v>18.863009811449679</v>
      </c>
      <c r="J22" s="33">
        <v>-4.0199432987719774E-4</v>
      </c>
      <c r="K22" s="33">
        <v>-1.8737498612608761E-3</v>
      </c>
      <c r="L22" s="33">
        <v>7.1512478800883628E-5</v>
      </c>
      <c r="M22" s="33">
        <v>1.0220071999356151E-4</v>
      </c>
      <c r="N22" s="33">
        <v>-2.4572192633058876E-3</v>
      </c>
      <c r="O22" s="33">
        <v>1.7882098383381617E-4</v>
      </c>
      <c r="P22" s="29">
        <f>(Table_TrackDisplacement[[#This Row],[LR Track Z]]-Table_TrackDisplacement[[#This Row],[RR Track Z]])*1000</f>
        <v>10.921283551020622</v>
      </c>
      <c r="Q22" s="29">
        <f>_xlfn.XLOOKUP(Table_TrackDisplacement[[#This Row],[Track ID]],Table__Track_Baseline[Track ID],Table__Track_Baseline[Avg. Cant],"-")</f>
        <v>11.028592056053554</v>
      </c>
      <c r="R22" s="29">
        <f>Table_TrackDisplacement[[#This Row],[Cant Raw Data]]-Table_TrackDisplacement[[#This Row],[BL Cant Raw Data]]</f>
        <v>-0.10730850503293254</v>
      </c>
      <c r="S22" s="30">
        <f>(Table_TrackDisplacement[[#This Row],[Delta LR Z]]-Table_TrackDisplacement[[#This Row],[Delta RR Z]])*1000</f>
        <v>-0.10730850503293254</v>
      </c>
      <c r="T22" s="29">
        <f>Table_TrackDisplacement[[#This Row],[Cant Delta Data]]-Table_TrackDisplacement[[#This Row],[Raw Cant Change]]</f>
        <v>0</v>
      </c>
      <c r="U22" s="29">
        <f ca="1">IFERROR(Table_TrackDisplacement[[#This Row],[Cant Raw Data]]-OFFSET(Table_TrackDisplacement[[#This Row],[Cant Raw Data]],-2,0),"-")</f>
        <v>0.78317026496677045</v>
      </c>
      <c r="V22" s="29">
        <f ca="1">_xlfn.XLOOKUP(Table_TrackDisplacement[[#This Row],[Track ID]],Table__Track_Baseline[Track ID],Table__Track_Baseline[Avg. Twist],"-")</f>
        <v>0.88865878549171384</v>
      </c>
      <c r="W22" s="29">
        <f ca="1">IFERROR(Table_TrackDisplacement[[#This Row],[Twist Raw Data]]-Table_TrackDisplacement[[#This Row],[BL Twist Raw Data]],"-")</f>
        <v>-0.1054885205249434</v>
      </c>
      <c r="X22" s="29">
        <f ca="1">IFERROR(Table_TrackDisplacement[[#This Row],[Cant Delta Data]]-OFFSET(Table_TrackDisplacement[[#This Row],[Cant Delta Data]],-2,0),"-")</f>
        <v>-0.1054885205249434</v>
      </c>
      <c r="Y22" s="29">
        <f ca="1">IFERROR(Table_TrackDisplacement[[#This Row],[Twist Delta Data]]-Table_TrackDisplacement[[#This Row],[Raw Twist Change]],"-")</f>
        <v>0</v>
      </c>
      <c r="Z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1318.0683224885049</v>
      </c>
      <c r="AA22" s="29">
        <f>_xlfn.XLOOKUP(Table_TrackDisplacement[[#This Row],[Track ID]],Table__Track_Baseline[Track ID],Table__Track_Baseline[Avg. Gauge],"-")</f>
        <v>1317.6346329476246</v>
      </c>
      <c r="AB22" s="29">
        <f>IFERROR(Table_TrackDisplacement[[#This Row],[Gauge Raw Data]]-Table_TrackDisplacement[[#This Row],[BL Gauge Raw Data]],"-")</f>
        <v>0.43368954088032297</v>
      </c>
      <c r="AC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0.77856554424745994</v>
      </c>
    </row>
    <row r="23" spans="1:29" x14ac:dyDescent="0.25">
      <c r="A23" s="27">
        <v>45733.840277777781</v>
      </c>
      <c r="B23" s="28" t="s">
        <v>36</v>
      </c>
      <c r="C23" s="28" t="str">
        <f>Table_TrackDisplacement[[#This Row],[Epoch]]&amp;"-"&amp;Table_TrackDisplacement[[#This Row],[Track ID]]</f>
        <v>45733.8402777778-250-RL-OP-0045</v>
      </c>
      <c r="D23" s="34">
        <v>51909.211983193112</v>
      </c>
      <c r="E23" s="34">
        <v>159188.97453047571</v>
      </c>
      <c r="F23" s="34">
        <v>18.876859987736459</v>
      </c>
      <c r="G23" s="34">
        <v>51908.873911794442</v>
      </c>
      <c r="H23" s="34">
        <v>159187.69951479539</v>
      </c>
      <c r="I23" s="34">
        <v>18.865574105276291</v>
      </c>
      <c r="J23" s="33">
        <v>-4.0826779877534136E-4</v>
      </c>
      <c r="K23" s="33">
        <v>-1.8960311135742813E-3</v>
      </c>
      <c r="L23" s="33">
        <v>2.9646522746773485E-4</v>
      </c>
      <c r="M23" s="33">
        <v>1.0840346658369526E-4</v>
      </c>
      <c r="N23" s="33">
        <v>-2.4305918486788869E-3</v>
      </c>
      <c r="O23" s="33">
        <v>4.0097708258812759E-4</v>
      </c>
      <c r="P23" s="29">
        <f>(Table_TrackDisplacement[[#This Row],[LR Track Z]]-Table_TrackDisplacement[[#This Row],[RR Track Z]])*1000</f>
        <v>11.28588246016804</v>
      </c>
      <c r="Q23" s="29">
        <f>_xlfn.XLOOKUP(Table_TrackDisplacement[[#This Row],[Track ID]],Table__Track_Baseline[Track ID],Table__Track_Baseline[Avg. Cant],"-")</f>
        <v>11.390394315288432</v>
      </c>
      <c r="R23" s="29">
        <f>Table_TrackDisplacement[[#This Row],[Cant Raw Data]]-Table_TrackDisplacement[[#This Row],[BL Cant Raw Data]]</f>
        <v>-0.10451185512039274</v>
      </c>
      <c r="S23" s="30">
        <f>(Table_TrackDisplacement[[#This Row],[Delta LR Z]]-Table_TrackDisplacement[[#This Row],[Delta RR Z]])*1000</f>
        <v>-0.10451185512039274</v>
      </c>
      <c r="T23" s="29">
        <f>Table_TrackDisplacement[[#This Row],[Cant Delta Data]]-Table_TrackDisplacement[[#This Row],[Raw Cant Change]]</f>
        <v>0</v>
      </c>
      <c r="U23" s="29">
        <f ca="1">IFERROR(Table_TrackDisplacement[[#This Row],[Cant Raw Data]]-OFFSET(Table_TrackDisplacement[[#This Row],[Cant Raw Data]],-2,0),"-")</f>
        <v>0.72526709767828379</v>
      </c>
      <c r="V23" s="29">
        <f ca="1">_xlfn.XLOOKUP(Table_TrackDisplacement[[#This Row],[Track ID]],Table__Track_Baseline[Track ID],Table__Track_Baseline[Avg. Twist],"-")</f>
        <v>0.77135219747148653</v>
      </c>
      <c r="W23" s="29">
        <f ca="1">IFERROR(Table_TrackDisplacement[[#This Row],[Twist Raw Data]]-Table_TrackDisplacement[[#This Row],[BL Twist Raw Data]],"-")</f>
        <v>-4.6085099793202744E-2</v>
      </c>
      <c r="X23" s="29">
        <f ca="1">IFERROR(Table_TrackDisplacement[[#This Row],[Cant Delta Data]]-OFFSET(Table_TrackDisplacement[[#This Row],[Cant Delta Data]],-2,0),"-")</f>
        <v>-4.6085099793202744E-2</v>
      </c>
      <c r="Y23" s="29">
        <f ca="1">IFERROR(Table_TrackDisplacement[[#This Row],[Twist Delta Data]]-Table_TrackDisplacement[[#This Row],[Raw Twist Change]],"-")</f>
        <v>0</v>
      </c>
      <c r="Z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1319.1226731473193</v>
      </c>
      <c r="AA23" s="29">
        <f>_xlfn.XLOOKUP(Table_TrackDisplacement[[#This Row],[Track ID]],Table__Track_Baseline[Track ID],Table__Track_Baseline[Avg. Gauge],"-")</f>
        <v>1318.7394535583733</v>
      </c>
      <c r="AB23" s="29">
        <f>IFERROR(Table_TrackDisplacement[[#This Row],[Gauge Raw Data]]-Table_TrackDisplacement[[#This Row],[BL Gauge Raw Data]],"-")</f>
        <v>0.38321958894607633</v>
      </c>
      <c r="AC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0.75075102652210224</v>
      </c>
    </row>
    <row r="24" spans="1:29" x14ac:dyDescent="0.25">
      <c r="A24" s="27">
        <v>45733.840277777781</v>
      </c>
      <c r="B24" s="28" t="s">
        <v>37</v>
      </c>
      <c r="C24" s="28" t="str">
        <f>Table_TrackDisplacement[[#This Row],[Epoch]]&amp;"-"&amp;Table_TrackDisplacement[[#This Row],[Track ID]]</f>
        <v>45733.8402777778-250-RL-OP-0046</v>
      </c>
      <c r="D24" s="34">
        <v>51910.181543245548</v>
      </c>
      <c r="E24" s="34">
        <v>159188.72969435438</v>
      </c>
      <c r="F24" s="34">
        <v>18.879788880472219</v>
      </c>
      <c r="G24" s="34">
        <v>51909.843214860899</v>
      </c>
      <c r="H24" s="34">
        <v>159187.45365916751</v>
      </c>
      <c r="I24" s="34">
        <v>18.868138399102904</v>
      </c>
      <c r="J24" s="33">
        <v>-4.1454126767348498E-4</v>
      </c>
      <c r="K24" s="33">
        <v>-1.9183123658876866E-3</v>
      </c>
      <c r="L24" s="33">
        <v>5.2141797613458607E-4</v>
      </c>
      <c r="M24" s="33">
        <v>1.1460619862191379E-4</v>
      </c>
      <c r="N24" s="33">
        <v>-2.4039644631557167E-3</v>
      </c>
      <c r="O24" s="33">
        <v>6.23133181342439E-4</v>
      </c>
      <c r="P24" s="29">
        <f>(Table_TrackDisplacement[[#This Row],[LR Track Z]]-Table_TrackDisplacement[[#This Row],[RR Track Z]])*1000</f>
        <v>11.650481369315457</v>
      </c>
      <c r="Q24" s="29">
        <f>_xlfn.XLOOKUP(Table_TrackDisplacement[[#This Row],[Track ID]],Table__Track_Baseline[Track ID],Table__Track_Baseline[Avg. Cant],"-")</f>
        <v>11.75219657452331</v>
      </c>
      <c r="R24" s="29">
        <f>Table_TrackDisplacement[[#This Row],[Cant Raw Data]]-Table_TrackDisplacement[[#This Row],[BL Cant Raw Data]]</f>
        <v>-0.10171520520785293</v>
      </c>
      <c r="S24" s="30">
        <f>(Table_TrackDisplacement[[#This Row],[Delta LR Z]]-Table_TrackDisplacement[[#This Row],[Delta RR Z]])*1000</f>
        <v>-0.10171520520785293</v>
      </c>
      <c r="T24" s="29">
        <f>Table_TrackDisplacement[[#This Row],[Cant Delta Data]]-Table_TrackDisplacement[[#This Row],[Raw Cant Change]]</f>
        <v>0</v>
      </c>
      <c r="U24" s="29">
        <f ca="1">IFERROR(Table_TrackDisplacement[[#This Row],[Cant Raw Data]]-OFFSET(Table_TrackDisplacement[[#This Row],[Cant Raw Data]],-2,0),"-")</f>
        <v>0.72919781829483554</v>
      </c>
      <c r="V24" s="29">
        <f ca="1">_xlfn.XLOOKUP(Table_TrackDisplacement[[#This Row],[Track ID]],Table__Track_Baseline[Track ID],Table__Track_Baseline[Avg. Twist],"-")</f>
        <v>0.72360451846975593</v>
      </c>
      <c r="W24" s="29">
        <f ca="1">IFERROR(Table_TrackDisplacement[[#This Row],[Twist Raw Data]]-Table_TrackDisplacement[[#This Row],[BL Twist Raw Data]],"-")</f>
        <v>5.5932998250796118E-3</v>
      </c>
      <c r="X24" s="29">
        <f ca="1">IFERROR(Table_TrackDisplacement[[#This Row],[Cant Delta Data]]-OFFSET(Table_TrackDisplacement[[#This Row],[Cant Delta Data]],-2,0),"-")</f>
        <v>5.5932998250796118E-3</v>
      </c>
      <c r="Y24" s="29">
        <f ca="1">IFERROR(Table_TrackDisplacement[[#This Row],[Twist Delta Data]]-Table_TrackDisplacement[[#This Row],[Raw Twist Change]],"-")</f>
        <v>0</v>
      </c>
      <c r="Z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1320.1771198174733</v>
      </c>
      <c r="AA24" s="29">
        <f>_xlfn.XLOOKUP(Table_TrackDisplacement[[#This Row],[Track ID]],Table__Track_Baseline[Track ID],Table__Track_Baseline[Avg. Gauge],"-")</f>
        <v>1319.8443684156091</v>
      </c>
      <c r="AB24" s="29">
        <f>IFERROR(Table_TrackDisplacement[[#This Row],[Gauge Raw Data]]-Table_TrackDisplacement[[#This Row],[BL Gauge Raw Data]],"-")</f>
        <v>0.33275140186424323</v>
      </c>
      <c r="AC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0.72539712133296474</v>
      </c>
    </row>
    <row r="25" spans="1:29" x14ac:dyDescent="0.25">
      <c r="A25" s="27">
        <v>45733.840277777781</v>
      </c>
      <c r="B25" s="28" t="s">
        <v>38</v>
      </c>
      <c r="C25" s="28" t="str">
        <f>Table_TrackDisplacement[[#This Row],[Epoch]]&amp;"-"&amp;Table_TrackDisplacement[[#This Row],[Track ID]]</f>
        <v>45733.8402777778-250-RL-OP-0047</v>
      </c>
      <c r="D25" s="34">
        <v>51911.151443090799</v>
      </c>
      <c r="E25" s="34">
        <v>159188.48675018147</v>
      </c>
      <c r="F25" s="34">
        <v>18.883050633475335</v>
      </c>
      <c r="G25" s="34">
        <v>51910.834588731501</v>
      </c>
      <c r="H25" s="34">
        <v>159187.20430170494</v>
      </c>
      <c r="I25" s="34">
        <v>18.870939091322285</v>
      </c>
      <c r="J25" s="33">
        <v>-2.5882713089231402E-5</v>
      </c>
      <c r="K25" s="33">
        <v>-2.0032119064126164E-3</v>
      </c>
      <c r="L25" s="33">
        <v>6.7301364396143981E-4</v>
      </c>
      <c r="M25" s="33">
        <v>-5.937248351983726E-4</v>
      </c>
      <c r="N25" s="33">
        <v>-2.174275228753686E-3</v>
      </c>
      <c r="O25" s="33">
        <v>7.9999531505237087E-4</v>
      </c>
      <c r="P25" s="29">
        <f>(Table_TrackDisplacement[[#This Row],[LR Track Z]]-Table_TrackDisplacement[[#This Row],[RR Track Z]])*1000</f>
        <v>12.111542153050436</v>
      </c>
      <c r="Q25" s="29">
        <f>_xlfn.XLOOKUP(Table_TrackDisplacement[[#This Row],[Track ID]],Table__Track_Baseline[Track ID],Table__Track_Baseline[Avg. Cant],"-")</f>
        <v>12.238523824141367</v>
      </c>
      <c r="R25" s="29">
        <f>Table_TrackDisplacement[[#This Row],[Cant Raw Data]]-Table_TrackDisplacement[[#This Row],[BL Cant Raw Data]]</f>
        <v>-0.12698167109093106</v>
      </c>
      <c r="S25" s="30">
        <f>(Table_TrackDisplacement[[#This Row],[Delta LR Z]]-Table_TrackDisplacement[[#This Row],[Delta RR Z]])*1000</f>
        <v>-0.12698167109093106</v>
      </c>
      <c r="T25" s="29">
        <f>Table_TrackDisplacement[[#This Row],[Cant Delta Data]]-Table_TrackDisplacement[[#This Row],[Raw Cant Change]]</f>
        <v>0</v>
      </c>
      <c r="U25" s="29">
        <f ca="1">IFERROR(Table_TrackDisplacement[[#This Row],[Cant Raw Data]]-OFFSET(Table_TrackDisplacement[[#This Row],[Cant Raw Data]],-2,0),"-")</f>
        <v>0.82565969288239671</v>
      </c>
      <c r="V25" s="29">
        <f ca="1">_xlfn.XLOOKUP(Table_TrackDisplacement[[#This Row],[Track ID]],Table__Track_Baseline[Track ID],Table__Track_Baseline[Avg. Twist],"-")</f>
        <v>0.84812950885293503</v>
      </c>
      <c r="W25" s="29">
        <f ca="1">IFERROR(Table_TrackDisplacement[[#This Row],[Twist Raw Data]]-Table_TrackDisplacement[[#This Row],[BL Twist Raw Data]],"-")</f>
        <v>-2.246981597053832E-2</v>
      </c>
      <c r="X25" s="29">
        <f ca="1">IFERROR(Table_TrackDisplacement[[#This Row],[Cant Delta Data]]-OFFSET(Table_TrackDisplacement[[#This Row],[Cant Delta Data]],-2,0),"-")</f>
        <v>-2.246981597053832E-2</v>
      </c>
      <c r="Y25" s="29">
        <f ca="1">IFERROR(Table_TrackDisplacement[[#This Row],[Twist Delta Data]]-Table_TrackDisplacement[[#This Row],[Raw Twist Change]],"-")</f>
        <v>0</v>
      </c>
      <c r="Z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1321.06679218462</v>
      </c>
      <c r="AA25" s="29">
        <f>_xlfn.XLOOKUP(Table_TrackDisplacement[[#This Row],[Track ID]],Table__Track_Baseline[Track ID],Table__Track_Baseline[Avg. Gauge],"-")</f>
        <v>1320.7658031742594</v>
      </c>
      <c r="AB25" s="29">
        <f>IFERROR(Table_TrackDisplacement[[#This Row],[Gauge Raw Data]]-Table_TrackDisplacement[[#This Row],[BL Gauge Raw Data]],"-")</f>
        <v>0.30098901036058123</v>
      </c>
      <c r="AC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0.60649128656957874</v>
      </c>
    </row>
    <row r="26" spans="1:29" x14ac:dyDescent="0.25">
      <c r="A26" s="27">
        <v>45733.840277777781</v>
      </c>
      <c r="B26" s="28" t="s">
        <v>39</v>
      </c>
      <c r="C26" s="28" t="str">
        <f>Table_TrackDisplacement[[#This Row],[Epoch]]&amp;"-"&amp;Table_TrackDisplacement[[#This Row],[Track ID]]</f>
        <v>45733.8402777778-250-RL-OP-0048</v>
      </c>
      <c r="D26" s="34">
        <v>51912.123184508288</v>
      </c>
      <c r="E26" s="34">
        <v>159188.25074534968</v>
      </c>
      <c r="F26" s="34">
        <v>18.887560279942765</v>
      </c>
      <c r="G26" s="34">
        <v>51911.806135829553</v>
      </c>
      <c r="H26" s="34">
        <v>159186.9674794646</v>
      </c>
      <c r="I26" s="34">
        <v>18.874324759312604</v>
      </c>
      <c r="J26" s="33">
        <v>9.4618080765940249E-6</v>
      </c>
      <c r="K26" s="33">
        <v>-1.8603209173306823E-3</v>
      </c>
      <c r="L26" s="33">
        <v>5.4499487717407646E-4</v>
      </c>
      <c r="M26" s="33">
        <v>-5.6497925106668845E-4</v>
      </c>
      <c r="N26" s="33">
        <v>-2.0564337319228798E-3</v>
      </c>
      <c r="O26" s="33">
        <v>7.9997385402208465E-4</v>
      </c>
      <c r="P26" s="29">
        <f>(Table_TrackDisplacement[[#This Row],[LR Track Z]]-Table_TrackDisplacement[[#This Row],[RR Track Z]])*1000</f>
        <v>13.235520630161091</v>
      </c>
      <c r="Q26" s="29">
        <f>_xlfn.XLOOKUP(Table_TrackDisplacement[[#This Row],[Track ID]],Table__Track_Baseline[Track ID],Table__Track_Baseline[Avg. Cant],"-")</f>
        <v>13.490499607009099</v>
      </c>
      <c r="R26" s="29">
        <f>Table_TrackDisplacement[[#This Row],[Cant Raw Data]]-Table_TrackDisplacement[[#This Row],[BL Cant Raw Data]]</f>
        <v>-0.25497897684800819</v>
      </c>
      <c r="S26" s="30">
        <f>(Table_TrackDisplacement[[#This Row],[Delta LR Z]]-Table_TrackDisplacement[[#This Row],[Delta RR Z]])*1000</f>
        <v>-0.25497897684800819</v>
      </c>
      <c r="T26" s="29">
        <f>Table_TrackDisplacement[[#This Row],[Cant Delta Data]]-Table_TrackDisplacement[[#This Row],[Raw Cant Change]]</f>
        <v>0</v>
      </c>
      <c r="U26" s="29">
        <f ca="1">IFERROR(Table_TrackDisplacement[[#This Row],[Cant Raw Data]]-OFFSET(Table_TrackDisplacement[[#This Row],[Cant Raw Data]],-2,0),"-")</f>
        <v>1.5850392608456332</v>
      </c>
      <c r="V26" s="29">
        <f ca="1">_xlfn.XLOOKUP(Table_TrackDisplacement[[#This Row],[Track ID]],Table__Track_Baseline[Track ID],Table__Track_Baseline[Avg. Twist],"-")</f>
        <v>1.7383030324857884</v>
      </c>
      <c r="W26" s="29">
        <f ca="1">IFERROR(Table_TrackDisplacement[[#This Row],[Twist Raw Data]]-Table_TrackDisplacement[[#This Row],[BL Twist Raw Data]],"-")</f>
        <v>-0.15326377164015526</v>
      </c>
      <c r="X26" s="29">
        <f ca="1">IFERROR(Table_TrackDisplacement[[#This Row],[Cant Delta Data]]-OFFSET(Table_TrackDisplacement[[#This Row],[Cant Delta Data]],-2,0),"-")</f>
        <v>-0.15326377164015526</v>
      </c>
      <c r="Y26" s="29">
        <f ca="1">IFERROR(Table_TrackDisplacement[[#This Row],[Twist Delta Data]]-Table_TrackDisplacement[[#This Row],[Raw Twist Change]],"-")</f>
        <v>0</v>
      </c>
      <c r="Z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1321.9176886286648</v>
      </c>
      <c r="AA26" s="29">
        <f>_xlfn.XLOOKUP(Table_TrackDisplacement[[#This Row],[Track ID]],Table__Track_Baseline[Track ID],Table__Track_Baseline[Avg. Gauge],"-")</f>
        <v>1321.5922129002581</v>
      </c>
      <c r="AB26" s="29">
        <f>IFERROR(Table_TrackDisplacement[[#This Row],[Gauge Raw Data]]-Table_TrackDisplacement[[#This Row],[BL Gauge Raw Data]],"-")</f>
        <v>0.32547572840667272</v>
      </c>
      <c r="AC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0.65837454773964865</v>
      </c>
    </row>
    <row r="27" spans="1:29" x14ac:dyDescent="0.25">
      <c r="A27" s="27">
        <v>45733.840277777781</v>
      </c>
      <c r="B27" s="28" t="s">
        <v>40</v>
      </c>
      <c r="C27" s="28" t="str">
        <f>Table_TrackDisplacement[[#This Row],[Epoch]]&amp;"-"&amp;Table_TrackDisplacement[[#This Row],[Track ID]]</f>
        <v>45733.8402777778-250-RL-OP-0049</v>
      </c>
      <c r="D27" s="34">
        <v>51913.094925925769</v>
      </c>
      <c r="E27" s="34">
        <v>159188.01474051786</v>
      </c>
      <c r="F27" s="34">
        <v>18.892069926410198</v>
      </c>
      <c r="G27" s="34">
        <v>51912.777682927597</v>
      </c>
      <c r="H27" s="34">
        <v>159186.73065722425</v>
      </c>
      <c r="I27" s="34">
        <v>18.877710427302919</v>
      </c>
      <c r="J27" s="33">
        <v>4.4806329242419451E-5</v>
      </c>
      <c r="K27" s="33">
        <v>-1.7174299573525786E-3</v>
      </c>
      <c r="L27" s="33">
        <v>4.1697611039381854E-4</v>
      </c>
      <c r="M27" s="33">
        <v>-5.3623367421096191E-4</v>
      </c>
      <c r="N27" s="33">
        <v>-1.9385922641959041E-3</v>
      </c>
      <c r="O27" s="33">
        <v>7.9995239298824572E-4</v>
      </c>
      <c r="P27" s="29">
        <f>(Table_TrackDisplacement[[#This Row],[LR Track Z]]-Table_TrackDisplacement[[#This Row],[RR Track Z]])*1000</f>
        <v>14.35949910727885</v>
      </c>
      <c r="Q27" s="29">
        <f>_xlfn.XLOOKUP(Table_TrackDisplacement[[#This Row],[Track ID]],Table__Track_Baseline[Track ID],Table__Track_Baseline[Avg. Cant],"-")</f>
        <v>14.742475389873277</v>
      </c>
      <c r="R27" s="29">
        <f>Table_TrackDisplacement[[#This Row],[Cant Raw Data]]-Table_TrackDisplacement[[#This Row],[BL Cant Raw Data]]</f>
        <v>-0.38297628259442718</v>
      </c>
      <c r="S27" s="30">
        <f>(Table_TrackDisplacement[[#This Row],[Delta LR Z]]-Table_TrackDisplacement[[#This Row],[Delta RR Z]])*1000</f>
        <v>-0.38297628259442718</v>
      </c>
      <c r="T27" s="29">
        <f>Table_TrackDisplacement[[#This Row],[Cant Delta Data]]-Table_TrackDisplacement[[#This Row],[Raw Cant Change]]</f>
        <v>0</v>
      </c>
      <c r="U27" s="29">
        <f ca="1">IFERROR(Table_TrackDisplacement[[#This Row],[Cant Raw Data]]-OFFSET(Table_TrackDisplacement[[#This Row],[Cant Raw Data]],-2,0),"-")</f>
        <v>2.2479569542284139</v>
      </c>
      <c r="V27" s="29">
        <f ca="1">_xlfn.XLOOKUP(Table_TrackDisplacement[[#This Row],[Track ID]],Table__Track_Baseline[Track ID],Table__Track_Baseline[Avg. Twist],"-")</f>
        <v>2.50395156573191</v>
      </c>
      <c r="W27" s="29">
        <f ca="1">IFERROR(Table_TrackDisplacement[[#This Row],[Twist Raw Data]]-Table_TrackDisplacement[[#This Row],[BL Twist Raw Data]],"-")</f>
        <v>-0.25599461150349612</v>
      </c>
      <c r="X27" s="29">
        <f ca="1">IFERROR(Table_TrackDisplacement[[#This Row],[Cant Delta Data]]-OFFSET(Table_TrackDisplacement[[#This Row],[Cant Delta Data]],-2,0),"-")</f>
        <v>-0.25599461150349612</v>
      </c>
      <c r="Y27" s="29">
        <f ca="1">IFERROR(Table_TrackDisplacement[[#This Row],[Twist Delta Data]]-Table_TrackDisplacement[[#This Row],[Raw Twist Change]],"-")</f>
        <v>0</v>
      </c>
      <c r="Z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1322.7695264178876</v>
      </c>
      <c r="AA27" s="29">
        <f>_xlfn.XLOOKUP(Table_TrackDisplacement[[#This Row],[Track ID]],Table__Track_Baseline[Track ID],Table__Track_Baseline[Avg. Gauge],"-")</f>
        <v>1322.4197928471017</v>
      </c>
      <c r="AB27" s="29">
        <f>IFERROR(Table_TrackDisplacement[[#This Row],[Gauge Raw Data]]-Table_TrackDisplacement[[#This Row],[BL Gauge Raw Data]],"-")</f>
        <v>0.34973357078592926</v>
      </c>
      <c r="AC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0.73019934580305756</v>
      </c>
    </row>
    <row r="28" spans="1:29" x14ac:dyDescent="0.25">
      <c r="A28" s="27">
        <v>45743.493055555555</v>
      </c>
      <c r="B28" s="28" t="s">
        <v>12</v>
      </c>
      <c r="C28" s="28" t="str">
        <f>Table_TrackDisplacement[[#This Row],[Epoch]]&amp;"-"&amp;Table_TrackDisplacement[[#This Row],[Track ID]]</f>
        <v>45743.4930555556-250-RL-OP-0021</v>
      </c>
      <c r="D28" s="34">
        <v>51886.101888031983</v>
      </c>
      <c r="E28" s="34">
        <v>159195.44568170098</v>
      </c>
      <c r="F28" s="34">
        <v>18.870056339802886</v>
      </c>
      <c r="G28" s="34">
        <v>51885.743029335979</v>
      </c>
      <c r="H28" s="34">
        <v>159194.18588073063</v>
      </c>
      <c r="I28" s="34">
        <v>18.866068715969192</v>
      </c>
      <c r="J28" s="33">
        <v>-9.5399960991926491E-4</v>
      </c>
      <c r="K28" s="33">
        <v>-1.7215858679264784E-4</v>
      </c>
      <c r="L28" s="33">
        <v>-1.6974443184381016E-8</v>
      </c>
      <c r="M28" s="33">
        <v>5.3194649808574468E-5</v>
      </c>
      <c r="N28" s="33">
        <v>-8.1499599036760628E-4</v>
      </c>
      <c r="O28" s="33">
        <v>7.0528617612808375E-8</v>
      </c>
      <c r="P28" s="29">
        <f>(Table_TrackDisplacement[[#This Row],[LR Track Z]]-Table_TrackDisplacement[[#This Row],[RR Track Z]])*1000</f>
        <v>3.9876238336944425</v>
      </c>
      <c r="Q28" s="29">
        <f>_xlfn.XLOOKUP(Table_TrackDisplacement[[#This Row],[Track ID]],Table__Track_Baseline[Track ID],Table__Track_Baseline[Avg. Cant],"-")</f>
        <v>3.9877113367552397</v>
      </c>
      <c r="R28" s="29">
        <f>Table_TrackDisplacement[[#This Row],[Cant Raw Data]]-Table_TrackDisplacement[[#This Row],[BL Cant Raw Data]]</f>
        <v>-8.7503060797189391E-5</v>
      </c>
      <c r="S28" s="30">
        <f>(Table_TrackDisplacement[[#This Row],[Delta LR Z]]-Table_TrackDisplacement[[#This Row],[Delta RR Z]])*1000</f>
        <v>-8.7503060797189391E-5</v>
      </c>
      <c r="T28" s="29">
        <f>Table_TrackDisplacement[[#This Row],[Cant Delta Data]]-Table_TrackDisplacement[[#This Row],[Raw Cant Change]]</f>
        <v>0</v>
      </c>
      <c r="U28" s="29">
        <f ca="1">IFERROR(Table_TrackDisplacement[[#This Row],[Cant Raw Data]]-OFFSET(Table_TrackDisplacement[[#This Row],[Cant Raw Data]],-2,0),"-")</f>
        <v>-9.2478967964666481</v>
      </c>
      <c r="V28" s="29" t="str">
        <f ca="1">_xlfn.XLOOKUP(Table_TrackDisplacement[[#This Row],[Track ID]],Table__Track_Baseline[Track ID],Table__Track_Baseline[Avg. Twist],"-")</f>
        <v>-</v>
      </c>
      <c r="W28" s="29" t="str">
        <f ca="1">IFERROR(Table_TrackDisplacement[[#This Row],[Twist Raw Data]]-Table_TrackDisplacement[[#This Row],[BL Twist Raw Data]],"-")</f>
        <v>-</v>
      </c>
      <c r="X28" s="29">
        <f ca="1">IFERROR(Table_TrackDisplacement[[#This Row],[Cant Delta Data]]-OFFSET(Table_TrackDisplacement[[#This Row],[Cant Delta Data]],-2,0),"-")</f>
        <v>0.254891473787211</v>
      </c>
      <c r="Y28" s="29" t="str">
        <f ca="1">IFERROR(Table_TrackDisplacement[[#This Row],[Twist Delta Data]]-Table_TrackDisplacement[[#This Row],[Raw Twist Change]],"-")</f>
        <v>-</v>
      </c>
      <c r="Z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1309.9213525007135</v>
      </c>
      <c r="AA28" s="29">
        <f>_xlfn.XLOOKUP(Table_TrackDisplacement[[#This Row],[Track ID]],Table__Track_Baseline[Track ID],Table__Track_Baseline[Avg. Gauge],"-")</f>
        <v>1309.5795373260466</v>
      </c>
      <c r="AB28" s="29">
        <f>IFERROR(Table_TrackDisplacement[[#This Row],[Gauge Raw Data]]-Table_TrackDisplacement[[#This Row],[BL Gauge Raw Data]],"-")</f>
        <v>0.34181517466686273</v>
      </c>
      <c r="AC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1.1948557284963277</v>
      </c>
    </row>
    <row r="29" spans="1:29" x14ac:dyDescent="0.25">
      <c r="A29" s="27">
        <v>45743.493055555555</v>
      </c>
      <c r="B29" s="28" t="s">
        <v>13</v>
      </c>
      <c r="C29" s="28" t="str">
        <f>Table_TrackDisplacement[[#This Row],[Epoch]]&amp;"-"&amp;Table_TrackDisplacement[[#This Row],[Track ID]]</f>
        <v>45743.4930555556-250-RL-OP-0022</v>
      </c>
      <c r="D29" s="34">
        <v>51887.063534667497</v>
      </c>
      <c r="E29" s="34">
        <v>159195.17139035295</v>
      </c>
      <c r="F29" s="34">
        <v>18.870125570329904</v>
      </c>
      <c r="G29" s="34">
        <v>51886.704122287876</v>
      </c>
      <c r="H29" s="34">
        <v>159193.90965564727</v>
      </c>
      <c r="I29" s="34">
        <v>18.866271499586006</v>
      </c>
      <c r="J29" s="33">
        <v>-8.9747417951002717E-4</v>
      </c>
      <c r="K29" s="33">
        <v>2.5893445126712322E-5</v>
      </c>
      <c r="L29" s="33">
        <v>-3.7832688093430988E-8</v>
      </c>
      <c r="M29" s="33">
        <v>1.1713051935657859E-4</v>
      </c>
      <c r="N29" s="33">
        <v>-5.9263542061671615E-4</v>
      </c>
      <c r="O29" s="33">
        <v>1.5529858998775126E-7</v>
      </c>
      <c r="P29" s="29">
        <f>(Table_TrackDisplacement[[#This Row],[LR Track Z]]-Table_TrackDisplacement[[#This Row],[RR Track Z]])*1000</f>
        <v>3.8540707438983191</v>
      </c>
      <c r="Q29" s="29">
        <f>_xlfn.XLOOKUP(Table_TrackDisplacement[[#This Row],[Track ID]],Table__Track_Baseline[Track ID],Table__Track_Baseline[Avg. Cant],"-")</f>
        <v>3.8542638751764002</v>
      </c>
      <c r="R29" s="29">
        <f>Table_TrackDisplacement[[#This Row],[Cant Raw Data]]-Table_TrackDisplacement[[#This Row],[BL Cant Raw Data]]</f>
        <v>-1.9313127808118224E-4</v>
      </c>
      <c r="S29" s="30">
        <f>(Table_TrackDisplacement[[#This Row],[Delta LR Z]]-Table_TrackDisplacement[[#This Row],[Delta RR Z]])*1000</f>
        <v>-1.9313127808118224E-4</v>
      </c>
      <c r="T29" s="29">
        <f>Table_TrackDisplacement[[#This Row],[Cant Delta Data]]-Table_TrackDisplacement[[#This Row],[Raw Cant Change]]</f>
        <v>0</v>
      </c>
      <c r="U29" s="29">
        <f ca="1">IFERROR(Table_TrackDisplacement[[#This Row],[Cant Raw Data]]-OFFSET(Table_TrackDisplacement[[#This Row],[Cant Raw Data]],-2,0),"-")</f>
        <v>-10.505428363380531</v>
      </c>
      <c r="V29" s="29" t="str">
        <f ca="1">_xlfn.XLOOKUP(Table_TrackDisplacement[[#This Row],[Track ID]],Table__Track_Baseline[Track ID],Table__Track_Baseline[Avg. Twist],"-")</f>
        <v>-</v>
      </c>
      <c r="W29" s="29" t="str">
        <f ca="1">IFERROR(Table_TrackDisplacement[[#This Row],[Twist Raw Data]]-Table_TrackDisplacement[[#This Row],[BL Twist Raw Data]],"-")</f>
        <v>-</v>
      </c>
      <c r="X29" s="29">
        <f ca="1">IFERROR(Table_TrackDisplacement[[#This Row],[Cant Delta Data]]-OFFSET(Table_TrackDisplacement[[#This Row],[Cant Delta Data]],-2,0),"-")</f>
        <v>0.38278315131634599</v>
      </c>
      <c r="Y29" s="29" t="str">
        <f ca="1">IFERROR(Table_TrackDisplacement[[#This Row],[Twist Delta Data]]-Table_TrackDisplacement[[#This Row],[Raw Twist Change]],"-")</f>
        <v>-</v>
      </c>
      <c r="Z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1311.9323839300116</v>
      </c>
      <c r="AA29" s="29">
        <f>_xlfn.XLOOKUP(Table_TrackDisplacement[[#This Row],[Track ID]],Table__Track_Baseline[Track ID],Table__Track_Baseline[Avg. Gauge],"-")</f>
        <v>1311.6159795455751</v>
      </c>
      <c r="AB29" s="29">
        <f>IFERROR(Table_TrackDisplacement[[#This Row],[Gauge Raw Data]]-Table_TrackDisplacement[[#This Row],[BL Gauge Raw Data]],"-")</f>
        <v>0.31640438443650964</v>
      </c>
      <c r="AC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1.1882763525458793</v>
      </c>
    </row>
    <row r="30" spans="1:29" x14ac:dyDescent="0.25">
      <c r="A30" s="27">
        <v>45743.493055555555</v>
      </c>
      <c r="B30" s="28" t="s">
        <v>14</v>
      </c>
      <c r="C30" s="28" t="str">
        <f>Table_TrackDisplacement[[#This Row],[Epoch]]&amp;"-"&amp;Table_TrackDisplacement[[#This Row],[Track ID]]</f>
        <v>45743.4930555556-250-RL-OP-0023</v>
      </c>
      <c r="D30" s="34">
        <v>51888.025181303019</v>
      </c>
      <c r="E30" s="34">
        <v>159194.89709900491</v>
      </c>
      <c r="F30" s="34">
        <v>18.870194800856918</v>
      </c>
      <c r="G30" s="34">
        <v>51887.665215239773</v>
      </c>
      <c r="H30" s="34">
        <v>159193.63343056387</v>
      </c>
      <c r="I30" s="34">
        <v>18.866474283202823</v>
      </c>
      <c r="J30" s="33">
        <v>-8.4094874182483181E-4</v>
      </c>
      <c r="K30" s="33">
        <v>2.2394550614990294E-4</v>
      </c>
      <c r="L30" s="33">
        <v>-5.8690936555194639E-8</v>
      </c>
      <c r="M30" s="33">
        <v>1.8106639618054032E-4</v>
      </c>
      <c r="N30" s="33">
        <v>-3.7027485086582601E-4</v>
      </c>
      <c r="O30" s="33">
        <v>2.4006856591540782E-7</v>
      </c>
      <c r="P30" s="29">
        <f>(Table_TrackDisplacement[[#This Row],[LR Track Z]]-Table_TrackDisplacement[[#This Row],[RR Track Z]])*1000</f>
        <v>3.7205176540950902</v>
      </c>
      <c r="Q30" s="29">
        <f>_xlfn.XLOOKUP(Table_TrackDisplacement[[#This Row],[Track ID]],Table__Track_Baseline[Track ID],Table__Track_Baseline[Avg. Cant],"-")</f>
        <v>3.7208164135975608</v>
      </c>
      <c r="R30" s="29">
        <f>Table_TrackDisplacement[[#This Row],[Cant Raw Data]]-Table_TrackDisplacement[[#This Row],[BL Cant Raw Data]]</f>
        <v>-2.9875950247060246E-4</v>
      </c>
      <c r="S30" s="30">
        <f>(Table_TrackDisplacement[[#This Row],[Delta LR Z]]-Table_TrackDisplacement[[#This Row],[Delta RR Z]])*1000</f>
        <v>-2.9875950247060246E-4</v>
      </c>
      <c r="T30" s="29">
        <f>Table_TrackDisplacement[[#This Row],[Cant Delta Data]]-Table_TrackDisplacement[[#This Row],[Raw Cant Change]]</f>
        <v>0</v>
      </c>
      <c r="U30" s="29">
        <f ca="1">IFERROR(Table_TrackDisplacement[[#This Row],[Cant Raw Data]]-OFFSET(Table_TrackDisplacement[[#This Row],[Cant Raw Data]],-2,0),"-")</f>
        <v>-0.26710617959935234</v>
      </c>
      <c r="V30" s="29">
        <f ca="1">_xlfn.XLOOKUP(Table_TrackDisplacement[[#This Row],[Track ID]],Table__Track_Baseline[Track ID],Table__Track_Baseline[Avg. Twist],"-")</f>
        <v>-0.26689492315767893</v>
      </c>
      <c r="W30" s="29">
        <f ca="1">IFERROR(Table_TrackDisplacement[[#This Row],[Twist Raw Data]]-Table_TrackDisplacement[[#This Row],[BL Twist Raw Data]],"-")</f>
        <v>-2.1125644167341306E-4</v>
      </c>
      <c r="X30" s="29">
        <f ca="1">IFERROR(Table_TrackDisplacement[[#This Row],[Cant Delta Data]]-OFFSET(Table_TrackDisplacement[[#This Row],[Cant Delta Data]],-2,0),"-")</f>
        <v>-2.1125644167341306E-4</v>
      </c>
      <c r="Y30" s="29">
        <f ca="1">IFERROR(Table_TrackDisplacement[[#This Row],[Twist Delta Data]]-Table_TrackDisplacement[[#This Row],[Raw Twist Change]],"-")</f>
        <v>0</v>
      </c>
      <c r="Z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1313.9434302201387</v>
      </c>
      <c r="AA30" s="29">
        <f>_xlfn.XLOOKUP(Table_TrackDisplacement[[#This Row],[Track ID]],Table__Track_Baseline[Track ID],Table__Track_Baseline[Avg. Gauge],"-")</f>
        <v>1313.6524365911453</v>
      </c>
      <c r="AB30" s="29">
        <f>IFERROR(Table_TrackDisplacement[[#This Row],[Gauge Raw Data]]-Table_TrackDisplacement[[#This Row],[BL Gauge Raw Data]],"-")</f>
        <v>0.29099362899341941</v>
      </c>
      <c r="AC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1.1822067772861398</v>
      </c>
    </row>
    <row r="31" spans="1:29" x14ac:dyDescent="0.25">
      <c r="A31" s="27">
        <v>45743.493055555555</v>
      </c>
      <c r="B31" s="28" t="s">
        <v>15</v>
      </c>
      <c r="C31" s="28" t="str">
        <f>Table_TrackDisplacement[[#This Row],[Epoch]]&amp;"-"&amp;Table_TrackDisplacement[[#This Row],[Track ID]]</f>
        <v>45743.4930555556-250-RL-OP-0024</v>
      </c>
      <c r="D31" s="34">
        <v>51888.986205860805</v>
      </c>
      <c r="E31" s="34">
        <v>159194.62172788166</v>
      </c>
      <c r="F31" s="34">
        <v>18.869514793813725</v>
      </c>
      <c r="G31" s="34">
        <v>51888.624024107339</v>
      </c>
      <c r="H31" s="34">
        <v>159193.35679670321</v>
      </c>
      <c r="I31" s="34">
        <v>18.86545332152658</v>
      </c>
      <c r="J31" s="33">
        <v>-1.0604572889860719E-4</v>
      </c>
      <c r="K31" s="33">
        <v>-3.7024507764726877E-4</v>
      </c>
      <c r="L31" s="33">
        <v>-1.5830230282176672E-7</v>
      </c>
      <c r="M31" s="33">
        <v>-1.0719956699176691E-3</v>
      </c>
      <c r="N31" s="33">
        <v>-2.4953973479568958E-4</v>
      </c>
      <c r="O31" s="33">
        <v>2.1475951683669336E-7</v>
      </c>
      <c r="P31" s="29">
        <f>(Table_TrackDisplacement[[#This Row],[LR Track Z]]-Table_TrackDisplacement[[#This Row],[RR Track Z]])*1000</f>
        <v>4.0614722871445963</v>
      </c>
      <c r="Q31" s="29">
        <f>_xlfn.XLOOKUP(Table_TrackDisplacement[[#This Row],[Track ID]],Table__Track_Baseline[Track ID],Table__Track_Baseline[Avg. Cant],"-")</f>
        <v>4.0618453489642548</v>
      </c>
      <c r="R31" s="29">
        <f>Table_TrackDisplacement[[#This Row],[Cant Raw Data]]-Table_TrackDisplacement[[#This Row],[BL Cant Raw Data]]</f>
        <v>-3.7306181965846008E-4</v>
      </c>
      <c r="S31" s="30">
        <f>(Table_TrackDisplacement[[#This Row],[Delta LR Z]]-Table_TrackDisplacement[[#This Row],[Delta RR Z]])*1000</f>
        <v>-3.7306181965846008E-4</v>
      </c>
      <c r="T31" s="29">
        <f>Table_TrackDisplacement[[#This Row],[Cant Delta Data]]-Table_TrackDisplacement[[#This Row],[Raw Cant Change]]</f>
        <v>0</v>
      </c>
      <c r="U31" s="29">
        <f ca="1">IFERROR(Table_TrackDisplacement[[#This Row],[Cant Raw Data]]-OFFSET(Table_TrackDisplacement[[#This Row],[Cant Raw Data]],-2,0),"-")</f>
        <v>0.20740154324627724</v>
      </c>
      <c r="V31" s="29">
        <f ca="1">_xlfn.XLOOKUP(Table_TrackDisplacement[[#This Row],[Track ID]],Table__Track_Baseline[Track ID],Table__Track_Baseline[Avg. Twist],"-")</f>
        <v>0.20758147378785452</v>
      </c>
      <c r="W31" s="29">
        <f ca="1">IFERROR(Table_TrackDisplacement[[#This Row],[Twist Raw Data]]-Table_TrackDisplacement[[#This Row],[BL Twist Raw Data]],"-")</f>
        <v>-1.7993054157727784E-4</v>
      </c>
      <c r="X31" s="29">
        <f ca="1">IFERROR(Table_TrackDisplacement[[#This Row],[Cant Delta Data]]-OFFSET(Table_TrackDisplacement[[#This Row],[Cant Delta Data]],-2,0),"-")</f>
        <v>-1.7993054157727784E-4</v>
      </c>
      <c r="Y31" s="29">
        <f ca="1">IFERROR(Table_TrackDisplacement[[#This Row],[Twist Delta Data]]-Table_TrackDisplacement[[#This Row],[Raw Twist Change]],"-")</f>
        <v>0</v>
      </c>
      <c r="Z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1315.7670782895584</v>
      </c>
      <c r="AA31" s="29">
        <f>_xlfn.XLOOKUP(Table_TrackDisplacement[[#This Row],[Track ID]],Table__Track_Baseline[Track ID],Table__Track_Baseline[Avg. Gauge],"-")</f>
        <v>1315.6175827293309</v>
      </c>
      <c r="AB31" s="29">
        <f>IFERROR(Table_TrackDisplacement[[#This Row],[Gauge Raw Data]]-Table_TrackDisplacement[[#This Row],[BL Gauge Raw Data]],"-")</f>
        <v>0.14949556022747856</v>
      </c>
      <c r="AC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0.97346248388048717</v>
      </c>
    </row>
    <row r="32" spans="1:29" x14ac:dyDescent="0.25">
      <c r="A32" s="27">
        <v>45743.493055555555</v>
      </c>
      <c r="B32" s="28" t="s">
        <v>16</v>
      </c>
      <c r="C32" s="28" t="str">
        <f>Table_TrackDisplacement[[#This Row],[Epoch]]&amp;"-"&amp;Table_TrackDisplacement[[#This Row],[Track ID]]</f>
        <v>45743.4930555556-250-RL-OP-0025</v>
      </c>
      <c r="D32" s="34">
        <v>51889.947492753308</v>
      </c>
      <c r="E32" s="34">
        <v>159194.34617940843</v>
      </c>
      <c r="F32" s="34">
        <v>18.868773709900385</v>
      </c>
      <c r="G32" s="34">
        <v>51889.58479107709</v>
      </c>
      <c r="H32" s="34">
        <v>159193.07944244222</v>
      </c>
      <c r="I32" s="34">
        <v>18.864251762034648</v>
      </c>
      <c r="J32" s="33">
        <v>-2.2073935542721301E-4</v>
      </c>
      <c r="K32" s="33">
        <v>-7.7068316750228405E-4</v>
      </c>
      <c r="L32" s="33">
        <v>-3.2951396278235734E-7</v>
      </c>
      <c r="M32" s="33">
        <v>-1.15464479313232E-3</v>
      </c>
      <c r="N32" s="33">
        <v>-5.3600477986037731E-4</v>
      </c>
      <c r="O32" s="33">
        <v>4.6129782305115441E-7</v>
      </c>
      <c r="P32" s="29">
        <f>(Table_TrackDisplacement[[#This Row],[LR Track Z]]-Table_TrackDisplacement[[#This Row],[RR Track Z]])*1000</f>
        <v>4.5219478657365642</v>
      </c>
      <c r="Q32" s="29">
        <f>_xlfn.XLOOKUP(Table_TrackDisplacement[[#This Row],[Track ID]],Table__Track_Baseline[Track ID],Table__Track_Baseline[Avg. Cant],"-")</f>
        <v>4.5227386775223977</v>
      </c>
      <c r="R32" s="29">
        <f>Table_TrackDisplacement[[#This Row],[Cant Raw Data]]-Table_TrackDisplacement[[#This Row],[BL Cant Raw Data]]</f>
        <v>-7.9081178583351175E-4</v>
      </c>
      <c r="S32" s="30">
        <f>(Table_TrackDisplacement[[#This Row],[Delta LR Z]]-Table_TrackDisplacement[[#This Row],[Delta RR Z]])*1000</f>
        <v>-7.9081178583351175E-4</v>
      </c>
      <c r="T32" s="29">
        <f>Table_TrackDisplacement[[#This Row],[Cant Delta Data]]-Table_TrackDisplacement[[#This Row],[Raw Cant Change]]</f>
        <v>0</v>
      </c>
      <c r="U32" s="29">
        <f ca="1">IFERROR(Table_TrackDisplacement[[#This Row],[Cant Raw Data]]-OFFSET(Table_TrackDisplacement[[#This Row],[Cant Raw Data]],-2,0),"-")</f>
        <v>0.80143021164147399</v>
      </c>
      <c r="V32" s="29">
        <f ca="1">_xlfn.XLOOKUP(Table_TrackDisplacement[[#This Row],[Track ID]],Table__Track_Baseline[Track ID],Table__Track_Baseline[Avg. Twist],"-")</f>
        <v>0.8019222639248369</v>
      </c>
      <c r="W32" s="29">
        <f ca="1">IFERROR(Table_TrackDisplacement[[#This Row],[Twist Raw Data]]-Table_TrackDisplacement[[#This Row],[BL Twist Raw Data]],"-")</f>
        <v>-4.9205228336290929E-4</v>
      </c>
      <c r="X32" s="29">
        <f ca="1">IFERROR(Table_TrackDisplacement[[#This Row],[Cant Delta Data]]-OFFSET(Table_TrackDisplacement[[#This Row],[Cant Delta Data]],-2,0),"-")</f>
        <v>-4.9205228336290929E-4</v>
      </c>
      <c r="Y32" s="29">
        <f ca="1">IFERROR(Table_TrackDisplacement[[#This Row],[Twist Delta Data]]-Table_TrackDisplacement[[#This Row],[Raw Twist Change]],"-")</f>
        <v>0</v>
      </c>
      <c r="Z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1317.6477129731627</v>
      </c>
      <c r="AA32" s="29">
        <f>_xlfn.XLOOKUP(Table_TrackDisplacement[[#This Row],[Track ID]],Table__Track_Baseline[Track ID],Table__Track_Baseline[Avg. Gauge],"-")</f>
        <v>1317.6166071174061</v>
      </c>
      <c r="AB32" s="29">
        <f>IFERROR(Table_TrackDisplacement[[#This Row],[Gauge Raw Data]]-Table_TrackDisplacement[[#This Row],[BL Gauge Raw Data]],"-")</f>
        <v>3.1105855756550227E-2</v>
      </c>
      <c r="AC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0.96294025649811377</v>
      </c>
    </row>
    <row r="33" spans="1:29" x14ac:dyDescent="0.25">
      <c r="A33" s="27">
        <v>45743.493055555555</v>
      </c>
      <c r="B33" s="28" t="s">
        <v>17</v>
      </c>
      <c r="C33" s="28" t="str">
        <f>Table_TrackDisplacement[[#This Row],[Epoch]]&amp;"-"&amp;Table_TrackDisplacement[[#This Row],[Track ID]]</f>
        <v>45743.4930555556-250-RL-OP-0026</v>
      </c>
      <c r="D33" s="34">
        <v>51890.908779645804</v>
      </c>
      <c r="E33" s="34">
        <v>159194.0706309352</v>
      </c>
      <c r="F33" s="34">
        <v>18.868032625987045</v>
      </c>
      <c r="G33" s="34">
        <v>51890.545558046833</v>
      </c>
      <c r="H33" s="34">
        <v>159192.80208818123</v>
      </c>
      <c r="I33" s="34">
        <v>18.86305020254272</v>
      </c>
      <c r="J33" s="33">
        <v>-3.3543298923177645E-4</v>
      </c>
      <c r="K33" s="33">
        <v>-1.1711212864611298E-3</v>
      </c>
      <c r="L33" s="33">
        <v>-5.0072562274294796E-7</v>
      </c>
      <c r="M33" s="33">
        <v>-1.2372939308988862E-3</v>
      </c>
      <c r="N33" s="33">
        <v>-8.224698540288955E-4</v>
      </c>
      <c r="O33" s="33">
        <v>7.0783612571290178E-7</v>
      </c>
      <c r="P33" s="29">
        <f>(Table_TrackDisplacement[[#This Row],[LR Track Z]]-Table_TrackDisplacement[[#This Row],[RR Track Z]])*1000</f>
        <v>4.9824234443249793</v>
      </c>
      <c r="Q33" s="29">
        <f>_xlfn.XLOOKUP(Table_TrackDisplacement[[#This Row],[Track ID]],Table__Track_Baseline[Track ID],Table__Track_Baseline[Avg. Cant],"-")</f>
        <v>4.9836320060734352</v>
      </c>
      <c r="R33" s="29">
        <f>Table_TrackDisplacement[[#This Row],[Cant Raw Data]]-Table_TrackDisplacement[[#This Row],[BL Cant Raw Data]]</f>
        <v>-1.2085617484558497E-3</v>
      </c>
      <c r="S33" s="30">
        <f>(Table_TrackDisplacement[[#This Row],[Delta LR Z]]-Table_TrackDisplacement[[#This Row],[Delta RR Z]])*1000</f>
        <v>-1.2085617484558497E-3</v>
      </c>
      <c r="T33" s="29">
        <f>Table_TrackDisplacement[[#This Row],[Cant Delta Data]]-Table_TrackDisplacement[[#This Row],[Raw Cant Change]]</f>
        <v>0</v>
      </c>
      <c r="U33" s="29">
        <f ca="1">IFERROR(Table_TrackDisplacement[[#This Row],[Cant Raw Data]]-OFFSET(Table_TrackDisplacement[[#This Row],[Cant Raw Data]],-2,0),"-")</f>
        <v>0.92095115718038301</v>
      </c>
      <c r="V33" s="29">
        <f ca="1">_xlfn.XLOOKUP(Table_TrackDisplacement[[#This Row],[Track ID]],Table__Track_Baseline[Track ID],Table__Track_Baseline[Avg. Twist],"-")</f>
        <v>0.9217866571091804</v>
      </c>
      <c r="W33" s="29">
        <f ca="1">IFERROR(Table_TrackDisplacement[[#This Row],[Twist Raw Data]]-Table_TrackDisplacement[[#This Row],[BL Twist Raw Data]],"-")</f>
        <v>-8.3549992879738966E-4</v>
      </c>
      <c r="X33" s="29">
        <f ca="1">IFERROR(Table_TrackDisplacement[[#This Row],[Cant Delta Data]]-OFFSET(Table_TrackDisplacement[[#This Row],[Cant Delta Data]],-2,0),"-")</f>
        <v>-8.3549992879738966E-4</v>
      </c>
      <c r="Y33" s="29">
        <f ca="1">IFERROR(Table_TrackDisplacement[[#This Row],[Twist Delta Data]]-Table_TrackDisplacement[[#This Row],[Raw Twist Change]],"-")</f>
        <v>0</v>
      </c>
      <c r="Z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1319.5285041066368</v>
      </c>
      <c r="AA33" s="29">
        <f>_xlfn.XLOOKUP(Table_TrackDisplacement[[#This Row],[Track ID]],Table__Track_Baseline[Track ID],Table__Track_Baseline[Avg. Gauge],"-")</f>
        <v>1319.6157879683969</v>
      </c>
      <c r="AB33" s="29">
        <f>IFERROR(Table_TrackDisplacement[[#This Row],[Gauge Raw Data]]-Table_TrackDisplacement[[#This Row],[BL Gauge Raw Data]],"-")</f>
        <v>-8.7283861760170112E-2</v>
      </c>
      <c r="AC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0.96690870306520382</v>
      </c>
    </row>
    <row r="34" spans="1:29" x14ac:dyDescent="0.25">
      <c r="A34" s="27">
        <v>45743.493055555555</v>
      </c>
      <c r="B34" s="28" t="s">
        <v>18</v>
      </c>
      <c r="C34" s="28" t="str">
        <f>Table_TrackDisplacement[[#This Row],[Epoch]]&amp;"-"&amp;Table_TrackDisplacement[[#This Row],[Track ID]]</f>
        <v>45743.4930555556-250-RL-OP-0027</v>
      </c>
      <c r="D34" s="34">
        <v>51891.869997674046</v>
      </c>
      <c r="E34" s="34">
        <v>159193.79403821289</v>
      </c>
      <c r="F34" s="34">
        <v>18.865661670375356</v>
      </c>
      <c r="G34" s="34">
        <v>51891.504267267614</v>
      </c>
      <c r="H34" s="34">
        <v>159192.5256090266</v>
      </c>
      <c r="I34" s="34">
        <v>18.861283294009535</v>
      </c>
      <c r="J34" s="33">
        <v>-9.9999999656574801E-4</v>
      </c>
      <c r="K34" s="33">
        <v>-9.9999998928979039E-4</v>
      </c>
      <c r="L34" s="33">
        <v>0</v>
      </c>
      <c r="M34" s="33">
        <v>-6.7881068389397115E-4</v>
      </c>
      <c r="N34" s="33">
        <v>-1.0421858751215041E-3</v>
      </c>
      <c r="O34" s="33">
        <v>4.2639255326548664E-7</v>
      </c>
      <c r="P34" s="29">
        <f>(Table_TrackDisplacement[[#This Row],[LR Track Z]]-Table_TrackDisplacement[[#This Row],[RR Track Z]])*1000</f>
        <v>4.3783763658211683</v>
      </c>
      <c r="Q34" s="29">
        <f>_xlfn.XLOOKUP(Table_TrackDisplacement[[#This Row],[Track ID]],Table__Track_Baseline[Track ID],Table__Track_Baseline[Avg. Cant],"-")</f>
        <v>4.3788027583744338</v>
      </c>
      <c r="R34" s="29">
        <f>Table_TrackDisplacement[[#This Row],[Cant Raw Data]]-Table_TrackDisplacement[[#This Row],[BL Cant Raw Data]]</f>
        <v>-4.2639255326548664E-4</v>
      </c>
      <c r="S34" s="30">
        <f>(Table_TrackDisplacement[[#This Row],[Delta LR Z]]-Table_TrackDisplacement[[#This Row],[Delta RR Z]])*1000</f>
        <v>-4.2639255326548664E-4</v>
      </c>
      <c r="T34" s="29">
        <f>Table_TrackDisplacement[[#This Row],[Cant Delta Data]]-Table_TrackDisplacement[[#This Row],[Raw Cant Change]]</f>
        <v>0</v>
      </c>
      <c r="U34" s="29">
        <f ca="1">IFERROR(Table_TrackDisplacement[[#This Row],[Cant Raw Data]]-OFFSET(Table_TrackDisplacement[[#This Row],[Cant Raw Data]],-2,0),"-")</f>
        <v>-0.14357149991539586</v>
      </c>
      <c r="V34" s="29">
        <f ca="1">_xlfn.XLOOKUP(Table_TrackDisplacement[[#This Row],[Track ID]],Table__Track_Baseline[Track ID],Table__Track_Baseline[Avg. Twist],"-")</f>
        <v>-0.14393591914796389</v>
      </c>
      <c r="W34" s="29">
        <f ca="1">IFERROR(Table_TrackDisplacement[[#This Row],[Twist Raw Data]]-Table_TrackDisplacement[[#This Row],[BL Twist Raw Data]],"-")</f>
        <v>3.6441923256802511E-4</v>
      </c>
      <c r="X34" s="29">
        <f ca="1">IFERROR(Table_TrackDisplacement[[#This Row],[Cant Delta Data]]-OFFSET(Table_TrackDisplacement[[#This Row],[Cant Delta Data]],-2,0),"-")</f>
        <v>3.6441923256802511E-4</v>
      </c>
      <c r="Y34" s="29">
        <f ca="1">IFERROR(Table_TrackDisplacement[[#This Row],[Twist Delta Data]]-Table_TrackDisplacement[[#This Row],[Raw Twist Change]],"-")</f>
        <v>0</v>
      </c>
      <c r="Z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34" s="29">
        <f>_xlfn.XLOOKUP(Table_TrackDisplacement[[#This Row],[Track ID]],Table__Track_Baseline[Track ID],Table__Track_Baseline[Avg. Gauge],"-")</f>
        <v>1320.1585236010314</v>
      </c>
      <c r="AB34" s="29">
        <f>IFERROR(Table_TrackDisplacement[[#This Row],[Gauge Raw Data]]-Table_TrackDisplacement[[#This Row],[BL Gauge Raw Data]],"-")</f>
        <v>-4.8489936344594753E-2</v>
      </c>
      <c r="AC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35" spans="1:29" x14ac:dyDescent="0.25">
      <c r="A35" s="27">
        <v>45743.493055555555</v>
      </c>
      <c r="B35" s="28" t="s">
        <v>19</v>
      </c>
      <c r="C35" s="28" t="str">
        <f>Table_TrackDisplacement[[#This Row],[Epoch]]&amp;"-"&amp;Table_TrackDisplacement[[#This Row],[Track ID]]</f>
        <v>45743.4930555556-250-RL-OP-0028</v>
      </c>
      <c r="D35" s="34">
        <v>51892.83098666594</v>
      </c>
      <c r="E35" s="34">
        <v>159193.51746240538</v>
      </c>
      <c r="F35" s="34">
        <v>18.863216230483452</v>
      </c>
      <c r="G35" s="34">
        <v>51892.465111689802</v>
      </c>
      <c r="H35" s="34">
        <v>159192.24852641847</v>
      </c>
      <c r="I35" s="34">
        <v>18.859487576446288</v>
      </c>
      <c r="J35" s="33">
        <v>-9.9999999656574801E-4</v>
      </c>
      <c r="K35" s="33">
        <v>-9.9999998928979039E-4</v>
      </c>
      <c r="L35" s="33">
        <v>0</v>
      </c>
      <c r="M35" s="33">
        <v>-6.915136327734217E-4</v>
      </c>
      <c r="N35" s="33">
        <v>-1.0863133647944778E-3</v>
      </c>
      <c r="O35" s="33">
        <v>8.7240986701431211E-7</v>
      </c>
      <c r="P35" s="29">
        <f>(Table_TrackDisplacement[[#This Row],[LR Track Z]]-Table_TrackDisplacement[[#This Row],[RR Track Z]])*1000</f>
        <v>3.7286540371646026</v>
      </c>
      <c r="Q35" s="29">
        <f>_xlfn.XLOOKUP(Table_TrackDisplacement[[#This Row],[Track ID]],Table__Track_Baseline[Track ID],Table__Track_Baseline[Avg. Cant],"-")</f>
        <v>3.729526447031617</v>
      </c>
      <c r="R35" s="29">
        <f>Table_TrackDisplacement[[#This Row],[Cant Raw Data]]-Table_TrackDisplacement[[#This Row],[BL Cant Raw Data]]</f>
        <v>-8.7240986701431211E-4</v>
      </c>
      <c r="S35" s="30">
        <f>(Table_TrackDisplacement[[#This Row],[Delta LR Z]]-Table_TrackDisplacement[[#This Row],[Delta RR Z]])*1000</f>
        <v>-8.7240986701431211E-4</v>
      </c>
      <c r="T35" s="29">
        <f>Table_TrackDisplacement[[#This Row],[Cant Delta Data]]-Table_TrackDisplacement[[#This Row],[Raw Cant Change]]</f>
        <v>0</v>
      </c>
      <c r="U35" s="29">
        <f ca="1">IFERROR(Table_TrackDisplacement[[#This Row],[Cant Raw Data]]-OFFSET(Table_TrackDisplacement[[#This Row],[Cant Raw Data]],-2,0),"-")</f>
        <v>-1.2537694071603767</v>
      </c>
      <c r="V35" s="29">
        <f ca="1">_xlfn.XLOOKUP(Table_TrackDisplacement[[#This Row],[Track ID]],Table__Track_Baseline[Track ID],Table__Track_Baseline[Avg. Twist],"-")</f>
        <v>-1.2541055590418182</v>
      </c>
      <c r="W35" s="29">
        <f ca="1">IFERROR(Table_TrackDisplacement[[#This Row],[Twist Raw Data]]-Table_TrackDisplacement[[#This Row],[BL Twist Raw Data]],"-")</f>
        <v>3.3615188144153763E-4</v>
      </c>
      <c r="X35" s="29">
        <f ca="1">IFERROR(Table_TrackDisplacement[[#This Row],[Cant Delta Data]]-OFFSET(Table_TrackDisplacement[[#This Row],[Cant Delta Data]],-2,0),"-")</f>
        <v>3.3615188144153763E-4</v>
      </c>
      <c r="Y35" s="29">
        <f ca="1">IFERROR(Table_TrackDisplacement[[#This Row],[Twist Delta Data]]-Table_TrackDisplacement[[#This Row],[Raw Twist Change]],"-")</f>
        <v>0</v>
      </c>
      <c r="Z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35" s="29">
        <f>_xlfn.XLOOKUP(Table_TrackDisplacement[[#This Row],[Track ID]],Table__Track_Baseline[Track ID],Table__Track_Baseline[Avg. Gauge],"-")</f>
        <v>1320.6376231231336</v>
      </c>
      <c r="AB35" s="29">
        <f>IFERROR(Table_TrackDisplacement[[#This Row],[Gauge Raw Data]]-Table_TrackDisplacement[[#This Row],[BL Gauge Raw Data]],"-")</f>
        <v>-2.5713762208852131E-3</v>
      </c>
      <c r="AC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36" spans="1:29" x14ac:dyDescent="0.25">
      <c r="A36" s="27">
        <v>45743.493055555555</v>
      </c>
      <c r="B36" s="28" t="s">
        <v>20</v>
      </c>
      <c r="C36" s="28" t="str">
        <f>Table_TrackDisplacement[[#This Row],[Epoch]]&amp;"-"&amp;Table_TrackDisplacement[[#This Row],[Track ID]]</f>
        <v>45743.4930555556-250-RL-OP-0029</v>
      </c>
      <c r="D36" s="34">
        <v>51893.791834256968</v>
      </c>
      <c r="E36" s="34">
        <v>159193.24088966311</v>
      </c>
      <c r="F36" s="34">
        <v>18.860908805651452</v>
      </c>
      <c r="G36" s="34">
        <v>51893.426692580288</v>
      </c>
      <c r="H36" s="34">
        <v>159191.97123179527</v>
      </c>
      <c r="I36" s="34">
        <v>18.857700906411129</v>
      </c>
      <c r="J36" s="33">
        <v>-1.0002059061662294E-3</v>
      </c>
      <c r="K36" s="33">
        <v>-1.0007299715653062E-3</v>
      </c>
      <c r="L36" s="33">
        <v>-1.1747737833189831E-5</v>
      </c>
      <c r="M36" s="33">
        <v>2.176966518163681E-8</v>
      </c>
      <c r="N36" s="33">
        <v>-1.3332580274436623E-3</v>
      </c>
      <c r="O36" s="33">
        <v>3.2641978009451122E-10</v>
      </c>
      <c r="P36" s="29">
        <f>(Table_TrackDisplacement[[#This Row],[LR Track Z]]-Table_TrackDisplacement[[#This Row],[RR Track Z]])*1000</f>
        <v>3.2078992403228312</v>
      </c>
      <c r="Q36" s="29">
        <f>_xlfn.XLOOKUP(Table_TrackDisplacement[[#This Row],[Track ID]],Table__Track_Baseline[Track ID],Table__Track_Baseline[Avg. Cant],"-")</f>
        <v>3.2196473045758012</v>
      </c>
      <c r="R36" s="29">
        <f>Table_TrackDisplacement[[#This Row],[Cant Raw Data]]-Table_TrackDisplacement[[#This Row],[BL Cant Raw Data]]</f>
        <v>-1.1748064252969925E-2</v>
      </c>
      <c r="S36" s="30">
        <f>(Table_TrackDisplacement[[#This Row],[Delta LR Z]]-Table_TrackDisplacement[[#This Row],[Delta RR Z]])*1000</f>
        <v>-1.1748064252969925E-2</v>
      </c>
      <c r="T36" s="29">
        <f>Table_TrackDisplacement[[#This Row],[Cant Delta Data]]-Table_TrackDisplacement[[#This Row],[Raw Cant Change]]</f>
        <v>0</v>
      </c>
      <c r="U36" s="29">
        <f ca="1">IFERROR(Table_TrackDisplacement[[#This Row],[Cant Raw Data]]-OFFSET(Table_TrackDisplacement[[#This Row],[Cant Raw Data]],-2,0),"-")</f>
        <v>-1.170477125498337</v>
      </c>
      <c r="V36" s="29">
        <f ca="1">_xlfn.XLOOKUP(Table_TrackDisplacement[[#This Row],[Track ID]],Table__Track_Baseline[Track ID],Table__Track_Baseline[Avg. Twist],"-")</f>
        <v>-1.1591554537986326</v>
      </c>
      <c r="W36" s="29">
        <f ca="1">IFERROR(Table_TrackDisplacement[[#This Row],[Twist Raw Data]]-Table_TrackDisplacement[[#This Row],[BL Twist Raw Data]],"-")</f>
        <v>-1.1321671699704439E-2</v>
      </c>
      <c r="X36" s="29">
        <f ca="1">IFERROR(Table_TrackDisplacement[[#This Row],[Cant Delta Data]]-OFFSET(Table_TrackDisplacement[[#This Row],[Cant Delta Data]],-2,0),"-")</f>
        <v>-1.1321671699704439E-2</v>
      </c>
      <c r="Y36" s="29">
        <f ca="1">IFERROR(Table_TrackDisplacement[[#This Row],[Twist Delta Data]]-Table_TrackDisplacement[[#This Row],[Raw Twist Change]],"-")</f>
        <v>0</v>
      </c>
      <c r="Z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1321.1244589535895</v>
      </c>
      <c r="AA36" s="29">
        <f>_xlfn.XLOOKUP(Table_TrackDisplacement[[#This Row],[Track ID]],Table__Track_Baseline[Track ID],Table__Track_Baseline[Avg. Gauge],"-")</f>
        <v>1321.0817834196855</v>
      </c>
      <c r="AB36" s="29">
        <f>IFERROR(Table_TrackDisplacement[[#This Row],[Gauge Raw Data]]-Table_TrackDisplacement[[#This Row],[BL Gauge Raw Data]],"-")</f>
        <v>4.2675533904002805E-2</v>
      </c>
      <c r="AC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1.0541196936112318</v>
      </c>
    </row>
    <row r="37" spans="1:29" x14ac:dyDescent="0.25">
      <c r="A37" s="27">
        <v>45743.493055555555</v>
      </c>
      <c r="B37" s="28" t="s">
        <v>21</v>
      </c>
      <c r="C37" s="28" t="str">
        <f>Table_TrackDisplacement[[#This Row],[Epoch]]&amp;"-"&amp;Table_TrackDisplacement[[#This Row],[Track ID]]</f>
        <v>45743.4930555556-250-RL-OP-0030</v>
      </c>
      <c r="D37" s="34">
        <v>51894.752636096942</v>
      </c>
      <c r="E37" s="34">
        <v>159192.96365366908</v>
      </c>
      <c r="F37" s="34">
        <v>18.861075895811787</v>
      </c>
      <c r="G37" s="34">
        <v>51894.387556785732</v>
      </c>
      <c r="H37" s="34">
        <v>159191.69421203164</v>
      </c>
      <c r="I37" s="34">
        <v>18.85787192737892</v>
      </c>
      <c r="J37" s="33">
        <v>-1.0041131608886644E-3</v>
      </c>
      <c r="K37" s="33">
        <v>-1.0145815904252231E-3</v>
      </c>
      <c r="L37" s="33">
        <v>-2.3466496429946915E-4</v>
      </c>
      <c r="M37" s="33">
        <v>4.1297680581919849E-6</v>
      </c>
      <c r="N37" s="33">
        <v>-1.3190527679398656E-3</v>
      </c>
      <c r="O37" s="33">
        <v>6.1914548155073135E-8</v>
      </c>
      <c r="P37" s="29">
        <f>(Table_TrackDisplacement[[#This Row],[LR Track Z]]-Table_TrackDisplacement[[#This Row],[RR Track Z]])*1000</f>
        <v>3.203968432867299</v>
      </c>
      <c r="Q37" s="29">
        <f>_xlfn.XLOOKUP(Table_TrackDisplacement[[#This Row],[Track ID]],Table__Track_Baseline[Track ID],Table__Track_Baseline[Avg. Cant],"-")</f>
        <v>3.4386953117149233</v>
      </c>
      <c r="R37" s="29">
        <f>Table_TrackDisplacement[[#This Row],[Cant Raw Data]]-Table_TrackDisplacement[[#This Row],[BL Cant Raw Data]]</f>
        <v>-0.23472687884762422</v>
      </c>
      <c r="S37" s="30">
        <f>(Table_TrackDisplacement[[#This Row],[Delta LR Z]]-Table_TrackDisplacement[[#This Row],[Delta RR Z]])*1000</f>
        <v>-0.23472687884762422</v>
      </c>
      <c r="T37" s="29">
        <f>Table_TrackDisplacement[[#This Row],[Cant Delta Data]]-Table_TrackDisplacement[[#This Row],[Raw Cant Change]]</f>
        <v>0</v>
      </c>
      <c r="U37" s="29">
        <f ca="1">IFERROR(Table_TrackDisplacement[[#This Row],[Cant Raw Data]]-OFFSET(Table_TrackDisplacement[[#This Row],[Cant Raw Data]],-2,0),"-")</f>
        <v>-0.5246856042973036</v>
      </c>
      <c r="V37" s="29">
        <f ca="1">_xlfn.XLOOKUP(Table_TrackDisplacement[[#This Row],[Track ID]],Table__Track_Baseline[Track ID],Table__Track_Baseline[Avg. Twist],"-")</f>
        <v>-0.29083113531669369</v>
      </c>
      <c r="W37" s="29">
        <f ca="1">IFERROR(Table_TrackDisplacement[[#This Row],[Twist Raw Data]]-Table_TrackDisplacement[[#This Row],[BL Twist Raw Data]],"-")</f>
        <v>-0.23385446898060991</v>
      </c>
      <c r="X37" s="29">
        <f ca="1">IFERROR(Table_TrackDisplacement[[#This Row],[Cant Delta Data]]-OFFSET(Table_TrackDisplacement[[#This Row],[Cant Delta Data]],-2,0),"-")</f>
        <v>-0.23385446898060991</v>
      </c>
      <c r="Y37" s="29">
        <f ca="1">IFERROR(Table_TrackDisplacement[[#This Row],[Twist Delta Data]]-Table_TrackDisplacement[[#This Row],[Raw Twist Change]],"-")</f>
        <v>0</v>
      </c>
      <c r="Z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1320.8994056181243</v>
      </c>
      <c r="AA37" s="29">
        <f>_xlfn.XLOOKUP(Table_TrackDisplacement[[#This Row],[Track ID]],Table__Track_Baseline[Track ID],Table__Track_Baseline[Avg. Gauge],"-")</f>
        <v>1320.8864707908592</v>
      </c>
      <c r="AB37" s="29">
        <f>IFERROR(Table_TrackDisplacement[[#This Row],[Gauge Raw Data]]-Table_TrackDisplacement[[#This Row],[BL Gauge Raw Data]],"-")</f>
        <v>1.2934827265098647E-2</v>
      </c>
      <c r="AC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1.0790519956712168</v>
      </c>
    </row>
    <row r="38" spans="1:29" x14ac:dyDescent="0.25">
      <c r="A38" s="27">
        <v>45743.493055555555</v>
      </c>
      <c r="B38" s="28" t="s">
        <v>22</v>
      </c>
      <c r="C38" s="28" t="str">
        <f>Table_TrackDisplacement[[#This Row],[Epoch]]&amp;"-"&amp;Table_TrackDisplacement[[#This Row],[Track ID]]</f>
        <v>45743.4930555556-250-RL-OP-0031</v>
      </c>
      <c r="D38" s="34">
        <v>51895.713437936916</v>
      </c>
      <c r="E38" s="34">
        <v>159192.68641767505</v>
      </c>
      <c r="F38" s="34">
        <v>18.861242985972126</v>
      </c>
      <c r="G38" s="34">
        <v>51895.348420991184</v>
      </c>
      <c r="H38" s="34">
        <v>159191.41719226798</v>
      </c>
      <c r="I38" s="34">
        <v>18.858042948346714</v>
      </c>
      <c r="J38" s="33">
        <v>-1.0080204083351418E-3</v>
      </c>
      <c r="K38" s="33">
        <v>-1.02843320928514E-3</v>
      </c>
      <c r="L38" s="33">
        <v>-4.5758219075864304E-4</v>
      </c>
      <c r="M38" s="33">
        <v>8.237766451202333E-6</v>
      </c>
      <c r="N38" s="33">
        <v>-1.3048475375398993E-3</v>
      </c>
      <c r="O38" s="33">
        <v>1.2350268008276544E-7</v>
      </c>
      <c r="P38" s="29">
        <f>(Table_TrackDisplacement[[#This Row],[LR Track Z]]-Table_TrackDisplacement[[#This Row],[RR Track Z]])*1000</f>
        <v>3.2000376254117668</v>
      </c>
      <c r="Q38" s="29">
        <f>_xlfn.XLOOKUP(Table_TrackDisplacement[[#This Row],[Track ID]],Table__Track_Baseline[Track ID],Table__Track_Baseline[Avg. Cant],"-")</f>
        <v>3.6577433188504926</v>
      </c>
      <c r="R38" s="29">
        <f>Table_TrackDisplacement[[#This Row],[Cant Raw Data]]-Table_TrackDisplacement[[#This Row],[BL Cant Raw Data]]</f>
        <v>-0.4577056934387258</v>
      </c>
      <c r="S38" s="30">
        <f>(Table_TrackDisplacement[[#This Row],[Delta LR Z]]-Table_TrackDisplacement[[#This Row],[Delta RR Z]])*1000</f>
        <v>-0.4577056934387258</v>
      </c>
      <c r="T38" s="29">
        <f>Table_TrackDisplacement[[#This Row],[Cant Delta Data]]-Table_TrackDisplacement[[#This Row],[Raw Cant Change]]</f>
        <v>0</v>
      </c>
      <c r="U38" s="29">
        <f ca="1">IFERROR(Table_TrackDisplacement[[#This Row],[Cant Raw Data]]-OFFSET(Table_TrackDisplacement[[#This Row],[Cant Raw Data]],-2,0),"-")</f>
        <v>-7.8616149110644074E-3</v>
      </c>
      <c r="V38" s="29">
        <f ca="1">_xlfn.XLOOKUP(Table_TrackDisplacement[[#This Row],[Track ID]],Table__Track_Baseline[Track ID],Table__Track_Baseline[Avg. Twist],"-")</f>
        <v>0.43809601427469147</v>
      </c>
      <c r="W38" s="29">
        <f ca="1">IFERROR(Table_TrackDisplacement[[#This Row],[Twist Raw Data]]-Table_TrackDisplacement[[#This Row],[BL Twist Raw Data]],"-")</f>
        <v>-0.44595762918575588</v>
      </c>
      <c r="X38" s="29">
        <f ca="1">IFERROR(Table_TrackDisplacement[[#This Row],[Cant Delta Data]]-OFFSET(Table_TrackDisplacement[[#This Row],[Cant Delta Data]],-2,0),"-")</f>
        <v>-0.44595762918575588</v>
      </c>
      <c r="Y38" s="29">
        <f ca="1">IFERROR(Table_TrackDisplacement[[#This Row],[Twist Delta Data]]-Table_TrackDisplacement[[#This Row],[Raw Twist Change]],"-")</f>
        <v>0</v>
      </c>
      <c r="Z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1320.6743523173147</v>
      </c>
      <c r="AA38" s="29">
        <f>_xlfn.XLOOKUP(Table_TrackDisplacement[[#This Row],[Track ID]],Table__Track_Baseline[Track ID],Table__Track_Baseline[Avg. Gauge],"-")</f>
        <v>1320.6911946526989</v>
      </c>
      <c r="AB38" s="29">
        <f>IFERROR(Table_TrackDisplacement[[#This Row],[Gauge Raw Data]]-Table_TrackDisplacement[[#This Row],[BL Gauge Raw Data]],"-")</f>
        <v>-1.6842335384126272E-2</v>
      </c>
      <c r="AC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1.1483379556954592</v>
      </c>
    </row>
    <row r="39" spans="1:29" x14ac:dyDescent="0.25">
      <c r="A39" s="27">
        <v>45743.493055555555</v>
      </c>
      <c r="B39" s="28" t="s">
        <v>23</v>
      </c>
      <c r="C39" s="28" t="str">
        <f>Table_TrackDisplacement[[#This Row],[Epoch]]&amp;"-"&amp;Table_TrackDisplacement[[#This Row],[Track ID]]</f>
        <v>45743.4930555556-250-RL-OP-0032</v>
      </c>
      <c r="D39" s="34">
        <v>51896.675404337235</v>
      </c>
      <c r="E39" s="34">
        <v>159192.40890242261</v>
      </c>
      <c r="F39" s="34">
        <v>18.861498400271905</v>
      </c>
      <c r="G39" s="34">
        <v>51896.30852141809</v>
      </c>
      <c r="H39" s="34">
        <v>159191.14070884953</v>
      </c>
      <c r="I39" s="34">
        <v>18.858247340168667</v>
      </c>
      <c r="J39" s="33">
        <v>2.1345476852729917E-6</v>
      </c>
      <c r="K39" s="33">
        <v>-1.3258418184705079E-3</v>
      </c>
      <c r="L39" s="33">
        <v>-6.5237204821855244E-4</v>
      </c>
      <c r="M39" s="33">
        <v>-9.9999322992516682E-4</v>
      </c>
      <c r="N39" s="33">
        <v>-1.000001939246431E-3</v>
      </c>
      <c r="O39" s="33">
        <v>-9.2823794659580017E-6</v>
      </c>
      <c r="P39" s="29">
        <f>(Table_TrackDisplacement[[#This Row],[LR Track Z]]-Table_TrackDisplacement[[#This Row],[RR Track Z]])*1000</f>
        <v>3.2510601032385011</v>
      </c>
      <c r="Q39" s="29">
        <f>_xlfn.XLOOKUP(Table_TrackDisplacement[[#This Row],[Track ID]],Table__Track_Baseline[Track ID],Table__Track_Baseline[Avg. Cant],"-")</f>
        <v>3.8941497719910956</v>
      </c>
      <c r="R39" s="29">
        <f>Table_TrackDisplacement[[#This Row],[Cant Raw Data]]-Table_TrackDisplacement[[#This Row],[BL Cant Raw Data]]</f>
        <v>-0.64308966875259443</v>
      </c>
      <c r="S39" s="30">
        <f>(Table_TrackDisplacement[[#This Row],[Delta LR Z]]-Table_TrackDisplacement[[#This Row],[Delta RR Z]])*1000</f>
        <v>-0.64308966875259443</v>
      </c>
      <c r="T39" s="29">
        <f>Table_TrackDisplacement[[#This Row],[Cant Delta Data]]-Table_TrackDisplacement[[#This Row],[Raw Cant Change]]</f>
        <v>0</v>
      </c>
      <c r="U39" s="29">
        <f ca="1">IFERROR(Table_TrackDisplacement[[#This Row],[Cant Raw Data]]-OFFSET(Table_TrackDisplacement[[#This Row],[Cant Raw Data]],-2,0),"-")</f>
        <v>4.7091670371202099E-2</v>
      </c>
      <c r="V39" s="29">
        <f ca="1">_xlfn.XLOOKUP(Table_TrackDisplacement[[#This Row],[Track ID]],Table__Track_Baseline[Track ID],Table__Track_Baseline[Avg. Twist],"-")</f>
        <v>0.45545446027617231</v>
      </c>
      <c r="W39" s="29">
        <f ca="1">IFERROR(Table_TrackDisplacement[[#This Row],[Twist Raw Data]]-Table_TrackDisplacement[[#This Row],[BL Twist Raw Data]],"-")</f>
        <v>-0.40836278990497021</v>
      </c>
      <c r="X39" s="29">
        <f ca="1">IFERROR(Table_TrackDisplacement[[#This Row],[Cant Delta Data]]-OFFSET(Table_TrackDisplacement[[#This Row],[Cant Delta Data]],-2,0),"-")</f>
        <v>-0.40836278990497021</v>
      </c>
      <c r="Y39" s="29">
        <f ca="1">IFERROR(Table_TrackDisplacement[[#This Row],[Twist Delta Data]]-Table_TrackDisplacement[[#This Row],[Raw Twist Change]],"-")</f>
        <v>0</v>
      </c>
      <c r="Z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1320.200206238723</v>
      </c>
      <c r="AA39" s="29">
        <f>_xlfn.XLOOKUP(Table_TrackDisplacement[[#This Row],[Track ID]],Table__Track_Baseline[Track ID],Table__Track_Baseline[Avg. Gauge],"-")</f>
        <v>1320.2368798619764</v>
      </c>
      <c r="AB39" s="29">
        <f>IFERROR(Table_TrackDisplacement[[#This Row],[Gauge Raw Data]]-Table_TrackDisplacement[[#This Row],[BL Gauge Raw Data]],"-")</f>
        <v>-3.6673623253363985E-2</v>
      </c>
      <c r="AC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1.2345023416776177</v>
      </c>
    </row>
    <row r="40" spans="1:29" x14ac:dyDescent="0.25">
      <c r="A40" s="27">
        <v>45743.493055555555</v>
      </c>
      <c r="B40" s="28" t="s">
        <v>24</v>
      </c>
      <c r="C40" s="28" t="str">
        <f>Table_TrackDisplacement[[#This Row],[Epoch]]&amp;"-"&amp;Table_TrackDisplacement[[#This Row],[Track ID]]</f>
        <v>45743.4930555556-250-RL-OP-0033</v>
      </c>
      <c r="D40" s="34">
        <v>51897.636450471109</v>
      </c>
      <c r="E40" s="34">
        <v>159192.13251905018</v>
      </c>
      <c r="F40" s="34">
        <v>18.863098404693126</v>
      </c>
      <c r="G40" s="34">
        <v>51897.270420156819</v>
      </c>
      <c r="H40" s="34">
        <v>159190.8673035219</v>
      </c>
      <c r="I40" s="34">
        <v>18.858833233345248</v>
      </c>
      <c r="J40" s="33">
        <v>3.684263356262818E-5</v>
      </c>
      <c r="K40" s="33">
        <v>-1.2040287838317454E-3</v>
      </c>
      <c r="L40" s="33">
        <v>-4.1993922797090022E-4</v>
      </c>
      <c r="M40" s="33">
        <v>-9.9990943272132427E-4</v>
      </c>
      <c r="N40" s="33">
        <v>-1.0000257461797446E-3</v>
      </c>
      <c r="O40" s="33">
        <v>-1.2416331342279818E-4</v>
      </c>
      <c r="P40" s="29">
        <f>(Table_TrackDisplacement[[#This Row],[LR Track Z]]-Table_TrackDisplacement[[#This Row],[RR Track Z]])*1000</f>
        <v>4.2651713478782938</v>
      </c>
      <c r="Q40" s="29">
        <f>_xlfn.XLOOKUP(Table_TrackDisplacement[[#This Row],[Track ID]],Table__Track_Baseline[Track ID],Table__Track_Baseline[Avg. Cant],"-")</f>
        <v>4.5609472624263958</v>
      </c>
      <c r="R40" s="29">
        <f>Table_TrackDisplacement[[#This Row],[Cant Raw Data]]-Table_TrackDisplacement[[#This Row],[BL Cant Raw Data]]</f>
        <v>-0.29577591454810204</v>
      </c>
      <c r="S40" s="30">
        <f>(Table_TrackDisplacement[[#This Row],[Delta LR Z]]-Table_TrackDisplacement[[#This Row],[Delta RR Z]])*1000</f>
        <v>-0.29577591454810204</v>
      </c>
      <c r="T40" s="29">
        <f>Table_TrackDisplacement[[#This Row],[Cant Delta Data]]-Table_TrackDisplacement[[#This Row],[Raw Cant Change]]</f>
        <v>0</v>
      </c>
      <c r="U40" s="29">
        <f ca="1">IFERROR(Table_TrackDisplacement[[#This Row],[Cant Raw Data]]-OFFSET(Table_TrackDisplacement[[#This Row],[Cant Raw Data]],-2,0),"-")</f>
        <v>1.0651337224665269</v>
      </c>
      <c r="V40" s="29">
        <f ca="1">_xlfn.XLOOKUP(Table_TrackDisplacement[[#This Row],[Track ID]],Table__Track_Baseline[Track ID],Table__Track_Baseline[Avg. Twist],"-")</f>
        <v>0.90320394357590317</v>
      </c>
      <c r="W40" s="29">
        <f ca="1">IFERROR(Table_TrackDisplacement[[#This Row],[Twist Raw Data]]-Table_TrackDisplacement[[#This Row],[BL Twist Raw Data]],"-")</f>
        <v>0.16192977889062377</v>
      </c>
      <c r="X40" s="29">
        <f ca="1">IFERROR(Table_TrackDisplacement[[#This Row],[Cant Delta Data]]-OFFSET(Table_TrackDisplacement[[#This Row],[Cant Delta Data]],-2,0),"-")</f>
        <v>0.16192977889062377</v>
      </c>
      <c r="Y40" s="29">
        <f ca="1">IFERROR(Table_TrackDisplacement[[#This Row],[Twist Delta Data]]-Table_TrackDisplacement[[#This Row],[Raw Twist Change]],"-")</f>
        <v>0</v>
      </c>
      <c r="Z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1317.105430737744</v>
      </c>
      <c r="AA40" s="29">
        <f>_xlfn.XLOOKUP(Table_TrackDisplacement[[#This Row],[Track ID]],Table__Track_Baseline[Track ID],Table__Track_Baseline[Avg. Gauge],"-")</f>
        <v>1317.0146897271238</v>
      </c>
      <c r="AB40" s="29">
        <f>IFERROR(Table_TrackDisplacement[[#This Row],[Gauge Raw Data]]-Table_TrackDisplacement[[#This Row],[BL Gauge Raw Data]],"-")</f>
        <v>9.0741010620149609E-2</v>
      </c>
      <c r="AC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1.0972490500984975</v>
      </c>
    </row>
    <row r="41" spans="1:29" x14ac:dyDescent="0.25">
      <c r="A41" s="27">
        <v>45743.493055555555</v>
      </c>
      <c r="B41" s="28" t="s">
        <v>25</v>
      </c>
      <c r="C41" s="28" t="str">
        <f>Table_TrackDisplacement[[#This Row],[Epoch]]&amp;"-"&amp;Table_TrackDisplacement[[#This Row],[Track ID]]</f>
        <v>45743.4930555556-250-RL-OP-0034</v>
      </c>
      <c r="D41" s="34">
        <v>51898.597496604991</v>
      </c>
      <c r="E41" s="34">
        <v>159191.85613567778</v>
      </c>
      <c r="F41" s="34">
        <v>18.86469840911435</v>
      </c>
      <c r="G41" s="34">
        <v>51898.232318895542</v>
      </c>
      <c r="H41" s="34">
        <v>159190.59389819429</v>
      </c>
      <c r="I41" s="34">
        <v>18.859419126521825</v>
      </c>
      <c r="J41" s="33">
        <v>7.1550726715940982E-5</v>
      </c>
      <c r="K41" s="33">
        <v>-1.0822157200891525E-3</v>
      </c>
      <c r="L41" s="33">
        <v>-1.87506407723248E-4</v>
      </c>
      <c r="M41" s="33">
        <v>-9.9982565006939694E-4</v>
      </c>
      <c r="N41" s="33">
        <v>-1.0000495531130582E-3</v>
      </c>
      <c r="O41" s="33">
        <v>-2.3904424738319108E-4</v>
      </c>
      <c r="P41" s="29">
        <f>(Table_TrackDisplacement[[#This Row],[LR Track Z]]-Table_TrackDisplacement[[#This Row],[RR Track Z]])*1000</f>
        <v>5.2792825925251918</v>
      </c>
      <c r="Q41" s="29">
        <f>_xlfn.XLOOKUP(Table_TrackDisplacement[[#This Row],[Track ID]],Table__Track_Baseline[Track ID],Table__Track_Baseline[Avg. Cant],"-")</f>
        <v>5.2277447528652488</v>
      </c>
      <c r="R41" s="29">
        <f>Table_TrackDisplacement[[#This Row],[Cant Raw Data]]-Table_TrackDisplacement[[#This Row],[BL Cant Raw Data]]</f>
        <v>5.1537839659943074E-2</v>
      </c>
      <c r="S41" s="30">
        <f>(Table_TrackDisplacement[[#This Row],[Delta LR Z]]-Table_TrackDisplacement[[#This Row],[Delta RR Z]])*1000</f>
        <v>5.1537839659943074E-2</v>
      </c>
      <c r="T41" s="29">
        <f>Table_TrackDisplacement[[#This Row],[Cant Delta Data]]-Table_TrackDisplacement[[#This Row],[Raw Cant Change]]</f>
        <v>0</v>
      </c>
      <c r="U41" s="29">
        <f ca="1">IFERROR(Table_TrackDisplacement[[#This Row],[Cant Raw Data]]-OFFSET(Table_TrackDisplacement[[#This Row],[Cant Raw Data]],-2,0),"-")</f>
        <v>2.0282224892866907</v>
      </c>
      <c r="V41" s="29">
        <f ca="1">_xlfn.XLOOKUP(Table_TrackDisplacement[[#This Row],[Track ID]],Table__Track_Baseline[Track ID],Table__Track_Baseline[Avg. Twist],"-")</f>
        <v>1.3335949808741532</v>
      </c>
      <c r="W41" s="29">
        <f ca="1">IFERROR(Table_TrackDisplacement[[#This Row],[Twist Raw Data]]-Table_TrackDisplacement[[#This Row],[BL Twist Raw Data]],"-")</f>
        <v>0.69462750841253751</v>
      </c>
      <c r="X41" s="29">
        <f ca="1">IFERROR(Table_TrackDisplacement[[#This Row],[Cant Delta Data]]-OFFSET(Table_TrackDisplacement[[#This Row],[Cant Delta Data]],-2,0),"-")</f>
        <v>0.69462750841253751</v>
      </c>
      <c r="Y41" s="29">
        <f ca="1">IFERROR(Table_TrackDisplacement[[#This Row],[Twist Delta Data]]-Table_TrackDisplacement[[#This Row],[Raw Twist Change]],"-")</f>
        <v>0</v>
      </c>
      <c r="Z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1314.0114516359772</v>
      </c>
      <c r="AA41" s="29">
        <f>_xlfn.XLOOKUP(Table_TrackDisplacement[[#This Row],[Track ID]],Table__Track_Baseline[Track ID],Table__Track_Baseline[Avg. Gauge],"-")</f>
        <v>1313.7928485909856</v>
      </c>
      <c r="AB41" s="29">
        <f>IFERROR(Table_TrackDisplacement[[#This Row],[Gauge Raw Data]]-Table_TrackDisplacement[[#This Row],[BL Gauge Raw Data]],"-")</f>
        <v>0.21860304499159611</v>
      </c>
      <c r="AC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1.0757577648550978</v>
      </c>
    </row>
    <row r="42" spans="1:29" x14ac:dyDescent="0.25">
      <c r="A42" s="27">
        <v>45743.493055555555</v>
      </c>
      <c r="B42" s="28" t="s">
        <v>26</v>
      </c>
      <c r="C42" s="28" t="str">
        <f>Table_TrackDisplacement[[#This Row],[Epoch]]&amp;"-"&amp;Table_TrackDisplacement[[#This Row],[Track ID]]</f>
        <v>45743.4930555556-250-RL-OP-0035</v>
      </c>
      <c r="D42" s="34">
        <v>51899.557732431109</v>
      </c>
      <c r="E42" s="34">
        <v>159191.5813204289</v>
      </c>
      <c r="F42" s="34">
        <v>18.866</v>
      </c>
      <c r="G42" s="34">
        <v>51899.20245636288</v>
      </c>
      <c r="H42" s="34">
        <v>159190.31856323991</v>
      </c>
      <c r="I42" s="34">
        <v>18.859777438017044</v>
      </c>
      <c r="J42" s="33">
        <v>-1.0160004094359465E-3</v>
      </c>
      <c r="K42" s="33">
        <v>-7.2382509824819863E-4</v>
      </c>
      <c r="L42" s="33">
        <v>0</v>
      </c>
      <c r="M42" s="33">
        <v>-1.0213102141278796E-3</v>
      </c>
      <c r="N42" s="33">
        <v>-1.0757103154901415E-3</v>
      </c>
      <c r="O42" s="33">
        <v>-3.1289007524648582E-4</v>
      </c>
      <c r="P42" s="29">
        <f>(Table_TrackDisplacement[[#This Row],[LR Track Z]]-Table_TrackDisplacement[[#This Row],[RR Track Z]])*1000</f>
        <v>6.2225619829554546</v>
      </c>
      <c r="Q42" s="29">
        <f>_xlfn.XLOOKUP(Table_TrackDisplacement[[#This Row],[Track ID]],Table__Track_Baseline[Track ID],Table__Track_Baseline[Avg. Cant],"-")</f>
        <v>5.9096719077089688</v>
      </c>
      <c r="R42" s="29">
        <f>Table_TrackDisplacement[[#This Row],[Cant Raw Data]]-Table_TrackDisplacement[[#This Row],[BL Cant Raw Data]]</f>
        <v>0.31289007524648582</v>
      </c>
      <c r="S42" s="30">
        <f>(Table_TrackDisplacement[[#This Row],[Delta LR Z]]-Table_TrackDisplacement[[#This Row],[Delta RR Z]])*1000</f>
        <v>0.31289007524648582</v>
      </c>
      <c r="T42" s="29">
        <f>Table_TrackDisplacement[[#This Row],[Cant Delta Data]]-Table_TrackDisplacement[[#This Row],[Raw Cant Change]]</f>
        <v>0</v>
      </c>
      <c r="U42" s="29">
        <f ca="1">IFERROR(Table_TrackDisplacement[[#This Row],[Cant Raw Data]]-OFFSET(Table_TrackDisplacement[[#This Row],[Cant Raw Data]],-2,0),"-")</f>
        <v>1.9573906350771608</v>
      </c>
      <c r="V42" s="29">
        <f ca="1">_xlfn.XLOOKUP(Table_TrackDisplacement[[#This Row],[Track ID]],Table__Track_Baseline[Track ID],Table__Track_Baseline[Avg. Twist],"-")</f>
        <v>1.348724645282573</v>
      </c>
      <c r="W42" s="29">
        <f ca="1">IFERROR(Table_TrackDisplacement[[#This Row],[Twist Raw Data]]-Table_TrackDisplacement[[#This Row],[BL Twist Raw Data]],"-")</f>
        <v>0.60866598979458786</v>
      </c>
      <c r="X42" s="29">
        <f ca="1">IFERROR(Table_TrackDisplacement[[#This Row],[Cant Delta Data]]-OFFSET(Table_TrackDisplacement[[#This Row],[Cant Delta Data]],-2,0),"-")</f>
        <v>0.60866598979458786</v>
      </c>
      <c r="Y42" s="29">
        <f ca="1">IFERROR(Table_TrackDisplacement[[#This Row],[Twist Delta Data]]-Table_TrackDisplacement[[#This Row],[Raw Twist Change]],"-")</f>
        <v>0</v>
      </c>
      <c r="Z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1311.7985833499943</v>
      </c>
      <c r="AA42" s="29">
        <f>_xlfn.XLOOKUP(Table_TrackDisplacement[[#This Row],[Track ID]],Table__Track_Baseline[Track ID],Table__Track_Baseline[Avg. Gauge],"-")</f>
        <v>1311.4569710845515</v>
      </c>
      <c r="AB42" s="29">
        <f>IFERROR(Table_TrackDisplacement[[#This Row],[Gauge Raw Data]]-Table_TrackDisplacement[[#This Row],[BL Gauge Raw Data]],"-")</f>
        <v>0.34161226544279089</v>
      </c>
      <c r="AC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0.47090508526350339</v>
      </c>
    </row>
    <row r="43" spans="1:29" x14ac:dyDescent="0.25">
      <c r="A43" s="27">
        <v>45743.493055555555</v>
      </c>
      <c r="B43" s="28" t="s">
        <v>27</v>
      </c>
      <c r="C43" s="28" t="str">
        <f>Table_TrackDisplacement[[#This Row],[Epoch]]&amp;"-"&amp;Table_TrackDisplacement[[#This Row],[Track ID]]</f>
        <v>45743.4930555556-250-RL-OP-0036</v>
      </c>
      <c r="D43" s="34">
        <v>51900.520670537458</v>
      </c>
      <c r="E43" s="34">
        <v>159191.31159797279</v>
      </c>
      <c r="F43" s="34">
        <v>18.866</v>
      </c>
      <c r="G43" s="34">
        <v>51900.164930325984</v>
      </c>
      <c r="H43" s="34">
        <v>159190.04718998409</v>
      </c>
      <c r="I43" s="34">
        <v>18.859124470606524</v>
      </c>
      <c r="J43" s="33">
        <v>-1.1023491169908084E-3</v>
      </c>
      <c r="K43" s="33">
        <v>-1.0322894377168268E-3</v>
      </c>
      <c r="L43" s="33">
        <v>0</v>
      </c>
      <c r="M43" s="33">
        <v>-1.1348436455591582E-3</v>
      </c>
      <c r="N43" s="33">
        <v>-1.4790685090702027E-3</v>
      </c>
      <c r="O43" s="33">
        <v>-2.0397554095197279E-4</v>
      </c>
      <c r="P43" s="29">
        <f>(Table_TrackDisplacement[[#This Row],[LR Track Z]]-Table_TrackDisplacement[[#This Row],[RR Track Z]])*1000</f>
        <v>6.8755293934756878</v>
      </c>
      <c r="Q43" s="29">
        <f>_xlfn.XLOOKUP(Table_TrackDisplacement[[#This Row],[Track ID]],Table__Track_Baseline[Track ID],Table__Track_Baseline[Avg. Cant],"-")</f>
        <v>6.671553852523715</v>
      </c>
      <c r="R43" s="29">
        <f>Table_TrackDisplacement[[#This Row],[Cant Raw Data]]-Table_TrackDisplacement[[#This Row],[BL Cant Raw Data]]</f>
        <v>0.20397554095197279</v>
      </c>
      <c r="S43" s="30">
        <f>(Table_TrackDisplacement[[#This Row],[Delta LR Z]]-Table_TrackDisplacement[[#This Row],[Delta RR Z]])*1000</f>
        <v>0.20397554095197279</v>
      </c>
      <c r="T43" s="29">
        <f>Table_TrackDisplacement[[#This Row],[Cant Delta Data]]-Table_TrackDisplacement[[#This Row],[Raw Cant Change]]</f>
        <v>0</v>
      </c>
      <c r="U43" s="29">
        <f ca="1">IFERROR(Table_TrackDisplacement[[#This Row],[Cant Raw Data]]-OFFSET(Table_TrackDisplacement[[#This Row],[Cant Raw Data]],-2,0),"-")</f>
        <v>1.596246800950496</v>
      </c>
      <c r="V43" s="29">
        <f ca="1">_xlfn.XLOOKUP(Table_TrackDisplacement[[#This Row],[Track ID]],Table__Track_Baseline[Track ID],Table__Track_Baseline[Avg. Twist],"-")</f>
        <v>1.4438090996584663</v>
      </c>
      <c r="W43" s="29">
        <f ca="1">IFERROR(Table_TrackDisplacement[[#This Row],[Twist Raw Data]]-Table_TrackDisplacement[[#This Row],[BL Twist Raw Data]],"-")</f>
        <v>0.15243770129202971</v>
      </c>
      <c r="X43" s="29">
        <f ca="1">IFERROR(Table_TrackDisplacement[[#This Row],[Cant Delta Data]]-OFFSET(Table_TrackDisplacement[[#This Row],[Cant Delta Data]],-2,0),"-")</f>
        <v>0.15243770129202971</v>
      </c>
      <c r="Y43" s="29">
        <f ca="1">IFERROR(Table_TrackDisplacement[[#This Row],[Twist Delta Data]]-Table_TrackDisplacement[[#This Row],[Raw Twist Change]],"-")</f>
        <v>0</v>
      </c>
      <c r="Z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1313.5166283083543</v>
      </c>
      <c r="AA43" s="29">
        <f>_xlfn.XLOOKUP(Table_TrackDisplacement[[#This Row],[Track ID]],Table__Track_Baseline[Track ID],Table__Track_Baseline[Avg. Gauge],"-")</f>
        <v>1313.0767033808097</v>
      </c>
      <c r="AB43" s="29">
        <f>IFERROR(Table_TrackDisplacement[[#This Row],[Gauge Raw Data]]-Table_TrackDisplacement[[#This Row],[BL Gauge Raw Data]],"-")</f>
        <v>0.4399249275445527</v>
      </c>
      <c r="AC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0.49221281402754458</v>
      </c>
    </row>
    <row r="44" spans="1:29" x14ac:dyDescent="0.25">
      <c r="A44" s="27">
        <v>45743.493055555555</v>
      </c>
      <c r="B44" s="28" t="s">
        <v>28</v>
      </c>
      <c r="C44" s="28" t="str">
        <f>Table_TrackDisplacement[[#This Row],[Epoch]]&amp;"-"&amp;Table_TrackDisplacement[[#This Row],[Track ID]]</f>
        <v>45743.4930555556-250-RL-OP-0037</v>
      </c>
      <c r="D44" s="34">
        <v>51901.483608643815</v>
      </c>
      <c r="E44" s="34">
        <v>159191.04187551665</v>
      </c>
      <c r="F44" s="34">
        <v>18.866</v>
      </c>
      <c r="G44" s="34">
        <v>51901.127404289087</v>
      </c>
      <c r="H44" s="34">
        <v>159189.77581672824</v>
      </c>
      <c r="I44" s="34">
        <v>18.858471503196007</v>
      </c>
      <c r="J44" s="33">
        <v>-1.1886978172697127E-3</v>
      </c>
      <c r="K44" s="33">
        <v>-1.3407538062892854E-3</v>
      </c>
      <c r="L44" s="33">
        <v>0</v>
      </c>
      <c r="M44" s="33">
        <v>-1.2483770697144791E-3</v>
      </c>
      <c r="N44" s="33">
        <v>-1.8824267317540944E-3</v>
      </c>
      <c r="O44" s="33">
        <v>-9.5061006657459757E-5</v>
      </c>
      <c r="P44" s="29">
        <f>(Table_TrackDisplacement[[#This Row],[LR Track Z]]-Table_TrackDisplacement[[#This Row],[RR Track Z]])*1000</f>
        <v>7.5284968039923683</v>
      </c>
      <c r="Q44" s="29">
        <f>_xlfn.XLOOKUP(Table_TrackDisplacement[[#This Row],[Track ID]],Table__Track_Baseline[Track ID],Table__Track_Baseline[Avg. Cant],"-")</f>
        <v>7.4334357973349086</v>
      </c>
      <c r="R44" s="29">
        <f>Table_TrackDisplacement[[#This Row],[Cant Raw Data]]-Table_TrackDisplacement[[#This Row],[BL Cant Raw Data]]</f>
        <v>9.5061006657459757E-2</v>
      </c>
      <c r="S44" s="30">
        <f>(Table_TrackDisplacement[[#This Row],[Delta LR Z]]-Table_TrackDisplacement[[#This Row],[Delta RR Z]])*1000</f>
        <v>9.5061006657459757E-2</v>
      </c>
      <c r="T44" s="29">
        <f>Table_TrackDisplacement[[#This Row],[Cant Delta Data]]-Table_TrackDisplacement[[#This Row],[Raw Cant Change]]</f>
        <v>0</v>
      </c>
      <c r="U44" s="29">
        <f ca="1">IFERROR(Table_TrackDisplacement[[#This Row],[Cant Raw Data]]-OFFSET(Table_TrackDisplacement[[#This Row],[Cant Raw Data]],-2,0),"-")</f>
        <v>1.3059348210369137</v>
      </c>
      <c r="V44" s="29">
        <f ca="1">_xlfn.XLOOKUP(Table_TrackDisplacement[[#This Row],[Track ID]],Table__Track_Baseline[Track ID],Table__Track_Baseline[Avg. Twist],"-")</f>
        <v>1.5237638896259398</v>
      </c>
      <c r="W44" s="29">
        <f ca="1">IFERROR(Table_TrackDisplacement[[#This Row],[Twist Raw Data]]-Table_TrackDisplacement[[#This Row],[BL Twist Raw Data]],"-")</f>
        <v>-0.21782906858902606</v>
      </c>
      <c r="X44" s="29">
        <f ca="1">IFERROR(Table_TrackDisplacement[[#This Row],[Cant Delta Data]]-OFFSET(Table_TrackDisplacement[[#This Row],[Cant Delta Data]],-2,0),"-")</f>
        <v>-0.21782906858902606</v>
      </c>
      <c r="Y44" s="29">
        <f ca="1">IFERROR(Table_TrackDisplacement[[#This Row],[Twist Delta Data]]-Table_TrackDisplacement[[#This Row],[Raw Twist Change]],"-")</f>
        <v>0</v>
      </c>
      <c r="Z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1315.2349889967763</v>
      </c>
      <c r="AA44" s="29">
        <f>_xlfn.XLOOKUP(Table_TrackDisplacement[[#This Row],[Track ID]],Table__Track_Baseline[Track ID],Table__Track_Baseline[Avg. Gauge],"-")</f>
        <v>1314.6968682557522</v>
      </c>
      <c r="AB44" s="29">
        <f>IFERROR(Table_TrackDisplacement[[#This Row],[Gauge Raw Data]]-Table_TrackDisplacement[[#This Row],[BL Gauge Raw Data]],"-")</f>
        <v>0.53812074102415863</v>
      </c>
      <c r="AC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0.55317968720904798</v>
      </c>
    </row>
    <row r="45" spans="1:29" x14ac:dyDescent="0.25">
      <c r="A45" s="27">
        <v>45743.493055555555</v>
      </c>
      <c r="B45" s="28" t="s">
        <v>29</v>
      </c>
      <c r="C45" s="28" t="str">
        <f>Table_TrackDisplacement[[#This Row],[Epoch]]&amp;"-"&amp;Table_TrackDisplacement[[#This Row],[Track ID]]</f>
        <v>45743.4930555556-250-RL-OP-0038</v>
      </c>
      <c r="D45" s="34">
        <v>51902.446769943585</v>
      </c>
      <c r="E45" s="34">
        <v>159190.77324554109</v>
      </c>
      <c r="F45" s="34">
        <v>18.866124762962976</v>
      </c>
      <c r="G45" s="34">
        <v>51902.098875532785</v>
      </c>
      <c r="H45" s="34">
        <v>159189.50305873388</v>
      </c>
      <c r="I45" s="34">
        <v>18.857900000000001</v>
      </c>
      <c r="J45" s="33">
        <v>-9.9588614830281585E-4</v>
      </c>
      <c r="K45" s="33">
        <v>-1.6515428433194757E-3</v>
      </c>
      <c r="L45" s="33">
        <v>3.9579980260384673E-5</v>
      </c>
      <c r="M45" s="33">
        <v>-9.9313617101870477E-4</v>
      </c>
      <c r="N45" s="33">
        <v>-2.3082091356627643E-3</v>
      </c>
      <c r="O45" s="33">
        <v>0</v>
      </c>
      <c r="P45" s="29">
        <f>(Table_TrackDisplacement[[#This Row],[LR Track Z]]-Table_TrackDisplacement[[#This Row],[RR Track Z]])*1000</f>
        <v>8.2247629629748076</v>
      </c>
      <c r="Q45" s="29">
        <f>_xlfn.XLOOKUP(Table_TrackDisplacement[[#This Row],[Track ID]],Table__Track_Baseline[Track ID],Table__Track_Baseline[Avg. Cant],"-")</f>
        <v>8.1851829827144229</v>
      </c>
      <c r="R45" s="29">
        <f>Table_TrackDisplacement[[#This Row],[Cant Raw Data]]-Table_TrackDisplacement[[#This Row],[BL Cant Raw Data]]</f>
        <v>3.9579980260384673E-2</v>
      </c>
      <c r="S45" s="30">
        <f>(Table_TrackDisplacement[[#This Row],[Delta LR Z]]-Table_TrackDisplacement[[#This Row],[Delta RR Z]])*1000</f>
        <v>3.9579980260384673E-2</v>
      </c>
      <c r="T45" s="29">
        <f>Table_TrackDisplacement[[#This Row],[Cant Delta Data]]-Table_TrackDisplacement[[#This Row],[Raw Cant Change]]</f>
        <v>0</v>
      </c>
      <c r="U45" s="29">
        <f ca="1">IFERROR(Table_TrackDisplacement[[#This Row],[Cant Raw Data]]-OFFSET(Table_TrackDisplacement[[#This Row],[Cant Raw Data]],-2,0),"-")</f>
        <v>1.3492335694991198</v>
      </c>
      <c r="V45" s="29">
        <f ca="1">_xlfn.XLOOKUP(Table_TrackDisplacement[[#This Row],[Track ID]],Table__Track_Baseline[Track ID],Table__Track_Baseline[Avg. Twist],"-")</f>
        <v>1.5136291301907079</v>
      </c>
      <c r="W45" s="29">
        <f ca="1">IFERROR(Table_TrackDisplacement[[#This Row],[Twist Raw Data]]-Table_TrackDisplacement[[#This Row],[BL Twist Raw Data]],"-")</f>
        <v>-0.16439556069158812</v>
      </c>
      <c r="X45" s="29">
        <f ca="1">IFERROR(Table_TrackDisplacement[[#This Row],[Cant Delta Data]]-OFFSET(Table_TrackDisplacement[[#This Row],[Cant Delta Data]],-2,0),"-")</f>
        <v>-0.16439556069158812</v>
      </c>
      <c r="Y45" s="29">
        <f ca="1">IFERROR(Table_TrackDisplacement[[#This Row],[Twist Delta Data]]-Table_TrackDisplacement[[#This Row],[Raw Twist Change]],"-")</f>
        <v>0</v>
      </c>
      <c r="Z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1316.9938090154881</v>
      </c>
      <c r="AA45" s="29">
        <f>_xlfn.XLOOKUP(Table_TrackDisplacement[[#This Row],[Track ID]],Table__Track_Baseline[Track ID],Table__Track_Baseline[Avg. Gauge],"-")</f>
        <v>1316.360972673865</v>
      </c>
      <c r="AB45" s="29">
        <f>IFERROR(Table_TrackDisplacement[[#This Row],[Gauge Raw Data]]-Table_TrackDisplacement[[#This Row],[BL Gauge Raw Data]],"-")</f>
        <v>0.63283634162303315</v>
      </c>
      <c r="AC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0.65786378279424773</v>
      </c>
    </row>
    <row r="46" spans="1:29" x14ac:dyDescent="0.25">
      <c r="A46" s="27">
        <v>45743.493055555555</v>
      </c>
      <c r="B46" s="28" t="s">
        <v>30</v>
      </c>
      <c r="C46" s="28" t="str">
        <f>Table_TrackDisplacement[[#This Row],[Epoch]]&amp;"-"&amp;Table_TrackDisplacement[[#This Row],[Track ID]]</f>
        <v>45743.4930555556-250-RL-OP-0039</v>
      </c>
      <c r="D46" s="34">
        <v>51903.411366943481</v>
      </c>
      <c r="E46" s="34">
        <v>159190.50951814224</v>
      </c>
      <c r="F46" s="34">
        <v>18.866822542397966</v>
      </c>
      <c r="G46" s="34">
        <v>51903.063565613396</v>
      </c>
      <c r="H46" s="34">
        <v>159189.2396710949</v>
      </c>
      <c r="I46" s="34">
        <v>18.857900000000001</v>
      </c>
      <c r="J46" s="33">
        <v>-9.7287803509971127E-4</v>
      </c>
      <c r="K46" s="33">
        <v>-1.5669577987864614E-3</v>
      </c>
      <c r="L46" s="33">
        <v>2.6094452310587712E-4</v>
      </c>
      <c r="M46" s="33">
        <v>-9.4183695910032839E-4</v>
      </c>
      <c r="N46" s="33">
        <v>-2.1204347722232342E-3</v>
      </c>
      <c r="O46" s="33">
        <v>0</v>
      </c>
      <c r="P46" s="29">
        <f>(Table_TrackDisplacement[[#This Row],[LR Track Z]]-Table_TrackDisplacement[[#This Row],[RR Track Z]])*1000</f>
        <v>8.922542397964861</v>
      </c>
      <c r="Q46" s="29">
        <f>_xlfn.XLOOKUP(Table_TrackDisplacement[[#This Row],[Track ID]],Table__Track_Baseline[Track ID],Table__Track_Baseline[Avg. Cant],"-")</f>
        <v>8.6615978748589839</v>
      </c>
      <c r="R46" s="29">
        <f>Table_TrackDisplacement[[#This Row],[Cant Raw Data]]-Table_TrackDisplacement[[#This Row],[BL Cant Raw Data]]</f>
        <v>0.26094452310587712</v>
      </c>
      <c r="S46" s="30">
        <f>(Table_TrackDisplacement[[#This Row],[Delta LR Z]]-Table_TrackDisplacement[[#This Row],[Delta RR Z]])*1000</f>
        <v>0.26094452310587712</v>
      </c>
      <c r="T46" s="29">
        <f>Table_TrackDisplacement[[#This Row],[Cant Delta Data]]-Table_TrackDisplacement[[#This Row],[Raw Cant Change]]</f>
        <v>0</v>
      </c>
      <c r="U46" s="29">
        <f ca="1">IFERROR(Table_TrackDisplacement[[#This Row],[Cant Raw Data]]-OFFSET(Table_TrackDisplacement[[#This Row],[Cant Raw Data]],-2,0),"-")</f>
        <v>1.3940455939724927</v>
      </c>
      <c r="V46" s="29">
        <f ca="1">_xlfn.XLOOKUP(Table_TrackDisplacement[[#This Row],[Track ID]],Table__Track_Baseline[Track ID],Table__Track_Baseline[Avg. Twist],"-")</f>
        <v>1.2281620775240754</v>
      </c>
      <c r="W46" s="29">
        <f ca="1">IFERROR(Table_TrackDisplacement[[#This Row],[Twist Raw Data]]-Table_TrackDisplacement[[#This Row],[BL Twist Raw Data]],"-")</f>
        <v>0.16588351644841737</v>
      </c>
      <c r="X46" s="29">
        <f ca="1">IFERROR(Table_TrackDisplacement[[#This Row],[Cant Delta Data]]-OFFSET(Table_TrackDisplacement[[#This Row],[Cant Delta Data]],-2,0),"-")</f>
        <v>0.16588351644841737</v>
      </c>
      <c r="Y46" s="29">
        <f ca="1">IFERROR(Table_TrackDisplacement[[#This Row],[Twist Delta Data]]-Table_TrackDisplacement[[#This Row],[Raw Twist Change]],"-")</f>
        <v>0</v>
      </c>
      <c r="Z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1316.6460802398992</v>
      </c>
      <c r="AA46" s="29">
        <f>_xlfn.XLOOKUP(Table_TrackDisplacement[[#This Row],[Track ID]],Table__Track_Baseline[Track ID],Table__Track_Baseline[Avg. Gauge],"-")</f>
        <v>1316.118744445334</v>
      </c>
      <c r="AB46" s="29">
        <f>IFERROR(Table_TrackDisplacement[[#This Row],[Gauge Raw Data]]-Table_TrackDisplacement[[#This Row],[BL Gauge Raw Data]],"-")</f>
        <v>0.52733579456526058</v>
      </c>
      <c r="AC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0.61269270655270847</v>
      </c>
    </row>
    <row r="47" spans="1:29" x14ac:dyDescent="0.25">
      <c r="A47" s="27">
        <v>45743.493055555555</v>
      </c>
      <c r="B47" s="28" t="s">
        <v>31</v>
      </c>
      <c r="C47" s="28" t="str">
        <f>Table_TrackDisplacement[[#This Row],[Epoch]]&amp;"-"&amp;Table_TrackDisplacement[[#This Row],[Track ID]]</f>
        <v>45743.4930555556-250-RL-OP-0040</v>
      </c>
      <c r="D47" s="34">
        <v>51904.375963943377</v>
      </c>
      <c r="E47" s="34">
        <v>159190.24579074341</v>
      </c>
      <c r="F47" s="34">
        <v>18.867520321832959</v>
      </c>
      <c r="G47" s="34">
        <v>51904.028255694</v>
      </c>
      <c r="H47" s="34">
        <v>159188.97628345591</v>
      </c>
      <c r="I47" s="34">
        <v>18.857900000000001</v>
      </c>
      <c r="J47" s="33">
        <v>-9.498699291725643E-4</v>
      </c>
      <c r="K47" s="33">
        <v>-1.4823727251496166E-3</v>
      </c>
      <c r="L47" s="33">
        <v>4.8230906595492229E-4</v>
      </c>
      <c r="M47" s="33">
        <v>-8.9053775445790961E-4</v>
      </c>
      <c r="N47" s="33">
        <v>-1.932660408783704E-3</v>
      </c>
      <c r="O47" s="33">
        <v>0</v>
      </c>
      <c r="P47" s="29">
        <f>(Table_TrackDisplacement[[#This Row],[LR Track Z]]-Table_TrackDisplacement[[#This Row],[RR Track Z]])*1000</f>
        <v>9.6203218329584672</v>
      </c>
      <c r="Q47" s="29">
        <f>_xlfn.XLOOKUP(Table_TrackDisplacement[[#This Row],[Track ID]],Table__Track_Baseline[Track ID],Table__Track_Baseline[Avg. Cant],"-")</f>
        <v>9.1380127670035449</v>
      </c>
      <c r="R47" s="29">
        <f>Table_TrackDisplacement[[#This Row],[Cant Raw Data]]-Table_TrackDisplacement[[#This Row],[BL Cant Raw Data]]</f>
        <v>0.48230906595492229</v>
      </c>
      <c r="S47" s="30">
        <f>(Table_TrackDisplacement[[#This Row],[Delta LR Z]]-Table_TrackDisplacement[[#This Row],[Delta RR Z]])*1000</f>
        <v>0.48230906595492229</v>
      </c>
      <c r="T47" s="29">
        <f>Table_TrackDisplacement[[#This Row],[Cant Delta Data]]-Table_TrackDisplacement[[#This Row],[Raw Cant Change]]</f>
        <v>0</v>
      </c>
      <c r="U47" s="29">
        <f ca="1">IFERROR(Table_TrackDisplacement[[#This Row],[Cant Raw Data]]-OFFSET(Table_TrackDisplacement[[#This Row],[Cant Raw Data]],-2,0),"-")</f>
        <v>1.3955588699836596</v>
      </c>
      <c r="V47" s="29">
        <f ca="1">_xlfn.XLOOKUP(Table_TrackDisplacement[[#This Row],[Track ID]],Table__Track_Baseline[Track ID],Table__Track_Baseline[Avg. Twist],"-")</f>
        <v>0.95282978428912202</v>
      </c>
      <c r="W47" s="29">
        <f ca="1">IFERROR(Table_TrackDisplacement[[#This Row],[Twist Raw Data]]-Table_TrackDisplacement[[#This Row],[BL Twist Raw Data]],"-")</f>
        <v>0.44272908569453762</v>
      </c>
      <c r="X47" s="29">
        <f ca="1">IFERROR(Table_TrackDisplacement[[#This Row],[Cant Delta Data]]-OFFSET(Table_TrackDisplacement[[#This Row],[Cant Delta Data]],-2,0),"-")</f>
        <v>0.44272908569453762</v>
      </c>
      <c r="Y47" s="29">
        <f ca="1">IFERROR(Table_TrackDisplacement[[#This Row],[Twist Delta Data]]-Table_TrackDisplacement[[#This Row],[Raw Twist Change]],"-")</f>
        <v>0</v>
      </c>
      <c r="Z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1316.2987238122892</v>
      </c>
      <c r="AA47" s="29">
        <f>_xlfn.XLOOKUP(Table_TrackDisplacement[[#This Row],[Track ID]],Table__Track_Baseline[Track ID],Table__Track_Baseline[Avg. Gauge],"-")</f>
        <v>1315.8766898367924</v>
      </c>
      <c r="AB47" s="29">
        <f>IFERROR(Table_TrackDisplacement[[#This Row],[Gauge Raw Data]]-Table_TrackDisplacement[[#This Row],[BL Gauge Raw Data]],"-")</f>
        <v>0.42203397549678812</v>
      </c>
      <c r="AC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0.66249629439811353</v>
      </c>
    </row>
    <row r="48" spans="1:29" x14ac:dyDescent="0.25">
      <c r="A48" s="27">
        <v>45743.493055555555</v>
      </c>
      <c r="B48" s="28" t="s">
        <v>32</v>
      </c>
      <c r="C48" s="28" t="str">
        <f>Table_TrackDisplacement[[#This Row],[Epoch]]&amp;"-"&amp;Table_TrackDisplacement[[#This Row],[Track ID]]</f>
        <v>45743.4930555556-250-RL-OP-0041</v>
      </c>
      <c r="D48" s="34">
        <v>51905.341841450259</v>
      </c>
      <c r="E48" s="34">
        <v>159189.98317913548</v>
      </c>
      <c r="F48" s="34">
        <v>18.868392406740742</v>
      </c>
      <c r="G48" s="34">
        <v>51905.003861376892</v>
      </c>
      <c r="H48" s="34">
        <v>159188.71099131435</v>
      </c>
      <c r="I48" s="34">
        <v>18.858104705007346</v>
      </c>
      <c r="J48" s="33">
        <v>7.2817783802747726E-8</v>
      </c>
      <c r="K48" s="33">
        <v>-1.6666859446559101E-3</v>
      </c>
      <c r="L48" s="33">
        <v>6.2688359244944536E-4</v>
      </c>
      <c r="M48" s="33">
        <v>4.1235252865590155E-6</v>
      </c>
      <c r="N48" s="33">
        <v>-1.9844516646116972E-3</v>
      </c>
      <c r="O48" s="33">
        <v>6.2823559687785746E-9</v>
      </c>
      <c r="P48" s="29">
        <f>(Table_TrackDisplacement[[#This Row],[LR Track Z]]-Table_TrackDisplacement[[#This Row],[RR Track Z]])*1000</f>
        <v>10.287701733396659</v>
      </c>
      <c r="Q48" s="29">
        <f>_xlfn.XLOOKUP(Table_TrackDisplacement[[#This Row],[Track ID]],Table__Track_Baseline[Track ID],Table__Track_Baseline[Avg. Cant],"-")</f>
        <v>9.6608244233031826</v>
      </c>
      <c r="R48" s="29">
        <f>Table_TrackDisplacement[[#This Row],[Cant Raw Data]]-Table_TrackDisplacement[[#This Row],[BL Cant Raw Data]]</f>
        <v>0.62687731009347658</v>
      </c>
      <c r="S48" s="30">
        <f>(Table_TrackDisplacement[[#This Row],[Delta LR Z]]-Table_TrackDisplacement[[#This Row],[Delta RR Z]])*1000</f>
        <v>0.62687731009347658</v>
      </c>
      <c r="T48" s="29">
        <f>Table_TrackDisplacement[[#This Row],[Cant Delta Data]]-Table_TrackDisplacement[[#This Row],[Raw Cant Change]]</f>
        <v>0</v>
      </c>
      <c r="U48" s="29">
        <f ca="1">IFERROR(Table_TrackDisplacement[[#This Row],[Cant Raw Data]]-OFFSET(Table_TrackDisplacement[[#This Row],[Cant Raw Data]],-2,0),"-")</f>
        <v>1.3651593354317981</v>
      </c>
      <c r="V48" s="29">
        <f ca="1">_xlfn.XLOOKUP(Table_TrackDisplacement[[#This Row],[Track ID]],Table__Track_Baseline[Track ID],Table__Track_Baseline[Avg. Twist],"-")</f>
        <v>0.99922654844419867</v>
      </c>
      <c r="W48" s="29">
        <f ca="1">IFERROR(Table_TrackDisplacement[[#This Row],[Twist Raw Data]]-Table_TrackDisplacement[[#This Row],[BL Twist Raw Data]],"-")</f>
        <v>0.36593278698759946</v>
      </c>
      <c r="X48" s="29">
        <f ca="1">IFERROR(Table_TrackDisplacement[[#This Row],[Cant Delta Data]]-OFFSET(Table_TrackDisplacement[[#This Row],[Cant Delta Data]],-2,0),"-")</f>
        <v>0.36593278698759946</v>
      </c>
      <c r="Y48" s="29">
        <f ca="1">IFERROR(Table_TrackDisplacement[[#This Row],[Twist Delta Data]]-Table_TrackDisplacement[[#This Row],[Raw Twist Change]],"-")</f>
        <v>0</v>
      </c>
      <c r="Z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1316.3579372773709</v>
      </c>
      <c r="AA48" s="29">
        <f>_xlfn.XLOOKUP(Table_TrackDisplacement[[#This Row],[Track ID]],Table__Track_Baseline[Track ID],Table__Track_Baseline[Avg. Gauge],"-")</f>
        <v>1316.0471258679206</v>
      </c>
      <c r="AB48" s="29">
        <f>IFERROR(Table_TrackDisplacement[[#This Row],[Gauge Raw Data]]-Table_TrackDisplacement[[#This Row],[BL Gauge Raw Data]],"-")</f>
        <v>0.31081140945025254</v>
      </c>
      <c r="AC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0.70282759117747029</v>
      </c>
    </row>
    <row r="49" spans="1:29" x14ac:dyDescent="0.25">
      <c r="A49" s="27">
        <v>45743.493055555555</v>
      </c>
      <c r="B49" s="28" t="s">
        <v>33</v>
      </c>
      <c r="C49" s="28" t="str">
        <f>Table_TrackDisplacement[[#This Row],[Epoch]]&amp;"-"&amp;Table_TrackDisplacement[[#This Row],[Track ID]]</f>
        <v>45743.4930555556-250-RL-OP-0042</v>
      </c>
      <c r="D49" s="34">
        <v>51906.308594977025</v>
      </c>
      <c r="E49" s="34">
        <v>159189.72747487877</v>
      </c>
      <c r="F49" s="34">
        <v>18.870110425193992</v>
      </c>
      <c r="G49" s="34">
        <v>51905.970489987638</v>
      </c>
      <c r="H49" s="34">
        <v>159188.45481371961</v>
      </c>
      <c r="I49" s="34">
        <v>18.859577402901905</v>
      </c>
      <c r="J49" s="33">
        <v>5.0066591938957572E-7</v>
      </c>
      <c r="K49" s="33">
        <v>-1.6667991003487259E-3</v>
      </c>
      <c r="L49" s="33">
        <v>3.9314050068739448E-4</v>
      </c>
      <c r="M49" s="33">
        <v>3.3789161534514278E-5</v>
      </c>
      <c r="N49" s="33">
        <v>-1.8725932168308645E-3</v>
      </c>
      <c r="O49" s="33">
        <v>5.1479162266332423E-8</v>
      </c>
      <c r="P49" s="29">
        <f>(Table_TrackDisplacement[[#This Row],[LR Track Z]]-Table_TrackDisplacement[[#This Row],[RR Track Z]])*1000</f>
        <v>10.533022292086969</v>
      </c>
      <c r="Q49" s="29">
        <f>_xlfn.XLOOKUP(Table_TrackDisplacement[[#This Row],[Track ID]],Table__Track_Baseline[Track ID],Table__Track_Baseline[Avg. Cant],"-")</f>
        <v>10.139933270561841</v>
      </c>
      <c r="R49" s="29">
        <f>Table_TrackDisplacement[[#This Row],[Cant Raw Data]]-Table_TrackDisplacement[[#This Row],[BL Cant Raw Data]]</f>
        <v>0.39308902152512815</v>
      </c>
      <c r="S49" s="30">
        <f>(Table_TrackDisplacement[[#This Row],[Delta LR Z]]-Table_TrackDisplacement[[#This Row],[Delta RR Z]])*1000</f>
        <v>0.39308902152512815</v>
      </c>
      <c r="T49" s="29">
        <f>Table_TrackDisplacement[[#This Row],[Cant Delta Data]]-Table_TrackDisplacement[[#This Row],[Raw Cant Change]]</f>
        <v>0</v>
      </c>
      <c r="U49" s="29">
        <f ca="1">IFERROR(Table_TrackDisplacement[[#This Row],[Cant Raw Data]]-OFFSET(Table_TrackDisplacement[[#This Row],[Cant Raw Data]],-2,0),"-")</f>
        <v>0.91270045912850151</v>
      </c>
      <c r="V49" s="29">
        <f ca="1">_xlfn.XLOOKUP(Table_TrackDisplacement[[#This Row],[Track ID]],Table__Track_Baseline[Track ID],Table__Track_Baseline[Avg. Twist],"-")</f>
        <v>1.0019205035582956</v>
      </c>
      <c r="W49" s="29">
        <f ca="1">IFERROR(Table_TrackDisplacement[[#This Row],[Twist Raw Data]]-Table_TrackDisplacement[[#This Row],[BL Twist Raw Data]],"-")</f>
        <v>-8.9220044429794143E-2</v>
      </c>
      <c r="X49" s="29">
        <f ca="1">IFERROR(Table_TrackDisplacement[[#This Row],[Cant Delta Data]]-OFFSET(Table_TrackDisplacement[[#This Row],[Cant Delta Data]],-2,0),"-")</f>
        <v>-8.9220044429794143E-2</v>
      </c>
      <c r="Y49" s="29">
        <f ca="1">IFERROR(Table_TrackDisplacement[[#This Row],[Twist Delta Data]]-Table_TrackDisplacement[[#This Row],[Raw Twist Change]],"-")</f>
        <v>0</v>
      </c>
      <c r="Z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1316.8494046216081</v>
      </c>
      <c r="AA49" s="29">
        <f>_xlfn.XLOOKUP(Table_TrackDisplacement[[#This Row],[Track ID]],Table__Track_Baseline[Track ID],Table__Track_Baseline[Avg. Gauge],"-")</f>
        <v>1316.655979842496</v>
      </c>
      <c r="AB49" s="29">
        <f>IFERROR(Table_TrackDisplacement[[#This Row],[Gauge Raw Data]]-Table_TrackDisplacement[[#This Row],[BL Gauge Raw Data]],"-")</f>
        <v>0.19342477911209244</v>
      </c>
      <c r="AC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0.44494754877689219</v>
      </c>
    </row>
    <row r="50" spans="1:29" x14ac:dyDescent="0.25">
      <c r="A50" s="27">
        <v>45743.493055555555</v>
      </c>
      <c r="B50" s="28" t="s">
        <v>34</v>
      </c>
      <c r="C50" s="28" t="str">
        <f>Table_TrackDisplacement[[#This Row],[Epoch]]&amp;"-"&amp;Table_TrackDisplacement[[#This Row],[Track ID]]</f>
        <v>45743.4930555556-250-RL-OP-0043</v>
      </c>
      <c r="D50" s="34">
        <v>51907.275348503783</v>
      </c>
      <c r="E50" s="34">
        <v>159189.47177062207</v>
      </c>
      <c r="F50" s="34">
        <v>18.871828443647242</v>
      </c>
      <c r="G50" s="34">
        <v>51906.937118598384</v>
      </c>
      <c r="H50" s="34">
        <v>159188.19863612487</v>
      </c>
      <c r="I50" s="34">
        <v>18.861050100796465</v>
      </c>
      <c r="J50" s="33">
        <v>9.2849950306117535E-7</v>
      </c>
      <c r="K50" s="33">
        <v>-1.6669122269377112E-3</v>
      </c>
      <c r="L50" s="33">
        <v>1.5939740892889631E-4</v>
      </c>
      <c r="M50" s="33">
        <v>6.3454805058427155E-5</v>
      </c>
      <c r="N50" s="33">
        <v>-1.7607347399462014E-3</v>
      </c>
      <c r="O50" s="33">
        <v>9.6675968563886272E-8</v>
      </c>
      <c r="P50" s="29">
        <f>(Table_TrackDisplacement[[#This Row],[LR Track Z]]-Table_TrackDisplacement[[#This Row],[RR Track Z]])*1000</f>
        <v>10.778342850777278</v>
      </c>
      <c r="Q50" s="29">
        <f>_xlfn.XLOOKUP(Table_TrackDisplacement[[#This Row],[Track ID]],Table__Track_Baseline[Track ID],Table__Track_Baseline[Avg. Cant],"-")</f>
        <v>10.619042117816946</v>
      </c>
      <c r="R50" s="29">
        <f>Table_TrackDisplacement[[#This Row],[Cant Raw Data]]-Table_TrackDisplacement[[#This Row],[BL Cant Raw Data]]</f>
        <v>0.15930073296033243</v>
      </c>
      <c r="S50" s="30">
        <f>(Table_TrackDisplacement[[#This Row],[Delta LR Z]]-Table_TrackDisplacement[[#This Row],[Delta RR Z]])*1000</f>
        <v>0.15930073296033243</v>
      </c>
      <c r="T50" s="29">
        <f>Table_TrackDisplacement[[#This Row],[Cant Delta Data]]-Table_TrackDisplacement[[#This Row],[Raw Cant Change]]</f>
        <v>0</v>
      </c>
      <c r="U50" s="29">
        <f ca="1">IFERROR(Table_TrackDisplacement[[#This Row],[Cant Raw Data]]-OFFSET(Table_TrackDisplacement[[#This Row],[Cant Raw Data]],-2,0),"-")</f>
        <v>0.49064111738061911</v>
      </c>
      <c r="V50" s="29">
        <f ca="1">_xlfn.XLOOKUP(Table_TrackDisplacement[[#This Row],[Track ID]],Table__Track_Baseline[Track ID],Table__Track_Baseline[Avg. Twist],"-")</f>
        <v>0.95821769451376326</v>
      </c>
      <c r="W50" s="29">
        <f ca="1">IFERROR(Table_TrackDisplacement[[#This Row],[Twist Raw Data]]-Table_TrackDisplacement[[#This Row],[BL Twist Raw Data]],"-")</f>
        <v>-0.46757657713314416</v>
      </c>
      <c r="X50" s="29">
        <f ca="1">IFERROR(Table_TrackDisplacement[[#This Row],[Cant Delta Data]]-OFFSET(Table_TrackDisplacement[[#This Row],[Cant Delta Data]],-2,0),"-")</f>
        <v>-0.46757657713314416</v>
      </c>
      <c r="Y50" s="29">
        <f ca="1">IFERROR(Table_TrackDisplacement[[#This Row],[Twist Delta Data]]-Table_TrackDisplacement[[#This Row],[Raw Twist Change]],"-")</f>
        <v>0</v>
      </c>
      <c r="Z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1317.3409162159496</v>
      </c>
      <c r="AA50" s="29">
        <f>_xlfn.XLOOKUP(Table_TrackDisplacement[[#This Row],[Track ID]],Table__Track_Baseline[Track ID],Table__Track_Baseline[Avg. Gauge],"-")</f>
        <v>1317.2650047757083</v>
      </c>
      <c r="AB50" s="29">
        <f>IFERROR(Table_TrackDisplacement[[#This Row],[Gauge Raw Data]]-Table_TrackDisplacement[[#This Row],[BL Gauge Raw Data]],"-")</f>
        <v>7.5911440241270611E-2</v>
      </c>
      <c r="AC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0.19516384489789709</v>
      </c>
    </row>
    <row r="51" spans="1:29" x14ac:dyDescent="0.25">
      <c r="A51" s="27">
        <v>45743.493055555555</v>
      </c>
      <c r="B51" s="28" t="s">
        <v>35</v>
      </c>
      <c r="C51" s="28" t="str">
        <f>Table_TrackDisplacement[[#This Row],[Epoch]]&amp;"-"&amp;Table_TrackDisplacement[[#This Row],[Track ID]]</f>
        <v>45743.4930555556-250-RL-OP-0044</v>
      </c>
      <c r="D51" s="34">
        <v>51908.242806603892</v>
      </c>
      <c r="E51" s="34">
        <v>159189.21950151515</v>
      </c>
      <c r="F51" s="34">
        <v>18.873961962372281</v>
      </c>
      <c r="G51" s="34">
        <v>51907.904490809298</v>
      </c>
      <c r="H51" s="34">
        <v>159187.94609902432</v>
      </c>
      <c r="I51" s="34">
        <v>18.862831223906181</v>
      </c>
      <c r="J51" s="33">
        <v>-1.8531114619690925E-5</v>
      </c>
      <c r="K51" s="33">
        <v>-1.7388317501172423E-3</v>
      </c>
      <c r="L51" s="33">
        <v>1.023798503823059E-4</v>
      </c>
      <c r="M51" s="33">
        <v>-1.5717960195615888E-5</v>
      </c>
      <c r="N51" s="33">
        <v>-1.728618168272078E-3</v>
      </c>
      <c r="O51" s="33">
        <v>2.3344033550642962E-7</v>
      </c>
      <c r="P51" s="29">
        <f>(Table_TrackDisplacement[[#This Row],[LR Track Z]]-Table_TrackDisplacement[[#This Row],[RR Track Z]])*1000</f>
        <v>11.130738466100354</v>
      </c>
      <c r="Q51" s="29">
        <f>_xlfn.XLOOKUP(Table_TrackDisplacement[[#This Row],[Track ID]],Table__Track_Baseline[Track ID],Table__Track_Baseline[Avg. Cant],"-")</f>
        <v>11.028592056053554</v>
      </c>
      <c r="R51" s="29">
        <f>Table_TrackDisplacement[[#This Row],[Cant Raw Data]]-Table_TrackDisplacement[[#This Row],[BL Cant Raw Data]]</f>
        <v>0.10214641004679947</v>
      </c>
      <c r="S51" s="30">
        <f>(Table_TrackDisplacement[[#This Row],[Delta LR Z]]-Table_TrackDisplacement[[#This Row],[Delta RR Z]])*1000</f>
        <v>0.10214641004679947</v>
      </c>
      <c r="T51" s="29">
        <f>Table_TrackDisplacement[[#This Row],[Cant Delta Data]]-Table_TrackDisplacement[[#This Row],[Raw Cant Change]]</f>
        <v>0</v>
      </c>
      <c r="U51" s="29">
        <f ca="1">IFERROR(Table_TrackDisplacement[[#This Row],[Cant Raw Data]]-OFFSET(Table_TrackDisplacement[[#This Row],[Cant Raw Data]],-2,0),"-")</f>
        <v>0.59771617401338517</v>
      </c>
      <c r="V51" s="29">
        <f ca="1">_xlfn.XLOOKUP(Table_TrackDisplacement[[#This Row],[Track ID]],Table__Track_Baseline[Track ID],Table__Track_Baseline[Avg. Twist],"-")</f>
        <v>0.88865878549171384</v>
      </c>
      <c r="W51" s="29">
        <f ca="1">IFERROR(Table_TrackDisplacement[[#This Row],[Twist Raw Data]]-Table_TrackDisplacement[[#This Row],[BL Twist Raw Data]],"-")</f>
        <v>-0.29094261147832867</v>
      </c>
      <c r="X51" s="29">
        <f ca="1">IFERROR(Table_TrackDisplacement[[#This Row],[Cant Delta Data]]-OFFSET(Table_TrackDisplacement[[#This Row],[Cant Delta Data]],-2,0),"-")</f>
        <v>-0.29094261147832867</v>
      </c>
      <c r="Y51" s="29">
        <f ca="1">IFERROR(Table_TrackDisplacement[[#This Row],[Twist Delta Data]]-Table_TrackDisplacement[[#This Row],[Raw Twist Change]],"-")</f>
        <v>0</v>
      </c>
      <c r="Z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1317.6248987692134</v>
      </c>
      <c r="AA51" s="29">
        <f>_xlfn.XLOOKUP(Table_TrackDisplacement[[#This Row],[Track ID]],Table__Track_Baseline[Track ID],Table__Track_Baseline[Avg. Gauge],"-")</f>
        <v>1317.6346329476246</v>
      </c>
      <c r="AB51" s="29">
        <f>IFERROR(Table_TrackDisplacement[[#This Row],[Gauge Raw Data]]-Table_TrackDisplacement[[#This Row],[BL Gauge Raw Data]],"-")</f>
        <v>-9.7341784112359164E-3</v>
      </c>
      <c r="AC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0.10269430450307582</v>
      </c>
    </row>
    <row r="52" spans="1:29" x14ac:dyDescent="0.25">
      <c r="A52" s="27">
        <v>45743.493055555555</v>
      </c>
      <c r="B52" s="28" t="s">
        <v>36</v>
      </c>
      <c r="C52" s="28" t="str">
        <f>Table_TrackDisplacement[[#This Row],[Epoch]]&amp;"-"&amp;Table_TrackDisplacement[[#This Row],[Track ID]]</f>
        <v>45743.4930555556-250-RL-OP-0045</v>
      </c>
      <c r="D52" s="34">
        <v>51909.212314637531</v>
      </c>
      <c r="E52" s="34">
        <v>159188.97446066936</v>
      </c>
      <c r="F52" s="34">
        <v>18.876987952848157</v>
      </c>
      <c r="G52" s="34">
        <v>51908.873743372133</v>
      </c>
      <c r="H52" s="34">
        <v>159187.70004215947</v>
      </c>
      <c r="I52" s="34">
        <v>18.865174019583129</v>
      </c>
      <c r="J52" s="33">
        <v>-7.6823380368296057E-5</v>
      </c>
      <c r="K52" s="33">
        <v>-1.9658374658320099E-3</v>
      </c>
      <c r="L52" s="33">
        <v>4.2443033916583772E-4</v>
      </c>
      <c r="M52" s="33">
        <v>-6.0018843214493245E-5</v>
      </c>
      <c r="N52" s="33">
        <v>-1.9032277632504702E-3</v>
      </c>
      <c r="O52" s="33">
        <v>8.9138942627187134E-7</v>
      </c>
      <c r="P52" s="29">
        <f>(Table_TrackDisplacement[[#This Row],[LR Track Z]]-Table_TrackDisplacement[[#This Row],[RR Track Z]])*1000</f>
        <v>11.813933265027998</v>
      </c>
      <c r="Q52" s="29">
        <f>_xlfn.XLOOKUP(Table_TrackDisplacement[[#This Row],[Track ID]],Table__Track_Baseline[Track ID],Table__Track_Baseline[Avg. Cant],"-")</f>
        <v>11.390394315288432</v>
      </c>
      <c r="R52" s="29">
        <f>Table_TrackDisplacement[[#This Row],[Cant Raw Data]]-Table_TrackDisplacement[[#This Row],[BL Cant Raw Data]]</f>
        <v>0.42353894973956585</v>
      </c>
      <c r="S52" s="30">
        <f>(Table_TrackDisplacement[[#This Row],[Delta LR Z]]-Table_TrackDisplacement[[#This Row],[Delta RR Z]])*1000</f>
        <v>0.42353894973956585</v>
      </c>
      <c r="T52" s="29">
        <f>Table_TrackDisplacement[[#This Row],[Cant Delta Data]]-Table_TrackDisplacement[[#This Row],[Raw Cant Change]]</f>
        <v>0</v>
      </c>
      <c r="U52" s="29">
        <f ca="1">IFERROR(Table_TrackDisplacement[[#This Row],[Cant Raw Data]]-OFFSET(Table_TrackDisplacement[[#This Row],[Cant Raw Data]],-2,0),"-")</f>
        <v>1.03559041425072</v>
      </c>
      <c r="V52" s="29">
        <f ca="1">_xlfn.XLOOKUP(Table_TrackDisplacement[[#This Row],[Track ID]],Table__Track_Baseline[Track ID],Table__Track_Baseline[Avg. Twist],"-")</f>
        <v>0.77135219747148653</v>
      </c>
      <c r="W52" s="29">
        <f ca="1">IFERROR(Table_TrackDisplacement[[#This Row],[Twist Raw Data]]-Table_TrackDisplacement[[#This Row],[BL Twist Raw Data]],"-")</f>
        <v>0.26423821677923343</v>
      </c>
      <c r="X52" s="29">
        <f ca="1">IFERROR(Table_TrackDisplacement[[#This Row],[Cant Delta Data]]-OFFSET(Table_TrackDisplacement[[#This Row],[Cant Delta Data]],-2,0),"-")</f>
        <v>0.26423821677923343</v>
      </c>
      <c r="Y52" s="29">
        <f ca="1">IFERROR(Table_TrackDisplacement[[#This Row],[Twist Delta Data]]-Table_TrackDisplacement[[#This Row],[Raw Twist Change]],"-")</f>
        <v>0</v>
      </c>
      <c r="Z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1318.6783569586059</v>
      </c>
      <c r="AA52" s="29">
        <f>_xlfn.XLOOKUP(Table_TrackDisplacement[[#This Row],[Track ID]],Table__Track_Baseline[Track ID],Table__Track_Baseline[Avg. Gauge],"-")</f>
        <v>1318.7394535583733</v>
      </c>
      <c r="AB52" s="29">
        <f>IFERROR(Table_TrackDisplacement[[#This Row],[Gauge Raw Data]]-Table_TrackDisplacement[[#This Row],[BL Gauge Raw Data]],"-")</f>
        <v>-6.1096599767324733E-2</v>
      </c>
      <c r="AC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0.42847124672817533</v>
      </c>
    </row>
    <row r="53" spans="1:29" x14ac:dyDescent="0.25">
      <c r="A53" s="27">
        <v>45743.493055555555</v>
      </c>
      <c r="B53" s="28" t="s">
        <v>37</v>
      </c>
      <c r="C53" s="28" t="str">
        <f>Table_TrackDisplacement[[#This Row],[Epoch]]&amp;"-"&amp;Table_TrackDisplacement[[#This Row],[Track ID]]</f>
        <v>45743.4930555556-250-RL-OP-0046</v>
      </c>
      <c r="D53" s="34">
        <v>51910.181822671162</v>
      </c>
      <c r="E53" s="34">
        <v>159188.72941982359</v>
      </c>
      <c r="F53" s="34">
        <v>18.880013943324034</v>
      </c>
      <c r="G53" s="34">
        <v>51909.842995934967</v>
      </c>
      <c r="H53" s="34">
        <v>159187.45398529459</v>
      </c>
      <c r="I53" s="34">
        <v>18.867516815260082</v>
      </c>
      <c r="J53" s="33">
        <v>-1.351156533928588E-4</v>
      </c>
      <c r="K53" s="33">
        <v>-2.192843152442947E-3</v>
      </c>
      <c r="L53" s="33">
        <v>7.4648082794936954E-4</v>
      </c>
      <c r="M53" s="33">
        <v>-1.0431973350932822E-4</v>
      </c>
      <c r="N53" s="33">
        <v>-2.0778373873326927E-3</v>
      </c>
      <c r="O53" s="33">
        <v>1.5493385205900267E-6</v>
      </c>
      <c r="P53" s="29">
        <f>(Table_TrackDisplacement[[#This Row],[LR Track Z]]-Table_TrackDisplacement[[#This Row],[RR Track Z]])*1000</f>
        <v>12.49712806395209</v>
      </c>
      <c r="Q53" s="29">
        <f>_xlfn.XLOOKUP(Table_TrackDisplacement[[#This Row],[Track ID]],Table__Track_Baseline[Track ID],Table__Track_Baseline[Avg. Cant],"-")</f>
        <v>11.75219657452331</v>
      </c>
      <c r="R53" s="29">
        <f>Table_TrackDisplacement[[#This Row],[Cant Raw Data]]-Table_TrackDisplacement[[#This Row],[BL Cant Raw Data]]</f>
        <v>0.74493148942877951</v>
      </c>
      <c r="S53" s="30">
        <f>(Table_TrackDisplacement[[#This Row],[Delta LR Z]]-Table_TrackDisplacement[[#This Row],[Delta RR Z]])*1000</f>
        <v>0.74493148942877951</v>
      </c>
      <c r="T53" s="29">
        <f>Table_TrackDisplacement[[#This Row],[Cant Delta Data]]-Table_TrackDisplacement[[#This Row],[Raw Cant Change]]</f>
        <v>0</v>
      </c>
      <c r="U53" s="29">
        <f ca="1">IFERROR(Table_TrackDisplacement[[#This Row],[Cant Raw Data]]-OFFSET(Table_TrackDisplacement[[#This Row],[Cant Raw Data]],-2,0),"-")</f>
        <v>1.366389597851736</v>
      </c>
      <c r="V53" s="29">
        <f ca="1">_xlfn.XLOOKUP(Table_TrackDisplacement[[#This Row],[Track ID]],Table__Track_Baseline[Track ID],Table__Track_Baseline[Avg. Twist],"-")</f>
        <v>0.72360451846975593</v>
      </c>
      <c r="W53" s="29">
        <f ca="1">IFERROR(Table_TrackDisplacement[[#This Row],[Twist Raw Data]]-Table_TrackDisplacement[[#This Row],[BL Twist Raw Data]],"-")</f>
        <v>0.64278507938198004</v>
      </c>
      <c r="X53" s="29">
        <f ca="1">IFERROR(Table_TrackDisplacement[[#This Row],[Cant Delta Data]]-OFFSET(Table_TrackDisplacement[[#This Row],[Cant Delta Data]],-2,0),"-")</f>
        <v>0.64278507938198004</v>
      </c>
      <c r="Y53" s="29">
        <f ca="1">IFERROR(Table_TrackDisplacement[[#This Row],[Twist Delta Data]]-Table_TrackDisplacement[[#This Row],[Raw Twist Change]],"-")</f>
        <v>0</v>
      </c>
      <c r="Z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1319.7321596215834</v>
      </c>
      <c r="AA53" s="29">
        <f>_xlfn.XLOOKUP(Table_TrackDisplacement[[#This Row],[Track ID]],Table__Track_Baseline[Track ID],Table__Track_Baseline[Avg. Gauge],"-")</f>
        <v>1319.8443684156091</v>
      </c>
      <c r="AB53" s="29">
        <f>IFERROR(Table_TrackDisplacement[[#This Row],[Gauge Raw Data]]-Table_TrackDisplacement[[#This Row],[BL Gauge Raw Data]],"-")</f>
        <v>-0.11220879402571882</v>
      </c>
      <c r="AC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0.75438560341025052</v>
      </c>
    </row>
    <row r="54" spans="1:29" x14ac:dyDescent="0.25">
      <c r="A54" s="27">
        <v>45743.493055555555</v>
      </c>
      <c r="B54" s="28" t="s">
        <v>38</v>
      </c>
      <c r="C54" s="28" t="str">
        <f>Table_TrackDisplacement[[#This Row],[Epoch]]&amp;"-"&amp;Table_TrackDisplacement[[#This Row],[Track ID]]</f>
        <v>45743.4930555556-250-RL-OP-0047</v>
      </c>
      <c r="D54" s="34">
        <v>51911.151141496419</v>
      </c>
      <c r="E54" s="34">
        <v>159188.48644319948</v>
      </c>
      <c r="F54" s="34">
        <v>18.883328518492974</v>
      </c>
      <c r="G54" s="34">
        <v>51910.834188040491</v>
      </c>
      <c r="H54" s="34">
        <v>159187.20450001603</v>
      </c>
      <c r="I54" s="34">
        <v>18.87021531293858</v>
      </c>
      <c r="J54" s="33">
        <v>-3.2747709337854758E-4</v>
      </c>
      <c r="K54" s="33">
        <v>-2.3101939004845917E-3</v>
      </c>
      <c r="L54" s="33">
        <v>9.5089866159980829E-4</v>
      </c>
      <c r="M54" s="33">
        <v>-9.9441584461601451E-4</v>
      </c>
      <c r="N54" s="33">
        <v>-1.9759641436394304E-3</v>
      </c>
      <c r="O54" s="33">
        <v>7.6216931347516947E-5</v>
      </c>
      <c r="P54" s="29">
        <f>(Table_TrackDisplacement[[#This Row],[LR Track Z]]-Table_TrackDisplacement[[#This Row],[RR Track Z]])*1000</f>
        <v>13.113205554393659</v>
      </c>
      <c r="Q54" s="29">
        <f>_xlfn.XLOOKUP(Table_TrackDisplacement[[#This Row],[Track ID]],Table__Track_Baseline[Track ID],Table__Track_Baseline[Avg. Cant],"-")</f>
        <v>12.238523824141367</v>
      </c>
      <c r="R54" s="29">
        <f>Table_TrackDisplacement[[#This Row],[Cant Raw Data]]-Table_TrackDisplacement[[#This Row],[BL Cant Raw Data]]</f>
        <v>0.87468173025229135</v>
      </c>
      <c r="S54" s="30">
        <f>(Table_TrackDisplacement[[#This Row],[Delta LR Z]]-Table_TrackDisplacement[[#This Row],[Delta RR Z]])*1000</f>
        <v>0.87468173025229135</v>
      </c>
      <c r="T54" s="29">
        <f>Table_TrackDisplacement[[#This Row],[Cant Delta Data]]-Table_TrackDisplacement[[#This Row],[Raw Cant Change]]</f>
        <v>0</v>
      </c>
      <c r="U54" s="29">
        <f ca="1">IFERROR(Table_TrackDisplacement[[#This Row],[Cant Raw Data]]-OFFSET(Table_TrackDisplacement[[#This Row],[Cant Raw Data]],-2,0),"-")</f>
        <v>1.2992722893656605</v>
      </c>
      <c r="V54" s="29">
        <f ca="1">_xlfn.XLOOKUP(Table_TrackDisplacement[[#This Row],[Track ID]],Table__Track_Baseline[Track ID],Table__Track_Baseline[Avg. Twist],"-")</f>
        <v>0.84812950885293503</v>
      </c>
      <c r="W54" s="29">
        <f ca="1">IFERROR(Table_TrackDisplacement[[#This Row],[Twist Raw Data]]-Table_TrackDisplacement[[#This Row],[BL Twist Raw Data]],"-")</f>
        <v>0.45114278051272549</v>
      </c>
      <c r="X54" s="29">
        <f ca="1">IFERROR(Table_TrackDisplacement[[#This Row],[Cant Delta Data]]-OFFSET(Table_TrackDisplacement[[#This Row],[Cant Delta Data]],-2,0),"-")</f>
        <v>0.45114278051272549</v>
      </c>
      <c r="Y54" s="29">
        <f ca="1">IFERROR(Table_TrackDisplacement[[#This Row],[Twist Delta Data]]-Table_TrackDisplacement[[#This Row],[Raw Twist Change]],"-")</f>
        <v>0</v>
      </c>
      <c r="Z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1320.6096224772261</v>
      </c>
      <c r="AA54" s="29">
        <f>_xlfn.XLOOKUP(Table_TrackDisplacement[[#This Row],[Track ID]],Table__Track_Baseline[Track ID],Table__Track_Baseline[Avg. Gauge],"-")</f>
        <v>1320.7658031742594</v>
      </c>
      <c r="AB54" s="29">
        <f>IFERROR(Table_TrackDisplacement[[#This Row],[Gauge Raw Data]]-Table_TrackDisplacement[[#This Row],[BL Gauge Raw Data]],"-")</f>
        <v>-0.15618069703327819</v>
      </c>
      <c r="AC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1.1496020865934915</v>
      </c>
    </row>
    <row r="55" spans="1:29" x14ac:dyDescent="0.25">
      <c r="A55" s="27">
        <v>45743.493055555555</v>
      </c>
      <c r="B55" s="28" t="s">
        <v>39</v>
      </c>
      <c r="C55" s="28" t="str">
        <f>Table_TrackDisplacement[[#This Row],[Epoch]]&amp;"-"&amp;Table_TrackDisplacement[[#This Row],[Track ID]]</f>
        <v>45743.4930555556-250-RL-OP-0048</v>
      </c>
      <c r="D55" s="34">
        <v>51912.122875350411</v>
      </c>
      <c r="E55" s="34">
        <v>159188.25040524639</v>
      </c>
      <c r="F55" s="34">
        <v>18.887733255176883</v>
      </c>
      <c r="G55" s="34">
        <v>51911.805731973102</v>
      </c>
      <c r="H55" s="34">
        <v>159186.9676700389</v>
      </c>
      <c r="I55" s="34">
        <v>18.873950140875262</v>
      </c>
      <c r="J55" s="33">
        <v>-2.9969606839586049E-4</v>
      </c>
      <c r="K55" s="33">
        <v>-2.2004242055118084E-3</v>
      </c>
      <c r="L55" s="33">
        <v>7.1797011129248745E-4</v>
      </c>
      <c r="M55" s="33">
        <v>-9.6883570222416893E-4</v>
      </c>
      <c r="N55" s="33">
        <v>-1.8658594344742596E-3</v>
      </c>
      <c r="O55" s="33">
        <v>4.2535541668087262E-4</v>
      </c>
      <c r="P55" s="29">
        <f>(Table_TrackDisplacement[[#This Row],[LR Track Z]]-Table_TrackDisplacement[[#This Row],[RR Track Z]])*1000</f>
        <v>13.783114301620714</v>
      </c>
      <c r="Q55" s="29">
        <f>_xlfn.XLOOKUP(Table_TrackDisplacement[[#This Row],[Track ID]],Table__Track_Baseline[Track ID],Table__Track_Baseline[Avg. Cant],"-")</f>
        <v>13.490499607009099</v>
      </c>
      <c r="R55" s="29">
        <f>Table_TrackDisplacement[[#This Row],[Cant Raw Data]]-Table_TrackDisplacement[[#This Row],[BL Cant Raw Data]]</f>
        <v>0.29261469461161482</v>
      </c>
      <c r="S55" s="30">
        <f>(Table_TrackDisplacement[[#This Row],[Delta LR Z]]-Table_TrackDisplacement[[#This Row],[Delta RR Z]])*1000</f>
        <v>0.29261469461161482</v>
      </c>
      <c r="T55" s="29">
        <f>Table_TrackDisplacement[[#This Row],[Cant Delta Data]]-Table_TrackDisplacement[[#This Row],[Raw Cant Change]]</f>
        <v>0</v>
      </c>
      <c r="U55" s="29">
        <f ca="1">IFERROR(Table_TrackDisplacement[[#This Row],[Cant Raw Data]]-OFFSET(Table_TrackDisplacement[[#This Row],[Cant Raw Data]],-2,0),"-")</f>
        <v>1.2859862376686237</v>
      </c>
      <c r="V55" s="29">
        <f ca="1">_xlfn.XLOOKUP(Table_TrackDisplacement[[#This Row],[Track ID]],Table__Track_Baseline[Track ID],Table__Track_Baseline[Avg. Twist],"-")</f>
        <v>1.7383030324857884</v>
      </c>
      <c r="W55" s="29">
        <f ca="1">IFERROR(Table_TrackDisplacement[[#This Row],[Twist Raw Data]]-Table_TrackDisplacement[[#This Row],[BL Twist Raw Data]],"-")</f>
        <v>-0.45231679481716469</v>
      </c>
      <c r="X55" s="29">
        <f ca="1">IFERROR(Table_TrackDisplacement[[#This Row],[Cant Delta Data]]-OFFSET(Table_TrackDisplacement[[#This Row],[Cant Delta Data]],-2,0),"-")</f>
        <v>-0.45231679481716469</v>
      </c>
      <c r="Y55" s="29">
        <f ca="1">IFERROR(Table_TrackDisplacement[[#This Row],[Twist Delta Data]]-Table_TrackDisplacement[[#This Row],[Raw Twist Change]],"-")</f>
        <v>0</v>
      </c>
      <c r="Z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1321.430856519592</v>
      </c>
      <c r="AA55" s="29">
        <f>_xlfn.XLOOKUP(Table_TrackDisplacement[[#This Row],[Track ID]],Table__Track_Baseline[Track ID],Table__Track_Baseline[Avg. Gauge],"-")</f>
        <v>1321.5922129002581</v>
      </c>
      <c r="AB55" s="29">
        <f>IFERROR(Table_TrackDisplacement[[#This Row],[Gauge Raw Data]]-Table_TrackDisplacement[[#This Row],[BL Gauge Raw Data]],"-")</f>
        <v>-0.16135638066612046</v>
      </c>
      <c r="AC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0.803308654927817</v>
      </c>
    </row>
    <row r="56" spans="1:29" x14ac:dyDescent="0.25">
      <c r="A56" s="27">
        <v>45743.493055555555</v>
      </c>
      <c r="B56" s="28" t="s">
        <v>40</v>
      </c>
      <c r="C56" s="28" t="str">
        <f>Table_TrackDisplacement[[#This Row],[Epoch]]&amp;"-"&amp;Table_TrackDisplacement[[#This Row],[Track ID]]</f>
        <v>45743.4930555556-250-RL-OP-0049</v>
      </c>
      <c r="D56" s="34">
        <v>51913.094609204403</v>
      </c>
      <c r="E56" s="34">
        <v>159188.0143672933</v>
      </c>
      <c r="F56" s="34">
        <v>18.892137991860796</v>
      </c>
      <c r="G56" s="34">
        <v>51912.777275905719</v>
      </c>
      <c r="H56" s="34">
        <v>159186.73084006179</v>
      </c>
      <c r="I56" s="34">
        <v>18.877684968811945</v>
      </c>
      <c r="J56" s="33">
        <v>-2.7191503613721579E-4</v>
      </c>
      <c r="K56" s="33">
        <v>-2.0906545105390251E-3</v>
      </c>
      <c r="L56" s="33">
        <v>4.8504156099227203E-4</v>
      </c>
      <c r="M56" s="33">
        <v>-9.4325555255636573E-4</v>
      </c>
      <c r="N56" s="33">
        <v>-1.7557547253090888E-3</v>
      </c>
      <c r="O56" s="33">
        <v>7.744939020142283E-4</v>
      </c>
      <c r="P56" s="29">
        <f>(Table_TrackDisplacement[[#This Row],[LR Track Z]]-Table_TrackDisplacement[[#This Row],[RR Track Z]])*1000</f>
        <v>14.453023048851321</v>
      </c>
      <c r="Q56" s="29">
        <f>_xlfn.XLOOKUP(Table_TrackDisplacement[[#This Row],[Track ID]],Table__Track_Baseline[Track ID],Table__Track_Baseline[Avg. Cant],"-")</f>
        <v>14.742475389873277</v>
      </c>
      <c r="R56" s="29">
        <f>Table_TrackDisplacement[[#This Row],[Cant Raw Data]]-Table_TrackDisplacement[[#This Row],[BL Cant Raw Data]]</f>
        <v>-0.28945234102195627</v>
      </c>
      <c r="S56" s="30">
        <f>(Table_TrackDisplacement[[#This Row],[Delta LR Z]]-Table_TrackDisplacement[[#This Row],[Delta RR Z]])*1000</f>
        <v>-0.28945234102195627</v>
      </c>
      <c r="T56" s="29">
        <f>Table_TrackDisplacement[[#This Row],[Cant Delta Data]]-Table_TrackDisplacement[[#This Row],[Raw Cant Change]]</f>
        <v>0</v>
      </c>
      <c r="U56" s="29">
        <f ca="1">IFERROR(Table_TrackDisplacement[[#This Row],[Cant Raw Data]]-OFFSET(Table_TrackDisplacement[[#This Row],[Cant Raw Data]],-2,0),"-")</f>
        <v>1.3398174944576624</v>
      </c>
      <c r="V56" s="29">
        <f ca="1">_xlfn.XLOOKUP(Table_TrackDisplacement[[#This Row],[Track ID]],Table__Track_Baseline[Track ID],Table__Track_Baseline[Avg. Twist],"-")</f>
        <v>2.50395156573191</v>
      </c>
      <c r="W56" s="29">
        <f ca="1">IFERROR(Table_TrackDisplacement[[#This Row],[Twist Raw Data]]-Table_TrackDisplacement[[#This Row],[BL Twist Raw Data]],"-")</f>
        <v>-1.1641340712742476</v>
      </c>
      <c r="X56" s="29">
        <f ca="1">IFERROR(Table_TrackDisplacement[[#This Row],[Cant Delta Data]]-OFFSET(Table_TrackDisplacement[[#This Row],[Cant Delta Data]],-2,0),"-")</f>
        <v>-1.1641340712742476</v>
      </c>
      <c r="Y56" s="29">
        <f ca="1">IFERROR(Table_TrackDisplacement[[#This Row],[Twist Delta Data]]-Table_TrackDisplacement[[#This Row],[Raw Twist Change]],"-")</f>
        <v>0</v>
      </c>
      <c r="Z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1322.252421576658</v>
      </c>
      <c r="AA56" s="29">
        <f>_xlfn.XLOOKUP(Table_TrackDisplacement[[#This Row],[Track ID]],Table__Track_Baseline[Track ID],Table__Track_Baseline[Avg. Gauge],"-")</f>
        <v>1322.4197928471017</v>
      </c>
      <c r="AB56" s="29">
        <f>IFERROR(Table_TrackDisplacement[[#This Row],[Gauge Raw Data]]-Table_TrackDisplacement[[#This Row],[BL Gauge Raw Data]],"-")</f>
        <v>-0.16737127044370936</v>
      </c>
      <c r="AC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0.80413842891387755</v>
      </c>
    </row>
    <row r="57" spans="1:29" x14ac:dyDescent="0.25">
      <c r="A57" s="27">
        <v>45750.28125</v>
      </c>
      <c r="B57" s="28" t="s">
        <v>12</v>
      </c>
      <c r="C57" s="28" t="str">
        <f>Table_TrackDisplacement[[#This Row],[Epoch]]&amp;"-"&amp;Table_TrackDisplacement[[#This Row],[Track ID]]</f>
        <v>45750.28125-250-RL-OP-0021</v>
      </c>
      <c r="D57" s="34">
        <v>51886.101888031983</v>
      </c>
      <c r="E57" s="34">
        <v>159195.44568170098</v>
      </c>
      <c r="F57" s="34">
        <v>18.870056339802886</v>
      </c>
      <c r="G57" s="34">
        <v>51885.742954659283</v>
      </c>
      <c r="H57" s="34">
        <v>159194.18662102622</v>
      </c>
      <c r="I57" s="34">
        <v>18.866787533191367</v>
      </c>
      <c r="J57" s="33">
        <v>-9.5399960991926491E-4</v>
      </c>
      <c r="K57" s="33">
        <v>-1.7215858679264784E-4</v>
      </c>
      <c r="L57" s="33">
        <v>-1.6974443184381016E-8</v>
      </c>
      <c r="M57" s="33">
        <v>-2.1482046577148139E-5</v>
      </c>
      <c r="N57" s="33">
        <v>-7.4700394179672003E-5</v>
      </c>
      <c r="O57" s="33">
        <v>7.188877507928737E-4</v>
      </c>
      <c r="P57" s="29">
        <f>(Table_TrackDisplacement[[#This Row],[LR Track Z]]-Table_TrackDisplacement[[#This Row],[RR Track Z]])*1000</f>
        <v>3.2688066115191816</v>
      </c>
      <c r="Q57" s="29">
        <f>_xlfn.XLOOKUP(Table_TrackDisplacement[[#This Row],[Track ID]],Table__Track_Baseline[Track ID],Table__Track_Baseline[Avg. Cant],"-")</f>
        <v>3.9877113367552397</v>
      </c>
      <c r="R57" s="29">
        <f>Table_TrackDisplacement[[#This Row],[Cant Raw Data]]-Table_TrackDisplacement[[#This Row],[BL Cant Raw Data]]</f>
        <v>-0.71890472523605808</v>
      </c>
      <c r="S57" s="30">
        <f>(Table_TrackDisplacement[[#This Row],[Delta LR Z]]-Table_TrackDisplacement[[#This Row],[Delta RR Z]])*1000</f>
        <v>-0.71890472523605808</v>
      </c>
      <c r="T57" s="29">
        <f>Table_TrackDisplacement[[#This Row],[Cant Delta Data]]-Table_TrackDisplacement[[#This Row],[Raw Cant Change]]</f>
        <v>0</v>
      </c>
      <c r="U57" s="29">
        <f ca="1">IFERROR(Table_TrackDisplacement[[#This Row],[Cant Raw Data]]-OFFSET(Table_TrackDisplacement[[#This Row],[Cant Raw Data]],-2,0),"-")</f>
        <v>-10.514307690101532</v>
      </c>
      <c r="V57" s="29" t="str">
        <f ca="1">_xlfn.XLOOKUP(Table_TrackDisplacement[[#This Row],[Track ID]],Table__Track_Baseline[Track ID],Table__Track_Baseline[Avg. Twist],"-")</f>
        <v>-</v>
      </c>
      <c r="W57" s="29" t="str">
        <f ca="1">IFERROR(Table_TrackDisplacement[[#This Row],[Twist Raw Data]]-Table_TrackDisplacement[[#This Row],[BL Twist Raw Data]],"-")</f>
        <v>-</v>
      </c>
      <c r="X57" s="29">
        <f ca="1">IFERROR(Table_TrackDisplacement[[#This Row],[Cant Delta Data]]-OFFSET(Table_TrackDisplacement[[#This Row],[Cant Delta Data]],-2,0),"-")</f>
        <v>-1.0115194198476729</v>
      </c>
      <c r="Y57" s="29" t="str">
        <f ca="1">IFERROR(Table_TrackDisplacement[[#This Row],[Twist Delta Data]]-Table_TrackDisplacement[[#This Row],[Raw Twist Change]],"-")</f>
        <v>-</v>
      </c>
      <c r="Z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1309.2278769745274</v>
      </c>
      <c r="AA57" s="29">
        <f>_xlfn.XLOOKUP(Table_TrackDisplacement[[#This Row],[Track ID]],Table__Track_Baseline[Track ID],Table__Track_Baseline[Avg. Gauge],"-")</f>
        <v>1309.5795373260466</v>
      </c>
      <c r="AB57" s="29">
        <f>IFERROR(Table_TrackDisplacement[[#This Row],[Gauge Raw Data]]-Table_TrackDisplacement[[#This Row],[BL Gauge Raw Data]],"-")</f>
        <v>-0.35166035151928554</v>
      </c>
      <c r="AC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1.1814868214312162</v>
      </c>
    </row>
    <row r="58" spans="1:29" x14ac:dyDescent="0.25">
      <c r="A58" s="27">
        <v>45750.28125</v>
      </c>
      <c r="B58" s="28" t="s">
        <v>13</v>
      </c>
      <c r="C58" s="28" t="str">
        <f>Table_TrackDisplacement[[#This Row],[Epoch]]&amp;"-"&amp;Table_TrackDisplacement[[#This Row],[Track ID]]</f>
        <v>45750.28125-250-RL-OP-0022</v>
      </c>
      <c r="D58" s="34">
        <v>51887.063534667497</v>
      </c>
      <c r="E58" s="34">
        <v>159195.17139035295</v>
      </c>
      <c r="F58" s="34">
        <v>18.870125570329904</v>
      </c>
      <c r="G58" s="34">
        <v>51886.703957855534</v>
      </c>
      <c r="H58" s="34">
        <v>159193.91008379814</v>
      </c>
      <c r="I58" s="34">
        <v>18.86665235673868</v>
      </c>
      <c r="J58" s="33">
        <v>-8.9747417951002717E-4</v>
      </c>
      <c r="K58" s="33">
        <v>2.5893445126712322E-5</v>
      </c>
      <c r="L58" s="33">
        <v>-3.7832688093430988E-8</v>
      </c>
      <c r="M58" s="33">
        <v>-4.7301822633016855E-5</v>
      </c>
      <c r="N58" s="33">
        <v>-1.6448454698547721E-4</v>
      </c>
      <c r="O58" s="33">
        <v>3.8101245126398453E-4</v>
      </c>
      <c r="P58" s="29">
        <f>(Table_TrackDisplacement[[#This Row],[LR Track Z]]-Table_TrackDisplacement[[#This Row],[RR Track Z]])*1000</f>
        <v>3.4732135912243223</v>
      </c>
      <c r="Q58" s="29">
        <f>_xlfn.XLOOKUP(Table_TrackDisplacement[[#This Row],[Track ID]],Table__Track_Baseline[Track ID],Table__Track_Baseline[Avg. Cant],"-")</f>
        <v>3.8542638751764002</v>
      </c>
      <c r="R58" s="29">
        <f>Table_TrackDisplacement[[#This Row],[Cant Raw Data]]-Table_TrackDisplacement[[#This Row],[BL Cant Raw Data]]</f>
        <v>-0.38105028395207796</v>
      </c>
      <c r="S58" s="30">
        <f>(Table_TrackDisplacement[[#This Row],[Delta LR Z]]-Table_TrackDisplacement[[#This Row],[Delta RR Z]])*1000</f>
        <v>-0.38105028395207796</v>
      </c>
      <c r="T58" s="29">
        <f>Table_TrackDisplacement[[#This Row],[Cant Delta Data]]-Table_TrackDisplacement[[#This Row],[Raw Cant Change]]</f>
        <v>0</v>
      </c>
      <c r="U58" s="29">
        <f ca="1">IFERROR(Table_TrackDisplacement[[#This Row],[Cant Raw Data]]-OFFSET(Table_TrackDisplacement[[#This Row],[Cant Raw Data]],-2,0),"-")</f>
        <v>-10.979809457626999</v>
      </c>
      <c r="V58" s="29" t="str">
        <f ca="1">_xlfn.XLOOKUP(Table_TrackDisplacement[[#This Row],[Track ID]],Table__Track_Baseline[Track ID],Table__Track_Baseline[Avg. Twist],"-")</f>
        <v>-</v>
      </c>
      <c r="W58" s="29" t="str">
        <f ca="1">IFERROR(Table_TrackDisplacement[[#This Row],[Twist Raw Data]]-Table_TrackDisplacement[[#This Row],[BL Twist Raw Data]],"-")</f>
        <v>-</v>
      </c>
      <c r="X58" s="29">
        <f ca="1">IFERROR(Table_TrackDisplacement[[#This Row],[Cant Delta Data]]-OFFSET(Table_TrackDisplacement[[#This Row],[Cant Delta Data]],-2,0),"-")</f>
        <v>-9.159794293012169E-2</v>
      </c>
      <c r="Y58" s="29" t="str">
        <f ca="1">IFERROR(Table_TrackDisplacement[[#This Row],[Twist Delta Data]]-Table_TrackDisplacement[[#This Row],[Raw Twist Change]],"-")</f>
        <v>-</v>
      </c>
      <c r="Z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1311.5646275012098</v>
      </c>
      <c r="AA58" s="29">
        <f>_xlfn.XLOOKUP(Table_TrackDisplacement[[#This Row],[Track ID]],Table__Track_Baseline[Track ID],Table__Track_Baseline[Avg. Gauge],"-")</f>
        <v>1311.6159795455751</v>
      </c>
      <c r="AB58" s="29">
        <f>IFERROR(Table_TrackDisplacement[[#This Row],[Gauge Raw Data]]-Table_TrackDisplacement[[#This Row],[BL Gauge Raw Data]],"-")</f>
        <v>-5.1352044365330585E-2</v>
      </c>
      <c r="AC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0.95091331633248188</v>
      </c>
    </row>
    <row r="59" spans="1:29" x14ac:dyDescent="0.25">
      <c r="A59" s="27">
        <v>45750.28125</v>
      </c>
      <c r="B59" s="28" t="s">
        <v>14</v>
      </c>
      <c r="C59" s="28" t="str">
        <f>Table_TrackDisplacement[[#This Row],[Epoch]]&amp;"-"&amp;Table_TrackDisplacement[[#This Row],[Track ID]]</f>
        <v>45750.28125-250-RL-OP-0023</v>
      </c>
      <c r="D59" s="34">
        <v>51888.025181303019</v>
      </c>
      <c r="E59" s="34">
        <v>159194.89709900491</v>
      </c>
      <c r="F59" s="34">
        <v>18.870194800856918</v>
      </c>
      <c r="G59" s="34">
        <v>51887.664961051785</v>
      </c>
      <c r="H59" s="34">
        <v>159193.63354657005</v>
      </c>
      <c r="I59" s="34">
        <v>18.866517180285992</v>
      </c>
      <c r="J59" s="33">
        <v>-8.4094874182483181E-4</v>
      </c>
      <c r="K59" s="33">
        <v>2.2394550614990294E-4</v>
      </c>
      <c r="L59" s="33">
        <v>-5.8690936555194639E-8</v>
      </c>
      <c r="M59" s="33">
        <v>-7.3121591412927955E-5</v>
      </c>
      <c r="N59" s="33">
        <v>-2.5426867068745196E-4</v>
      </c>
      <c r="O59" s="33">
        <v>4.3137151735095358E-5</v>
      </c>
      <c r="P59" s="29">
        <f>(Table_TrackDisplacement[[#This Row],[LR Track Z]]-Table_TrackDisplacement[[#This Row],[RR Track Z]])*1000</f>
        <v>3.6776205709259102</v>
      </c>
      <c r="Q59" s="29">
        <f>_xlfn.XLOOKUP(Table_TrackDisplacement[[#This Row],[Track ID]],Table__Track_Baseline[Track ID],Table__Track_Baseline[Avg. Cant],"-")</f>
        <v>3.7208164135975608</v>
      </c>
      <c r="R59" s="29">
        <f>Table_TrackDisplacement[[#This Row],[Cant Raw Data]]-Table_TrackDisplacement[[#This Row],[BL Cant Raw Data]]</f>
        <v>-4.3195842671650553E-2</v>
      </c>
      <c r="S59" s="30">
        <f>(Table_TrackDisplacement[[#This Row],[Delta LR Z]]-Table_TrackDisplacement[[#This Row],[Delta RR Z]])*1000</f>
        <v>-4.3195842671650553E-2</v>
      </c>
      <c r="T59" s="29">
        <f>Table_TrackDisplacement[[#This Row],[Cant Delta Data]]-Table_TrackDisplacement[[#This Row],[Raw Cant Change]]</f>
        <v>0</v>
      </c>
      <c r="U59" s="29">
        <f ca="1">IFERROR(Table_TrackDisplacement[[#This Row],[Cant Raw Data]]-OFFSET(Table_TrackDisplacement[[#This Row],[Cant Raw Data]],-2,0),"-")</f>
        <v>0.4088139594067286</v>
      </c>
      <c r="V59" s="29">
        <f ca="1">_xlfn.XLOOKUP(Table_TrackDisplacement[[#This Row],[Track ID]],Table__Track_Baseline[Track ID],Table__Track_Baseline[Avg. Twist],"-")</f>
        <v>-0.26689492315767893</v>
      </c>
      <c r="W59" s="29">
        <f ca="1">IFERROR(Table_TrackDisplacement[[#This Row],[Twist Raw Data]]-Table_TrackDisplacement[[#This Row],[BL Twist Raw Data]],"-")</f>
        <v>0.67570888256440753</v>
      </c>
      <c r="X59" s="29">
        <f ca="1">IFERROR(Table_TrackDisplacement[[#This Row],[Cant Delta Data]]-OFFSET(Table_TrackDisplacement[[#This Row],[Cant Delta Data]],-2,0),"-")</f>
        <v>0.67570888256440753</v>
      </c>
      <c r="Y59" s="29">
        <f ca="1">IFERROR(Table_TrackDisplacement[[#This Row],[Twist Delta Data]]-Table_TrackDisplacement[[#This Row],[Raw Twist Change]],"-")</f>
        <v>0</v>
      </c>
      <c r="Z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1313.9014079944523</v>
      </c>
      <c r="AA59" s="29">
        <f>_xlfn.XLOOKUP(Table_TrackDisplacement[[#This Row],[Track ID]],Table__Track_Baseline[Track ID],Table__Track_Baseline[Avg. Gauge],"-")</f>
        <v>1313.6524365911453</v>
      </c>
      <c r="AB59" s="29">
        <f>IFERROR(Table_TrackDisplacement[[#This Row],[Gauge Raw Data]]-Table_TrackDisplacement[[#This Row],[BL Gauge Raw Data]],"-")</f>
        <v>0.24897140330699585</v>
      </c>
      <c r="AC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0.90560102289143174</v>
      </c>
    </row>
    <row r="60" spans="1:29" x14ac:dyDescent="0.25">
      <c r="A60" s="27">
        <v>45750.28125</v>
      </c>
      <c r="B60" s="28" t="s">
        <v>15</v>
      </c>
      <c r="C60" s="28" t="str">
        <f>Table_TrackDisplacement[[#This Row],[Epoch]]&amp;"-"&amp;Table_TrackDisplacement[[#This Row],[Track ID]]</f>
        <v>45750.28125-250-RL-OP-0024</v>
      </c>
      <c r="D60" s="34">
        <v>51888.986205860805</v>
      </c>
      <c r="E60" s="34">
        <v>159194.62172788166</v>
      </c>
      <c r="F60" s="34">
        <v>18.869514793813725</v>
      </c>
      <c r="G60" s="34">
        <v>51888.624024107339</v>
      </c>
      <c r="H60" s="34">
        <v>159193.35679670321</v>
      </c>
      <c r="I60" s="34">
        <v>18.86545332152658</v>
      </c>
      <c r="J60" s="33">
        <v>-1.0604572889860719E-4</v>
      </c>
      <c r="K60" s="33">
        <v>-3.7024507764726877E-4</v>
      </c>
      <c r="L60" s="33">
        <v>-1.5830230282176672E-7</v>
      </c>
      <c r="M60" s="33">
        <v>-1.0719956699176691E-3</v>
      </c>
      <c r="N60" s="33">
        <v>-2.4953973479568958E-4</v>
      </c>
      <c r="O60" s="33">
        <v>2.1475951683669336E-7</v>
      </c>
      <c r="P60" s="29">
        <f>(Table_TrackDisplacement[[#This Row],[LR Track Z]]-Table_TrackDisplacement[[#This Row],[RR Track Z]])*1000</f>
        <v>4.0614722871445963</v>
      </c>
      <c r="Q60" s="29">
        <f>_xlfn.XLOOKUP(Table_TrackDisplacement[[#This Row],[Track ID]],Table__Track_Baseline[Track ID],Table__Track_Baseline[Avg. Cant],"-")</f>
        <v>4.0618453489642548</v>
      </c>
      <c r="R60" s="29">
        <f>Table_TrackDisplacement[[#This Row],[Cant Raw Data]]-Table_TrackDisplacement[[#This Row],[BL Cant Raw Data]]</f>
        <v>-3.7306181965846008E-4</v>
      </c>
      <c r="S60" s="30">
        <f>(Table_TrackDisplacement[[#This Row],[Delta LR Z]]-Table_TrackDisplacement[[#This Row],[Delta RR Z]])*1000</f>
        <v>-3.7306181965846008E-4</v>
      </c>
      <c r="T60" s="29">
        <f>Table_TrackDisplacement[[#This Row],[Cant Delta Data]]-Table_TrackDisplacement[[#This Row],[Raw Cant Change]]</f>
        <v>0</v>
      </c>
      <c r="U60" s="29">
        <f ca="1">IFERROR(Table_TrackDisplacement[[#This Row],[Cant Raw Data]]-OFFSET(Table_TrackDisplacement[[#This Row],[Cant Raw Data]],-2,0),"-")</f>
        <v>0.58825869592027402</v>
      </c>
      <c r="V60" s="29">
        <f ca="1">_xlfn.XLOOKUP(Table_TrackDisplacement[[#This Row],[Track ID]],Table__Track_Baseline[Track ID],Table__Track_Baseline[Avg. Twist],"-")</f>
        <v>0.20758147378785452</v>
      </c>
      <c r="W60" s="29">
        <f ca="1">IFERROR(Table_TrackDisplacement[[#This Row],[Twist Raw Data]]-Table_TrackDisplacement[[#This Row],[BL Twist Raw Data]],"-")</f>
        <v>0.3806772221324195</v>
      </c>
      <c r="X60" s="29">
        <f ca="1">IFERROR(Table_TrackDisplacement[[#This Row],[Cant Delta Data]]-OFFSET(Table_TrackDisplacement[[#This Row],[Cant Delta Data]],-2,0),"-")</f>
        <v>0.3806772221324195</v>
      </c>
      <c r="Y60" s="29">
        <f ca="1">IFERROR(Table_TrackDisplacement[[#This Row],[Twist Delta Data]]-Table_TrackDisplacement[[#This Row],[Raw Twist Change]],"-")</f>
        <v>0</v>
      </c>
      <c r="Z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1315.7670782895584</v>
      </c>
      <c r="AA60" s="29">
        <f>_xlfn.XLOOKUP(Table_TrackDisplacement[[#This Row],[Track ID]],Table__Track_Baseline[Track ID],Table__Track_Baseline[Avg. Gauge],"-")</f>
        <v>1315.6175827293309</v>
      </c>
      <c r="AB60" s="29">
        <f>IFERROR(Table_TrackDisplacement[[#This Row],[Gauge Raw Data]]-Table_TrackDisplacement[[#This Row],[BL Gauge Raw Data]],"-")</f>
        <v>0.14949556022747856</v>
      </c>
      <c r="AC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0.97346248388048717</v>
      </c>
    </row>
    <row r="61" spans="1:29" x14ac:dyDescent="0.25">
      <c r="A61" s="27">
        <v>45750.28125</v>
      </c>
      <c r="B61" s="28" t="s">
        <v>16</v>
      </c>
      <c r="C61" s="28" t="str">
        <f>Table_TrackDisplacement[[#This Row],[Epoch]]&amp;"-"&amp;Table_TrackDisplacement[[#This Row],[Track ID]]</f>
        <v>45750.28125-250-RL-OP-0025</v>
      </c>
      <c r="D61" s="34">
        <v>51889.947492753308</v>
      </c>
      <c r="E61" s="34">
        <v>159194.34617940843</v>
      </c>
      <c r="F61" s="34">
        <v>18.868773709900385</v>
      </c>
      <c r="G61" s="34">
        <v>51889.58479107709</v>
      </c>
      <c r="H61" s="34">
        <v>159193.07944244222</v>
      </c>
      <c r="I61" s="34">
        <v>18.864251762034648</v>
      </c>
      <c r="J61" s="33">
        <v>-2.2073935542721301E-4</v>
      </c>
      <c r="K61" s="33">
        <v>-7.7068316750228405E-4</v>
      </c>
      <c r="L61" s="33">
        <v>-3.2951396278235734E-7</v>
      </c>
      <c r="M61" s="33">
        <v>-1.15464479313232E-3</v>
      </c>
      <c r="N61" s="33">
        <v>-5.3600477986037731E-4</v>
      </c>
      <c r="O61" s="33">
        <v>4.6129782305115441E-7</v>
      </c>
      <c r="P61" s="29">
        <f>(Table_TrackDisplacement[[#This Row],[LR Track Z]]-Table_TrackDisplacement[[#This Row],[RR Track Z]])*1000</f>
        <v>4.5219478657365642</v>
      </c>
      <c r="Q61" s="29">
        <f>_xlfn.XLOOKUP(Table_TrackDisplacement[[#This Row],[Track ID]],Table__Track_Baseline[Track ID],Table__Track_Baseline[Avg. Cant],"-")</f>
        <v>4.5227386775223977</v>
      </c>
      <c r="R61" s="29">
        <f>Table_TrackDisplacement[[#This Row],[Cant Raw Data]]-Table_TrackDisplacement[[#This Row],[BL Cant Raw Data]]</f>
        <v>-7.9081178583351175E-4</v>
      </c>
      <c r="S61" s="30">
        <f>(Table_TrackDisplacement[[#This Row],[Delta LR Z]]-Table_TrackDisplacement[[#This Row],[Delta RR Z]])*1000</f>
        <v>-7.9081178583351175E-4</v>
      </c>
      <c r="T61" s="29">
        <f>Table_TrackDisplacement[[#This Row],[Cant Delta Data]]-Table_TrackDisplacement[[#This Row],[Raw Cant Change]]</f>
        <v>0</v>
      </c>
      <c r="U61" s="29">
        <f ca="1">IFERROR(Table_TrackDisplacement[[#This Row],[Cant Raw Data]]-OFFSET(Table_TrackDisplacement[[#This Row],[Cant Raw Data]],-2,0),"-")</f>
        <v>0.84432729481065394</v>
      </c>
      <c r="V61" s="29">
        <f ca="1">_xlfn.XLOOKUP(Table_TrackDisplacement[[#This Row],[Track ID]],Table__Track_Baseline[Track ID],Table__Track_Baseline[Avg. Twist],"-")</f>
        <v>0.8019222639248369</v>
      </c>
      <c r="W61" s="29">
        <f ca="1">IFERROR(Table_TrackDisplacement[[#This Row],[Twist Raw Data]]-Table_TrackDisplacement[[#This Row],[BL Twist Raw Data]],"-")</f>
        <v>4.2405030885817041E-2</v>
      </c>
      <c r="X61" s="29">
        <f ca="1">IFERROR(Table_TrackDisplacement[[#This Row],[Cant Delta Data]]-OFFSET(Table_TrackDisplacement[[#This Row],[Cant Delta Data]],-2,0),"-")</f>
        <v>4.2405030885817041E-2</v>
      </c>
      <c r="Y61" s="29">
        <f ca="1">IFERROR(Table_TrackDisplacement[[#This Row],[Twist Delta Data]]-Table_TrackDisplacement[[#This Row],[Raw Twist Change]],"-")</f>
        <v>0</v>
      </c>
      <c r="Z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1317.6477129731627</v>
      </c>
      <c r="AA61" s="29">
        <f>_xlfn.XLOOKUP(Table_TrackDisplacement[[#This Row],[Track ID]],Table__Track_Baseline[Track ID],Table__Track_Baseline[Avg. Gauge],"-")</f>
        <v>1317.6166071174061</v>
      </c>
      <c r="AB61" s="29">
        <f>IFERROR(Table_TrackDisplacement[[#This Row],[Gauge Raw Data]]-Table_TrackDisplacement[[#This Row],[BL Gauge Raw Data]],"-")</f>
        <v>3.1105855756550227E-2</v>
      </c>
      <c r="AC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0.96294025649811377</v>
      </c>
    </row>
    <row r="62" spans="1:29" x14ac:dyDescent="0.25">
      <c r="A62" s="27">
        <v>45750.28125</v>
      </c>
      <c r="B62" s="28" t="s">
        <v>17</v>
      </c>
      <c r="C62" s="28" t="str">
        <f>Table_TrackDisplacement[[#This Row],[Epoch]]&amp;"-"&amp;Table_TrackDisplacement[[#This Row],[Track ID]]</f>
        <v>45750.28125-250-RL-OP-0026</v>
      </c>
      <c r="D62" s="34">
        <v>51890.908779645804</v>
      </c>
      <c r="E62" s="34">
        <v>159194.0706309352</v>
      </c>
      <c r="F62" s="34">
        <v>18.868032625987045</v>
      </c>
      <c r="G62" s="34">
        <v>51890.545558046833</v>
      </c>
      <c r="H62" s="34">
        <v>159192.80208818123</v>
      </c>
      <c r="I62" s="34">
        <v>18.86305020254272</v>
      </c>
      <c r="J62" s="33">
        <v>-3.3543298923177645E-4</v>
      </c>
      <c r="K62" s="33">
        <v>-1.1711212864611298E-3</v>
      </c>
      <c r="L62" s="33">
        <v>-5.0072562274294796E-7</v>
      </c>
      <c r="M62" s="33">
        <v>-1.2372939308988862E-3</v>
      </c>
      <c r="N62" s="33">
        <v>-8.224698540288955E-4</v>
      </c>
      <c r="O62" s="33">
        <v>7.0783612571290178E-7</v>
      </c>
      <c r="P62" s="29">
        <f>(Table_TrackDisplacement[[#This Row],[LR Track Z]]-Table_TrackDisplacement[[#This Row],[RR Track Z]])*1000</f>
        <v>4.9824234443249793</v>
      </c>
      <c r="Q62" s="29">
        <f>_xlfn.XLOOKUP(Table_TrackDisplacement[[#This Row],[Track ID]],Table__Track_Baseline[Track ID],Table__Track_Baseline[Avg. Cant],"-")</f>
        <v>4.9836320060734352</v>
      </c>
      <c r="R62" s="29">
        <f>Table_TrackDisplacement[[#This Row],[Cant Raw Data]]-Table_TrackDisplacement[[#This Row],[BL Cant Raw Data]]</f>
        <v>-1.2085617484558497E-3</v>
      </c>
      <c r="S62" s="30">
        <f>(Table_TrackDisplacement[[#This Row],[Delta LR Z]]-Table_TrackDisplacement[[#This Row],[Delta RR Z]])*1000</f>
        <v>-1.2085617484558497E-3</v>
      </c>
      <c r="T62" s="29">
        <f>Table_TrackDisplacement[[#This Row],[Cant Delta Data]]-Table_TrackDisplacement[[#This Row],[Raw Cant Change]]</f>
        <v>0</v>
      </c>
      <c r="U62" s="29">
        <f ca="1">IFERROR(Table_TrackDisplacement[[#This Row],[Cant Raw Data]]-OFFSET(Table_TrackDisplacement[[#This Row],[Cant Raw Data]],-2,0),"-")</f>
        <v>0.92095115718038301</v>
      </c>
      <c r="V62" s="29">
        <f ca="1">_xlfn.XLOOKUP(Table_TrackDisplacement[[#This Row],[Track ID]],Table__Track_Baseline[Track ID],Table__Track_Baseline[Avg. Twist],"-")</f>
        <v>0.9217866571091804</v>
      </c>
      <c r="W62" s="29">
        <f ca="1">IFERROR(Table_TrackDisplacement[[#This Row],[Twist Raw Data]]-Table_TrackDisplacement[[#This Row],[BL Twist Raw Data]],"-")</f>
        <v>-8.3549992879738966E-4</v>
      </c>
      <c r="X62" s="29">
        <f ca="1">IFERROR(Table_TrackDisplacement[[#This Row],[Cant Delta Data]]-OFFSET(Table_TrackDisplacement[[#This Row],[Cant Delta Data]],-2,0),"-")</f>
        <v>-8.3549992879738966E-4</v>
      </c>
      <c r="Y62" s="29">
        <f ca="1">IFERROR(Table_TrackDisplacement[[#This Row],[Twist Delta Data]]-Table_TrackDisplacement[[#This Row],[Raw Twist Change]],"-")</f>
        <v>0</v>
      </c>
      <c r="Z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1319.5285041066368</v>
      </c>
      <c r="AA62" s="29">
        <f>_xlfn.XLOOKUP(Table_TrackDisplacement[[#This Row],[Track ID]],Table__Track_Baseline[Track ID],Table__Track_Baseline[Avg. Gauge],"-")</f>
        <v>1319.6157879683969</v>
      </c>
      <c r="AB62" s="29">
        <f>IFERROR(Table_TrackDisplacement[[#This Row],[Gauge Raw Data]]-Table_TrackDisplacement[[#This Row],[BL Gauge Raw Data]],"-")</f>
        <v>-8.7283861760170112E-2</v>
      </c>
      <c r="AC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0.96690870306520382</v>
      </c>
    </row>
    <row r="63" spans="1:29" x14ac:dyDescent="0.25">
      <c r="A63" s="27">
        <v>45750.28125</v>
      </c>
      <c r="B63" s="28" t="s">
        <v>18</v>
      </c>
      <c r="C63" s="28" t="str">
        <f>Table_TrackDisplacement[[#This Row],[Epoch]]&amp;"-"&amp;Table_TrackDisplacement[[#This Row],[Track ID]]</f>
        <v>45750.28125-250-RL-OP-0027</v>
      </c>
      <c r="D63" s="34">
        <v>51891.869997674046</v>
      </c>
      <c r="E63" s="34">
        <v>159193.79403821289</v>
      </c>
      <c r="F63" s="34">
        <v>18.865661670375356</v>
      </c>
      <c r="G63" s="34">
        <v>51891.504267267614</v>
      </c>
      <c r="H63" s="34">
        <v>159192.5256090266</v>
      </c>
      <c r="I63" s="34">
        <v>18.861283294009535</v>
      </c>
      <c r="J63" s="33">
        <v>-9.9999999656574801E-4</v>
      </c>
      <c r="K63" s="33">
        <v>-9.9999998928979039E-4</v>
      </c>
      <c r="L63" s="33">
        <v>0</v>
      </c>
      <c r="M63" s="33">
        <v>-6.7881068389397115E-4</v>
      </c>
      <c r="N63" s="33">
        <v>-1.0421858751215041E-3</v>
      </c>
      <c r="O63" s="33">
        <v>4.2639255326548664E-7</v>
      </c>
      <c r="P63" s="29">
        <f>(Table_TrackDisplacement[[#This Row],[LR Track Z]]-Table_TrackDisplacement[[#This Row],[RR Track Z]])*1000</f>
        <v>4.3783763658211683</v>
      </c>
      <c r="Q63" s="29">
        <f>_xlfn.XLOOKUP(Table_TrackDisplacement[[#This Row],[Track ID]],Table__Track_Baseline[Track ID],Table__Track_Baseline[Avg. Cant],"-")</f>
        <v>4.3788027583744338</v>
      </c>
      <c r="R63" s="29">
        <f>Table_TrackDisplacement[[#This Row],[Cant Raw Data]]-Table_TrackDisplacement[[#This Row],[BL Cant Raw Data]]</f>
        <v>-4.2639255326548664E-4</v>
      </c>
      <c r="S63" s="30">
        <f>(Table_TrackDisplacement[[#This Row],[Delta LR Z]]-Table_TrackDisplacement[[#This Row],[Delta RR Z]])*1000</f>
        <v>-4.2639255326548664E-4</v>
      </c>
      <c r="T63" s="29">
        <f>Table_TrackDisplacement[[#This Row],[Cant Delta Data]]-Table_TrackDisplacement[[#This Row],[Raw Cant Change]]</f>
        <v>0</v>
      </c>
      <c r="U63" s="29">
        <f ca="1">IFERROR(Table_TrackDisplacement[[#This Row],[Cant Raw Data]]-OFFSET(Table_TrackDisplacement[[#This Row],[Cant Raw Data]],-2,0),"-")</f>
        <v>-0.14357149991539586</v>
      </c>
      <c r="V63" s="29">
        <f ca="1">_xlfn.XLOOKUP(Table_TrackDisplacement[[#This Row],[Track ID]],Table__Track_Baseline[Track ID],Table__Track_Baseline[Avg. Twist],"-")</f>
        <v>-0.14393591914796389</v>
      </c>
      <c r="W63" s="29">
        <f ca="1">IFERROR(Table_TrackDisplacement[[#This Row],[Twist Raw Data]]-Table_TrackDisplacement[[#This Row],[BL Twist Raw Data]],"-")</f>
        <v>3.6441923256802511E-4</v>
      </c>
      <c r="X63" s="29">
        <f ca="1">IFERROR(Table_TrackDisplacement[[#This Row],[Cant Delta Data]]-OFFSET(Table_TrackDisplacement[[#This Row],[Cant Delta Data]],-2,0),"-")</f>
        <v>3.6441923256802511E-4</v>
      </c>
      <c r="Y63" s="29">
        <f ca="1">IFERROR(Table_TrackDisplacement[[#This Row],[Twist Delta Data]]-Table_TrackDisplacement[[#This Row],[Raw Twist Change]],"-")</f>
        <v>0</v>
      </c>
      <c r="Z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63" s="29">
        <f>_xlfn.XLOOKUP(Table_TrackDisplacement[[#This Row],[Track ID]],Table__Track_Baseline[Track ID],Table__Track_Baseline[Avg. Gauge],"-")</f>
        <v>1320.1585236010314</v>
      </c>
      <c r="AB63" s="29">
        <f>IFERROR(Table_TrackDisplacement[[#This Row],[Gauge Raw Data]]-Table_TrackDisplacement[[#This Row],[BL Gauge Raw Data]],"-")</f>
        <v>-4.8489936344594753E-2</v>
      </c>
      <c r="AC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64" spans="1:29" x14ac:dyDescent="0.25">
      <c r="A64" s="27">
        <v>45750.28125</v>
      </c>
      <c r="B64" s="28" t="s">
        <v>19</v>
      </c>
      <c r="C64" s="28" t="str">
        <f>Table_TrackDisplacement[[#This Row],[Epoch]]&amp;"-"&amp;Table_TrackDisplacement[[#This Row],[Track ID]]</f>
        <v>45750.28125-250-RL-OP-0028</v>
      </c>
      <c r="D64" s="34">
        <v>51892.83098666594</v>
      </c>
      <c r="E64" s="34">
        <v>159193.51746240538</v>
      </c>
      <c r="F64" s="34">
        <v>18.863216230483452</v>
      </c>
      <c r="G64" s="34">
        <v>51892.465111689802</v>
      </c>
      <c r="H64" s="34">
        <v>159192.24852641847</v>
      </c>
      <c r="I64" s="34">
        <v>18.859487576446288</v>
      </c>
      <c r="J64" s="33">
        <v>-9.9999999656574801E-4</v>
      </c>
      <c r="K64" s="33">
        <v>-9.9999998928979039E-4</v>
      </c>
      <c r="L64" s="33">
        <v>0</v>
      </c>
      <c r="M64" s="33">
        <v>-6.915136327734217E-4</v>
      </c>
      <c r="N64" s="33">
        <v>-1.0863133647944778E-3</v>
      </c>
      <c r="O64" s="33">
        <v>8.7240986701431211E-7</v>
      </c>
      <c r="P64" s="29">
        <f>(Table_TrackDisplacement[[#This Row],[LR Track Z]]-Table_TrackDisplacement[[#This Row],[RR Track Z]])*1000</f>
        <v>3.7286540371646026</v>
      </c>
      <c r="Q64" s="29">
        <f>_xlfn.XLOOKUP(Table_TrackDisplacement[[#This Row],[Track ID]],Table__Track_Baseline[Track ID],Table__Track_Baseline[Avg. Cant],"-")</f>
        <v>3.729526447031617</v>
      </c>
      <c r="R64" s="29">
        <f>Table_TrackDisplacement[[#This Row],[Cant Raw Data]]-Table_TrackDisplacement[[#This Row],[BL Cant Raw Data]]</f>
        <v>-8.7240986701431211E-4</v>
      </c>
      <c r="S64" s="30">
        <f>(Table_TrackDisplacement[[#This Row],[Delta LR Z]]-Table_TrackDisplacement[[#This Row],[Delta RR Z]])*1000</f>
        <v>-8.7240986701431211E-4</v>
      </c>
      <c r="T64" s="29">
        <f>Table_TrackDisplacement[[#This Row],[Cant Delta Data]]-Table_TrackDisplacement[[#This Row],[Raw Cant Change]]</f>
        <v>0</v>
      </c>
      <c r="U64" s="29">
        <f ca="1">IFERROR(Table_TrackDisplacement[[#This Row],[Cant Raw Data]]-OFFSET(Table_TrackDisplacement[[#This Row],[Cant Raw Data]],-2,0),"-")</f>
        <v>-1.2537694071603767</v>
      </c>
      <c r="V64" s="29">
        <f ca="1">_xlfn.XLOOKUP(Table_TrackDisplacement[[#This Row],[Track ID]],Table__Track_Baseline[Track ID],Table__Track_Baseline[Avg. Twist],"-")</f>
        <v>-1.2541055590418182</v>
      </c>
      <c r="W64" s="29">
        <f ca="1">IFERROR(Table_TrackDisplacement[[#This Row],[Twist Raw Data]]-Table_TrackDisplacement[[#This Row],[BL Twist Raw Data]],"-")</f>
        <v>3.3615188144153763E-4</v>
      </c>
      <c r="X64" s="29">
        <f ca="1">IFERROR(Table_TrackDisplacement[[#This Row],[Cant Delta Data]]-OFFSET(Table_TrackDisplacement[[#This Row],[Cant Delta Data]],-2,0),"-")</f>
        <v>3.3615188144153763E-4</v>
      </c>
      <c r="Y64" s="29">
        <f ca="1">IFERROR(Table_TrackDisplacement[[#This Row],[Twist Delta Data]]-Table_TrackDisplacement[[#This Row],[Raw Twist Change]],"-")</f>
        <v>0</v>
      </c>
      <c r="Z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64" s="29">
        <f>_xlfn.XLOOKUP(Table_TrackDisplacement[[#This Row],[Track ID]],Table__Track_Baseline[Track ID],Table__Track_Baseline[Avg. Gauge],"-")</f>
        <v>1320.6376231231336</v>
      </c>
      <c r="AB64" s="29">
        <f>IFERROR(Table_TrackDisplacement[[#This Row],[Gauge Raw Data]]-Table_TrackDisplacement[[#This Row],[BL Gauge Raw Data]],"-")</f>
        <v>-2.5713762208852131E-3</v>
      </c>
      <c r="AC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65" spans="1:29" x14ac:dyDescent="0.25">
      <c r="A65" s="27">
        <v>45750.28125</v>
      </c>
      <c r="B65" s="28" t="s">
        <v>20</v>
      </c>
      <c r="C65" s="28" t="str">
        <f>Table_TrackDisplacement[[#This Row],[Epoch]]&amp;"-"&amp;Table_TrackDisplacement[[#This Row],[Track ID]]</f>
        <v>45750.28125-250-RL-OP-0029</v>
      </c>
      <c r="D65" s="34">
        <v>51893.791834251315</v>
      </c>
      <c r="E65" s="34">
        <v>159193.24088966474</v>
      </c>
      <c r="F65" s="34">
        <v>18.860926416951401</v>
      </c>
      <c r="G65" s="34">
        <v>51893.426692580288</v>
      </c>
      <c r="H65" s="34">
        <v>159191.97123179527</v>
      </c>
      <c r="I65" s="34">
        <v>18.857700906411129</v>
      </c>
      <c r="J65" s="33">
        <v>-1.0002115595852956E-3</v>
      </c>
      <c r="K65" s="33">
        <v>-1.0007283417508006E-3</v>
      </c>
      <c r="L65" s="33">
        <v>5.8635621158487083E-6</v>
      </c>
      <c r="M65" s="33">
        <v>2.176966518163681E-8</v>
      </c>
      <c r="N65" s="33">
        <v>-1.3332580274436623E-3</v>
      </c>
      <c r="O65" s="33">
        <v>3.2641978009451122E-10</v>
      </c>
      <c r="P65" s="29">
        <f>(Table_TrackDisplacement[[#This Row],[LR Track Z]]-Table_TrackDisplacement[[#This Row],[RR Track Z]])*1000</f>
        <v>3.2255105402718698</v>
      </c>
      <c r="Q65" s="29">
        <f>_xlfn.XLOOKUP(Table_TrackDisplacement[[#This Row],[Track ID]],Table__Track_Baseline[Track ID],Table__Track_Baseline[Avg. Cant],"-")</f>
        <v>3.2196473045758012</v>
      </c>
      <c r="R65" s="29">
        <f>Table_TrackDisplacement[[#This Row],[Cant Raw Data]]-Table_TrackDisplacement[[#This Row],[BL Cant Raw Data]]</f>
        <v>5.8632356960686138E-3</v>
      </c>
      <c r="S65" s="30">
        <f>(Table_TrackDisplacement[[#This Row],[Delta LR Z]]-Table_TrackDisplacement[[#This Row],[Delta RR Z]])*1000</f>
        <v>5.8632356960686138E-3</v>
      </c>
      <c r="T65" s="29">
        <f>Table_TrackDisplacement[[#This Row],[Cant Delta Data]]-Table_TrackDisplacement[[#This Row],[Raw Cant Change]]</f>
        <v>0</v>
      </c>
      <c r="U65" s="29">
        <f ca="1">IFERROR(Table_TrackDisplacement[[#This Row],[Cant Raw Data]]-OFFSET(Table_TrackDisplacement[[#This Row],[Cant Raw Data]],-2,0),"-")</f>
        <v>-1.1528658255492985</v>
      </c>
      <c r="V65" s="29">
        <f ca="1">_xlfn.XLOOKUP(Table_TrackDisplacement[[#This Row],[Track ID]],Table__Track_Baseline[Track ID],Table__Track_Baseline[Avg. Twist],"-")</f>
        <v>-1.1591554537986326</v>
      </c>
      <c r="W65" s="29">
        <f ca="1">IFERROR(Table_TrackDisplacement[[#This Row],[Twist Raw Data]]-Table_TrackDisplacement[[#This Row],[BL Twist Raw Data]],"-")</f>
        <v>6.2896282493341005E-3</v>
      </c>
      <c r="X65" s="29">
        <f ca="1">IFERROR(Table_TrackDisplacement[[#This Row],[Cant Delta Data]]-OFFSET(Table_TrackDisplacement[[#This Row],[Cant Delta Data]],-2,0),"-")</f>
        <v>6.2896282493341005E-3</v>
      </c>
      <c r="Y65" s="29">
        <f ca="1">IFERROR(Table_TrackDisplacement[[#This Row],[Twist Delta Data]]-Table_TrackDisplacement[[#This Row],[Raw Twist Change]],"-")</f>
        <v>0</v>
      </c>
      <c r="Z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1321.1245018377867</v>
      </c>
      <c r="AA65" s="29">
        <f>_xlfn.XLOOKUP(Table_TrackDisplacement[[#This Row],[Track ID]],Table__Track_Baseline[Track ID],Table__Track_Baseline[Avg. Gauge],"-")</f>
        <v>1321.0817834196855</v>
      </c>
      <c r="AB65" s="29">
        <f>IFERROR(Table_TrackDisplacement[[#This Row],[Gauge Raw Data]]-Table_TrackDisplacement[[#This Row],[BL Gauge Raw Data]],"-")</f>
        <v>4.2718418101230782E-2</v>
      </c>
      <c r="AC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1.054076412004042</v>
      </c>
    </row>
    <row r="66" spans="1:29" x14ac:dyDescent="0.25">
      <c r="A66" s="27">
        <v>45750.28125</v>
      </c>
      <c r="B66" s="28" t="s">
        <v>21</v>
      </c>
      <c r="C66" s="28" t="str">
        <f>Table_TrackDisplacement[[#This Row],[Epoch]]&amp;"-"&amp;Table_TrackDisplacement[[#This Row],[Track ID]]</f>
        <v>45750.28125-250-RL-OP-0030</v>
      </c>
      <c r="D66" s="34">
        <v>51894.75263598399</v>
      </c>
      <c r="E66" s="34">
        <v>159192.96365370168</v>
      </c>
      <c r="F66" s="34">
        <v>18.86142768737643</v>
      </c>
      <c r="G66" s="34">
        <v>51894.387556785732</v>
      </c>
      <c r="H66" s="34">
        <v>159191.69421203164</v>
      </c>
      <c r="I66" s="34">
        <v>18.85787192737892</v>
      </c>
      <c r="J66" s="33">
        <v>-1.004226112854667E-3</v>
      </c>
      <c r="K66" s="33">
        <v>-1.0145489941351116E-3</v>
      </c>
      <c r="L66" s="33">
        <v>1.1712660034390865E-4</v>
      </c>
      <c r="M66" s="33">
        <v>4.1297680581919849E-6</v>
      </c>
      <c r="N66" s="33">
        <v>-1.3190527679398656E-3</v>
      </c>
      <c r="O66" s="33">
        <v>6.1914548155073135E-8</v>
      </c>
      <c r="P66" s="29">
        <f>(Table_TrackDisplacement[[#This Row],[LR Track Z]]-Table_TrackDisplacement[[#This Row],[RR Track Z]])*1000</f>
        <v>3.5557599975106768</v>
      </c>
      <c r="Q66" s="29">
        <f>_xlfn.XLOOKUP(Table_TrackDisplacement[[#This Row],[Track ID]],Table__Track_Baseline[Track ID],Table__Track_Baseline[Avg. Cant],"-")</f>
        <v>3.4386953117149233</v>
      </c>
      <c r="R66" s="29">
        <f>Table_TrackDisplacement[[#This Row],[Cant Raw Data]]-Table_TrackDisplacement[[#This Row],[BL Cant Raw Data]]</f>
        <v>0.11706468579575358</v>
      </c>
      <c r="S66" s="30">
        <f>(Table_TrackDisplacement[[#This Row],[Delta LR Z]]-Table_TrackDisplacement[[#This Row],[Delta RR Z]])*1000</f>
        <v>0.11706468579575358</v>
      </c>
      <c r="T66" s="29">
        <f>Table_TrackDisplacement[[#This Row],[Cant Delta Data]]-Table_TrackDisplacement[[#This Row],[Raw Cant Change]]</f>
        <v>0</v>
      </c>
      <c r="U66" s="29">
        <f ca="1">IFERROR(Table_TrackDisplacement[[#This Row],[Cant Raw Data]]-OFFSET(Table_TrackDisplacement[[#This Row],[Cant Raw Data]],-2,0),"-")</f>
        <v>-0.1728940396539258</v>
      </c>
      <c r="V66" s="29">
        <f ca="1">_xlfn.XLOOKUP(Table_TrackDisplacement[[#This Row],[Track ID]],Table__Track_Baseline[Track ID],Table__Track_Baseline[Avg. Twist],"-")</f>
        <v>-0.29083113531669369</v>
      </c>
      <c r="W66" s="29">
        <f ca="1">IFERROR(Table_TrackDisplacement[[#This Row],[Twist Raw Data]]-Table_TrackDisplacement[[#This Row],[BL Twist Raw Data]],"-")</f>
        <v>0.11793709566276789</v>
      </c>
      <c r="X66" s="29">
        <f ca="1">IFERROR(Table_TrackDisplacement[[#This Row],[Cant Delta Data]]-OFFSET(Table_TrackDisplacement[[#This Row],[Cant Delta Data]],-2,0),"-")</f>
        <v>0.11793709566276789</v>
      </c>
      <c r="Y66" s="29">
        <f ca="1">IFERROR(Table_TrackDisplacement[[#This Row],[Twist Delta Data]]-Table_TrackDisplacement[[#This Row],[Raw Twist Change]],"-")</f>
        <v>0</v>
      </c>
      <c r="Z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1320.9003058759176</v>
      </c>
      <c r="AA66" s="29">
        <f>_xlfn.XLOOKUP(Table_TrackDisplacement[[#This Row],[Track ID]],Table__Track_Baseline[Track ID],Table__Track_Baseline[Avg. Gauge],"-")</f>
        <v>1320.8864707908592</v>
      </c>
      <c r="AB66" s="29">
        <f>IFERROR(Table_TrackDisplacement[[#This Row],[Gauge Raw Data]]-Table_TrackDisplacement[[#This Row],[BL Gauge Raw Data]],"-")</f>
        <v>1.3835085058417462E-2</v>
      </c>
      <c r="AC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1.0598152062946364</v>
      </c>
    </row>
    <row r="67" spans="1:29" x14ac:dyDescent="0.25">
      <c r="A67" s="27">
        <v>45750.28125</v>
      </c>
      <c r="B67" s="28" t="s">
        <v>22</v>
      </c>
      <c r="C67" s="28" t="str">
        <f>Table_TrackDisplacement[[#This Row],[Epoch]]&amp;"-"&amp;Table_TrackDisplacement[[#This Row],[Track ID]]</f>
        <v>45750.28125-250-RL-OP-0031</v>
      </c>
      <c r="D67" s="34">
        <v>51895.713437716666</v>
      </c>
      <c r="E67" s="34">
        <v>159192.68641773862</v>
      </c>
      <c r="F67" s="34">
        <v>18.861928957801464</v>
      </c>
      <c r="G67" s="34">
        <v>51895.348420991184</v>
      </c>
      <c r="H67" s="34">
        <v>159191.41719226798</v>
      </c>
      <c r="I67" s="34">
        <v>18.858042948346714</v>
      </c>
      <c r="J67" s="33">
        <v>-1.0082406588480808E-3</v>
      </c>
      <c r="K67" s="33">
        <v>-1.0283696465194225E-3</v>
      </c>
      <c r="L67" s="33">
        <v>2.2838963857907402E-4</v>
      </c>
      <c r="M67" s="33">
        <v>8.237766451202333E-6</v>
      </c>
      <c r="N67" s="33">
        <v>-1.3048475375398993E-3</v>
      </c>
      <c r="O67" s="33">
        <v>1.2350268008276544E-7</v>
      </c>
      <c r="P67" s="29">
        <f>(Table_TrackDisplacement[[#This Row],[LR Track Z]]-Table_TrackDisplacement[[#This Row],[RR Track Z]])*1000</f>
        <v>3.8860094547494839</v>
      </c>
      <c r="Q67" s="29">
        <f>_xlfn.XLOOKUP(Table_TrackDisplacement[[#This Row],[Track ID]],Table__Track_Baseline[Track ID],Table__Track_Baseline[Avg. Cant],"-")</f>
        <v>3.6577433188504926</v>
      </c>
      <c r="R67" s="29">
        <f>Table_TrackDisplacement[[#This Row],[Cant Raw Data]]-Table_TrackDisplacement[[#This Row],[BL Cant Raw Data]]</f>
        <v>0.22826613589899125</v>
      </c>
      <c r="S67" s="30">
        <f>(Table_TrackDisplacement[[#This Row],[Delta LR Z]]-Table_TrackDisplacement[[#This Row],[Delta RR Z]])*1000</f>
        <v>0.22826613589899125</v>
      </c>
      <c r="T67" s="29">
        <f>Table_TrackDisplacement[[#This Row],[Cant Delta Data]]-Table_TrackDisplacement[[#This Row],[Raw Cant Change]]</f>
        <v>0</v>
      </c>
      <c r="U67" s="29">
        <f ca="1">IFERROR(Table_TrackDisplacement[[#This Row],[Cant Raw Data]]-OFFSET(Table_TrackDisplacement[[#This Row],[Cant Raw Data]],-2,0),"-")</f>
        <v>0.66049891447761411</v>
      </c>
      <c r="V67" s="29">
        <f ca="1">_xlfn.XLOOKUP(Table_TrackDisplacement[[#This Row],[Track ID]],Table__Track_Baseline[Track ID],Table__Track_Baseline[Avg. Twist],"-")</f>
        <v>0.43809601427469147</v>
      </c>
      <c r="W67" s="29">
        <f ca="1">IFERROR(Table_TrackDisplacement[[#This Row],[Twist Raw Data]]-Table_TrackDisplacement[[#This Row],[BL Twist Raw Data]],"-")</f>
        <v>0.22240290020292264</v>
      </c>
      <c r="X67" s="29">
        <f ca="1">IFERROR(Table_TrackDisplacement[[#This Row],[Cant Delta Data]]-OFFSET(Table_TrackDisplacement[[#This Row],[Cant Delta Data]],-2,0),"-")</f>
        <v>0.22240290020292264</v>
      </c>
      <c r="Y67" s="29">
        <f ca="1">IFERROR(Table_TrackDisplacement[[#This Row],[Twist Delta Data]]-Table_TrackDisplacement[[#This Row],[Raw Twist Change]],"-")</f>
        <v>0</v>
      </c>
      <c r="Z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1320.6761928111316</v>
      </c>
      <c r="AA67" s="29">
        <f>_xlfn.XLOOKUP(Table_TrackDisplacement[[#This Row],[Track ID]],Table__Track_Baseline[Track ID],Table__Track_Baseline[Avg. Gauge],"-")</f>
        <v>1320.6911946526989</v>
      </c>
      <c r="AB67" s="29">
        <f>IFERROR(Table_TrackDisplacement[[#This Row],[Gauge Raw Data]]-Table_TrackDisplacement[[#This Row],[BL Gauge Raw Data]],"-")</f>
        <v>-1.5001841567254814E-2</v>
      </c>
      <c r="AC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1.0778561323851608</v>
      </c>
    </row>
    <row r="68" spans="1:29" x14ac:dyDescent="0.25">
      <c r="A68" s="27">
        <v>45750.28125</v>
      </c>
      <c r="B68" s="28" t="s">
        <v>23</v>
      </c>
      <c r="C68" s="28" t="str">
        <f>Table_TrackDisplacement[[#This Row],[Epoch]]&amp;"-"&amp;Table_TrackDisplacement[[#This Row],[Track ID]]</f>
        <v>45750.28125-250-RL-OP-0032</v>
      </c>
      <c r="D68" s="34">
        <v>51896.67540436655</v>
      </c>
      <c r="E68" s="34">
        <v>159192.40890241417</v>
      </c>
      <c r="F68" s="34">
        <v>18.862477008946644</v>
      </c>
      <c r="G68" s="34">
        <v>51896.30852141809</v>
      </c>
      <c r="H68" s="34">
        <v>159191.14070884953</v>
      </c>
      <c r="I68" s="34">
        <v>18.858247340168667</v>
      </c>
      <c r="J68" s="33">
        <v>2.1638625185005367E-6</v>
      </c>
      <c r="K68" s="33">
        <v>-1.3258502585813403E-3</v>
      </c>
      <c r="L68" s="33">
        <v>3.262366265204264E-4</v>
      </c>
      <c r="M68" s="33">
        <v>-9.9999322992516682E-4</v>
      </c>
      <c r="N68" s="33">
        <v>-1.000001939246431E-3</v>
      </c>
      <c r="O68" s="33">
        <v>-9.2823794659580017E-6</v>
      </c>
      <c r="P68" s="29">
        <f>(Table_TrackDisplacement[[#This Row],[LR Track Z]]-Table_TrackDisplacement[[#This Row],[RR Track Z]])*1000</f>
        <v>4.22966877797748</v>
      </c>
      <c r="Q68" s="29">
        <f>_xlfn.XLOOKUP(Table_TrackDisplacement[[#This Row],[Track ID]],Table__Track_Baseline[Track ID],Table__Track_Baseline[Avg. Cant],"-")</f>
        <v>3.8941497719910956</v>
      </c>
      <c r="R68" s="29">
        <f>Table_TrackDisplacement[[#This Row],[Cant Raw Data]]-Table_TrackDisplacement[[#This Row],[BL Cant Raw Data]]</f>
        <v>0.3355190059863844</v>
      </c>
      <c r="S68" s="30">
        <f>(Table_TrackDisplacement[[#This Row],[Delta LR Z]]-Table_TrackDisplacement[[#This Row],[Delta RR Z]])*1000</f>
        <v>0.3355190059863844</v>
      </c>
      <c r="T68" s="29">
        <f>Table_TrackDisplacement[[#This Row],[Cant Delta Data]]-Table_TrackDisplacement[[#This Row],[Raw Cant Change]]</f>
        <v>0</v>
      </c>
      <c r="U68" s="29">
        <f ca="1">IFERROR(Table_TrackDisplacement[[#This Row],[Cant Raw Data]]-OFFSET(Table_TrackDisplacement[[#This Row],[Cant Raw Data]],-2,0),"-")</f>
        <v>0.67390878046680314</v>
      </c>
      <c r="V68" s="29">
        <f ca="1">_xlfn.XLOOKUP(Table_TrackDisplacement[[#This Row],[Track ID]],Table__Track_Baseline[Track ID],Table__Track_Baseline[Avg. Twist],"-")</f>
        <v>0.45545446027617231</v>
      </c>
      <c r="W68" s="29">
        <f ca="1">IFERROR(Table_TrackDisplacement[[#This Row],[Twist Raw Data]]-Table_TrackDisplacement[[#This Row],[BL Twist Raw Data]],"-")</f>
        <v>0.21845432019063082</v>
      </c>
      <c r="X68" s="29">
        <f ca="1">IFERROR(Table_TrackDisplacement[[#This Row],[Cant Delta Data]]-OFFSET(Table_TrackDisplacement[[#This Row],[Cant Delta Data]],-2,0),"-")</f>
        <v>0.21845432019063082</v>
      </c>
      <c r="Y68" s="29">
        <f ca="1">IFERROR(Table_TrackDisplacement[[#This Row],[Twist Delta Data]]-Table_TrackDisplacement[[#This Row],[Raw Twist Change]],"-")</f>
        <v>0</v>
      </c>
      <c r="Z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1320.2029788490022</v>
      </c>
      <c r="AA68" s="29">
        <f>_xlfn.XLOOKUP(Table_TrackDisplacement[[#This Row],[Track ID]],Table__Track_Baseline[Track ID],Table__Track_Baseline[Avg. Gauge],"-")</f>
        <v>1320.2368798619764</v>
      </c>
      <c r="AB68" s="29">
        <f>IFERROR(Table_TrackDisplacement[[#This Row],[Gauge Raw Data]]-Table_TrackDisplacement[[#This Row],[BL Gauge Raw Data]],"-")</f>
        <v>-3.3901012974183686E-2</v>
      </c>
      <c r="AC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1.1059244859060775</v>
      </c>
    </row>
    <row r="69" spans="1:29" x14ac:dyDescent="0.25">
      <c r="A69" s="27">
        <v>45750.28125</v>
      </c>
      <c r="B69" s="28" t="s">
        <v>24</v>
      </c>
      <c r="C69" s="28" t="str">
        <f>Table_TrackDisplacement[[#This Row],[Epoch]]&amp;"-"&amp;Table_TrackDisplacement[[#This Row],[Track ID]]</f>
        <v>45750.28125-250-RL-OP-0033</v>
      </c>
      <c r="D69" s="34">
        <v>51897.636450977137</v>
      </c>
      <c r="E69" s="34">
        <v>159192.13251890466</v>
      </c>
      <c r="F69" s="34">
        <v>18.863729186940898</v>
      </c>
      <c r="G69" s="34">
        <v>51897.270420156819</v>
      </c>
      <c r="H69" s="34">
        <v>159190.8673035219</v>
      </c>
      <c r="I69" s="34">
        <v>18.858833233345248</v>
      </c>
      <c r="J69" s="33">
        <v>3.7348661862779409E-5</v>
      </c>
      <c r="K69" s="33">
        <v>-1.2041743029840291E-3</v>
      </c>
      <c r="L69" s="33">
        <v>2.1084301980067721E-4</v>
      </c>
      <c r="M69" s="33">
        <v>-9.9990943272132427E-4</v>
      </c>
      <c r="N69" s="33">
        <v>-1.0000257461797446E-3</v>
      </c>
      <c r="O69" s="33">
        <v>-1.2416331342279818E-4</v>
      </c>
      <c r="P69" s="29">
        <f>(Table_TrackDisplacement[[#This Row],[LR Track Z]]-Table_TrackDisplacement[[#This Row],[RR Track Z]])*1000</f>
        <v>4.8959535956498712</v>
      </c>
      <c r="Q69" s="29">
        <f>_xlfn.XLOOKUP(Table_TrackDisplacement[[#This Row],[Track ID]],Table__Track_Baseline[Track ID],Table__Track_Baseline[Avg. Cant],"-")</f>
        <v>4.5609472624263958</v>
      </c>
      <c r="R69" s="29">
        <f>Table_TrackDisplacement[[#This Row],[Cant Raw Data]]-Table_TrackDisplacement[[#This Row],[BL Cant Raw Data]]</f>
        <v>0.33500633322347539</v>
      </c>
      <c r="S69" s="30">
        <f>(Table_TrackDisplacement[[#This Row],[Delta LR Z]]-Table_TrackDisplacement[[#This Row],[Delta RR Z]])*1000</f>
        <v>0.33500633322347539</v>
      </c>
      <c r="T69" s="29">
        <f>Table_TrackDisplacement[[#This Row],[Cant Delta Data]]-Table_TrackDisplacement[[#This Row],[Raw Cant Change]]</f>
        <v>0</v>
      </c>
      <c r="U69" s="29">
        <f ca="1">IFERROR(Table_TrackDisplacement[[#This Row],[Cant Raw Data]]-OFFSET(Table_TrackDisplacement[[#This Row],[Cant Raw Data]],-2,0),"-")</f>
        <v>1.0099441409003873</v>
      </c>
      <c r="V69" s="29">
        <f ca="1">_xlfn.XLOOKUP(Table_TrackDisplacement[[#This Row],[Track ID]],Table__Track_Baseline[Track ID],Table__Track_Baseline[Avg. Twist],"-")</f>
        <v>0.90320394357590317</v>
      </c>
      <c r="W69" s="29">
        <f ca="1">IFERROR(Table_TrackDisplacement[[#This Row],[Twist Raw Data]]-Table_TrackDisplacement[[#This Row],[BL Twist Raw Data]],"-")</f>
        <v>0.10674019732448414</v>
      </c>
      <c r="X69" s="29">
        <f ca="1">IFERROR(Table_TrackDisplacement[[#This Row],[Cant Delta Data]]-OFFSET(Table_TrackDisplacement[[#This Row],[Cant Delta Data]],-2,0),"-")</f>
        <v>0.10674019732448414</v>
      </c>
      <c r="Y69" s="29">
        <f ca="1">IFERROR(Table_TrackDisplacement[[#This Row],[Twist Delta Data]]-Table_TrackDisplacement[[#This Row],[Raw Twist Change]],"-")</f>
        <v>0</v>
      </c>
      <c r="Z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1317.107625280232</v>
      </c>
      <c r="AA69" s="29">
        <f>_xlfn.XLOOKUP(Table_TrackDisplacement[[#This Row],[Track ID]],Table__Track_Baseline[Track ID],Table__Track_Baseline[Avg. Gauge],"-")</f>
        <v>1317.0146897271238</v>
      </c>
      <c r="AB69" s="29">
        <f>IFERROR(Table_TrackDisplacement[[#This Row],[Gauge Raw Data]]-Table_TrackDisplacement[[#This Row],[BL Gauge Raw Data]],"-")</f>
        <v>9.2935553108191016E-2</v>
      </c>
      <c r="AC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1.1089680930150136</v>
      </c>
    </row>
    <row r="70" spans="1:29" x14ac:dyDescent="0.25">
      <c r="A70" s="27">
        <v>45750.28125</v>
      </c>
      <c r="B70" s="28" t="s">
        <v>25</v>
      </c>
      <c r="C70" s="28" t="str">
        <f>Table_TrackDisplacement[[#This Row],[Epoch]]&amp;"-"&amp;Table_TrackDisplacement[[#This Row],[Track ID]]</f>
        <v>45750.28125-250-RL-OP-0034</v>
      </c>
      <c r="D70" s="34">
        <v>51898.597497587733</v>
      </c>
      <c r="E70" s="34">
        <v>159191.85613539515</v>
      </c>
      <c r="F70" s="34">
        <v>18.864981364935151</v>
      </c>
      <c r="G70" s="34">
        <v>51898.232318895542</v>
      </c>
      <c r="H70" s="34">
        <v>159190.59389819429</v>
      </c>
      <c r="I70" s="34">
        <v>18.859419126521825</v>
      </c>
      <c r="J70" s="33">
        <v>7.2533468483015895E-5</v>
      </c>
      <c r="K70" s="33">
        <v>-1.0824983473867178E-3</v>
      </c>
      <c r="L70" s="33">
        <v>9.5449413077375311E-5</v>
      </c>
      <c r="M70" s="33">
        <v>-9.9982565006939694E-4</v>
      </c>
      <c r="N70" s="33">
        <v>-1.0000495531130582E-3</v>
      </c>
      <c r="O70" s="33">
        <v>-2.3904424738319108E-4</v>
      </c>
      <c r="P70" s="29">
        <f>(Table_TrackDisplacement[[#This Row],[LR Track Z]]-Table_TrackDisplacement[[#This Row],[RR Track Z]])*1000</f>
        <v>5.5622384133258151</v>
      </c>
      <c r="Q70" s="29">
        <f>_xlfn.XLOOKUP(Table_TrackDisplacement[[#This Row],[Track ID]],Table__Track_Baseline[Track ID],Table__Track_Baseline[Avg. Cant],"-")</f>
        <v>5.2277447528652488</v>
      </c>
      <c r="R70" s="29">
        <f>Table_TrackDisplacement[[#This Row],[Cant Raw Data]]-Table_TrackDisplacement[[#This Row],[BL Cant Raw Data]]</f>
        <v>0.33449366046056639</v>
      </c>
      <c r="S70" s="30">
        <f>(Table_TrackDisplacement[[#This Row],[Delta LR Z]]-Table_TrackDisplacement[[#This Row],[Delta RR Z]])*1000</f>
        <v>0.33449366046056639</v>
      </c>
      <c r="T70" s="29">
        <f>Table_TrackDisplacement[[#This Row],[Cant Delta Data]]-Table_TrackDisplacement[[#This Row],[Raw Cant Change]]</f>
        <v>0</v>
      </c>
      <c r="U70" s="29">
        <f ca="1">IFERROR(Table_TrackDisplacement[[#This Row],[Cant Raw Data]]-OFFSET(Table_TrackDisplacement[[#This Row],[Cant Raw Data]],-2,0),"-")</f>
        <v>1.3325696353483352</v>
      </c>
      <c r="V70" s="29">
        <f ca="1">_xlfn.XLOOKUP(Table_TrackDisplacement[[#This Row],[Track ID]],Table__Track_Baseline[Track ID],Table__Track_Baseline[Avg. Twist],"-")</f>
        <v>1.3335949808741532</v>
      </c>
      <c r="W70" s="29">
        <f ca="1">IFERROR(Table_TrackDisplacement[[#This Row],[Twist Raw Data]]-Table_TrackDisplacement[[#This Row],[BL Twist Raw Data]],"-")</f>
        <v>-1.0253455258180111E-3</v>
      </c>
      <c r="X70" s="29">
        <f ca="1">IFERROR(Table_TrackDisplacement[[#This Row],[Cant Delta Data]]-OFFSET(Table_TrackDisplacement[[#This Row],[Cant Delta Data]],-2,0),"-")</f>
        <v>-1.0253455258180111E-3</v>
      </c>
      <c r="Y70" s="29">
        <f ca="1">IFERROR(Table_TrackDisplacement[[#This Row],[Twist Delta Data]]-Table_TrackDisplacement[[#This Row],[Raw Twist Change]],"-")</f>
        <v>0</v>
      </c>
      <c r="Z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1314.0126205513575</v>
      </c>
      <c r="AA70" s="29">
        <f>_xlfn.XLOOKUP(Table_TrackDisplacement[[#This Row],[Track ID]],Table__Track_Baseline[Track ID],Table__Track_Baseline[Avg. Gauge],"-")</f>
        <v>1313.7928485909856</v>
      </c>
      <c r="AB70" s="29">
        <f>IFERROR(Table_TrackDisplacement[[#This Row],[Gauge Raw Data]]-Table_TrackDisplacement[[#This Row],[BL Gauge Raw Data]],"-")</f>
        <v>0.21977196037187241</v>
      </c>
      <c r="AC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1.1263382669997484</v>
      </c>
    </row>
    <row r="71" spans="1:29" x14ac:dyDescent="0.25">
      <c r="A71" s="27">
        <v>45750.28125</v>
      </c>
      <c r="B71" s="28" t="s">
        <v>26</v>
      </c>
      <c r="C71" s="28" t="str">
        <f>Table_TrackDisplacement[[#This Row],[Epoch]]&amp;"-"&amp;Table_TrackDisplacement[[#This Row],[Track ID]]</f>
        <v>45750.28125-250-RL-OP-0035</v>
      </c>
      <c r="D71" s="34">
        <v>51899.557732431109</v>
      </c>
      <c r="E71" s="34">
        <v>159191.5813204289</v>
      </c>
      <c r="F71" s="34">
        <v>18.866</v>
      </c>
      <c r="G71" s="34">
        <v>51899.202460873719</v>
      </c>
      <c r="H71" s="34">
        <v>159190.31857924105</v>
      </c>
      <c r="I71" s="34">
        <v>18.859777476518332</v>
      </c>
      <c r="J71" s="33">
        <v>-1.0160004094359465E-3</v>
      </c>
      <c r="K71" s="33">
        <v>-7.2382509824819863E-4</v>
      </c>
      <c r="L71" s="33">
        <v>0</v>
      </c>
      <c r="M71" s="33">
        <v>-1.0167993750656024E-3</v>
      </c>
      <c r="N71" s="33">
        <v>-1.0597091750241816E-3</v>
      </c>
      <c r="O71" s="33">
        <v>-3.1285157395899432E-4</v>
      </c>
      <c r="P71" s="29">
        <f>(Table_TrackDisplacement[[#This Row],[LR Track Z]]-Table_TrackDisplacement[[#This Row],[RR Track Z]])*1000</f>
        <v>6.2225234816679631</v>
      </c>
      <c r="Q71" s="29">
        <f>_xlfn.XLOOKUP(Table_TrackDisplacement[[#This Row],[Track ID]],Table__Track_Baseline[Track ID],Table__Track_Baseline[Avg. Cant],"-")</f>
        <v>5.9096719077089688</v>
      </c>
      <c r="R71" s="29">
        <f>Table_TrackDisplacement[[#This Row],[Cant Raw Data]]-Table_TrackDisplacement[[#This Row],[BL Cant Raw Data]]</f>
        <v>0.31285157395899432</v>
      </c>
      <c r="S71" s="30">
        <f>(Table_TrackDisplacement[[#This Row],[Delta LR Z]]-Table_TrackDisplacement[[#This Row],[Delta RR Z]])*1000</f>
        <v>0.31285157395899432</v>
      </c>
      <c r="T71" s="29">
        <f>Table_TrackDisplacement[[#This Row],[Cant Delta Data]]-Table_TrackDisplacement[[#This Row],[Raw Cant Change]]</f>
        <v>0</v>
      </c>
      <c r="U71" s="29">
        <f ca="1">IFERROR(Table_TrackDisplacement[[#This Row],[Cant Raw Data]]-OFFSET(Table_TrackDisplacement[[#This Row],[Cant Raw Data]],-2,0),"-")</f>
        <v>1.3265698860180919</v>
      </c>
      <c r="V71" s="29">
        <f ca="1">_xlfn.XLOOKUP(Table_TrackDisplacement[[#This Row],[Track ID]],Table__Track_Baseline[Track ID],Table__Track_Baseline[Avg. Twist],"-")</f>
        <v>1.348724645282573</v>
      </c>
      <c r="W71" s="29">
        <f ca="1">IFERROR(Table_TrackDisplacement[[#This Row],[Twist Raw Data]]-Table_TrackDisplacement[[#This Row],[BL Twist Raw Data]],"-")</f>
        <v>-2.2154759264481072E-2</v>
      </c>
      <c r="X71" s="29">
        <f ca="1">IFERROR(Table_TrackDisplacement[[#This Row],[Cant Delta Data]]-OFFSET(Table_TrackDisplacement[[#This Row],[Cant Delta Data]],-2,0),"-")</f>
        <v>-2.2154759264481072E-2</v>
      </c>
      <c r="Y71" s="29">
        <f ca="1">IFERROR(Table_TrackDisplacement[[#This Row],[Twist Delta Data]]-Table_TrackDisplacement[[#This Row],[Raw Twist Change]],"-")</f>
        <v>0</v>
      </c>
      <c r="Z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1311.7819585509021</v>
      </c>
      <c r="AA71" s="29">
        <f>_xlfn.XLOOKUP(Table_TrackDisplacement[[#This Row],[Track ID]],Table__Track_Baseline[Track ID],Table__Track_Baseline[Avg. Gauge],"-")</f>
        <v>1311.4569710845515</v>
      </c>
      <c r="AB71" s="29">
        <f>IFERROR(Table_TrackDisplacement[[#This Row],[Gauge Raw Data]]-Table_TrackDisplacement[[#This Row],[BL Gauge Raw Data]],"-")</f>
        <v>0.3249874663506489</v>
      </c>
      <c r="AC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0.45901509638175508</v>
      </c>
    </row>
    <row r="72" spans="1:29" x14ac:dyDescent="0.25">
      <c r="A72" s="27">
        <v>45750.28125</v>
      </c>
      <c r="B72" s="28" t="s">
        <v>27</v>
      </c>
      <c r="C72" s="28" t="str">
        <f>Table_TrackDisplacement[[#This Row],[Epoch]]&amp;"-"&amp;Table_TrackDisplacement[[#This Row],[Track ID]]</f>
        <v>45750.28125-250-RL-OP-0036</v>
      </c>
      <c r="D72" s="34">
        <v>51900.520670537458</v>
      </c>
      <c r="E72" s="34">
        <v>159191.31159797279</v>
      </c>
      <c r="F72" s="34">
        <v>18.866</v>
      </c>
      <c r="G72" s="34">
        <v>51900.16495886902</v>
      </c>
      <c r="H72" s="34">
        <v>159190.04729123367</v>
      </c>
      <c r="I72" s="34">
        <v>18.859124714229218</v>
      </c>
      <c r="J72" s="33">
        <v>-1.1023491169908084E-3</v>
      </c>
      <c r="K72" s="33">
        <v>-1.0322894377168268E-3</v>
      </c>
      <c r="L72" s="33">
        <v>0</v>
      </c>
      <c r="M72" s="33">
        <v>-1.1063006095355377E-3</v>
      </c>
      <c r="N72" s="33">
        <v>-1.3778189313597977E-3</v>
      </c>
      <c r="O72" s="33">
        <v>-2.0373191825839854E-4</v>
      </c>
      <c r="P72" s="29">
        <f>(Table_TrackDisplacement[[#This Row],[LR Track Z]]-Table_TrackDisplacement[[#This Row],[RR Track Z]])*1000</f>
        <v>6.8752857707821136</v>
      </c>
      <c r="Q72" s="29">
        <f>_xlfn.XLOOKUP(Table_TrackDisplacement[[#This Row],[Track ID]],Table__Track_Baseline[Track ID],Table__Track_Baseline[Avg. Cant],"-")</f>
        <v>6.671553852523715</v>
      </c>
      <c r="R72" s="29">
        <f>Table_TrackDisplacement[[#This Row],[Cant Raw Data]]-Table_TrackDisplacement[[#This Row],[BL Cant Raw Data]]</f>
        <v>0.20373191825839854</v>
      </c>
      <c r="S72" s="30">
        <f>(Table_TrackDisplacement[[#This Row],[Delta LR Z]]-Table_TrackDisplacement[[#This Row],[Delta RR Z]])*1000</f>
        <v>0.20373191825839854</v>
      </c>
      <c r="T72" s="29">
        <f>Table_TrackDisplacement[[#This Row],[Cant Delta Data]]-Table_TrackDisplacement[[#This Row],[Raw Cant Change]]</f>
        <v>0</v>
      </c>
      <c r="U72" s="29">
        <f ca="1">IFERROR(Table_TrackDisplacement[[#This Row],[Cant Raw Data]]-OFFSET(Table_TrackDisplacement[[#This Row],[Cant Raw Data]],-2,0),"-")</f>
        <v>1.3130473574562984</v>
      </c>
      <c r="V72" s="29">
        <f ca="1">_xlfn.XLOOKUP(Table_TrackDisplacement[[#This Row],[Track ID]],Table__Track_Baseline[Track ID],Table__Track_Baseline[Avg. Twist],"-")</f>
        <v>1.4438090996584663</v>
      </c>
      <c r="W72" s="29">
        <f ca="1">IFERROR(Table_TrackDisplacement[[#This Row],[Twist Raw Data]]-Table_TrackDisplacement[[#This Row],[BL Twist Raw Data]],"-")</f>
        <v>-0.13076174220216785</v>
      </c>
      <c r="X72" s="29">
        <f ca="1">IFERROR(Table_TrackDisplacement[[#This Row],[Cant Delta Data]]-OFFSET(Table_TrackDisplacement[[#This Row],[Cant Delta Data]],-2,0),"-")</f>
        <v>-0.13076174220216785</v>
      </c>
      <c r="Y72" s="29">
        <f ca="1">IFERROR(Table_TrackDisplacement[[#This Row],[Twist Delta Data]]-Table_TrackDisplacement[[#This Row],[Raw Twist Change]],"-")</f>
        <v>0</v>
      </c>
      <c r="Z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1313.4114325669464</v>
      </c>
      <c r="AA72" s="29">
        <f>_xlfn.XLOOKUP(Table_TrackDisplacement[[#This Row],[Track ID]],Table__Track_Baseline[Track ID],Table__Track_Baseline[Avg. Gauge],"-")</f>
        <v>1313.0767033808097</v>
      </c>
      <c r="AB72" s="29">
        <f>IFERROR(Table_TrackDisplacement[[#This Row],[Gauge Raw Data]]-Table_TrackDisplacement[[#This Row],[BL Gauge Raw Data]],"-")</f>
        <v>0.3347291861366557</v>
      </c>
      <c r="AC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0.40113955151261976</v>
      </c>
    </row>
    <row r="73" spans="1:29" x14ac:dyDescent="0.25">
      <c r="A73" s="27">
        <v>45750.28125</v>
      </c>
      <c r="B73" s="28" t="s">
        <v>28</v>
      </c>
      <c r="C73" s="28" t="str">
        <f>Table_TrackDisplacement[[#This Row],[Epoch]]&amp;"-"&amp;Table_TrackDisplacement[[#This Row],[Track ID]]</f>
        <v>45750.28125-250-RL-OP-0037</v>
      </c>
      <c r="D73" s="34">
        <v>51901.483608643815</v>
      </c>
      <c r="E73" s="34">
        <v>159191.04187551665</v>
      </c>
      <c r="F73" s="34">
        <v>18.866</v>
      </c>
      <c r="G73" s="34">
        <v>51901.12745686432</v>
      </c>
      <c r="H73" s="34">
        <v>159189.77600322632</v>
      </c>
      <c r="I73" s="34">
        <v>18.858471951940103</v>
      </c>
      <c r="J73" s="33">
        <v>-1.1886978172697127E-3</v>
      </c>
      <c r="K73" s="33">
        <v>-1.3407538062892854E-3</v>
      </c>
      <c r="L73" s="33">
        <v>0</v>
      </c>
      <c r="M73" s="33">
        <v>-1.1958018367295153E-3</v>
      </c>
      <c r="N73" s="33">
        <v>-1.6959286585915834E-3</v>
      </c>
      <c r="O73" s="33">
        <v>-9.4612262561355465E-5</v>
      </c>
      <c r="P73" s="29">
        <f>(Table_TrackDisplacement[[#This Row],[LR Track Z]]-Table_TrackDisplacement[[#This Row],[RR Track Z]])*1000</f>
        <v>7.528048059896264</v>
      </c>
      <c r="Q73" s="29">
        <f>_xlfn.XLOOKUP(Table_TrackDisplacement[[#This Row],[Track ID]],Table__Track_Baseline[Track ID],Table__Track_Baseline[Avg. Cant],"-")</f>
        <v>7.4334357973349086</v>
      </c>
      <c r="R73" s="29">
        <f>Table_TrackDisplacement[[#This Row],[Cant Raw Data]]-Table_TrackDisplacement[[#This Row],[BL Cant Raw Data]]</f>
        <v>9.4612262561355465E-2</v>
      </c>
      <c r="S73" s="30">
        <f>(Table_TrackDisplacement[[#This Row],[Delta LR Z]]-Table_TrackDisplacement[[#This Row],[Delta RR Z]])*1000</f>
        <v>9.4612262561355465E-2</v>
      </c>
      <c r="T73" s="29">
        <f>Table_TrackDisplacement[[#This Row],[Cant Delta Data]]-Table_TrackDisplacement[[#This Row],[Raw Cant Change]]</f>
        <v>0</v>
      </c>
      <c r="U73" s="29">
        <f ca="1">IFERROR(Table_TrackDisplacement[[#This Row],[Cant Raw Data]]-OFFSET(Table_TrackDisplacement[[#This Row],[Cant Raw Data]],-2,0),"-")</f>
        <v>1.3055245782283009</v>
      </c>
      <c r="V73" s="29">
        <f ca="1">_xlfn.XLOOKUP(Table_TrackDisplacement[[#This Row],[Track ID]],Table__Track_Baseline[Track ID],Table__Track_Baseline[Avg. Twist],"-")</f>
        <v>1.5237638896259398</v>
      </c>
      <c r="W73" s="29">
        <f ca="1">IFERROR(Table_TrackDisplacement[[#This Row],[Twist Raw Data]]-Table_TrackDisplacement[[#This Row],[BL Twist Raw Data]],"-")</f>
        <v>-0.21823931139763886</v>
      </c>
      <c r="X73" s="29">
        <f ca="1">IFERROR(Table_TrackDisplacement[[#This Row],[Cant Delta Data]]-OFFSET(Table_TrackDisplacement[[#This Row],[Cant Delta Data]],-2,0),"-")</f>
        <v>-0.21823931139763886</v>
      </c>
      <c r="Y73" s="29">
        <f ca="1">IFERROR(Table_TrackDisplacement[[#This Row],[Twist Delta Data]]-Table_TrackDisplacement[[#This Row],[Raw Twist Change]],"-")</f>
        <v>0</v>
      </c>
      <c r="Z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1315.041222535448</v>
      </c>
      <c r="AA73" s="29">
        <f>_xlfn.XLOOKUP(Table_TrackDisplacement[[#This Row],[Track ID]],Table__Track_Baseline[Track ID],Table__Track_Baseline[Avg. Gauge],"-")</f>
        <v>1314.6968682557522</v>
      </c>
      <c r="AB73" s="29">
        <f>IFERROR(Table_TrackDisplacement[[#This Row],[Gauge Raw Data]]-Table_TrackDisplacement[[#This Row],[BL Gauge Raw Data]],"-")</f>
        <v>0.34435427969583543</v>
      </c>
      <c r="AC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0.36762905628829623</v>
      </c>
    </row>
    <row r="74" spans="1:29" x14ac:dyDescent="0.25">
      <c r="A74" s="27">
        <v>45750.28125</v>
      </c>
      <c r="B74" s="28" t="s">
        <v>29</v>
      </c>
      <c r="C74" s="28" t="str">
        <f>Table_TrackDisplacement[[#This Row],[Epoch]]&amp;"-"&amp;Table_TrackDisplacement[[#This Row],[Track ID]]</f>
        <v>45750.28125-250-RL-OP-0038</v>
      </c>
      <c r="D74" s="34">
        <v>51902.446769943585</v>
      </c>
      <c r="E74" s="34">
        <v>159190.77324554109</v>
      </c>
      <c r="F74" s="34">
        <v>18.866124762962976</v>
      </c>
      <c r="G74" s="34">
        <v>51902.099872443272</v>
      </c>
      <c r="H74" s="34">
        <v>159189.50304742009</v>
      </c>
      <c r="I74" s="34">
        <v>18.857900000000001</v>
      </c>
      <c r="J74" s="33">
        <v>-9.9588614830281585E-4</v>
      </c>
      <c r="K74" s="33">
        <v>-1.6515428433194757E-3</v>
      </c>
      <c r="L74" s="33">
        <v>3.9579980260384673E-5</v>
      </c>
      <c r="M74" s="33">
        <v>3.774315700866282E-6</v>
      </c>
      <c r="N74" s="33">
        <v>-2.3195229296106845E-3</v>
      </c>
      <c r="O74" s="33">
        <v>0</v>
      </c>
      <c r="P74" s="29">
        <f>(Table_TrackDisplacement[[#This Row],[LR Track Z]]-Table_TrackDisplacement[[#This Row],[RR Track Z]])*1000</f>
        <v>8.2247629629748076</v>
      </c>
      <c r="Q74" s="29">
        <f>_xlfn.XLOOKUP(Table_TrackDisplacement[[#This Row],[Track ID]],Table__Track_Baseline[Track ID],Table__Track_Baseline[Avg. Cant],"-")</f>
        <v>8.1851829827144229</v>
      </c>
      <c r="R74" s="29">
        <f>Table_TrackDisplacement[[#This Row],[Cant Raw Data]]-Table_TrackDisplacement[[#This Row],[BL Cant Raw Data]]</f>
        <v>3.9579980260384673E-2</v>
      </c>
      <c r="S74" s="30">
        <f>(Table_TrackDisplacement[[#This Row],[Delta LR Z]]-Table_TrackDisplacement[[#This Row],[Delta RR Z]])*1000</f>
        <v>3.9579980260384673E-2</v>
      </c>
      <c r="T74" s="29">
        <f>Table_TrackDisplacement[[#This Row],[Cant Delta Data]]-Table_TrackDisplacement[[#This Row],[Raw Cant Change]]</f>
        <v>0</v>
      </c>
      <c r="U74" s="29">
        <f ca="1">IFERROR(Table_TrackDisplacement[[#This Row],[Cant Raw Data]]-OFFSET(Table_TrackDisplacement[[#This Row],[Cant Raw Data]],-2,0),"-")</f>
        <v>1.349477192192694</v>
      </c>
      <c r="V74" s="29">
        <f ca="1">_xlfn.XLOOKUP(Table_TrackDisplacement[[#This Row],[Track ID]],Table__Track_Baseline[Track ID],Table__Track_Baseline[Avg. Twist],"-")</f>
        <v>1.5136291301907079</v>
      </c>
      <c r="W74" s="29">
        <f ca="1">IFERROR(Table_TrackDisplacement[[#This Row],[Twist Raw Data]]-Table_TrackDisplacement[[#This Row],[BL Twist Raw Data]],"-")</f>
        <v>-0.16415193799801386</v>
      </c>
      <c r="X74" s="29">
        <f ca="1">IFERROR(Table_TrackDisplacement[[#This Row],[Cant Delta Data]]-OFFSET(Table_TrackDisplacement[[#This Row],[Cant Delta Data]],-2,0),"-")</f>
        <v>-0.16415193799801386</v>
      </c>
      <c r="Y74" s="29">
        <f ca="1">IFERROR(Table_TrackDisplacement[[#This Row],[Twist Delta Data]]-Table_TrackDisplacement[[#This Row],[Raw Twist Change]],"-")</f>
        <v>0</v>
      </c>
      <c r="Z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1316.7417320926966</v>
      </c>
      <c r="AA74" s="29">
        <f>_xlfn.XLOOKUP(Table_TrackDisplacement[[#This Row],[Track ID]],Table__Track_Baseline[Track ID],Table__Track_Baseline[Avg. Gauge],"-")</f>
        <v>1316.360972673865</v>
      </c>
      <c r="AB74" s="29">
        <f>IFERROR(Table_TrackDisplacement[[#This Row],[Gauge Raw Data]]-Table_TrackDisplacement[[#This Row],[BL Gauge Raw Data]],"-")</f>
        <v>0.38075941883153064</v>
      </c>
      <c r="AC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1.2029484668143853</v>
      </c>
    </row>
    <row r="75" spans="1:29" x14ac:dyDescent="0.25">
      <c r="A75" s="27">
        <v>45750.28125</v>
      </c>
      <c r="B75" s="28" t="s">
        <v>30</v>
      </c>
      <c r="C75" s="28" t="str">
        <f>Table_TrackDisplacement[[#This Row],[Epoch]]&amp;"-"&amp;Table_TrackDisplacement[[#This Row],[Track ID]]</f>
        <v>45750.28125-250-RL-OP-0039</v>
      </c>
      <c r="D75" s="34">
        <v>51903.411366943481</v>
      </c>
      <c r="E75" s="34">
        <v>159190.50951814224</v>
      </c>
      <c r="F75" s="34">
        <v>18.866822542397966</v>
      </c>
      <c r="G75" s="34">
        <v>51903.064539433311</v>
      </c>
      <c r="H75" s="34">
        <v>159189.23957522359</v>
      </c>
      <c r="I75" s="34">
        <v>18.857900000000001</v>
      </c>
      <c r="J75" s="33">
        <v>-9.7287803509971127E-4</v>
      </c>
      <c r="K75" s="33">
        <v>-1.5669577987864614E-3</v>
      </c>
      <c r="L75" s="33">
        <v>2.6094452310587712E-4</v>
      </c>
      <c r="M75" s="33">
        <v>3.1982955988496542E-5</v>
      </c>
      <c r="N75" s="33">
        <v>-2.2163060784805566E-3</v>
      </c>
      <c r="O75" s="33">
        <v>0</v>
      </c>
      <c r="P75" s="29">
        <f>(Table_TrackDisplacement[[#This Row],[LR Track Z]]-Table_TrackDisplacement[[#This Row],[RR Track Z]])*1000</f>
        <v>8.922542397964861</v>
      </c>
      <c r="Q75" s="29">
        <f>_xlfn.XLOOKUP(Table_TrackDisplacement[[#This Row],[Track ID]],Table__Track_Baseline[Track ID],Table__Track_Baseline[Avg. Cant],"-")</f>
        <v>8.6615978748589839</v>
      </c>
      <c r="R75" s="29">
        <f>Table_TrackDisplacement[[#This Row],[Cant Raw Data]]-Table_TrackDisplacement[[#This Row],[BL Cant Raw Data]]</f>
        <v>0.26094452310587712</v>
      </c>
      <c r="S75" s="30">
        <f>(Table_TrackDisplacement[[#This Row],[Delta LR Z]]-Table_TrackDisplacement[[#This Row],[Delta RR Z]])*1000</f>
        <v>0.26094452310587712</v>
      </c>
      <c r="T75" s="29">
        <f>Table_TrackDisplacement[[#This Row],[Cant Delta Data]]-Table_TrackDisplacement[[#This Row],[Raw Cant Change]]</f>
        <v>0</v>
      </c>
      <c r="U75" s="29">
        <f ca="1">IFERROR(Table_TrackDisplacement[[#This Row],[Cant Raw Data]]-OFFSET(Table_TrackDisplacement[[#This Row],[Cant Raw Data]],-2,0),"-")</f>
        <v>1.394494338068597</v>
      </c>
      <c r="V75" s="29">
        <f ca="1">_xlfn.XLOOKUP(Table_TrackDisplacement[[#This Row],[Track ID]],Table__Track_Baseline[Track ID],Table__Track_Baseline[Avg. Twist],"-")</f>
        <v>1.2281620775240754</v>
      </c>
      <c r="W75" s="29">
        <f ca="1">IFERROR(Table_TrackDisplacement[[#This Row],[Twist Raw Data]]-Table_TrackDisplacement[[#This Row],[BL Twist Raw Data]],"-")</f>
        <v>0.16633226054452166</v>
      </c>
      <c r="X75" s="29">
        <f ca="1">IFERROR(Table_TrackDisplacement[[#This Row],[Cant Delta Data]]-OFFSET(Table_TrackDisplacement[[#This Row],[Cant Delta Data]],-2,0),"-")</f>
        <v>0.16633226054452166</v>
      </c>
      <c r="Y75" s="29">
        <f ca="1">IFERROR(Table_TrackDisplacement[[#This Row],[Twist Delta Data]]-Table_TrackDisplacement[[#This Row],[Raw Twist Change]],"-")</f>
        <v>0</v>
      </c>
      <c r="Z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1316.4816558518828</v>
      </c>
      <c r="AA75" s="29">
        <f>_xlfn.XLOOKUP(Table_TrackDisplacement[[#This Row],[Track ID]],Table__Track_Baseline[Track ID],Table__Track_Baseline[Avg. Gauge],"-")</f>
        <v>1316.118744445334</v>
      </c>
      <c r="AB75" s="29">
        <f>IFERROR(Table_TrackDisplacement[[#This Row],[Gauge Raw Data]]-Table_TrackDisplacement[[#This Row],[BL Gauge Raw Data]],"-")</f>
        <v>0.36291140654884657</v>
      </c>
      <c r="AC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1.2245369916386397</v>
      </c>
    </row>
    <row r="76" spans="1:29" x14ac:dyDescent="0.25">
      <c r="A76" s="27">
        <v>45750.28125</v>
      </c>
      <c r="B76" s="28" t="s">
        <v>31</v>
      </c>
      <c r="C76" s="28" t="str">
        <f>Table_TrackDisplacement[[#This Row],[Epoch]]&amp;"-"&amp;Table_TrackDisplacement[[#This Row],[Track ID]]</f>
        <v>45750.28125-250-RL-OP-0040</v>
      </c>
      <c r="D76" s="34">
        <v>51904.375963943377</v>
      </c>
      <c r="E76" s="34">
        <v>159190.24579074341</v>
      </c>
      <c r="F76" s="34">
        <v>18.867520321832959</v>
      </c>
      <c r="G76" s="34">
        <v>51904.029206423351</v>
      </c>
      <c r="H76" s="34">
        <v>159188.97610302709</v>
      </c>
      <c r="I76" s="34">
        <v>18.857900000000001</v>
      </c>
      <c r="J76" s="33">
        <v>-9.498699291725643E-4</v>
      </c>
      <c r="K76" s="33">
        <v>-1.4823727251496166E-3</v>
      </c>
      <c r="L76" s="33">
        <v>4.8230906595492229E-4</v>
      </c>
      <c r="M76" s="33">
        <v>6.0191596276126802E-5</v>
      </c>
      <c r="N76" s="33">
        <v>-2.1130892273504287E-3</v>
      </c>
      <c r="O76" s="33">
        <v>0</v>
      </c>
      <c r="P76" s="29">
        <f>(Table_TrackDisplacement[[#This Row],[LR Track Z]]-Table_TrackDisplacement[[#This Row],[RR Track Z]])*1000</f>
        <v>9.6203218329584672</v>
      </c>
      <c r="Q76" s="29">
        <f>_xlfn.XLOOKUP(Table_TrackDisplacement[[#This Row],[Track ID]],Table__Track_Baseline[Track ID],Table__Track_Baseline[Avg. Cant],"-")</f>
        <v>9.1380127670035449</v>
      </c>
      <c r="R76" s="29">
        <f>Table_TrackDisplacement[[#This Row],[Cant Raw Data]]-Table_TrackDisplacement[[#This Row],[BL Cant Raw Data]]</f>
        <v>0.48230906595492229</v>
      </c>
      <c r="S76" s="30">
        <f>(Table_TrackDisplacement[[#This Row],[Delta LR Z]]-Table_TrackDisplacement[[#This Row],[Delta RR Z]])*1000</f>
        <v>0.48230906595492229</v>
      </c>
      <c r="T76" s="29">
        <f>Table_TrackDisplacement[[#This Row],[Cant Delta Data]]-Table_TrackDisplacement[[#This Row],[Raw Cant Change]]</f>
        <v>0</v>
      </c>
      <c r="U76" s="29">
        <f ca="1">IFERROR(Table_TrackDisplacement[[#This Row],[Cant Raw Data]]-OFFSET(Table_TrackDisplacement[[#This Row],[Cant Raw Data]],-2,0),"-")</f>
        <v>1.3955588699836596</v>
      </c>
      <c r="V76" s="29">
        <f ca="1">_xlfn.XLOOKUP(Table_TrackDisplacement[[#This Row],[Track ID]],Table__Track_Baseline[Track ID],Table__Track_Baseline[Avg. Twist],"-")</f>
        <v>0.95282978428912202</v>
      </c>
      <c r="W76" s="29">
        <f ca="1">IFERROR(Table_TrackDisplacement[[#This Row],[Twist Raw Data]]-Table_TrackDisplacement[[#This Row],[BL Twist Raw Data]],"-")</f>
        <v>0.44272908569453762</v>
      </c>
      <c r="X76" s="29">
        <f ca="1">IFERROR(Table_TrackDisplacement[[#This Row],[Cant Delta Data]]-OFFSET(Table_TrackDisplacement[[#This Row],[Cant Delta Data]],-2,0),"-")</f>
        <v>0.44272908569453762</v>
      </c>
      <c r="Y76" s="29">
        <f ca="1">IFERROR(Table_TrackDisplacement[[#This Row],[Twist Delta Data]]-Table_TrackDisplacement[[#This Row],[Raw Twist Change]],"-")</f>
        <v>0</v>
      </c>
      <c r="Z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1316.2219513723589</v>
      </c>
      <c r="AA76" s="29">
        <f>_xlfn.XLOOKUP(Table_TrackDisplacement[[#This Row],[Track ID]],Table__Track_Baseline[Track ID],Table__Track_Baseline[Avg. Gauge],"-")</f>
        <v>1315.8766898367924</v>
      </c>
      <c r="AB76" s="29">
        <f>IFERROR(Table_TrackDisplacement[[#This Row],[Gauge Raw Data]]-Table_TrackDisplacement[[#This Row],[BL Gauge Raw Data]],"-")</f>
        <v>0.34526153556657846</v>
      </c>
      <c r="AC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1.2847760997319624</v>
      </c>
    </row>
    <row r="77" spans="1:29" x14ac:dyDescent="0.25">
      <c r="A77" s="27">
        <v>45750.28125</v>
      </c>
      <c r="B77" s="28" t="s">
        <v>32</v>
      </c>
      <c r="C77" s="28" t="str">
        <f>Table_TrackDisplacement[[#This Row],[Epoch]]&amp;"-"&amp;Table_TrackDisplacement[[#This Row],[Track ID]]</f>
        <v>45750.28125-250-RL-OP-0041</v>
      </c>
      <c r="D77" s="34">
        <v>51905.341841450259</v>
      </c>
      <c r="E77" s="34">
        <v>159189.98317913548</v>
      </c>
      <c r="F77" s="34">
        <v>18.868392406740742</v>
      </c>
      <c r="G77" s="34">
        <v>51905.003849006323</v>
      </c>
      <c r="H77" s="34">
        <v>159188.71094466935</v>
      </c>
      <c r="I77" s="34">
        <v>18.858104686160278</v>
      </c>
      <c r="J77" s="33">
        <v>7.2817783802747726E-8</v>
      </c>
      <c r="K77" s="33">
        <v>-1.6666859446559101E-3</v>
      </c>
      <c r="L77" s="33">
        <v>6.2688359244944536E-4</v>
      </c>
      <c r="M77" s="33">
        <v>-8.2470432971604168E-6</v>
      </c>
      <c r="N77" s="33">
        <v>-2.0310966647230089E-3</v>
      </c>
      <c r="O77" s="33">
        <v>-1.2564711937557149E-8</v>
      </c>
      <c r="P77" s="29">
        <f>(Table_TrackDisplacement[[#This Row],[LR Track Z]]-Table_TrackDisplacement[[#This Row],[RR Track Z]])*1000</f>
        <v>10.287720580464566</v>
      </c>
      <c r="Q77" s="29">
        <f>_xlfn.XLOOKUP(Table_TrackDisplacement[[#This Row],[Track ID]],Table__Track_Baseline[Track ID],Table__Track_Baseline[Avg. Cant],"-")</f>
        <v>9.6608244233031826</v>
      </c>
      <c r="R77" s="29">
        <f>Table_TrackDisplacement[[#This Row],[Cant Raw Data]]-Table_TrackDisplacement[[#This Row],[BL Cant Raw Data]]</f>
        <v>0.62689615716138292</v>
      </c>
      <c r="S77" s="30">
        <f>(Table_TrackDisplacement[[#This Row],[Delta LR Z]]-Table_TrackDisplacement[[#This Row],[Delta RR Z]])*1000</f>
        <v>0.62689615716138292</v>
      </c>
      <c r="T77" s="29">
        <f>Table_TrackDisplacement[[#This Row],[Cant Delta Data]]-Table_TrackDisplacement[[#This Row],[Raw Cant Change]]</f>
        <v>0</v>
      </c>
      <c r="U77" s="29">
        <f ca="1">IFERROR(Table_TrackDisplacement[[#This Row],[Cant Raw Data]]-OFFSET(Table_TrackDisplacement[[#This Row],[Cant Raw Data]],-2,0),"-")</f>
        <v>1.3651781824997045</v>
      </c>
      <c r="V77" s="29">
        <f ca="1">_xlfn.XLOOKUP(Table_TrackDisplacement[[#This Row],[Track ID]],Table__Track_Baseline[Track ID],Table__Track_Baseline[Avg. Twist],"-")</f>
        <v>0.99922654844419867</v>
      </c>
      <c r="W77" s="29">
        <f ca="1">IFERROR(Table_TrackDisplacement[[#This Row],[Twist Raw Data]]-Table_TrackDisplacement[[#This Row],[BL Twist Raw Data]],"-")</f>
        <v>0.36595163405550579</v>
      </c>
      <c r="X77" s="29">
        <f ca="1">IFERROR(Table_TrackDisplacement[[#This Row],[Cant Delta Data]]-OFFSET(Table_TrackDisplacement[[#This Row],[Cant Delta Data]],-2,0),"-")</f>
        <v>0.36595163405550579</v>
      </c>
      <c r="Y77" s="29">
        <f ca="1">IFERROR(Table_TrackDisplacement[[#This Row],[Twist Delta Data]]-Table_TrackDisplacement[[#This Row],[Raw Twist Change]],"-")</f>
        <v>0</v>
      </c>
      <c r="Z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1316.4061934536692</v>
      </c>
      <c r="AA77" s="29">
        <f>_xlfn.XLOOKUP(Table_TrackDisplacement[[#This Row],[Track ID]],Table__Track_Baseline[Track ID],Table__Track_Baseline[Avg. Gauge],"-")</f>
        <v>1316.0471258679206</v>
      </c>
      <c r="AB77" s="29">
        <f>IFERROR(Table_TrackDisplacement[[#This Row],[Gauge Raw Data]]-Table_TrackDisplacement[[#This Row],[BL Gauge Raw Data]],"-")</f>
        <v>0.35906758574856212</v>
      </c>
      <c r="AC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0.72516424681029146</v>
      </c>
    </row>
    <row r="78" spans="1:29" x14ac:dyDescent="0.25">
      <c r="A78" s="27">
        <v>45750.28125</v>
      </c>
      <c r="B78" s="28" t="s">
        <v>33</v>
      </c>
      <c r="C78" s="28" t="str">
        <f>Table_TrackDisplacement[[#This Row],[Epoch]]&amp;"-"&amp;Table_TrackDisplacement[[#This Row],[Track ID]]</f>
        <v>45750.28125-250-RL-OP-0042</v>
      </c>
      <c r="D78" s="34">
        <v>51906.308594977025</v>
      </c>
      <c r="E78" s="34">
        <v>159189.72747487877</v>
      </c>
      <c r="F78" s="34">
        <v>18.870110425193992</v>
      </c>
      <c r="G78" s="34">
        <v>51905.970388620146</v>
      </c>
      <c r="H78" s="34">
        <v>159188.45443149921</v>
      </c>
      <c r="I78" s="34">
        <v>18.859577248464422</v>
      </c>
      <c r="J78" s="33">
        <v>5.0066591938957572E-7</v>
      </c>
      <c r="K78" s="33">
        <v>-1.6667991003487259E-3</v>
      </c>
      <c r="L78" s="33">
        <v>3.9314050068739448E-4</v>
      </c>
      <c r="M78" s="33">
        <v>-6.7578330344986171E-5</v>
      </c>
      <c r="N78" s="33">
        <v>-2.2548136184923351E-3</v>
      </c>
      <c r="O78" s="33">
        <v>-1.0295832097995117E-7</v>
      </c>
      <c r="P78" s="29">
        <f>(Table_TrackDisplacement[[#This Row],[LR Track Z]]-Table_TrackDisplacement[[#This Row],[RR Track Z]])*1000</f>
        <v>10.533176729570215</v>
      </c>
      <c r="Q78" s="29">
        <f>_xlfn.XLOOKUP(Table_TrackDisplacement[[#This Row],[Track ID]],Table__Track_Baseline[Track ID],Table__Track_Baseline[Avg. Cant],"-")</f>
        <v>10.139933270561841</v>
      </c>
      <c r="R78" s="29">
        <f>Table_TrackDisplacement[[#This Row],[Cant Raw Data]]-Table_TrackDisplacement[[#This Row],[BL Cant Raw Data]]</f>
        <v>0.39324345900837443</v>
      </c>
      <c r="S78" s="30">
        <f>(Table_TrackDisplacement[[#This Row],[Delta LR Z]]-Table_TrackDisplacement[[#This Row],[Delta RR Z]])*1000</f>
        <v>0.39324345900837443</v>
      </c>
      <c r="T78" s="29">
        <f>Table_TrackDisplacement[[#This Row],[Cant Delta Data]]-Table_TrackDisplacement[[#This Row],[Raw Cant Change]]</f>
        <v>0</v>
      </c>
      <c r="U78" s="29">
        <f ca="1">IFERROR(Table_TrackDisplacement[[#This Row],[Cant Raw Data]]-OFFSET(Table_TrackDisplacement[[#This Row],[Cant Raw Data]],-2,0),"-")</f>
        <v>0.91285489661174779</v>
      </c>
      <c r="V78" s="29">
        <f ca="1">_xlfn.XLOOKUP(Table_TrackDisplacement[[#This Row],[Track ID]],Table__Track_Baseline[Track ID],Table__Track_Baseline[Avg. Twist],"-")</f>
        <v>1.0019205035582956</v>
      </c>
      <c r="W78" s="29">
        <f ca="1">IFERROR(Table_TrackDisplacement[[#This Row],[Twist Raw Data]]-Table_TrackDisplacement[[#This Row],[BL Twist Raw Data]],"-")</f>
        <v>-8.9065606946547859E-2</v>
      </c>
      <c r="X78" s="29">
        <f ca="1">IFERROR(Table_TrackDisplacement[[#This Row],[Cant Delta Data]]-OFFSET(Table_TrackDisplacement[[#This Row],[Cant Delta Data]],-2,0),"-")</f>
        <v>-8.9065606946547859E-2</v>
      </c>
      <c r="Y78" s="29">
        <f ca="1">IFERROR(Table_TrackDisplacement[[#This Row],[Twist Delta Data]]-Table_TrackDisplacement[[#This Row],[Raw Twist Change]],"-")</f>
        <v>0</v>
      </c>
      <c r="Z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1317.2448268647329</v>
      </c>
      <c r="AA78" s="29">
        <f>_xlfn.XLOOKUP(Table_TrackDisplacement[[#This Row],[Track ID]],Table__Track_Baseline[Track ID],Table__Track_Baseline[Avg. Gauge],"-")</f>
        <v>1316.655979842496</v>
      </c>
      <c r="AB78" s="29">
        <f>IFERROR(Table_TrackDisplacement[[#This Row],[Gauge Raw Data]]-Table_TrackDisplacement[[#This Row],[BL Gauge Raw Data]],"-")</f>
        <v>0.5888470222369051</v>
      </c>
      <c r="AC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0.71065901903296536</v>
      </c>
    </row>
    <row r="79" spans="1:29" x14ac:dyDescent="0.25">
      <c r="A79" s="27">
        <v>45750.28125</v>
      </c>
      <c r="B79" s="28" t="s">
        <v>34</v>
      </c>
      <c r="C79" s="28" t="str">
        <f>Table_TrackDisplacement[[#This Row],[Epoch]]&amp;"-"&amp;Table_TrackDisplacement[[#This Row],[Track ID]]</f>
        <v>45750.28125-250-RL-OP-0043</v>
      </c>
      <c r="D79" s="34">
        <v>51907.275348503783</v>
      </c>
      <c r="E79" s="34">
        <v>159189.47177062207</v>
      </c>
      <c r="F79" s="34">
        <v>18.871828443647242</v>
      </c>
      <c r="G79" s="34">
        <v>51906.936928233976</v>
      </c>
      <c r="H79" s="34">
        <v>159188.19791832904</v>
      </c>
      <c r="I79" s="34">
        <v>18.861049810768563</v>
      </c>
      <c r="J79" s="33">
        <v>9.2849950306117535E-7</v>
      </c>
      <c r="K79" s="33">
        <v>-1.6669122269377112E-3</v>
      </c>
      <c r="L79" s="33">
        <v>1.5939740892889631E-4</v>
      </c>
      <c r="M79" s="33">
        <v>-1.269096028408967E-4</v>
      </c>
      <c r="N79" s="33">
        <v>-2.4785305722616613E-3</v>
      </c>
      <c r="O79" s="33">
        <v>-1.9335193357505887E-7</v>
      </c>
      <c r="P79" s="29">
        <f>(Table_TrackDisplacement[[#This Row],[LR Track Z]]-Table_TrackDisplacement[[#This Row],[RR Track Z]])*1000</f>
        <v>10.778632878679417</v>
      </c>
      <c r="Q79" s="29">
        <f>_xlfn.XLOOKUP(Table_TrackDisplacement[[#This Row],[Track ID]],Table__Track_Baseline[Track ID],Table__Track_Baseline[Avg. Cant],"-")</f>
        <v>10.619042117816946</v>
      </c>
      <c r="R79" s="29">
        <f>Table_TrackDisplacement[[#This Row],[Cant Raw Data]]-Table_TrackDisplacement[[#This Row],[BL Cant Raw Data]]</f>
        <v>0.15959076086247137</v>
      </c>
      <c r="S79" s="30">
        <f>(Table_TrackDisplacement[[#This Row],[Delta LR Z]]-Table_TrackDisplacement[[#This Row],[Delta RR Z]])*1000</f>
        <v>0.15959076086247137</v>
      </c>
      <c r="T79" s="29">
        <f>Table_TrackDisplacement[[#This Row],[Cant Delta Data]]-Table_TrackDisplacement[[#This Row],[Raw Cant Change]]</f>
        <v>0</v>
      </c>
      <c r="U79" s="29">
        <f ca="1">IFERROR(Table_TrackDisplacement[[#This Row],[Cant Raw Data]]-OFFSET(Table_TrackDisplacement[[#This Row],[Cant Raw Data]],-2,0),"-")</f>
        <v>0.49091229821485172</v>
      </c>
      <c r="V79" s="29">
        <f ca="1">_xlfn.XLOOKUP(Table_TrackDisplacement[[#This Row],[Track ID]],Table__Track_Baseline[Track ID],Table__Track_Baseline[Avg. Twist],"-")</f>
        <v>0.95821769451376326</v>
      </c>
      <c r="W79" s="29">
        <f ca="1">IFERROR(Table_TrackDisplacement[[#This Row],[Twist Raw Data]]-Table_TrackDisplacement[[#This Row],[BL Twist Raw Data]],"-")</f>
        <v>-0.46730539629891155</v>
      </c>
      <c r="X79" s="29">
        <f ca="1">IFERROR(Table_TrackDisplacement[[#This Row],[Cant Delta Data]]-OFFSET(Table_TrackDisplacement[[#This Row],[Cant Delta Data]],-2,0),"-")</f>
        <v>-0.46730539629891155</v>
      </c>
      <c r="Y79" s="29">
        <f ca="1">IFERROR(Table_TrackDisplacement[[#This Row],[Twist Delta Data]]-Table_TrackDisplacement[[#This Row],[Raw Twist Change]],"-")</f>
        <v>0</v>
      </c>
      <c r="Z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1318.083503576973</v>
      </c>
      <c r="AA79" s="29">
        <f>_xlfn.XLOOKUP(Table_TrackDisplacement[[#This Row],[Track ID]],Table__Track_Baseline[Track ID],Table__Track_Baseline[Avg. Gauge],"-")</f>
        <v>1317.2650047757083</v>
      </c>
      <c r="AB79" s="29">
        <f>IFERROR(Table_TrackDisplacement[[#This Row],[Gauge Raw Data]]-Table_TrackDisplacement[[#This Row],[BL Gauge Raw Data]],"-")</f>
        <v>0.81849880126469543</v>
      </c>
      <c r="AC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0.83698036406474507</v>
      </c>
    </row>
    <row r="80" spans="1:29" x14ac:dyDescent="0.25">
      <c r="A80" s="27">
        <v>45750.28125</v>
      </c>
      <c r="B80" s="28" t="s">
        <v>35</v>
      </c>
      <c r="C80" s="28" t="str">
        <f>Table_TrackDisplacement[[#This Row],[Epoch]]&amp;"-"&amp;Table_TrackDisplacement[[#This Row],[Track ID]]</f>
        <v>45750.28125-250-RL-OP-0044</v>
      </c>
      <c r="D80" s="34">
        <v>51908.242806603892</v>
      </c>
      <c r="E80" s="34">
        <v>159189.21950151515</v>
      </c>
      <c r="F80" s="34">
        <v>18.873961962372281</v>
      </c>
      <c r="G80" s="34">
        <v>51907.904517311959</v>
      </c>
      <c r="H80" s="34">
        <v>159187.94520463253</v>
      </c>
      <c r="I80" s="34">
        <v>18.862943624177834</v>
      </c>
      <c r="J80" s="33">
        <v>-1.8531114619690925E-5</v>
      </c>
      <c r="K80" s="33">
        <v>-1.7388317501172423E-3</v>
      </c>
      <c r="L80" s="33">
        <v>1.023798503823059E-4</v>
      </c>
      <c r="M80" s="33">
        <v>1.0784700862132013E-5</v>
      </c>
      <c r="N80" s="33">
        <v>-2.6230099610984325E-3</v>
      </c>
      <c r="O80" s="33">
        <v>1.1263371198921845E-4</v>
      </c>
      <c r="P80" s="29">
        <f>(Table_TrackDisplacement[[#This Row],[LR Track Z]]-Table_TrackDisplacement[[#This Row],[RR Track Z]])*1000</f>
        <v>11.018338194446642</v>
      </c>
      <c r="Q80" s="29">
        <f>_xlfn.XLOOKUP(Table_TrackDisplacement[[#This Row],[Track ID]],Table__Track_Baseline[Track ID],Table__Track_Baseline[Avg. Cant],"-")</f>
        <v>11.028592056053554</v>
      </c>
      <c r="R80" s="29">
        <f>Table_TrackDisplacement[[#This Row],[Cant Raw Data]]-Table_TrackDisplacement[[#This Row],[BL Cant Raw Data]]</f>
        <v>-1.0253861606912551E-2</v>
      </c>
      <c r="S80" s="30">
        <f>(Table_TrackDisplacement[[#This Row],[Delta LR Z]]-Table_TrackDisplacement[[#This Row],[Delta RR Z]])*1000</f>
        <v>-1.0253861606912551E-2</v>
      </c>
      <c r="T80" s="29">
        <f>Table_TrackDisplacement[[#This Row],[Cant Delta Data]]-Table_TrackDisplacement[[#This Row],[Raw Cant Change]]</f>
        <v>0</v>
      </c>
      <c r="U80" s="29">
        <f ca="1">IFERROR(Table_TrackDisplacement[[#This Row],[Cant Raw Data]]-OFFSET(Table_TrackDisplacement[[#This Row],[Cant Raw Data]],-2,0),"-")</f>
        <v>0.48516146487642686</v>
      </c>
      <c r="V80" s="29">
        <f ca="1">_xlfn.XLOOKUP(Table_TrackDisplacement[[#This Row],[Track ID]],Table__Track_Baseline[Track ID],Table__Track_Baseline[Avg. Twist],"-")</f>
        <v>0.88865878549171384</v>
      </c>
      <c r="W80" s="29">
        <f ca="1">IFERROR(Table_TrackDisplacement[[#This Row],[Twist Raw Data]]-Table_TrackDisplacement[[#This Row],[BL Twist Raw Data]],"-")</f>
        <v>-0.40349732061528698</v>
      </c>
      <c r="X80" s="29">
        <f ca="1">IFERROR(Table_TrackDisplacement[[#This Row],[Cant Delta Data]]-OFFSET(Table_TrackDisplacement[[#This Row],[Cant Delta Data]],-2,0),"-")</f>
        <v>-0.40349732061528698</v>
      </c>
      <c r="Y80" s="29">
        <f ca="1">IFERROR(Table_TrackDisplacement[[#This Row],[Twist Delta Data]]-Table_TrackDisplacement[[#This Row],[Raw Twist Change]],"-")</f>
        <v>0</v>
      </c>
      <c r="Z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1318.4815485509341</v>
      </c>
      <c r="AA80" s="29">
        <f>_xlfn.XLOOKUP(Table_TrackDisplacement[[#This Row],[Track ID]],Table__Track_Baseline[Track ID],Table__Track_Baseline[Avg. Gauge],"-")</f>
        <v>1317.6346329476246</v>
      </c>
      <c r="AB80" s="29">
        <f>IFERROR(Table_TrackDisplacement[[#This Row],[Gauge Raw Data]]-Table_TrackDisplacement[[#This Row],[BL Gauge Raw Data]],"-")</f>
        <v>0.84691560330952598</v>
      </c>
      <c r="AC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0.88472349776024151</v>
      </c>
    </row>
    <row r="81" spans="1:29" x14ac:dyDescent="0.25">
      <c r="A81" s="27">
        <v>45750.28125</v>
      </c>
      <c r="B81" s="28" t="s">
        <v>36</v>
      </c>
      <c r="C81" s="28" t="str">
        <f>Table_TrackDisplacement[[#This Row],[Epoch]]&amp;"-"&amp;Table_TrackDisplacement[[#This Row],[Track ID]]</f>
        <v>45750.28125-250-RL-OP-0045</v>
      </c>
      <c r="D81" s="34">
        <v>51909.212314637531</v>
      </c>
      <c r="E81" s="34">
        <v>159188.97446066936</v>
      </c>
      <c r="F81" s="34">
        <v>18.876987952848157</v>
      </c>
      <c r="G81" s="34">
        <v>51908.87384457227</v>
      </c>
      <c r="H81" s="34">
        <v>159187.69944542318</v>
      </c>
      <c r="I81" s="34">
        <v>18.865603218816609</v>
      </c>
      <c r="J81" s="33">
        <v>-7.6823380368296057E-5</v>
      </c>
      <c r="K81" s="33">
        <v>-1.9658374658320099E-3</v>
      </c>
      <c r="L81" s="33">
        <v>4.2443033916583772E-4</v>
      </c>
      <c r="M81" s="33">
        <v>4.1181294363923371E-5</v>
      </c>
      <c r="N81" s="33">
        <v>-2.4999640590976924E-3</v>
      </c>
      <c r="O81" s="33">
        <v>4.3009062290622069E-4</v>
      </c>
      <c r="P81" s="29">
        <f>(Table_TrackDisplacement[[#This Row],[LR Track Z]]-Table_TrackDisplacement[[#This Row],[RR Track Z]])*1000</f>
        <v>11.384734031548049</v>
      </c>
      <c r="Q81" s="29">
        <f>_xlfn.XLOOKUP(Table_TrackDisplacement[[#This Row],[Track ID]],Table__Track_Baseline[Track ID],Table__Track_Baseline[Avg. Cant],"-")</f>
        <v>11.390394315288432</v>
      </c>
      <c r="R81" s="29">
        <f>Table_TrackDisplacement[[#This Row],[Cant Raw Data]]-Table_TrackDisplacement[[#This Row],[BL Cant Raw Data]]</f>
        <v>-5.6602837403829653E-3</v>
      </c>
      <c r="S81" s="30">
        <f>(Table_TrackDisplacement[[#This Row],[Delta LR Z]]-Table_TrackDisplacement[[#This Row],[Delta RR Z]])*1000</f>
        <v>-5.6602837403829653E-3</v>
      </c>
      <c r="T81" s="29">
        <f>Table_TrackDisplacement[[#This Row],[Cant Delta Data]]-Table_TrackDisplacement[[#This Row],[Raw Cant Change]]</f>
        <v>0</v>
      </c>
      <c r="U81" s="29">
        <f ca="1">IFERROR(Table_TrackDisplacement[[#This Row],[Cant Raw Data]]-OFFSET(Table_TrackDisplacement[[#This Row],[Cant Raw Data]],-2,0),"-")</f>
        <v>0.6061011528686322</v>
      </c>
      <c r="V81" s="29">
        <f ca="1">_xlfn.XLOOKUP(Table_TrackDisplacement[[#This Row],[Track ID]],Table__Track_Baseline[Track ID],Table__Track_Baseline[Avg. Twist],"-")</f>
        <v>0.77135219747148653</v>
      </c>
      <c r="W81" s="29">
        <f ca="1">IFERROR(Table_TrackDisplacement[[#This Row],[Twist Raw Data]]-Table_TrackDisplacement[[#This Row],[BL Twist Raw Data]],"-")</f>
        <v>-0.16525104460285434</v>
      </c>
      <c r="X81" s="29">
        <f ca="1">IFERROR(Table_TrackDisplacement[[#This Row],[Cant Delta Data]]-OFFSET(Table_TrackDisplacement[[#This Row],[Cant Delta Data]],-2,0),"-")</f>
        <v>-0.16525104460285434</v>
      </c>
      <c r="Y81" s="29">
        <f ca="1">IFERROR(Table_TrackDisplacement[[#This Row],[Twist Delta Data]]-Table_TrackDisplacement[[#This Row],[Raw Twist Change]],"-")</f>
        <v>0</v>
      </c>
      <c r="Z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1319.2253314885675</v>
      </c>
      <c r="AA81" s="29">
        <f>_xlfn.XLOOKUP(Table_TrackDisplacement[[#This Row],[Track ID]],Table__Track_Baseline[Track ID],Table__Track_Baseline[Avg. Gauge],"-")</f>
        <v>1318.7394535583733</v>
      </c>
      <c r="AB81" s="29">
        <f>IFERROR(Table_TrackDisplacement[[#This Row],[Gauge Raw Data]]-Table_TrackDisplacement[[#This Row],[BL Gauge Raw Data]],"-")</f>
        <v>0.48587793019419223</v>
      </c>
      <c r="AC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0.54703597660874403</v>
      </c>
    </row>
    <row r="82" spans="1:29" x14ac:dyDescent="0.25">
      <c r="A82" s="27">
        <v>45750.28125</v>
      </c>
      <c r="B82" s="28" t="s">
        <v>37</v>
      </c>
      <c r="C82" s="28" t="str">
        <f>Table_TrackDisplacement[[#This Row],[Epoch]]&amp;"-"&amp;Table_TrackDisplacement[[#This Row],[Track ID]]</f>
        <v>45750.28125-250-RL-OP-0046</v>
      </c>
      <c r="D82" s="34">
        <v>51910.181822671162</v>
      </c>
      <c r="E82" s="34">
        <v>159188.72941982359</v>
      </c>
      <c r="F82" s="34">
        <v>18.880013943324034</v>
      </c>
      <c r="G82" s="34">
        <v>51909.843171832581</v>
      </c>
      <c r="H82" s="34">
        <v>159187.45368621382</v>
      </c>
      <c r="I82" s="34">
        <v>18.868262813455381</v>
      </c>
      <c r="J82" s="33">
        <v>-1.351156533928588E-4</v>
      </c>
      <c r="K82" s="33">
        <v>-2.192843152442947E-3</v>
      </c>
      <c r="L82" s="33">
        <v>7.4648082794936954E-4</v>
      </c>
      <c r="M82" s="33">
        <v>7.1577880589757115E-5</v>
      </c>
      <c r="N82" s="33">
        <v>-2.3769181570969522E-3</v>
      </c>
      <c r="O82" s="33">
        <v>7.4754753381967021E-4</v>
      </c>
      <c r="P82" s="29">
        <f>(Table_TrackDisplacement[[#This Row],[LR Track Z]]-Table_TrackDisplacement[[#This Row],[RR Track Z]])*1000</f>
        <v>11.75112986865301</v>
      </c>
      <c r="Q82" s="29">
        <f>_xlfn.XLOOKUP(Table_TrackDisplacement[[#This Row],[Track ID]],Table__Track_Baseline[Track ID],Table__Track_Baseline[Avg. Cant],"-")</f>
        <v>11.75219657452331</v>
      </c>
      <c r="R82" s="29">
        <f>Table_TrackDisplacement[[#This Row],[Cant Raw Data]]-Table_TrackDisplacement[[#This Row],[BL Cant Raw Data]]</f>
        <v>-1.066705870300666E-3</v>
      </c>
      <c r="S82" s="30">
        <f>(Table_TrackDisplacement[[#This Row],[Delta LR Z]]-Table_TrackDisplacement[[#This Row],[Delta RR Z]])*1000</f>
        <v>-1.066705870300666E-3</v>
      </c>
      <c r="T82" s="29">
        <f>Table_TrackDisplacement[[#This Row],[Cant Delta Data]]-Table_TrackDisplacement[[#This Row],[Raw Cant Change]]</f>
        <v>0</v>
      </c>
      <c r="U82" s="29">
        <f ca="1">IFERROR(Table_TrackDisplacement[[#This Row],[Cant Raw Data]]-OFFSET(Table_TrackDisplacement[[#This Row],[Cant Raw Data]],-2,0),"-")</f>
        <v>0.73279167420636782</v>
      </c>
      <c r="V82" s="29">
        <f ca="1">_xlfn.XLOOKUP(Table_TrackDisplacement[[#This Row],[Track ID]],Table__Track_Baseline[Track ID],Table__Track_Baseline[Avg. Twist],"-")</f>
        <v>0.72360451846975593</v>
      </c>
      <c r="W82" s="29">
        <f ca="1">IFERROR(Table_TrackDisplacement[[#This Row],[Twist Raw Data]]-Table_TrackDisplacement[[#This Row],[BL Twist Raw Data]],"-")</f>
        <v>9.187155736611885E-3</v>
      </c>
      <c r="X82" s="29">
        <f ca="1">IFERROR(Table_TrackDisplacement[[#This Row],[Cant Delta Data]]-OFFSET(Table_TrackDisplacement[[#This Row],[Cant Delta Data]],-2,0),"-")</f>
        <v>9.187155736611885E-3</v>
      </c>
      <c r="Y82" s="29">
        <f ca="1">IFERROR(Table_TrackDisplacement[[#This Row],[Twist Delta Data]]-Table_TrackDisplacement[[#This Row],[Raw Twist Change]],"-")</f>
        <v>0</v>
      </c>
      <c r="Z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1319.9692127563146</v>
      </c>
      <c r="AA82" s="29">
        <f>_xlfn.XLOOKUP(Table_TrackDisplacement[[#This Row],[Track ID]],Table__Track_Baseline[Track ID],Table__Track_Baseline[Avg. Gauge],"-")</f>
        <v>1319.8443684156091</v>
      </c>
      <c r="AB82" s="29">
        <f>IFERROR(Table_TrackDisplacement[[#This Row],[Gauge Raw Data]]-Table_TrackDisplacement[[#This Row],[BL Gauge Raw Data]],"-")</f>
        <v>0.12484434070552197</v>
      </c>
      <c r="AC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0.27677962748368701</v>
      </c>
    </row>
    <row r="83" spans="1:29" x14ac:dyDescent="0.25">
      <c r="A83" s="27">
        <v>45750.28125</v>
      </c>
      <c r="B83" s="28" t="s">
        <v>38</v>
      </c>
      <c r="C83" s="28" t="str">
        <f>Table_TrackDisplacement[[#This Row],[Epoch]]&amp;"-"&amp;Table_TrackDisplacement[[#This Row],[Track ID]]</f>
        <v>45750.28125-250-RL-OP-0047</v>
      </c>
      <c r="D83" s="34">
        <v>51911.151141496419</v>
      </c>
      <c r="E83" s="34">
        <v>159188.48644319948</v>
      </c>
      <c r="F83" s="34">
        <v>18.883328518492974</v>
      </c>
      <c r="G83" s="34">
        <v>51910.834192576571</v>
      </c>
      <c r="H83" s="34">
        <v>159187.20451747841</v>
      </c>
      <c r="I83" s="34">
        <v>18.871138865821262</v>
      </c>
      <c r="J83" s="33">
        <v>-3.2747709337854758E-4</v>
      </c>
      <c r="K83" s="33">
        <v>-2.3101939004845917E-3</v>
      </c>
      <c r="L83" s="33">
        <v>9.5089866159980829E-4</v>
      </c>
      <c r="M83" s="33">
        <v>-9.8987976525677368E-4</v>
      </c>
      <c r="N83" s="33">
        <v>-1.9585017580538988E-3</v>
      </c>
      <c r="O83" s="33">
        <v>9.9976981402960519E-4</v>
      </c>
      <c r="P83" s="29">
        <f>(Table_TrackDisplacement[[#This Row],[LR Track Z]]-Table_TrackDisplacement[[#This Row],[RR Track Z]])*1000</f>
        <v>12.189652671711571</v>
      </c>
      <c r="Q83" s="29">
        <f>_xlfn.XLOOKUP(Table_TrackDisplacement[[#This Row],[Track ID]],Table__Track_Baseline[Track ID],Table__Track_Baseline[Avg. Cant],"-")</f>
        <v>12.238523824141367</v>
      </c>
      <c r="R83" s="29">
        <f>Table_TrackDisplacement[[#This Row],[Cant Raw Data]]-Table_TrackDisplacement[[#This Row],[BL Cant Raw Data]]</f>
        <v>-4.8871152429796894E-2</v>
      </c>
      <c r="S83" s="30">
        <f>(Table_TrackDisplacement[[#This Row],[Delta LR Z]]-Table_TrackDisplacement[[#This Row],[Delta RR Z]])*1000</f>
        <v>-4.8871152429796894E-2</v>
      </c>
      <c r="T83" s="29">
        <f>Table_TrackDisplacement[[#This Row],[Cant Delta Data]]-Table_TrackDisplacement[[#This Row],[Raw Cant Change]]</f>
        <v>0</v>
      </c>
      <c r="U83" s="29">
        <f ca="1">IFERROR(Table_TrackDisplacement[[#This Row],[Cant Raw Data]]-OFFSET(Table_TrackDisplacement[[#This Row],[Cant Raw Data]],-2,0),"-")</f>
        <v>0.8049186401635211</v>
      </c>
      <c r="V83" s="29">
        <f ca="1">_xlfn.XLOOKUP(Table_TrackDisplacement[[#This Row],[Track ID]],Table__Track_Baseline[Track ID],Table__Track_Baseline[Avg. Twist],"-")</f>
        <v>0.84812950885293503</v>
      </c>
      <c r="W83" s="29">
        <f ca="1">IFERROR(Table_TrackDisplacement[[#This Row],[Twist Raw Data]]-Table_TrackDisplacement[[#This Row],[BL Twist Raw Data]],"-")</f>
        <v>-4.3210868689413928E-2</v>
      </c>
      <c r="X83" s="29">
        <f ca="1">IFERROR(Table_TrackDisplacement[[#This Row],[Cant Delta Data]]-OFFSET(Table_TrackDisplacement[[#This Row],[Cant Delta Data]],-2,0),"-")</f>
        <v>-4.3210868689413928E-2</v>
      </c>
      <c r="Y83" s="29">
        <f ca="1">IFERROR(Table_TrackDisplacement[[#This Row],[Twist Delta Data]]-Table_TrackDisplacement[[#This Row],[Raw Twist Change]],"-")</f>
        <v>0</v>
      </c>
      <c r="Z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1320.5827349139859</v>
      </c>
      <c r="AA83" s="29">
        <f>_xlfn.XLOOKUP(Table_TrackDisplacement[[#This Row],[Track ID]],Table__Track_Baseline[Track ID],Table__Track_Baseline[Avg. Gauge],"-")</f>
        <v>1320.7658031742594</v>
      </c>
      <c r="AB83" s="29">
        <f>IFERROR(Table_TrackDisplacement[[#This Row],[Gauge Raw Data]]-Table_TrackDisplacement[[#This Row],[BL Gauge Raw Data]],"-")</f>
        <v>-0.18306826027355783</v>
      </c>
      <c r="AC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0.75156706440524657</v>
      </c>
    </row>
    <row r="84" spans="1:29" x14ac:dyDescent="0.25">
      <c r="A84" s="27">
        <v>45750.28125</v>
      </c>
      <c r="B84" s="28" t="s">
        <v>39</v>
      </c>
      <c r="C84" s="28" t="str">
        <f>Table_TrackDisplacement[[#This Row],[Epoch]]&amp;"-"&amp;Table_TrackDisplacement[[#This Row],[Track ID]]</f>
        <v>45750.28125-250-RL-OP-0048</v>
      </c>
      <c r="D84" s="34">
        <v>51912.122875350411</v>
      </c>
      <c r="E84" s="34">
        <v>159188.25040524639</v>
      </c>
      <c r="F84" s="34">
        <v>18.887733255176883</v>
      </c>
      <c r="G84" s="34">
        <v>51911.805757288297</v>
      </c>
      <c r="H84" s="34">
        <v>159186.96776749389</v>
      </c>
      <c r="I84" s="34">
        <v>18.87452350082475</v>
      </c>
      <c r="J84" s="33">
        <v>-2.9969606839586049E-4</v>
      </c>
      <c r="K84" s="33">
        <v>-2.2004242055118084E-3</v>
      </c>
      <c r="L84" s="33">
        <v>7.1797011129248745E-4</v>
      </c>
      <c r="M84" s="33">
        <v>-9.4352050655288622E-4</v>
      </c>
      <c r="N84" s="33">
        <v>-1.768404443282634E-3</v>
      </c>
      <c r="O84" s="33">
        <v>9.987153661690229E-4</v>
      </c>
      <c r="P84" s="29">
        <f>(Table_TrackDisplacement[[#This Row],[LR Track Z]]-Table_TrackDisplacement[[#This Row],[RR Track Z]])*1000</f>
        <v>13.209754352132563</v>
      </c>
      <c r="Q84" s="29">
        <f>_xlfn.XLOOKUP(Table_TrackDisplacement[[#This Row],[Track ID]],Table__Track_Baseline[Track ID],Table__Track_Baseline[Avg. Cant],"-")</f>
        <v>13.490499607009099</v>
      </c>
      <c r="R84" s="29">
        <f>Table_TrackDisplacement[[#This Row],[Cant Raw Data]]-Table_TrackDisplacement[[#This Row],[BL Cant Raw Data]]</f>
        <v>-0.28074525487653545</v>
      </c>
      <c r="S84" s="30">
        <f>(Table_TrackDisplacement[[#This Row],[Delta LR Z]]-Table_TrackDisplacement[[#This Row],[Delta RR Z]])*1000</f>
        <v>-0.28074525487653545</v>
      </c>
      <c r="T84" s="29">
        <f>Table_TrackDisplacement[[#This Row],[Cant Delta Data]]-Table_TrackDisplacement[[#This Row],[Raw Cant Change]]</f>
        <v>0</v>
      </c>
      <c r="U84" s="29">
        <f ca="1">IFERROR(Table_TrackDisplacement[[#This Row],[Cant Raw Data]]-OFFSET(Table_TrackDisplacement[[#This Row],[Cant Raw Data]],-2,0),"-")</f>
        <v>1.4586244834795536</v>
      </c>
      <c r="V84" s="29">
        <f ca="1">_xlfn.XLOOKUP(Table_TrackDisplacement[[#This Row],[Track ID]],Table__Track_Baseline[Track ID],Table__Track_Baseline[Avg. Twist],"-")</f>
        <v>1.7383030324857884</v>
      </c>
      <c r="W84" s="29">
        <f ca="1">IFERROR(Table_TrackDisplacement[[#This Row],[Twist Raw Data]]-Table_TrackDisplacement[[#This Row],[BL Twist Raw Data]],"-")</f>
        <v>-0.27967854900623479</v>
      </c>
      <c r="X84" s="29">
        <f ca="1">IFERROR(Table_TrackDisplacement[[#This Row],[Cant Delta Data]]-OFFSET(Table_TrackDisplacement[[#This Row],[Cant Delta Data]],-2,0),"-")</f>
        <v>-0.27967854900623479</v>
      </c>
      <c r="Y84" s="29">
        <f ca="1">IFERROR(Table_TrackDisplacement[[#This Row],[Twist Delta Data]]-Table_TrackDisplacement[[#This Row],[Raw Twist Change]],"-")</f>
        <v>0</v>
      </c>
      <c r="Z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1321.3243232002617</v>
      </c>
      <c r="AA84" s="29">
        <f>_xlfn.XLOOKUP(Table_TrackDisplacement[[#This Row],[Track ID]],Table__Track_Baseline[Track ID],Table__Track_Baseline[Avg. Gauge],"-")</f>
        <v>1321.5922129002581</v>
      </c>
      <c r="AB84" s="29">
        <f>IFERROR(Table_TrackDisplacement[[#This Row],[Gauge Raw Data]]-Table_TrackDisplacement[[#This Row],[BL Gauge Raw Data]],"-")</f>
        <v>-0.26788969999643086</v>
      </c>
      <c r="AC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0.82460225579393909</v>
      </c>
    </row>
    <row r="85" spans="1:29" x14ac:dyDescent="0.25">
      <c r="A85" s="27">
        <v>45750.28125</v>
      </c>
      <c r="B85" s="28" t="s">
        <v>40</v>
      </c>
      <c r="C85" s="28" t="str">
        <f>Table_TrackDisplacement[[#This Row],[Epoch]]&amp;"-"&amp;Table_TrackDisplacement[[#This Row],[Track ID]]</f>
        <v>45750.28125-250-RL-OP-0049</v>
      </c>
      <c r="D85" s="34">
        <v>51913.094609204403</v>
      </c>
      <c r="E85" s="34">
        <v>159188.0143672933</v>
      </c>
      <c r="F85" s="34">
        <v>18.892137991860796</v>
      </c>
      <c r="G85" s="34">
        <v>51912.777322000016</v>
      </c>
      <c r="H85" s="34">
        <v>159186.73101750933</v>
      </c>
      <c r="I85" s="34">
        <v>18.877908135828239</v>
      </c>
      <c r="J85" s="33">
        <v>-2.7191503613721579E-4</v>
      </c>
      <c r="K85" s="33">
        <v>-2.0906545105390251E-3</v>
      </c>
      <c r="L85" s="33">
        <v>4.8504156099227203E-4</v>
      </c>
      <c r="M85" s="33">
        <v>-8.9716125512495637E-4</v>
      </c>
      <c r="N85" s="33">
        <v>-1.5783071867190301E-3</v>
      </c>
      <c r="O85" s="33">
        <v>9.9766091830844061E-4</v>
      </c>
      <c r="P85" s="29">
        <f>(Table_TrackDisplacement[[#This Row],[LR Track Z]]-Table_TrackDisplacement[[#This Row],[RR Track Z]])*1000</f>
        <v>14.229856032557109</v>
      </c>
      <c r="Q85" s="29">
        <f>_xlfn.XLOOKUP(Table_TrackDisplacement[[#This Row],[Track ID]],Table__Track_Baseline[Track ID],Table__Track_Baseline[Avg. Cant],"-")</f>
        <v>14.742475389873277</v>
      </c>
      <c r="R85" s="29">
        <f>Table_TrackDisplacement[[#This Row],[Cant Raw Data]]-Table_TrackDisplacement[[#This Row],[BL Cant Raw Data]]</f>
        <v>-0.51261935731616859</v>
      </c>
      <c r="S85" s="30">
        <f>(Table_TrackDisplacement[[#This Row],[Delta LR Z]]-Table_TrackDisplacement[[#This Row],[Delta RR Z]])*1000</f>
        <v>-0.51261935731616859</v>
      </c>
      <c r="T85" s="29">
        <f>Table_TrackDisplacement[[#This Row],[Cant Delta Data]]-Table_TrackDisplacement[[#This Row],[Raw Cant Change]]</f>
        <v>0</v>
      </c>
      <c r="U85" s="29">
        <f ca="1">IFERROR(Table_TrackDisplacement[[#This Row],[Cant Raw Data]]-OFFSET(Table_TrackDisplacement[[#This Row],[Cant Raw Data]],-2,0),"-")</f>
        <v>2.0402033608455383</v>
      </c>
      <c r="V85" s="29">
        <f ca="1">_xlfn.XLOOKUP(Table_TrackDisplacement[[#This Row],[Track ID]],Table__Track_Baseline[Track ID],Table__Track_Baseline[Avg. Twist],"-")</f>
        <v>2.50395156573191</v>
      </c>
      <c r="W85" s="29">
        <f ca="1">IFERROR(Table_TrackDisplacement[[#This Row],[Twist Raw Data]]-Table_TrackDisplacement[[#This Row],[BL Twist Raw Data]],"-")</f>
        <v>-0.4637482048863717</v>
      </c>
      <c r="X85" s="29">
        <f ca="1">IFERROR(Table_TrackDisplacement[[#This Row],[Cant Delta Data]]-OFFSET(Table_TrackDisplacement[[#This Row],[Cant Delta Data]],-2,0),"-")</f>
        <v>-0.4637482048863717</v>
      </c>
      <c r="Y85" s="29">
        <f ca="1">IFERROR(Table_TrackDisplacement[[#This Row],[Twist Delta Data]]-Table_TrackDisplacement[[#This Row],[Raw Twist Change]],"-")</f>
        <v>0</v>
      </c>
      <c r="Z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1322.066687765147</v>
      </c>
      <c r="AA85" s="29">
        <f>_xlfn.XLOOKUP(Table_TrackDisplacement[[#This Row],[Track ID]],Table__Track_Baseline[Track ID],Table__Track_Baseline[Avg. Gauge],"-")</f>
        <v>1322.4197928471017</v>
      </c>
      <c r="AB85" s="29">
        <f>IFERROR(Table_TrackDisplacement[[#This Row],[Gauge Raw Data]]-Table_TrackDisplacement[[#This Row],[BL Gauge Raw Data]],"-")</f>
        <v>-0.35310508195470902</v>
      </c>
      <c r="AC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0.95718922898203262</v>
      </c>
    </row>
    <row r="86" spans="1:29" x14ac:dyDescent="0.25">
      <c r="A86" s="27">
        <v>45775.28125</v>
      </c>
      <c r="B86" s="28" t="s">
        <v>12</v>
      </c>
      <c r="C86" s="28" t="str">
        <f>Table_TrackDisplacement[[#This Row],[Epoch]]&amp;"-"&amp;Table_TrackDisplacement[[#This Row],[Track ID]]</f>
        <v>45775.28125-250-RL-OP-0021</v>
      </c>
      <c r="D86" s="34">
        <v>51886.102866799411</v>
      </c>
      <c r="E86" s="34">
        <v>159195.44660738113</v>
      </c>
      <c r="F86" s="34">
        <v>18.870774565755816</v>
      </c>
      <c r="G86" s="34">
        <v>51885.743050789795</v>
      </c>
      <c r="H86" s="34">
        <v>159194.1869553554</v>
      </c>
      <c r="I86" s="34">
        <v>18.866787559209786</v>
      </c>
      <c r="J86" s="33">
        <v>2.4767818104010075E-5</v>
      </c>
      <c r="K86" s="33">
        <v>7.535215700045228E-4</v>
      </c>
      <c r="L86" s="33">
        <v>7.1820897848695608E-4</v>
      </c>
      <c r="M86" s="33">
        <v>7.4648465670179576E-5</v>
      </c>
      <c r="N86" s="33">
        <v>2.5962878135032952E-4</v>
      </c>
      <c r="O86" s="33">
        <v>7.1891376921229266E-4</v>
      </c>
      <c r="P86" s="29">
        <f>(Table_TrackDisplacement[[#This Row],[LR Track Z]]-Table_TrackDisplacement[[#This Row],[RR Track Z]])*1000</f>
        <v>3.9870065460299031</v>
      </c>
      <c r="Q86" s="29">
        <f>_xlfn.XLOOKUP(Table_TrackDisplacement[[#This Row],[Track ID]],Table__Track_Baseline[Track ID],Table__Track_Baseline[Avg. Cant],"-")</f>
        <v>3.9877113367552397</v>
      </c>
      <c r="R86" s="29">
        <f>Table_TrackDisplacement[[#This Row],[Cant Raw Data]]-Table_TrackDisplacement[[#This Row],[BL Cant Raw Data]]</f>
        <v>-7.0479072533657927E-4</v>
      </c>
      <c r="S86" s="30">
        <f>(Table_TrackDisplacement[[#This Row],[Delta LR Z]]-Table_TrackDisplacement[[#This Row],[Delta RR Z]])*1000</f>
        <v>-7.0479072533657927E-4</v>
      </c>
      <c r="T86" s="29">
        <f>Table_TrackDisplacement[[#This Row],[Cant Delta Data]]-Table_TrackDisplacement[[#This Row],[Raw Cant Change]]</f>
        <v>0</v>
      </c>
      <c r="U86" s="29">
        <f ca="1">IFERROR(Table_TrackDisplacement[[#This Row],[Cant Raw Data]]-OFFSET(Table_TrackDisplacement[[#This Row],[Cant Raw Data]],-2,0),"-")</f>
        <v>-9.2227478061026602</v>
      </c>
      <c r="V86" s="29" t="str">
        <f ca="1">_xlfn.XLOOKUP(Table_TrackDisplacement[[#This Row],[Track ID]],Table__Track_Baseline[Track ID],Table__Track_Baseline[Avg. Twist],"-")</f>
        <v>-</v>
      </c>
      <c r="W86" s="29" t="str">
        <f ca="1">IFERROR(Table_TrackDisplacement[[#This Row],[Twist Raw Data]]-Table_TrackDisplacement[[#This Row],[BL Twist Raw Data]],"-")</f>
        <v>-</v>
      </c>
      <c r="X86" s="29">
        <f ca="1">IFERROR(Table_TrackDisplacement[[#This Row],[Cant Delta Data]]-OFFSET(Table_TrackDisplacement[[#This Row],[Cant Delta Data]],-2,0),"-")</f>
        <v>0.28004046415119888</v>
      </c>
      <c r="Y86" s="29" t="str">
        <f ca="1">IFERROR(Table_TrackDisplacement[[#This Row],[Twist Delta Data]]-Table_TrackDisplacement[[#This Row],[Raw Twist Change]],"-")</f>
        <v>-</v>
      </c>
      <c r="Z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1310.0407180453399</v>
      </c>
      <c r="AA86" s="29">
        <f>_xlfn.XLOOKUP(Table_TrackDisplacement[[#This Row],[Track ID]],Table__Track_Baseline[Track ID],Table__Track_Baseline[Avg. Gauge],"-")</f>
        <v>1309.5795373260466</v>
      </c>
      <c r="AB86" s="29">
        <f>IFERROR(Table_TrackDisplacement[[#This Row],[Gauge Raw Data]]-Table_TrackDisplacement[[#This Row],[BL Gauge Raw Data]],"-")</f>
        <v>0.46118071929322468</v>
      </c>
      <c r="AC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0.49640574373812651</v>
      </c>
    </row>
    <row r="87" spans="1:29" x14ac:dyDescent="0.25">
      <c r="A87" s="27">
        <v>45775.28125</v>
      </c>
      <c r="B87" s="28" t="s">
        <v>13</v>
      </c>
      <c r="C87" s="28" t="str">
        <f>Table_TrackDisplacement[[#This Row],[Epoch]]&amp;"-"&amp;Table_TrackDisplacement[[#This Row],[Track ID]]</f>
        <v>45775.28125-250-RL-OP-0022</v>
      </c>
      <c r="D87" s="34">
        <v>51887.064487344272</v>
      </c>
      <c r="E87" s="34">
        <v>159195.17222470866</v>
      </c>
      <c r="F87" s="34">
        <v>18.870497551447404</v>
      </c>
      <c r="G87" s="34">
        <v>51886.70416952754</v>
      </c>
      <c r="H87" s="34">
        <v>159193.91081996524</v>
      </c>
      <c r="I87" s="34">
        <v>18.86665241402924</v>
      </c>
      <c r="J87" s="33">
        <v>5.5202595831360668E-5</v>
      </c>
      <c r="K87" s="33">
        <v>8.6024915799498558E-4</v>
      </c>
      <c r="L87" s="33">
        <v>3.7194328481149341E-4</v>
      </c>
      <c r="M87" s="33">
        <v>1.6437018348369747E-4</v>
      </c>
      <c r="N87" s="33">
        <v>5.7168255443684757E-4</v>
      </c>
      <c r="O87" s="33">
        <v>3.8106974182383624E-4</v>
      </c>
      <c r="P87" s="29">
        <f>(Table_TrackDisplacement[[#This Row],[LR Track Z]]-Table_TrackDisplacement[[#This Row],[RR Track Z]])*1000</f>
        <v>3.8451374181640574</v>
      </c>
      <c r="Q87" s="29">
        <f>_xlfn.XLOOKUP(Table_TrackDisplacement[[#This Row],[Track ID]],Table__Track_Baseline[Track ID],Table__Track_Baseline[Avg. Cant],"-")</f>
        <v>3.8542638751764002</v>
      </c>
      <c r="R87" s="29">
        <f>Table_TrackDisplacement[[#This Row],[Cant Raw Data]]-Table_TrackDisplacement[[#This Row],[BL Cant Raw Data]]</f>
        <v>-9.1264570123428257E-3</v>
      </c>
      <c r="S87" s="30">
        <f>(Table_TrackDisplacement[[#This Row],[Delta LR Z]]-Table_TrackDisplacement[[#This Row],[Delta RR Z]])*1000</f>
        <v>-9.1264570123428257E-3</v>
      </c>
      <c r="T87" s="29">
        <f>Table_TrackDisplacement[[#This Row],[Cant Delta Data]]-Table_TrackDisplacement[[#This Row],[Raw Cant Change]]</f>
        <v>0</v>
      </c>
      <c r="U87" s="29">
        <f ca="1">IFERROR(Table_TrackDisplacement[[#This Row],[Cant Raw Data]]-OFFSET(Table_TrackDisplacement[[#This Row],[Cant Raw Data]],-2,0),"-")</f>
        <v>-10.384718614393051</v>
      </c>
      <c r="V87" s="29" t="str">
        <f ca="1">_xlfn.XLOOKUP(Table_TrackDisplacement[[#This Row],[Track ID]],Table__Track_Baseline[Track ID],Table__Track_Baseline[Avg. Twist],"-")</f>
        <v>-</v>
      </c>
      <c r="W87" s="29" t="str">
        <f ca="1">IFERROR(Table_TrackDisplacement[[#This Row],[Twist Raw Data]]-Table_TrackDisplacement[[#This Row],[BL Twist Raw Data]],"-")</f>
        <v>-</v>
      </c>
      <c r="X87" s="29">
        <f ca="1">IFERROR(Table_TrackDisplacement[[#This Row],[Cant Delta Data]]-OFFSET(Table_TrackDisplacement[[#This Row],[Cant Delta Data]],-2,0),"-")</f>
        <v>0.50349290030382576</v>
      </c>
      <c r="Y87" s="29" t="str">
        <f ca="1">IFERROR(Table_TrackDisplacement[[#This Row],[Twist Delta Data]]-Table_TrackDisplacement[[#This Row],[Raw Twist Change]],"-")</f>
        <v>-</v>
      </c>
      <c r="Z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1311.8634230948569</v>
      </c>
      <c r="AA87" s="29">
        <f>_xlfn.XLOOKUP(Table_TrackDisplacement[[#This Row],[Track ID]],Table__Track_Baseline[Track ID],Table__Track_Baseline[Avg. Gauge],"-")</f>
        <v>1311.6159795455751</v>
      </c>
      <c r="AB87" s="29">
        <f>IFERROR(Table_TrackDisplacement[[#This Row],[Gauge Raw Data]]-Table_TrackDisplacement[[#This Row],[BL Gauge Raw Data]],"-")</f>
        <v>0.24744354928179746</v>
      </c>
      <c r="AC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0.30866088041815143</v>
      </c>
    </row>
    <row r="88" spans="1:29" x14ac:dyDescent="0.25">
      <c r="A88" s="27">
        <v>45775.28125</v>
      </c>
      <c r="B88" s="28" t="s">
        <v>14</v>
      </c>
      <c r="C88" s="28" t="str">
        <f>Table_TrackDisplacement[[#This Row],[Epoch]]&amp;"-"&amp;Table_TrackDisplacement[[#This Row],[Track ID]]</f>
        <v>45775.28125-250-RL-OP-0023</v>
      </c>
      <c r="D88" s="34">
        <v>51888.026107889134</v>
      </c>
      <c r="E88" s="34">
        <v>159194.89784203618</v>
      </c>
      <c r="F88" s="34">
        <v>18.870220537138991</v>
      </c>
      <c r="G88" s="34">
        <v>51887.665288265285</v>
      </c>
      <c r="H88" s="34">
        <v>159193.63468457508</v>
      </c>
      <c r="I88" s="34">
        <v>18.866517268848696</v>
      </c>
      <c r="J88" s="33">
        <v>8.5637373558711261E-5</v>
      </c>
      <c r="K88" s="33">
        <v>9.6697677508927882E-4</v>
      </c>
      <c r="L88" s="33">
        <v>2.5677591136030742E-5</v>
      </c>
      <c r="M88" s="33">
        <v>2.5409190857317299E-4</v>
      </c>
      <c r="N88" s="33">
        <v>8.8373635662719607E-4</v>
      </c>
      <c r="O88" s="33">
        <v>4.3225714438932528E-5</v>
      </c>
      <c r="P88" s="29">
        <f>(Table_TrackDisplacement[[#This Row],[LR Track Z]]-Table_TrackDisplacement[[#This Row],[RR Track Z]])*1000</f>
        <v>3.703268290294659</v>
      </c>
      <c r="Q88" s="29">
        <f>_xlfn.XLOOKUP(Table_TrackDisplacement[[#This Row],[Track ID]],Table__Track_Baseline[Track ID],Table__Track_Baseline[Avg. Cant],"-")</f>
        <v>3.7208164135975608</v>
      </c>
      <c r="R88" s="29">
        <f>Table_TrackDisplacement[[#This Row],[Cant Raw Data]]-Table_TrackDisplacement[[#This Row],[BL Cant Raw Data]]</f>
        <v>-1.7548123302901786E-2</v>
      </c>
      <c r="S88" s="30">
        <f>(Table_TrackDisplacement[[#This Row],[Delta LR Z]]-Table_TrackDisplacement[[#This Row],[Delta RR Z]])*1000</f>
        <v>-1.7548123302901786E-2</v>
      </c>
      <c r="T88" s="29">
        <f>Table_TrackDisplacement[[#This Row],[Cant Delta Data]]-Table_TrackDisplacement[[#This Row],[Raw Cant Change]]</f>
        <v>0</v>
      </c>
      <c r="U88" s="29">
        <f ca="1">IFERROR(Table_TrackDisplacement[[#This Row],[Cant Raw Data]]-OFFSET(Table_TrackDisplacement[[#This Row],[Cant Raw Data]],-2,0),"-")</f>
        <v>-0.28373825573524414</v>
      </c>
      <c r="V88" s="29">
        <f ca="1">_xlfn.XLOOKUP(Table_TrackDisplacement[[#This Row],[Track ID]],Table__Track_Baseline[Track ID],Table__Track_Baseline[Avg. Twist],"-")</f>
        <v>-0.26689492315767893</v>
      </c>
      <c r="W88" s="29">
        <f ca="1">IFERROR(Table_TrackDisplacement[[#This Row],[Twist Raw Data]]-Table_TrackDisplacement[[#This Row],[BL Twist Raw Data]],"-")</f>
        <v>-1.6843332577565207E-2</v>
      </c>
      <c r="X88" s="29">
        <f ca="1">IFERROR(Table_TrackDisplacement[[#This Row],[Cant Delta Data]]-OFFSET(Table_TrackDisplacement[[#This Row],[Cant Delta Data]],-2,0),"-")</f>
        <v>-1.6843332577565207E-2</v>
      </c>
      <c r="Y88" s="29">
        <f ca="1">IFERROR(Table_TrackDisplacement[[#This Row],[Twist Delta Data]]-Table_TrackDisplacement[[#This Row],[Raw Twist Change]],"-")</f>
        <v>0</v>
      </c>
      <c r="Z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1313.686144664917</v>
      </c>
      <c r="AA88" s="29">
        <f>_xlfn.XLOOKUP(Table_TrackDisplacement[[#This Row],[Track ID]],Table__Track_Baseline[Track ID],Table__Track_Baseline[Avg. Gauge],"-")</f>
        <v>1313.6524365911453</v>
      </c>
      <c r="AB88" s="29">
        <f>IFERROR(Table_TrackDisplacement[[#This Row],[Gauge Raw Data]]-Table_TrackDisplacement[[#This Row],[BL Gauge Raw Data]],"-")</f>
        <v>3.3708073771776981E-2</v>
      </c>
      <c r="AC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0.18871627980684391</v>
      </c>
    </row>
    <row r="89" spans="1:29" x14ac:dyDescent="0.25">
      <c r="A89" s="27">
        <v>45775.28125</v>
      </c>
      <c r="B89" s="28" t="s">
        <v>15</v>
      </c>
      <c r="C89" s="28" t="str">
        <f>Table_TrackDisplacement[[#This Row],[Epoch]]&amp;"-"&amp;Table_TrackDisplacement[[#This Row],[Track ID]]</f>
        <v>45775.28125-250-RL-OP-0024</v>
      </c>
      <c r="D89" s="34">
        <v>51888.986229668852</v>
      </c>
      <c r="E89" s="34">
        <v>159194.62281030611</v>
      </c>
      <c r="F89" s="34">
        <v>18.869826372087218</v>
      </c>
      <c r="G89" s="34">
        <v>51888.625001387016</v>
      </c>
      <c r="H89" s="34">
        <v>159193.35771690356</v>
      </c>
      <c r="I89" s="34">
        <v>18.865752125583523</v>
      </c>
      <c r="J89" s="33">
        <v>-8.2237682363484055E-5</v>
      </c>
      <c r="K89" s="33">
        <v>7.1217937511391938E-4</v>
      </c>
      <c r="L89" s="33">
        <v>3.114199711902188E-4</v>
      </c>
      <c r="M89" s="33">
        <v>-9.4715993327554315E-5</v>
      </c>
      <c r="N89" s="33">
        <v>6.7066060728393495E-4</v>
      </c>
      <c r="O89" s="33">
        <v>2.9901881645955086E-4</v>
      </c>
      <c r="P89" s="29">
        <f>(Table_TrackDisplacement[[#This Row],[LR Track Z]]-Table_TrackDisplacement[[#This Row],[RR Track Z]])*1000</f>
        <v>4.0742465036949227</v>
      </c>
      <c r="Q89" s="29">
        <f>_xlfn.XLOOKUP(Table_TrackDisplacement[[#This Row],[Track ID]],Table__Track_Baseline[Track ID],Table__Track_Baseline[Avg. Cant],"-")</f>
        <v>4.0618453489642548</v>
      </c>
      <c r="R89" s="29">
        <f>Table_TrackDisplacement[[#This Row],[Cant Raw Data]]-Table_TrackDisplacement[[#This Row],[BL Cant Raw Data]]</f>
        <v>1.240115473066794E-2</v>
      </c>
      <c r="S89" s="30">
        <f>(Table_TrackDisplacement[[#This Row],[Delta LR Z]]-Table_TrackDisplacement[[#This Row],[Delta RR Z]])*1000</f>
        <v>1.240115473066794E-2</v>
      </c>
      <c r="T89" s="29">
        <f>Table_TrackDisplacement[[#This Row],[Cant Delta Data]]-Table_TrackDisplacement[[#This Row],[Raw Cant Change]]</f>
        <v>0</v>
      </c>
      <c r="U89" s="29">
        <f ca="1">IFERROR(Table_TrackDisplacement[[#This Row],[Cant Raw Data]]-OFFSET(Table_TrackDisplacement[[#This Row],[Cant Raw Data]],-2,0),"-")</f>
        <v>0.22910908553086529</v>
      </c>
      <c r="V89" s="29">
        <f ca="1">_xlfn.XLOOKUP(Table_TrackDisplacement[[#This Row],[Track ID]],Table__Track_Baseline[Track ID],Table__Track_Baseline[Avg. Twist],"-")</f>
        <v>0.20758147378785452</v>
      </c>
      <c r="W89" s="29">
        <f ca="1">IFERROR(Table_TrackDisplacement[[#This Row],[Twist Raw Data]]-Table_TrackDisplacement[[#This Row],[BL Twist Raw Data]],"-")</f>
        <v>2.1527611743010766E-2</v>
      </c>
      <c r="X89" s="29">
        <f ca="1">IFERROR(Table_TrackDisplacement[[#This Row],[Cant Delta Data]]-OFFSET(Table_TrackDisplacement[[#This Row],[Cant Delta Data]],-2,0),"-")</f>
        <v>2.1527611743010766E-2</v>
      </c>
      <c r="Y89" s="29">
        <f ca="1">IFERROR(Table_TrackDisplacement[[#This Row],[Twist Delta Data]]-Table_TrackDisplacement[[#This Row],[Raw Twist Change]],"-")</f>
        <v>0</v>
      </c>
      <c r="Z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1315.6609701135674</v>
      </c>
      <c r="AA89" s="29">
        <f>_xlfn.XLOOKUP(Table_TrackDisplacement[[#This Row],[Track ID]],Table__Track_Baseline[Track ID],Table__Track_Baseline[Avg. Gauge],"-")</f>
        <v>1315.6175827293309</v>
      </c>
      <c r="AB89" s="29">
        <f>IFERROR(Table_TrackDisplacement[[#This Row],[Gauge Raw Data]]-Table_TrackDisplacement[[#This Row],[BL Gauge Raw Data]],"-")</f>
        <v>4.3387384236439175E-2</v>
      </c>
      <c r="AC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4.50921829732178E-2</v>
      </c>
    </row>
    <row r="90" spans="1:29" x14ac:dyDescent="0.25">
      <c r="A90" s="27">
        <v>45775.28125</v>
      </c>
      <c r="B90" s="28" t="s">
        <v>16</v>
      </c>
      <c r="C90" s="28" t="str">
        <f>Table_TrackDisplacement[[#This Row],[Epoch]]&amp;"-"&amp;Table_TrackDisplacement[[#This Row],[Track ID]]</f>
        <v>45775.28125-250-RL-OP-0025</v>
      </c>
      <c r="D90" s="34">
        <v>51889.947542310918</v>
      </c>
      <c r="E90" s="34">
        <v>159194.34735097896</v>
      </c>
      <c r="F90" s="34">
        <v>18.869422275274776</v>
      </c>
      <c r="G90" s="34">
        <v>51889.585742274416</v>
      </c>
      <c r="H90" s="34">
        <v>159193.08027103462</v>
      </c>
      <c r="I90" s="34">
        <v>18.864893585328126</v>
      </c>
      <c r="J90" s="33">
        <v>-1.7118174582719803E-4</v>
      </c>
      <c r="K90" s="33">
        <v>4.0088736568577588E-4</v>
      </c>
      <c r="L90" s="33">
        <v>6.4823586042805914E-4</v>
      </c>
      <c r="M90" s="33">
        <v>-2.0344746735645458E-4</v>
      </c>
      <c r="N90" s="33">
        <v>2.925876178778708E-4</v>
      </c>
      <c r="O90" s="33">
        <v>6.4228459130077908E-4</v>
      </c>
      <c r="P90" s="29">
        <f>(Table_TrackDisplacement[[#This Row],[LR Track Z]]-Table_TrackDisplacement[[#This Row],[RR Track Z]])*1000</f>
        <v>4.5286899466496777</v>
      </c>
      <c r="Q90" s="29">
        <f>_xlfn.XLOOKUP(Table_TrackDisplacement[[#This Row],[Track ID]],Table__Track_Baseline[Track ID],Table__Track_Baseline[Avg. Cant],"-")</f>
        <v>4.5227386775223977</v>
      </c>
      <c r="R90" s="29">
        <f>Table_TrackDisplacement[[#This Row],[Cant Raw Data]]-Table_TrackDisplacement[[#This Row],[BL Cant Raw Data]]</f>
        <v>5.9512691272800566E-3</v>
      </c>
      <c r="S90" s="30">
        <f>(Table_TrackDisplacement[[#This Row],[Delta LR Z]]-Table_TrackDisplacement[[#This Row],[Delta RR Z]])*1000</f>
        <v>5.9512691272800566E-3</v>
      </c>
      <c r="T90" s="29">
        <f>Table_TrackDisplacement[[#This Row],[Cant Delta Data]]-Table_TrackDisplacement[[#This Row],[Raw Cant Change]]</f>
        <v>0</v>
      </c>
      <c r="U90" s="29">
        <f ca="1">IFERROR(Table_TrackDisplacement[[#This Row],[Cant Raw Data]]-OFFSET(Table_TrackDisplacement[[#This Row],[Cant Raw Data]],-2,0),"-")</f>
        <v>0.82542165635501874</v>
      </c>
      <c r="V90" s="29">
        <f ca="1">_xlfn.XLOOKUP(Table_TrackDisplacement[[#This Row],[Track ID]],Table__Track_Baseline[Track ID],Table__Track_Baseline[Avg. Twist],"-")</f>
        <v>0.8019222639248369</v>
      </c>
      <c r="W90" s="29">
        <f ca="1">IFERROR(Table_TrackDisplacement[[#This Row],[Twist Raw Data]]-Table_TrackDisplacement[[#This Row],[BL Twist Raw Data]],"-")</f>
        <v>2.3499392430181842E-2</v>
      </c>
      <c r="X90" s="29">
        <f ca="1">IFERROR(Table_TrackDisplacement[[#This Row],[Cant Delta Data]]-OFFSET(Table_TrackDisplacement[[#This Row],[Cant Delta Data]],-2,0),"-")</f>
        <v>2.3499392430181842E-2</v>
      </c>
      <c r="Y90" s="29">
        <f ca="1">IFERROR(Table_TrackDisplacement[[#This Row],[Twist Delta Data]]-Table_TrackDisplacement[[#This Row],[Raw Twist Change]],"-")</f>
        <v>0</v>
      </c>
      <c r="Z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1317.7296235588183</v>
      </c>
      <c r="AA90" s="29">
        <f>_xlfn.XLOOKUP(Table_TrackDisplacement[[#This Row],[Track ID]],Table__Track_Baseline[Track ID],Table__Track_Baseline[Avg. Gauge],"-")</f>
        <v>1317.6166071174061</v>
      </c>
      <c r="AB90" s="29">
        <f>IFERROR(Table_TrackDisplacement[[#This Row],[Gauge Raw Data]]-Table_TrackDisplacement[[#This Row],[BL Gauge Raw Data]],"-")</f>
        <v>0.11301644141212819</v>
      </c>
      <c r="AC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0.11316063699575346</v>
      </c>
    </row>
    <row r="91" spans="1:29" x14ac:dyDescent="0.25">
      <c r="A91" s="27">
        <v>45775.28125</v>
      </c>
      <c r="B91" s="28" t="s">
        <v>17</v>
      </c>
      <c r="C91" s="28" t="str">
        <f>Table_TrackDisplacement[[#This Row],[Epoch]]&amp;"-"&amp;Table_TrackDisplacement[[#This Row],[Track ID]]</f>
        <v>45775.28125-250-RL-OP-0026</v>
      </c>
      <c r="D91" s="34">
        <v>51890.908854952984</v>
      </c>
      <c r="E91" s="34">
        <v>159194.07189165184</v>
      </c>
      <c r="F91" s="34">
        <v>18.869018178462333</v>
      </c>
      <c r="G91" s="34">
        <v>51890.546483161816</v>
      </c>
      <c r="H91" s="34">
        <v>159192.80282516568</v>
      </c>
      <c r="I91" s="34">
        <v>18.864035045072725</v>
      </c>
      <c r="J91" s="33">
        <v>-2.60125809290912E-4</v>
      </c>
      <c r="K91" s="33">
        <v>8.9595356257632375E-5</v>
      </c>
      <c r="L91" s="33">
        <v>9.8505174966589948E-4</v>
      </c>
      <c r="M91" s="33">
        <v>-3.1217894866131246E-4</v>
      </c>
      <c r="N91" s="33">
        <v>-8.5485400632023811E-5</v>
      </c>
      <c r="O91" s="33">
        <v>9.8555036613134916E-4</v>
      </c>
      <c r="P91" s="29">
        <f>(Table_TrackDisplacement[[#This Row],[LR Track Z]]-Table_TrackDisplacement[[#This Row],[RR Track Z]])*1000</f>
        <v>4.9831333896079855</v>
      </c>
      <c r="Q91" s="29">
        <f>_xlfn.XLOOKUP(Table_TrackDisplacement[[#This Row],[Track ID]],Table__Track_Baseline[Track ID],Table__Track_Baseline[Avg. Cant],"-")</f>
        <v>4.9836320060734352</v>
      </c>
      <c r="R91" s="29">
        <f>Table_TrackDisplacement[[#This Row],[Cant Raw Data]]-Table_TrackDisplacement[[#This Row],[BL Cant Raw Data]]</f>
        <v>-4.9861646544968607E-4</v>
      </c>
      <c r="S91" s="30">
        <f>(Table_TrackDisplacement[[#This Row],[Delta LR Z]]-Table_TrackDisplacement[[#This Row],[Delta RR Z]])*1000</f>
        <v>-4.9861646544968607E-4</v>
      </c>
      <c r="T91" s="29">
        <f>Table_TrackDisplacement[[#This Row],[Cant Delta Data]]-Table_TrackDisplacement[[#This Row],[Raw Cant Change]]</f>
        <v>0</v>
      </c>
      <c r="U91" s="29">
        <f ca="1">IFERROR(Table_TrackDisplacement[[#This Row],[Cant Raw Data]]-OFFSET(Table_TrackDisplacement[[#This Row],[Cant Raw Data]],-2,0),"-")</f>
        <v>0.90888688591306277</v>
      </c>
      <c r="V91" s="29">
        <f ca="1">_xlfn.XLOOKUP(Table_TrackDisplacement[[#This Row],[Track ID]],Table__Track_Baseline[Track ID],Table__Track_Baseline[Avg. Twist],"-")</f>
        <v>0.9217866571091804</v>
      </c>
      <c r="W91" s="29">
        <f ca="1">IFERROR(Table_TrackDisplacement[[#This Row],[Twist Raw Data]]-Table_TrackDisplacement[[#This Row],[BL Twist Raw Data]],"-")</f>
        <v>-1.2899771196117626E-2</v>
      </c>
      <c r="X91" s="29">
        <f ca="1">IFERROR(Table_TrackDisplacement[[#This Row],[Cant Delta Data]]-OFFSET(Table_TrackDisplacement[[#This Row],[Cant Delta Data]],-2,0),"-")</f>
        <v>-1.2899771196117626E-2</v>
      </c>
      <c r="Y91" s="29">
        <f ca="1">IFERROR(Table_TrackDisplacement[[#This Row],[Twist Delta Data]]-Table_TrackDisplacement[[#This Row],[Raw Twist Change]],"-")</f>
        <v>0</v>
      </c>
      <c r="Z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1319.7984289063381</v>
      </c>
      <c r="AA91" s="29">
        <f>_xlfn.XLOOKUP(Table_TrackDisplacement[[#This Row],[Track ID]],Table__Track_Baseline[Track ID],Table__Track_Baseline[Avg. Gauge],"-")</f>
        <v>1319.6157879683969</v>
      </c>
      <c r="AB91" s="29">
        <f>IFERROR(Table_TrackDisplacement[[#This Row],[Gauge Raw Data]]-Table_TrackDisplacement[[#This Row],[BL Gauge Raw Data]],"-")</f>
        <v>0.18264093794118708</v>
      </c>
      <c r="AC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0.18265554842311482</v>
      </c>
    </row>
    <row r="92" spans="1:29" x14ac:dyDescent="0.25">
      <c r="A92" s="27">
        <v>45775.28125</v>
      </c>
      <c r="B92" s="28" t="s">
        <v>18</v>
      </c>
      <c r="C92" s="28" t="str">
        <f>Table_TrackDisplacement[[#This Row],[Epoch]]&amp;"-"&amp;Table_TrackDisplacement[[#This Row],[Track ID]]</f>
        <v>45775.28125-250-RL-OP-0027</v>
      </c>
      <c r="D92" s="34">
        <v>51891.870972466801</v>
      </c>
      <c r="E92" s="34">
        <v>159193.79495065045</v>
      </c>
      <c r="F92" s="34">
        <v>18.866660896162106</v>
      </c>
      <c r="G92" s="34">
        <v>51891.504267267614</v>
      </c>
      <c r="H92" s="34">
        <v>159192.52660902659</v>
      </c>
      <c r="I92" s="34">
        <v>18.862283294009536</v>
      </c>
      <c r="J92" s="33">
        <v>-2.5207242288161069E-5</v>
      </c>
      <c r="K92" s="33">
        <v>-8.7562424596399069E-5</v>
      </c>
      <c r="L92" s="33">
        <v>9.9922578674949136E-4</v>
      </c>
      <c r="M92" s="33">
        <v>-6.7881068389397115E-4</v>
      </c>
      <c r="N92" s="33">
        <v>-4.2185885831713676E-5</v>
      </c>
      <c r="O92" s="33">
        <v>1.0004263925544876E-3</v>
      </c>
      <c r="P92" s="29">
        <f>(Table_TrackDisplacement[[#This Row],[LR Track Z]]-Table_TrackDisplacement[[#This Row],[RR Track Z]])*1000</f>
        <v>4.3776021525694375</v>
      </c>
      <c r="Q92" s="29">
        <f>_xlfn.XLOOKUP(Table_TrackDisplacement[[#This Row],[Track ID]],Table__Track_Baseline[Track ID],Table__Track_Baseline[Avg. Cant],"-")</f>
        <v>4.3788027583744338</v>
      </c>
      <c r="R92" s="29">
        <f>Table_TrackDisplacement[[#This Row],[Cant Raw Data]]-Table_TrackDisplacement[[#This Row],[BL Cant Raw Data]]</f>
        <v>-1.2006058049962576E-3</v>
      </c>
      <c r="S92" s="30">
        <f>(Table_TrackDisplacement[[#This Row],[Delta LR Z]]-Table_TrackDisplacement[[#This Row],[Delta RR Z]])*1000</f>
        <v>-1.2006058049962576E-3</v>
      </c>
      <c r="T92" s="29">
        <f>Table_TrackDisplacement[[#This Row],[Cant Delta Data]]-Table_TrackDisplacement[[#This Row],[Raw Cant Change]]</f>
        <v>0</v>
      </c>
      <c r="U92" s="29">
        <f ca="1">IFERROR(Table_TrackDisplacement[[#This Row],[Cant Raw Data]]-OFFSET(Table_TrackDisplacement[[#This Row],[Cant Raw Data]],-2,0),"-")</f>
        <v>-0.1510877940802402</v>
      </c>
      <c r="V92" s="29">
        <f ca="1">_xlfn.XLOOKUP(Table_TrackDisplacement[[#This Row],[Track ID]],Table__Track_Baseline[Track ID],Table__Track_Baseline[Avg. Twist],"-")</f>
        <v>-0.14393591914796389</v>
      </c>
      <c r="W92" s="29">
        <f ca="1">IFERROR(Table_TrackDisplacement[[#This Row],[Twist Raw Data]]-Table_TrackDisplacement[[#This Row],[BL Twist Raw Data]],"-")</f>
        <v>-7.1518749322763142E-3</v>
      </c>
      <c r="X92" s="29">
        <f ca="1">IFERROR(Table_TrackDisplacement[[#This Row],[Cant Delta Data]]-OFFSET(Table_TrackDisplacement[[#This Row],[Cant Delta Data]],-2,0),"-")</f>
        <v>-7.1518749322763142E-3</v>
      </c>
      <c r="Y92" s="29">
        <f ca="1">IFERROR(Table_TrackDisplacement[[#This Row],[Twist Delta Data]]-Table_TrackDisplacement[[#This Row],[Raw Twist Change]],"-")</f>
        <v>0</v>
      </c>
      <c r="Z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1320.2963081527334</v>
      </c>
      <c r="AA92" s="29">
        <f>_xlfn.XLOOKUP(Table_TrackDisplacement[[#This Row],[Track ID]],Table__Track_Baseline[Track ID],Table__Track_Baseline[Avg. Gauge],"-")</f>
        <v>1320.1585236010314</v>
      </c>
      <c r="AB92" s="29">
        <f>IFERROR(Table_TrackDisplacement[[#This Row],[Gauge Raw Data]]-Table_TrackDisplacement[[#This Row],[BL Gauge Raw Data]],"-")</f>
        <v>0.13778455170199777</v>
      </c>
      <c r="AC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0.65517778549300776</v>
      </c>
    </row>
    <row r="93" spans="1:29" x14ac:dyDescent="0.25">
      <c r="A93" s="27">
        <v>45775.28125</v>
      </c>
      <c r="B93" s="28" t="s">
        <v>19</v>
      </c>
      <c r="C93" s="28" t="str">
        <f>Table_TrackDisplacement[[#This Row],[Epoch]]&amp;"-"&amp;Table_TrackDisplacement[[#This Row],[Track ID]]</f>
        <v>45775.28125-250-RL-OP-0028</v>
      </c>
      <c r="D93" s="34">
        <v>51892.831935096794</v>
      </c>
      <c r="E93" s="34">
        <v>159193.5182832696</v>
      </c>
      <c r="F93" s="34">
        <v>18.864214646593087</v>
      </c>
      <c r="G93" s="34">
        <v>51892.465111689802</v>
      </c>
      <c r="H93" s="34">
        <v>159192.24952641845</v>
      </c>
      <c r="I93" s="34">
        <v>18.860487576446289</v>
      </c>
      <c r="J93" s="33">
        <v>-5.1569142669904977E-5</v>
      </c>
      <c r="K93" s="33">
        <v>-1.7913576448336244E-4</v>
      </c>
      <c r="L93" s="33">
        <v>9.9841610963480321E-4</v>
      </c>
      <c r="M93" s="33">
        <v>-6.915136327734217E-4</v>
      </c>
      <c r="N93" s="33">
        <v>-8.6313375504687428E-5</v>
      </c>
      <c r="O93" s="33">
        <v>1.0008724098682364E-3</v>
      </c>
      <c r="P93" s="29">
        <f>(Table_TrackDisplacement[[#This Row],[LR Track Z]]-Table_TrackDisplacement[[#This Row],[RR Track Z]])*1000</f>
        <v>3.7270701467981837</v>
      </c>
      <c r="Q93" s="29">
        <f>_xlfn.XLOOKUP(Table_TrackDisplacement[[#This Row],[Track ID]],Table__Track_Baseline[Track ID],Table__Track_Baseline[Avg. Cant],"-")</f>
        <v>3.729526447031617</v>
      </c>
      <c r="R93" s="29">
        <f>Table_TrackDisplacement[[#This Row],[Cant Raw Data]]-Table_TrackDisplacement[[#This Row],[BL Cant Raw Data]]</f>
        <v>-2.4563002334332396E-3</v>
      </c>
      <c r="S93" s="30">
        <f>(Table_TrackDisplacement[[#This Row],[Delta LR Z]]-Table_TrackDisplacement[[#This Row],[Delta RR Z]])*1000</f>
        <v>-2.4563002334332396E-3</v>
      </c>
      <c r="T93" s="29">
        <f>Table_TrackDisplacement[[#This Row],[Cant Delta Data]]-Table_TrackDisplacement[[#This Row],[Raw Cant Change]]</f>
        <v>0</v>
      </c>
      <c r="U93" s="29">
        <f ca="1">IFERROR(Table_TrackDisplacement[[#This Row],[Cant Raw Data]]-OFFSET(Table_TrackDisplacement[[#This Row],[Cant Raw Data]],-2,0),"-")</f>
        <v>-1.2560632428098017</v>
      </c>
      <c r="V93" s="29">
        <f ca="1">_xlfn.XLOOKUP(Table_TrackDisplacement[[#This Row],[Track ID]],Table__Track_Baseline[Track ID],Table__Track_Baseline[Avg. Twist],"-")</f>
        <v>-1.2541055590418182</v>
      </c>
      <c r="W93" s="29">
        <f ca="1">IFERROR(Table_TrackDisplacement[[#This Row],[Twist Raw Data]]-Table_TrackDisplacement[[#This Row],[BL Twist Raw Data]],"-")</f>
        <v>-1.9576837679835535E-3</v>
      </c>
      <c r="X93" s="29">
        <f ca="1">IFERROR(Table_TrackDisplacement[[#This Row],[Cant Delta Data]]-OFFSET(Table_TrackDisplacement[[#This Row],[Cant Delta Data]],-2,0),"-")</f>
        <v>-1.9576837679835535E-3</v>
      </c>
      <c r="Y93" s="29">
        <f ca="1">IFERROR(Table_TrackDisplacement[[#This Row],[Twist Delta Data]]-Table_TrackDisplacement[[#This Row],[Raw Twist Change]],"-")</f>
        <v>0</v>
      </c>
      <c r="Z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1320.7260315069555</v>
      </c>
      <c r="AA93" s="29">
        <f>_xlfn.XLOOKUP(Table_TrackDisplacement[[#This Row],[Track ID]],Table__Track_Baseline[Track ID],Table__Track_Baseline[Avg. Gauge],"-")</f>
        <v>1320.6376231231336</v>
      </c>
      <c r="AB93" s="29">
        <f>IFERROR(Table_TrackDisplacement[[#This Row],[Gauge Raw Data]]-Table_TrackDisplacement[[#This Row],[BL Gauge Raw Data]],"-")</f>
        <v>8.8408383821843017E-2</v>
      </c>
      <c r="AC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0.64664594618724336</v>
      </c>
    </row>
    <row r="94" spans="1:29" x14ac:dyDescent="0.25">
      <c r="A94" s="27">
        <v>45775.28125</v>
      </c>
      <c r="B94" s="28" t="s">
        <v>20</v>
      </c>
      <c r="C94" s="28" t="str">
        <f>Table_TrackDisplacement[[#This Row],[Epoch]]&amp;"-"&amp;Table_TrackDisplacement[[#This Row],[Track ID]]</f>
        <v>45775.28125-250-RL-OP-0029</v>
      </c>
      <c r="D94" s="34">
        <v>51893.791834256968</v>
      </c>
      <c r="E94" s="34">
        <v>159193.2418896631</v>
      </c>
      <c r="F94" s="34">
        <v>18.861908805651449</v>
      </c>
      <c r="G94" s="34">
        <v>51893.426692580288</v>
      </c>
      <c r="H94" s="34">
        <v>159191.97223179525</v>
      </c>
      <c r="I94" s="34">
        <v>18.85870090641113</v>
      </c>
      <c r="J94" s="33">
        <v>-1.0002059061662294E-3</v>
      </c>
      <c r="K94" s="33">
        <v>-7.2998227551579475E-7</v>
      </c>
      <c r="L94" s="33">
        <v>9.8825226216447959E-4</v>
      </c>
      <c r="M94" s="33">
        <v>2.176966518163681E-8</v>
      </c>
      <c r="N94" s="33">
        <v>-3.3325803815387189E-4</v>
      </c>
      <c r="O94" s="33">
        <v>1.0000003264210022E-3</v>
      </c>
      <c r="P94" s="29">
        <f>(Table_TrackDisplacement[[#This Row],[LR Track Z]]-Table_TrackDisplacement[[#This Row],[RR Track Z]])*1000</f>
        <v>3.2078992403192785</v>
      </c>
      <c r="Q94" s="29">
        <f>_xlfn.XLOOKUP(Table_TrackDisplacement[[#This Row],[Track ID]],Table__Track_Baseline[Track ID],Table__Track_Baseline[Avg. Cant],"-")</f>
        <v>3.2196473045758012</v>
      </c>
      <c r="R94" s="29">
        <f>Table_TrackDisplacement[[#This Row],[Cant Raw Data]]-Table_TrackDisplacement[[#This Row],[BL Cant Raw Data]]</f>
        <v>-1.1748064256522639E-2</v>
      </c>
      <c r="S94" s="30">
        <f>(Table_TrackDisplacement[[#This Row],[Delta LR Z]]-Table_TrackDisplacement[[#This Row],[Delta RR Z]])*1000</f>
        <v>-1.1748064256522639E-2</v>
      </c>
      <c r="T94" s="29">
        <f>Table_TrackDisplacement[[#This Row],[Cant Delta Data]]-Table_TrackDisplacement[[#This Row],[Raw Cant Change]]</f>
        <v>0</v>
      </c>
      <c r="U94" s="29">
        <f ca="1">IFERROR(Table_TrackDisplacement[[#This Row],[Cant Raw Data]]-OFFSET(Table_TrackDisplacement[[#This Row],[Cant Raw Data]],-2,0),"-")</f>
        <v>-1.169702912250159</v>
      </c>
      <c r="V94" s="29">
        <f ca="1">_xlfn.XLOOKUP(Table_TrackDisplacement[[#This Row],[Track ID]],Table__Track_Baseline[Track ID],Table__Track_Baseline[Avg. Twist],"-")</f>
        <v>-1.1591554537986326</v>
      </c>
      <c r="W94" s="29">
        <f ca="1">IFERROR(Table_TrackDisplacement[[#This Row],[Twist Raw Data]]-Table_TrackDisplacement[[#This Row],[BL Twist Raw Data]],"-")</f>
        <v>-1.0547458451526381E-2</v>
      </c>
      <c r="X94" s="29">
        <f ca="1">IFERROR(Table_TrackDisplacement[[#This Row],[Cant Delta Data]]-OFFSET(Table_TrackDisplacement[[#This Row],[Cant Delta Data]],-2,0),"-")</f>
        <v>-1.0547458451526381E-2</v>
      </c>
      <c r="Y94" s="29">
        <f ca="1">IFERROR(Table_TrackDisplacement[[#This Row],[Twist Delta Data]]-Table_TrackDisplacement[[#This Row],[Raw Twist Change]],"-")</f>
        <v>0</v>
      </c>
      <c r="Z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1321.1244589535895</v>
      </c>
      <c r="AA94" s="29">
        <f>_xlfn.XLOOKUP(Table_TrackDisplacement[[#This Row],[Track ID]],Table__Track_Baseline[Track ID],Table__Track_Baseline[Avg. Gauge],"-")</f>
        <v>1321.0817834196855</v>
      </c>
      <c r="AB94" s="29">
        <f>IFERROR(Table_TrackDisplacement[[#This Row],[Gauge Raw Data]]-Table_TrackDisplacement[[#This Row],[BL Gauge Raw Data]],"-")</f>
        <v>4.2675533904002805E-2</v>
      </c>
      <c r="AC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1.0541196936112713</v>
      </c>
    </row>
    <row r="95" spans="1:29" x14ac:dyDescent="0.25">
      <c r="A95" s="27">
        <v>45775.28125</v>
      </c>
      <c r="B95" s="28" t="s">
        <v>21</v>
      </c>
      <c r="C95" s="28" t="str">
        <f>Table_TrackDisplacement[[#This Row],[Epoch]]&amp;"-"&amp;Table_TrackDisplacement[[#This Row],[Track ID]]</f>
        <v>45775.28125-250-RL-OP-0030</v>
      </c>
      <c r="D95" s="34">
        <v>51894.752636096942</v>
      </c>
      <c r="E95" s="34">
        <v>159192.96465366907</v>
      </c>
      <c r="F95" s="34">
        <v>18.862075895811785</v>
      </c>
      <c r="G95" s="34">
        <v>51894.387556785739</v>
      </c>
      <c r="H95" s="34">
        <v>159191.69521203163</v>
      </c>
      <c r="I95" s="34">
        <v>18.858871927378921</v>
      </c>
      <c r="J95" s="33">
        <v>-1.0041131608886644E-3</v>
      </c>
      <c r="K95" s="33">
        <v>-1.458160113543272E-5</v>
      </c>
      <c r="L95" s="33">
        <v>7.6533503569820027E-4</v>
      </c>
      <c r="M95" s="33">
        <v>4.1297753341495991E-6</v>
      </c>
      <c r="N95" s="33">
        <v>-3.190527786500752E-4</v>
      </c>
      <c r="O95" s="33">
        <v>1.0000619145493772E-3</v>
      </c>
      <c r="P95" s="29">
        <f>(Table_TrackDisplacement[[#This Row],[LR Track Z]]-Table_TrackDisplacement[[#This Row],[RR Track Z]])*1000</f>
        <v>3.2039684328637463</v>
      </c>
      <c r="Q95" s="29">
        <f>_xlfn.XLOOKUP(Table_TrackDisplacement[[#This Row],[Track ID]],Table__Track_Baseline[Track ID],Table__Track_Baseline[Avg. Cant],"-")</f>
        <v>3.4386953117149233</v>
      </c>
      <c r="R95" s="29">
        <f>Table_TrackDisplacement[[#This Row],[Cant Raw Data]]-Table_TrackDisplacement[[#This Row],[BL Cant Raw Data]]</f>
        <v>-0.23472687885117693</v>
      </c>
      <c r="S95" s="30">
        <f>(Table_TrackDisplacement[[#This Row],[Delta LR Z]]-Table_TrackDisplacement[[#This Row],[Delta RR Z]])*1000</f>
        <v>-0.23472687885117693</v>
      </c>
      <c r="T95" s="29">
        <f>Table_TrackDisplacement[[#This Row],[Cant Delta Data]]-Table_TrackDisplacement[[#This Row],[Raw Cant Change]]</f>
        <v>0</v>
      </c>
      <c r="U95" s="29">
        <f ca="1">IFERROR(Table_TrackDisplacement[[#This Row],[Cant Raw Data]]-OFFSET(Table_TrackDisplacement[[#This Row],[Cant Raw Data]],-2,0),"-")</f>
        <v>-0.52310171393443738</v>
      </c>
      <c r="V95" s="29">
        <f ca="1">_xlfn.XLOOKUP(Table_TrackDisplacement[[#This Row],[Track ID]],Table__Track_Baseline[Track ID],Table__Track_Baseline[Avg. Twist],"-")</f>
        <v>-0.29083113531669369</v>
      </c>
      <c r="W95" s="29">
        <f ca="1">IFERROR(Table_TrackDisplacement[[#This Row],[Twist Raw Data]]-Table_TrackDisplacement[[#This Row],[BL Twist Raw Data]],"-")</f>
        <v>-0.23227057861774369</v>
      </c>
      <c r="X95" s="29">
        <f ca="1">IFERROR(Table_TrackDisplacement[[#This Row],[Cant Delta Data]]-OFFSET(Table_TrackDisplacement[[#This Row],[Cant Delta Data]],-2,0),"-")</f>
        <v>-0.23227057861774369</v>
      </c>
      <c r="Y95" s="29">
        <f ca="1">IFERROR(Table_TrackDisplacement[[#This Row],[Twist Delta Data]]-Table_TrackDisplacement[[#This Row],[Raw Twist Change]],"-")</f>
        <v>0</v>
      </c>
      <c r="Z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1320.8994056161134</v>
      </c>
      <c r="AA95" s="29">
        <f>_xlfn.XLOOKUP(Table_TrackDisplacement[[#This Row],[Track ID]],Table__Track_Baseline[Track ID],Table__Track_Baseline[Avg. Gauge],"-")</f>
        <v>1320.8864707908592</v>
      </c>
      <c r="AB95" s="29">
        <f>IFERROR(Table_TrackDisplacement[[#This Row],[Gauge Raw Data]]-Table_TrackDisplacement[[#This Row],[BL Gauge Raw Data]],"-")</f>
        <v>1.2934825254205862E-2</v>
      </c>
      <c r="AC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1.0790520024704877</v>
      </c>
    </row>
    <row r="96" spans="1:29" x14ac:dyDescent="0.25">
      <c r="A96" s="27">
        <v>45775.28125</v>
      </c>
      <c r="B96" s="28" t="s">
        <v>22</v>
      </c>
      <c r="C96" s="28" t="str">
        <f>Table_TrackDisplacement[[#This Row],[Epoch]]&amp;"-"&amp;Table_TrackDisplacement[[#This Row],[Track ID]]</f>
        <v>45775.28125-250-RL-OP-0031</v>
      </c>
      <c r="D96" s="34">
        <v>51895.713437936916</v>
      </c>
      <c r="E96" s="34">
        <v>159192.68741767504</v>
      </c>
      <c r="F96" s="34">
        <v>18.862242985972124</v>
      </c>
      <c r="G96" s="34">
        <v>51895.348420991184</v>
      </c>
      <c r="H96" s="34">
        <v>159191.418192268</v>
      </c>
      <c r="I96" s="34">
        <v>18.859042948346715</v>
      </c>
      <c r="J96" s="33">
        <v>-1.0080204083351418E-3</v>
      </c>
      <c r="K96" s="33">
        <v>-2.8433219995349646E-5</v>
      </c>
      <c r="L96" s="33">
        <v>5.4241780923902638E-4</v>
      </c>
      <c r="M96" s="33">
        <v>8.237766451202333E-6</v>
      </c>
      <c r="N96" s="33">
        <v>-3.048475191462785E-4</v>
      </c>
      <c r="O96" s="33">
        <v>1.0001235026813049E-3</v>
      </c>
      <c r="P96" s="29">
        <f>(Table_TrackDisplacement[[#This Row],[LR Track Z]]-Table_TrackDisplacement[[#This Row],[RR Track Z]])*1000</f>
        <v>3.2000376254082141</v>
      </c>
      <c r="Q96" s="29">
        <f>_xlfn.XLOOKUP(Table_TrackDisplacement[[#This Row],[Track ID]],Table__Track_Baseline[Track ID],Table__Track_Baseline[Avg. Cant],"-")</f>
        <v>3.6577433188504926</v>
      </c>
      <c r="R96" s="29">
        <f>Table_TrackDisplacement[[#This Row],[Cant Raw Data]]-Table_TrackDisplacement[[#This Row],[BL Cant Raw Data]]</f>
        <v>-0.45770569344227852</v>
      </c>
      <c r="S96" s="30">
        <f>(Table_TrackDisplacement[[#This Row],[Delta LR Z]]-Table_TrackDisplacement[[#This Row],[Delta RR Z]])*1000</f>
        <v>-0.45770569344227852</v>
      </c>
      <c r="T96" s="29">
        <f>Table_TrackDisplacement[[#This Row],[Cant Delta Data]]-Table_TrackDisplacement[[#This Row],[Raw Cant Change]]</f>
        <v>0</v>
      </c>
      <c r="U96" s="29">
        <f ca="1">IFERROR(Table_TrackDisplacement[[#This Row],[Cant Raw Data]]-OFFSET(Table_TrackDisplacement[[#This Row],[Cant Raw Data]],-2,0),"-")</f>
        <v>-7.8616149110644074E-3</v>
      </c>
      <c r="V96" s="29">
        <f ca="1">_xlfn.XLOOKUP(Table_TrackDisplacement[[#This Row],[Track ID]],Table__Track_Baseline[Track ID],Table__Track_Baseline[Avg. Twist],"-")</f>
        <v>0.43809601427469147</v>
      </c>
      <c r="W96" s="29">
        <f ca="1">IFERROR(Table_TrackDisplacement[[#This Row],[Twist Raw Data]]-Table_TrackDisplacement[[#This Row],[BL Twist Raw Data]],"-")</f>
        <v>-0.44595762918575588</v>
      </c>
      <c r="X96" s="29">
        <f ca="1">IFERROR(Table_TrackDisplacement[[#This Row],[Cant Delta Data]]-OFFSET(Table_TrackDisplacement[[#This Row],[Cant Delta Data]],-2,0),"-")</f>
        <v>-0.44595762918575588</v>
      </c>
      <c r="Y96" s="29">
        <f ca="1">IFERROR(Table_TrackDisplacement[[#This Row],[Twist Delta Data]]-Table_TrackDisplacement[[#This Row],[Raw Twist Change]],"-")</f>
        <v>0</v>
      </c>
      <c r="Z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1320.6743522893448</v>
      </c>
      <c r="AA96" s="29">
        <f>_xlfn.XLOOKUP(Table_TrackDisplacement[[#This Row],[Track ID]],Table__Track_Baseline[Track ID],Table__Track_Baseline[Avg. Gauge],"-")</f>
        <v>1320.6911946526989</v>
      </c>
      <c r="AB96" s="29">
        <f>IFERROR(Table_TrackDisplacement[[#This Row],[Gauge Raw Data]]-Table_TrackDisplacement[[#This Row],[BL Gauge Raw Data]],"-")</f>
        <v>-1.684236335404421E-2</v>
      </c>
      <c r="AC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1.1483379486913459</v>
      </c>
    </row>
    <row r="97" spans="1:29" x14ac:dyDescent="0.25">
      <c r="A97" s="27">
        <v>45775.28125</v>
      </c>
      <c r="B97" s="28" t="s">
        <v>23</v>
      </c>
      <c r="C97" s="28" t="str">
        <f>Table_TrackDisplacement[[#This Row],[Epoch]]&amp;"-"&amp;Table_TrackDisplacement[[#This Row],[Track ID]]</f>
        <v>45775.28125-250-RL-OP-0032</v>
      </c>
      <c r="D97" s="34">
        <v>51896.675398652565</v>
      </c>
      <c r="E97" s="34">
        <v>159192.40988266811</v>
      </c>
      <c r="F97" s="34">
        <v>18.862498390807744</v>
      </c>
      <c r="G97" s="34">
        <v>51896.30852141809</v>
      </c>
      <c r="H97" s="34">
        <v>159191.14170884955</v>
      </c>
      <c r="I97" s="34">
        <v>18.859247340168668</v>
      </c>
      <c r="J97" s="33">
        <v>-3.5501216189004481E-6</v>
      </c>
      <c r="K97" s="33">
        <v>-3.4559631603769958E-4</v>
      </c>
      <c r="L97" s="33">
        <v>3.476184876198829E-4</v>
      </c>
      <c r="M97" s="33">
        <v>-9.9999322992516682E-4</v>
      </c>
      <c r="N97" s="33">
        <v>-1.9208528101444244E-9</v>
      </c>
      <c r="O97" s="33">
        <v>9.9071762053526413E-4</v>
      </c>
      <c r="P97" s="29">
        <f>(Table_TrackDisplacement[[#This Row],[LR Track Z]]-Table_TrackDisplacement[[#This Row],[RR Track Z]])*1000</f>
        <v>3.2510506390757143</v>
      </c>
      <c r="Q97" s="29">
        <f>_xlfn.XLOOKUP(Table_TrackDisplacement[[#This Row],[Track ID]],Table__Track_Baseline[Track ID],Table__Track_Baseline[Avg. Cant],"-")</f>
        <v>3.8941497719910956</v>
      </c>
      <c r="R97" s="29">
        <f>Table_TrackDisplacement[[#This Row],[Cant Raw Data]]-Table_TrackDisplacement[[#This Row],[BL Cant Raw Data]]</f>
        <v>-0.64309913291538123</v>
      </c>
      <c r="S97" s="30">
        <f>(Table_TrackDisplacement[[#This Row],[Delta LR Z]]-Table_TrackDisplacement[[#This Row],[Delta RR Z]])*1000</f>
        <v>-0.64309913291538123</v>
      </c>
      <c r="T97" s="29">
        <f>Table_TrackDisplacement[[#This Row],[Cant Delta Data]]-Table_TrackDisplacement[[#This Row],[Raw Cant Change]]</f>
        <v>0</v>
      </c>
      <c r="U97" s="29">
        <f ca="1">IFERROR(Table_TrackDisplacement[[#This Row],[Cant Raw Data]]-OFFSET(Table_TrackDisplacement[[#This Row],[Cant Raw Data]],-2,0),"-")</f>
        <v>4.7082206211968014E-2</v>
      </c>
      <c r="V97" s="29">
        <f ca="1">_xlfn.XLOOKUP(Table_TrackDisplacement[[#This Row],[Track ID]],Table__Track_Baseline[Track ID],Table__Track_Baseline[Avg. Twist],"-")</f>
        <v>0.45545446027617231</v>
      </c>
      <c r="W97" s="29">
        <f ca="1">IFERROR(Table_TrackDisplacement[[#This Row],[Twist Raw Data]]-Table_TrackDisplacement[[#This Row],[BL Twist Raw Data]],"-")</f>
        <v>-0.4083722540642043</v>
      </c>
      <c r="X97" s="29">
        <f ca="1">IFERROR(Table_TrackDisplacement[[#This Row],[Cant Delta Data]]-OFFSET(Table_TrackDisplacement[[#This Row],[Cant Delta Data]],-2,0),"-")</f>
        <v>-0.4083722540642043</v>
      </c>
      <c r="Y97" s="29">
        <f ca="1">IFERROR(Table_TrackDisplacement[[#This Row],[Twist Delta Data]]-Table_TrackDisplacement[[#This Row],[Raw Twist Change]],"-")</f>
        <v>0</v>
      </c>
      <c r="Z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1320.1796501223942</v>
      </c>
      <c r="AA97" s="29">
        <f>_xlfn.XLOOKUP(Table_TrackDisplacement[[#This Row],[Track ID]],Table__Track_Baseline[Track ID],Table__Track_Baseline[Avg. Gauge],"-")</f>
        <v>1320.2368798619764</v>
      </c>
      <c r="AB97" s="29">
        <f>IFERROR(Table_TrackDisplacement[[#This Row],[Gauge Raw Data]]-Table_TrackDisplacement[[#This Row],[BL Gauge Raw Data]],"-")</f>
        <v>-5.7229739582226102E-2</v>
      </c>
      <c r="AC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1.2352776403832373</v>
      </c>
    </row>
    <row r="98" spans="1:29" x14ac:dyDescent="0.25">
      <c r="A98" s="27">
        <v>45775.28125</v>
      </c>
      <c r="B98" s="28" t="s">
        <v>24</v>
      </c>
      <c r="C98" s="28" t="str">
        <f>Table_TrackDisplacement[[#This Row],[Epoch]]&amp;"-"&amp;Table_TrackDisplacement[[#This Row],[Track ID]]</f>
        <v>45775.28125-250-RL-OP-0033</v>
      </c>
      <c r="D98" s="34">
        <v>51897.636352352813</v>
      </c>
      <c r="E98" s="34">
        <v>159192.13317808474</v>
      </c>
      <c r="F98" s="34">
        <v>18.86409824134018</v>
      </c>
      <c r="G98" s="34">
        <v>51897.270420156812</v>
      </c>
      <c r="H98" s="34">
        <v>159190.86830352191</v>
      </c>
      <c r="I98" s="34">
        <v>18.859833233345245</v>
      </c>
      <c r="J98" s="33">
        <v>-6.1275663028936833E-5</v>
      </c>
      <c r="K98" s="33">
        <v>-5.4499422549270093E-4</v>
      </c>
      <c r="L98" s="33">
        <v>5.7989741908315295E-4</v>
      </c>
      <c r="M98" s="33">
        <v>-9.9990943999728188E-4</v>
      </c>
      <c r="N98" s="33">
        <v>-2.5727786123752594E-8</v>
      </c>
      <c r="O98" s="33">
        <v>8.7583668657487124E-4</v>
      </c>
      <c r="P98" s="29">
        <f>(Table_TrackDisplacement[[#This Row],[LR Track Z]]-Table_TrackDisplacement[[#This Row],[RR Track Z]])*1000</f>
        <v>4.2650079949346775</v>
      </c>
      <c r="Q98" s="29">
        <f>_xlfn.XLOOKUP(Table_TrackDisplacement[[#This Row],[Track ID]],Table__Track_Baseline[Track ID],Table__Track_Baseline[Avg. Cant],"-")</f>
        <v>4.5609472624263958</v>
      </c>
      <c r="R98" s="29">
        <f>Table_TrackDisplacement[[#This Row],[Cant Raw Data]]-Table_TrackDisplacement[[#This Row],[BL Cant Raw Data]]</f>
        <v>-0.29593926749171828</v>
      </c>
      <c r="S98" s="30">
        <f>(Table_TrackDisplacement[[#This Row],[Delta LR Z]]-Table_TrackDisplacement[[#This Row],[Delta RR Z]])*1000</f>
        <v>-0.29593926749171828</v>
      </c>
      <c r="T98" s="29">
        <f>Table_TrackDisplacement[[#This Row],[Cant Delta Data]]-Table_TrackDisplacement[[#This Row],[Raw Cant Change]]</f>
        <v>0</v>
      </c>
      <c r="U98" s="29">
        <f ca="1">IFERROR(Table_TrackDisplacement[[#This Row],[Cant Raw Data]]-OFFSET(Table_TrackDisplacement[[#This Row],[Cant Raw Data]],-2,0),"-")</f>
        <v>1.0649703695264634</v>
      </c>
      <c r="V98" s="29">
        <f ca="1">_xlfn.XLOOKUP(Table_TrackDisplacement[[#This Row],[Track ID]],Table__Track_Baseline[Track ID],Table__Track_Baseline[Avg. Twist],"-")</f>
        <v>0.90320394357590317</v>
      </c>
      <c r="W98" s="29">
        <f ca="1">IFERROR(Table_TrackDisplacement[[#This Row],[Twist Raw Data]]-Table_TrackDisplacement[[#This Row],[BL Twist Raw Data]],"-")</f>
        <v>0.16176642595056023</v>
      </c>
      <c r="X98" s="29">
        <f ca="1">IFERROR(Table_TrackDisplacement[[#This Row],[Cant Delta Data]]-OFFSET(Table_TrackDisplacement[[#This Row],[Cant Delta Data]],-2,0),"-")</f>
        <v>0.16176642595056023</v>
      </c>
      <c r="Y98" s="29">
        <f ca="1">IFERROR(Table_TrackDisplacement[[#This Row],[Twist Delta Data]]-Table_TrackDisplacement[[#This Row],[Raw Twist Change]],"-")</f>
        <v>0</v>
      </c>
      <c r="Z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1316.7506301666158</v>
      </c>
      <c r="AA98" s="29">
        <f>_xlfn.XLOOKUP(Table_TrackDisplacement[[#This Row],[Track ID]],Table__Track_Baseline[Track ID],Table__Track_Baseline[Avg. Gauge],"-")</f>
        <v>1317.0146897271238</v>
      </c>
      <c r="AB98" s="29">
        <f>IFERROR(Table_TrackDisplacement[[#This Row],[Gauge Raw Data]]-Table_TrackDisplacement[[#This Row],[BL Gauge Raw Data]],"-")</f>
        <v>-0.2640595605080307</v>
      </c>
      <c r="AC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1.1249907025402295</v>
      </c>
    </row>
    <row r="99" spans="1:29" x14ac:dyDescent="0.25">
      <c r="A99" s="27">
        <v>45775.28125</v>
      </c>
      <c r="B99" s="28" t="s">
        <v>25</v>
      </c>
      <c r="C99" s="28" t="str">
        <f>Table_TrackDisplacement[[#This Row],[Epoch]]&amp;"-"&amp;Table_TrackDisplacement[[#This Row],[Track ID]]</f>
        <v>45775.28125-250-RL-OP-0034</v>
      </c>
      <c r="D99" s="34">
        <v>51898.597306053052</v>
      </c>
      <c r="E99" s="34">
        <v>159191.85647350134</v>
      </c>
      <c r="F99" s="34">
        <v>18.865698091872616</v>
      </c>
      <c r="G99" s="34">
        <v>51898.232318895534</v>
      </c>
      <c r="H99" s="34">
        <v>159190.59489819428</v>
      </c>
      <c r="I99" s="34">
        <v>18.860419126521819</v>
      </c>
      <c r="J99" s="33">
        <v>-1.1900121171493083E-4</v>
      </c>
      <c r="K99" s="33">
        <v>-7.4439216405153275E-4</v>
      </c>
      <c r="L99" s="33">
        <v>8.121763505428703E-4</v>
      </c>
      <c r="M99" s="33">
        <v>-9.9982565734535456E-4</v>
      </c>
      <c r="N99" s="33">
        <v>-4.9563823267817497E-8</v>
      </c>
      <c r="O99" s="33">
        <v>7.6095575261092563E-4</v>
      </c>
      <c r="P99" s="29">
        <f>(Table_TrackDisplacement[[#This Row],[LR Track Z]]-Table_TrackDisplacement[[#This Row],[RR Track Z]])*1000</f>
        <v>5.2789653507971934</v>
      </c>
      <c r="Q99" s="29">
        <f>_xlfn.XLOOKUP(Table_TrackDisplacement[[#This Row],[Track ID]],Table__Track_Baseline[Track ID],Table__Track_Baseline[Avg. Cant],"-")</f>
        <v>5.2277447528652488</v>
      </c>
      <c r="R99" s="29">
        <f>Table_TrackDisplacement[[#This Row],[Cant Raw Data]]-Table_TrackDisplacement[[#This Row],[BL Cant Raw Data]]</f>
        <v>5.1220597931944667E-2</v>
      </c>
      <c r="S99" s="30">
        <f>(Table_TrackDisplacement[[#This Row],[Delta LR Z]]-Table_TrackDisplacement[[#This Row],[Delta RR Z]])*1000</f>
        <v>5.1220597931944667E-2</v>
      </c>
      <c r="T99" s="29">
        <f>Table_TrackDisplacement[[#This Row],[Cant Delta Data]]-Table_TrackDisplacement[[#This Row],[Raw Cant Change]]</f>
        <v>0</v>
      </c>
      <c r="U99" s="29">
        <f ca="1">IFERROR(Table_TrackDisplacement[[#This Row],[Cant Raw Data]]-OFFSET(Table_TrackDisplacement[[#This Row],[Cant Raw Data]],-2,0),"-")</f>
        <v>2.0279147117214791</v>
      </c>
      <c r="V99" s="29">
        <f ca="1">_xlfn.XLOOKUP(Table_TrackDisplacement[[#This Row],[Track ID]],Table__Track_Baseline[Track ID],Table__Track_Baseline[Avg. Twist],"-")</f>
        <v>1.3335949808741532</v>
      </c>
      <c r="W99" s="29">
        <f ca="1">IFERROR(Table_TrackDisplacement[[#This Row],[Twist Raw Data]]-Table_TrackDisplacement[[#This Row],[BL Twist Raw Data]],"-")</f>
        <v>0.6943197308473259</v>
      </c>
      <c r="X99" s="29">
        <f ca="1">IFERROR(Table_TrackDisplacement[[#This Row],[Cant Delta Data]]-OFFSET(Table_TrackDisplacement[[#This Row],[Cant Delta Data]],-2,0),"-")</f>
        <v>0.6943197308473259</v>
      </c>
      <c r="Y99" s="29">
        <f ca="1">IFERROR(Table_TrackDisplacement[[#This Row],[Twist Delta Data]]-Table_TrackDisplacement[[#This Row],[Raw Twist Change]],"-")</f>
        <v>0</v>
      </c>
      <c r="Z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1313.3224082469883</v>
      </c>
      <c r="AA99" s="29">
        <f>_xlfn.XLOOKUP(Table_TrackDisplacement[[#This Row],[Track ID]],Table__Track_Baseline[Track ID],Table__Track_Baseline[Avg. Gauge],"-")</f>
        <v>1313.7928485909856</v>
      </c>
      <c r="AB99" s="29">
        <f>IFERROR(Table_TrackDisplacement[[#This Row],[Gauge Raw Data]]-Table_TrackDisplacement[[#This Row],[BL Gauge Raw Data]],"-")</f>
        <v>-0.47044034399732482</v>
      </c>
      <c r="AC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1.1543488035196396</v>
      </c>
    </row>
    <row r="100" spans="1:29" x14ac:dyDescent="0.25">
      <c r="A100" s="27">
        <v>45775.28125</v>
      </c>
      <c r="B100" s="28" t="s">
        <v>26</v>
      </c>
      <c r="C100" s="28" t="str">
        <f>Table_TrackDisplacement[[#This Row],[Epoch]]&amp;"-"&amp;Table_TrackDisplacement[[#This Row],[Track ID]]</f>
        <v>45775.28125-250-RL-OP-0035</v>
      </c>
      <c r="D100" s="34">
        <v>51899.557752893597</v>
      </c>
      <c r="E100" s="34">
        <v>159191.58139357786</v>
      </c>
      <c r="F100" s="34">
        <v>18.866938379525692</v>
      </c>
      <c r="G100" s="34">
        <v>51899.202460873719</v>
      </c>
      <c r="H100" s="34">
        <v>159190.31957924104</v>
      </c>
      <c r="I100" s="34">
        <v>18.860777476518329</v>
      </c>
      <c r="J100" s="33">
        <v>-9.9553792097140104E-4</v>
      </c>
      <c r="K100" s="33">
        <v>-6.5067614195868373E-4</v>
      </c>
      <c r="L100" s="33">
        <v>9.383795256923122E-4</v>
      </c>
      <c r="M100" s="33">
        <v>-1.0167993750656024E-3</v>
      </c>
      <c r="N100" s="33">
        <v>-5.9709185734391212E-5</v>
      </c>
      <c r="O100" s="33">
        <v>6.871484260386751E-4</v>
      </c>
      <c r="P100" s="29">
        <f>(Table_TrackDisplacement[[#This Row],[LR Track Z]]-Table_TrackDisplacement[[#This Row],[RR Track Z]])*1000</f>
        <v>6.1609030073626059</v>
      </c>
      <c r="Q100" s="29">
        <f>_xlfn.XLOOKUP(Table_TrackDisplacement[[#This Row],[Track ID]],Table__Track_Baseline[Track ID],Table__Track_Baseline[Avg. Cant],"-")</f>
        <v>5.9096719077089688</v>
      </c>
      <c r="R100" s="29">
        <f>Table_TrackDisplacement[[#This Row],[Cant Raw Data]]-Table_TrackDisplacement[[#This Row],[BL Cant Raw Data]]</f>
        <v>0.2512310996536371</v>
      </c>
      <c r="S100" s="30">
        <f>(Table_TrackDisplacement[[#This Row],[Delta LR Z]]-Table_TrackDisplacement[[#This Row],[Delta RR Z]])*1000</f>
        <v>0.2512310996536371</v>
      </c>
      <c r="T100" s="29">
        <f>Table_TrackDisplacement[[#This Row],[Cant Delta Data]]-Table_TrackDisplacement[[#This Row],[Raw Cant Change]]</f>
        <v>0</v>
      </c>
      <c r="U100" s="29">
        <f ca="1">IFERROR(Table_TrackDisplacement[[#This Row],[Cant Raw Data]]-OFFSET(Table_TrackDisplacement[[#This Row],[Cant Raw Data]],-2,0),"-")</f>
        <v>1.8958950124279284</v>
      </c>
      <c r="V100" s="29">
        <f ca="1">_xlfn.XLOOKUP(Table_TrackDisplacement[[#This Row],[Track ID]],Table__Track_Baseline[Track ID],Table__Track_Baseline[Avg. Twist],"-")</f>
        <v>1.348724645282573</v>
      </c>
      <c r="W100" s="29">
        <f ca="1">IFERROR(Table_TrackDisplacement[[#This Row],[Twist Raw Data]]-Table_TrackDisplacement[[#This Row],[BL Twist Raw Data]],"-")</f>
        <v>0.54717036714535539</v>
      </c>
      <c r="X100" s="29">
        <f ca="1">IFERROR(Table_TrackDisplacement[[#This Row],[Cant Delta Data]]-OFFSET(Table_TrackDisplacement[[#This Row],[Cant Delta Data]],-2,0),"-")</f>
        <v>0.54717036714535539</v>
      </c>
      <c r="Y100" s="29">
        <f ca="1">IFERROR(Table_TrackDisplacement[[#This Row],[Twist Delta Data]]-Table_TrackDisplacement[[#This Row],[Raw Twist Change]],"-")</f>
        <v>0</v>
      </c>
      <c r="Z1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1310.8950364961061</v>
      </c>
      <c r="AA100" s="29">
        <f>_xlfn.XLOOKUP(Table_TrackDisplacement[[#This Row],[Track ID]],Table__Track_Baseline[Track ID],Table__Track_Baseline[Avg. Gauge],"-")</f>
        <v>1311.4569710845515</v>
      </c>
      <c r="AB100" s="29">
        <f>IFERROR(Table_TrackDisplacement[[#This Row],[Gauge Raw Data]]-Table_TrackDisplacement[[#This Row],[BL Gauge Raw Data]],"-")</f>
        <v>-0.56193458844541055</v>
      </c>
      <c r="AC1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0.64250374178862213</v>
      </c>
    </row>
    <row r="101" spans="1:29" x14ac:dyDescent="0.25">
      <c r="A101" s="27">
        <v>45775.28125</v>
      </c>
      <c r="B101" s="28" t="s">
        <v>27</v>
      </c>
      <c r="C101" s="28" t="str">
        <f>Table_TrackDisplacement[[#This Row],[Epoch]]&amp;"-"&amp;Table_TrackDisplacement[[#This Row],[Track ID]]</f>
        <v>45775.28125-250-RL-OP-0036</v>
      </c>
      <c r="D101" s="34">
        <v>51900.520801428909</v>
      </c>
      <c r="E101" s="34">
        <v>159191.31206588147</v>
      </c>
      <c r="F101" s="34">
        <v>18.866605835141954</v>
      </c>
      <c r="G101" s="34">
        <v>51900.16495886902</v>
      </c>
      <c r="H101" s="34">
        <v>159190.04829123366</v>
      </c>
      <c r="I101" s="34">
        <v>18.860124714229215</v>
      </c>
      <c r="J101" s="33">
        <v>-9.7145766631001607E-4</v>
      </c>
      <c r="K101" s="33">
        <v>-5.6438075262121856E-4</v>
      </c>
      <c r="L101" s="33">
        <v>6.0583514195400312E-4</v>
      </c>
      <c r="M101" s="33">
        <v>-1.1063006095355377E-3</v>
      </c>
      <c r="N101" s="33">
        <v>-3.7781894207000732E-4</v>
      </c>
      <c r="O101" s="33">
        <v>7.9626808173927088E-4</v>
      </c>
      <c r="P101" s="29">
        <f>(Table_TrackDisplacement[[#This Row],[LR Track Z]]-Table_TrackDisplacement[[#This Row],[RR Track Z]])*1000</f>
        <v>6.4811209127384473</v>
      </c>
      <c r="Q101" s="29">
        <f>_xlfn.XLOOKUP(Table_TrackDisplacement[[#This Row],[Track ID]],Table__Track_Baseline[Track ID],Table__Track_Baseline[Avg. Cant],"-")</f>
        <v>6.671553852523715</v>
      </c>
      <c r="R101" s="29">
        <f>Table_TrackDisplacement[[#This Row],[Cant Raw Data]]-Table_TrackDisplacement[[#This Row],[BL Cant Raw Data]]</f>
        <v>-0.19043293978526776</v>
      </c>
      <c r="S101" s="30">
        <f>(Table_TrackDisplacement[[#This Row],[Delta LR Z]]-Table_TrackDisplacement[[#This Row],[Delta RR Z]])*1000</f>
        <v>-0.19043293978526776</v>
      </c>
      <c r="T101" s="29">
        <f>Table_TrackDisplacement[[#This Row],[Cant Delta Data]]-Table_TrackDisplacement[[#This Row],[Raw Cant Change]]</f>
        <v>0</v>
      </c>
      <c r="U101" s="29">
        <f ca="1">IFERROR(Table_TrackDisplacement[[#This Row],[Cant Raw Data]]-OFFSET(Table_TrackDisplacement[[#This Row],[Cant Raw Data]],-2,0),"-")</f>
        <v>1.2021555619412538</v>
      </c>
      <c r="V101" s="29">
        <f ca="1">_xlfn.XLOOKUP(Table_TrackDisplacement[[#This Row],[Track ID]],Table__Track_Baseline[Track ID],Table__Track_Baseline[Avg. Twist],"-")</f>
        <v>1.4438090996584663</v>
      </c>
      <c r="W101" s="29">
        <f ca="1">IFERROR(Table_TrackDisplacement[[#This Row],[Twist Raw Data]]-Table_TrackDisplacement[[#This Row],[BL Twist Raw Data]],"-")</f>
        <v>-0.24165353771721243</v>
      </c>
      <c r="X101" s="29">
        <f ca="1">IFERROR(Table_TrackDisplacement[[#This Row],[Cant Delta Data]]-OFFSET(Table_TrackDisplacement[[#This Row],[Cant Delta Data]],-2,0),"-")</f>
        <v>-0.24165353771721243</v>
      </c>
      <c r="Y101" s="29">
        <f ca="1">IFERROR(Table_TrackDisplacement[[#This Row],[Twist Delta Data]]-Table_TrackDisplacement[[#This Row],[Raw Twist Change]],"-")</f>
        <v>0</v>
      </c>
      <c r="Z1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1312.9327068872628</v>
      </c>
      <c r="AA101" s="29">
        <f>_xlfn.XLOOKUP(Table_TrackDisplacement[[#This Row],[Track ID]],Table__Track_Baseline[Track ID],Table__Track_Baseline[Avg. Gauge],"-")</f>
        <v>1313.0767033808097</v>
      </c>
      <c r="AB101" s="29">
        <f>IFERROR(Table_TrackDisplacement[[#This Row],[Gauge Raw Data]]-Table_TrackDisplacement[[#This Row],[BL Gauge Raw Data]],"-")</f>
        <v>-0.14399649354686517</v>
      </c>
      <c r="AC1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0.2987517917086468</v>
      </c>
    </row>
    <row r="102" spans="1:29" x14ac:dyDescent="0.25">
      <c r="A102" s="27">
        <v>45775.28125</v>
      </c>
      <c r="B102" s="28" t="s">
        <v>28</v>
      </c>
      <c r="C102" s="28" t="str">
        <f>Table_TrackDisplacement[[#This Row],[Epoch]]&amp;"-"&amp;Table_TrackDisplacement[[#This Row],[Track ID]]</f>
        <v>45775.28125-250-RL-OP-0037</v>
      </c>
      <c r="D102" s="34">
        <v>51901.483849964221</v>
      </c>
      <c r="E102" s="34">
        <v>159191.04273818506</v>
      </c>
      <c r="F102" s="34">
        <v>18.866273290758212</v>
      </c>
      <c r="G102" s="34">
        <v>51901.12745686432</v>
      </c>
      <c r="H102" s="34">
        <v>159189.77700322631</v>
      </c>
      <c r="I102" s="34">
        <v>18.859471951940105</v>
      </c>
      <c r="J102" s="33">
        <v>-9.473774116486311E-4</v>
      </c>
      <c r="K102" s="33">
        <v>-4.7808539238758385E-4</v>
      </c>
      <c r="L102" s="33">
        <v>2.7329075821214133E-4</v>
      </c>
      <c r="M102" s="33">
        <v>-1.1958018367295153E-3</v>
      </c>
      <c r="N102" s="33">
        <v>-6.9592866930179298E-4</v>
      </c>
      <c r="O102" s="33">
        <v>9.0538773743986667E-4</v>
      </c>
      <c r="P102" s="29">
        <f>(Table_TrackDisplacement[[#This Row],[LR Track Z]]-Table_TrackDisplacement[[#This Row],[RR Track Z]])*1000</f>
        <v>6.8013388181071832</v>
      </c>
      <c r="Q102" s="29">
        <f>_xlfn.XLOOKUP(Table_TrackDisplacement[[#This Row],[Track ID]],Table__Track_Baseline[Track ID],Table__Track_Baseline[Avg. Cant],"-")</f>
        <v>7.4334357973349086</v>
      </c>
      <c r="R102" s="29">
        <f>Table_TrackDisplacement[[#This Row],[Cant Raw Data]]-Table_TrackDisplacement[[#This Row],[BL Cant Raw Data]]</f>
        <v>-0.63209697922772534</v>
      </c>
      <c r="S102" s="30">
        <f>(Table_TrackDisplacement[[#This Row],[Delta LR Z]]-Table_TrackDisplacement[[#This Row],[Delta RR Z]])*1000</f>
        <v>-0.63209697922772534</v>
      </c>
      <c r="T102" s="29">
        <f>Table_TrackDisplacement[[#This Row],[Cant Delta Data]]-Table_TrackDisplacement[[#This Row],[Raw Cant Change]]</f>
        <v>0</v>
      </c>
      <c r="U102" s="29">
        <f ca="1">IFERROR(Table_TrackDisplacement[[#This Row],[Cant Raw Data]]-OFFSET(Table_TrackDisplacement[[#This Row],[Cant Raw Data]],-2,0),"-")</f>
        <v>0.64043581074457734</v>
      </c>
      <c r="V102" s="29">
        <f ca="1">_xlfn.XLOOKUP(Table_TrackDisplacement[[#This Row],[Track ID]],Table__Track_Baseline[Track ID],Table__Track_Baseline[Avg. Twist],"-")</f>
        <v>1.5237638896259398</v>
      </c>
      <c r="W102" s="29">
        <f ca="1">IFERROR(Table_TrackDisplacement[[#This Row],[Twist Raw Data]]-Table_TrackDisplacement[[#This Row],[BL Twist Raw Data]],"-")</f>
        <v>-0.88332807888136244</v>
      </c>
      <c r="X102" s="29">
        <f ca="1">IFERROR(Table_TrackDisplacement[[#This Row],[Cant Delta Data]]-OFFSET(Table_TrackDisplacement[[#This Row],[Cant Delta Data]],-2,0),"-")</f>
        <v>-0.88332807888136244</v>
      </c>
      <c r="Y102" s="29">
        <f ca="1">IFERROR(Table_TrackDisplacement[[#This Row],[Twist Delta Data]]-Table_TrackDisplacement[[#This Row],[Raw Twist Change]],"-")</f>
        <v>0</v>
      </c>
      <c r="Z1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1314.9704504958243</v>
      </c>
      <c r="AA102" s="29">
        <f>_xlfn.XLOOKUP(Table_TrackDisplacement[[#This Row],[Track ID]],Table__Track_Baseline[Track ID],Table__Track_Baseline[Avg. Gauge],"-")</f>
        <v>1314.6968682557522</v>
      </c>
      <c r="AB102" s="29">
        <f>IFERROR(Table_TrackDisplacement[[#This Row],[Gauge Raw Data]]-Table_TrackDisplacement[[#This Row],[BL Gauge Raw Data]],"-")</f>
        <v>0.27358224007207355</v>
      </c>
      <c r="AC1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0.71324398309575954</v>
      </c>
    </row>
    <row r="103" spans="1:29" x14ac:dyDescent="0.25">
      <c r="A103" s="27">
        <v>45775.28125</v>
      </c>
      <c r="B103" s="28" t="s">
        <v>29</v>
      </c>
      <c r="C103" s="28" t="str">
        <f>Table_TrackDisplacement[[#This Row],[Epoch]]&amp;"-"&amp;Table_TrackDisplacement[[#This Row],[Track ID]]</f>
        <v>45775.28125-250-RL-OP-0038</v>
      </c>
      <c r="D103" s="34">
        <v>51902.447765809411</v>
      </c>
      <c r="E103" s="34">
        <v>159190.77423042283</v>
      </c>
      <c r="F103" s="34">
        <v>18.866124802963387</v>
      </c>
      <c r="G103" s="34">
        <v>51902.099872443272</v>
      </c>
      <c r="H103" s="34">
        <v>159189.50404742008</v>
      </c>
      <c r="I103" s="34">
        <v>18.858900000000002</v>
      </c>
      <c r="J103" s="33">
        <v>-2.0321749616414309E-8</v>
      </c>
      <c r="K103" s="33">
        <v>-6.6666110069490969E-4</v>
      </c>
      <c r="L103" s="33">
        <v>3.9619980672256361E-5</v>
      </c>
      <c r="M103" s="33">
        <v>3.774315700866282E-6</v>
      </c>
      <c r="N103" s="33">
        <v>-1.3195229403208941E-3</v>
      </c>
      <c r="O103" s="33">
        <v>1.0000000000012221E-3</v>
      </c>
      <c r="P103" s="29">
        <f>(Table_TrackDisplacement[[#This Row],[LR Track Z]]-Table_TrackDisplacement[[#This Row],[RR Track Z]])*1000</f>
        <v>7.2248029633854571</v>
      </c>
      <c r="Q103" s="29">
        <f>_xlfn.XLOOKUP(Table_TrackDisplacement[[#This Row],[Track ID]],Table__Track_Baseline[Track ID],Table__Track_Baseline[Avg. Cant],"-")</f>
        <v>8.1851829827144229</v>
      </c>
      <c r="R103" s="29">
        <f>Table_TrackDisplacement[[#This Row],[Cant Raw Data]]-Table_TrackDisplacement[[#This Row],[BL Cant Raw Data]]</f>
        <v>-0.96038001932896577</v>
      </c>
      <c r="S103" s="30">
        <f>(Table_TrackDisplacement[[#This Row],[Delta LR Z]]-Table_TrackDisplacement[[#This Row],[Delta RR Z]])*1000</f>
        <v>-0.96038001932896577</v>
      </c>
      <c r="T103" s="29">
        <f>Table_TrackDisplacement[[#This Row],[Cant Delta Data]]-Table_TrackDisplacement[[#This Row],[Raw Cant Change]]</f>
        <v>0</v>
      </c>
      <c r="U103" s="29">
        <f ca="1">IFERROR(Table_TrackDisplacement[[#This Row],[Cant Raw Data]]-OFFSET(Table_TrackDisplacement[[#This Row],[Cant Raw Data]],-2,0),"-")</f>
        <v>0.74368205064700987</v>
      </c>
      <c r="V103" s="29">
        <f ca="1">_xlfn.XLOOKUP(Table_TrackDisplacement[[#This Row],[Track ID]],Table__Track_Baseline[Track ID],Table__Track_Baseline[Avg. Twist],"-")</f>
        <v>1.5136291301907079</v>
      </c>
      <c r="W103" s="29">
        <f ca="1">IFERROR(Table_TrackDisplacement[[#This Row],[Twist Raw Data]]-Table_TrackDisplacement[[#This Row],[BL Twist Raw Data]],"-")</f>
        <v>-0.76994707954369801</v>
      </c>
      <c r="X103" s="29">
        <f ca="1">IFERROR(Table_TrackDisplacement[[#This Row],[Cant Delta Data]]-OFFSET(Table_TrackDisplacement[[#This Row],[Cant Delta Data]],-2,0),"-")</f>
        <v>-0.76994707954369801</v>
      </c>
      <c r="Y103" s="29">
        <f ca="1">IFERROR(Table_TrackDisplacement[[#This Row],[Twist Delta Data]]-Table_TrackDisplacement[[#This Row],[Raw Twist Change]],"-")</f>
        <v>0</v>
      </c>
      <c r="Z1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1316.9839985582914</v>
      </c>
      <c r="AA103" s="29">
        <f>_xlfn.XLOOKUP(Table_TrackDisplacement[[#This Row],[Track ID]],Table__Track_Baseline[Track ID],Table__Track_Baseline[Avg. Gauge],"-")</f>
        <v>1316.360972673865</v>
      </c>
      <c r="AB103" s="29">
        <f>IFERROR(Table_TrackDisplacement[[#This Row],[Gauge Raw Data]]-Table_TrackDisplacement[[#This Row],[BL Gauge Raw Data]],"-")</f>
        <v>0.62302588442639717</v>
      </c>
      <c r="AC1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1.1612806561893254</v>
      </c>
    </row>
    <row r="104" spans="1:29" x14ac:dyDescent="0.25">
      <c r="A104" s="27">
        <v>45775.28125</v>
      </c>
      <c r="B104" s="28" t="s">
        <v>30</v>
      </c>
      <c r="C104" s="28" t="str">
        <f>Table_TrackDisplacement[[#This Row],[Epoch]]&amp;"-"&amp;Table_TrackDisplacement[[#This Row],[Track ID]]</f>
        <v>45775.28125-250-RL-OP-0039</v>
      </c>
      <c r="D104" s="34">
        <v>51903.412339687522</v>
      </c>
      <c r="E104" s="34">
        <v>159190.51041847002</v>
      </c>
      <c r="F104" s="34">
        <v>18.866822806114332</v>
      </c>
      <c r="G104" s="34">
        <v>51903.064539433311</v>
      </c>
      <c r="H104" s="34">
        <v>159189.24057522361</v>
      </c>
      <c r="I104" s="34">
        <v>18.858900000000002</v>
      </c>
      <c r="J104" s="33">
        <v>-1.3399403542280197E-7</v>
      </c>
      <c r="K104" s="33">
        <v>-6.666300178039819E-4</v>
      </c>
      <c r="L104" s="33">
        <v>2.6120823947195504E-4</v>
      </c>
      <c r="M104" s="33">
        <v>3.1982955988496542E-5</v>
      </c>
      <c r="N104" s="33">
        <v>-1.2163060600869358E-3</v>
      </c>
      <c r="O104" s="33">
        <v>1.0000000000012221E-3</v>
      </c>
      <c r="P104" s="29">
        <f>(Table_TrackDisplacement[[#This Row],[LR Track Z]]-Table_TrackDisplacement[[#This Row],[RR Track Z]])*1000</f>
        <v>7.9228061143297168</v>
      </c>
      <c r="Q104" s="29">
        <f>_xlfn.XLOOKUP(Table_TrackDisplacement[[#This Row],[Track ID]],Table__Track_Baseline[Track ID],Table__Track_Baseline[Avg. Cant],"-")</f>
        <v>8.6615978748589839</v>
      </c>
      <c r="R104" s="29">
        <f>Table_TrackDisplacement[[#This Row],[Cant Raw Data]]-Table_TrackDisplacement[[#This Row],[BL Cant Raw Data]]</f>
        <v>-0.73879176052926709</v>
      </c>
      <c r="S104" s="30">
        <f>(Table_TrackDisplacement[[#This Row],[Delta LR Z]]-Table_TrackDisplacement[[#This Row],[Delta RR Z]])*1000</f>
        <v>-0.73879176052926709</v>
      </c>
      <c r="T104" s="29">
        <f>Table_TrackDisplacement[[#This Row],[Cant Delta Data]]-Table_TrackDisplacement[[#This Row],[Raw Cant Change]]</f>
        <v>0</v>
      </c>
      <c r="U104" s="29">
        <f ca="1">IFERROR(Table_TrackDisplacement[[#This Row],[Cant Raw Data]]-OFFSET(Table_TrackDisplacement[[#This Row],[Cant Raw Data]],-2,0),"-")</f>
        <v>1.1214672962225336</v>
      </c>
      <c r="V104" s="29">
        <f ca="1">_xlfn.XLOOKUP(Table_TrackDisplacement[[#This Row],[Track ID]],Table__Track_Baseline[Track ID],Table__Track_Baseline[Avg. Twist],"-")</f>
        <v>1.2281620775240754</v>
      </c>
      <c r="W104" s="29">
        <f ca="1">IFERROR(Table_TrackDisplacement[[#This Row],[Twist Raw Data]]-Table_TrackDisplacement[[#This Row],[BL Twist Raw Data]],"-")</f>
        <v>-0.10669478130154175</v>
      </c>
      <c r="X104" s="29">
        <f ca="1">IFERROR(Table_TrackDisplacement[[#This Row],[Cant Delta Data]]-OFFSET(Table_TrackDisplacement[[#This Row],[Cant Delta Data]],-2,0),"-")</f>
        <v>-0.10669478130154175</v>
      </c>
      <c r="Y104" s="29">
        <f ca="1">IFERROR(Table_TrackDisplacement[[#This Row],[Twist Delta Data]]-Table_TrackDisplacement[[#This Row],[Raw Twist Change]],"-")</f>
        <v>0</v>
      </c>
      <c r="Z1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1316.6357347943047</v>
      </c>
      <c r="AA104" s="29">
        <f>_xlfn.XLOOKUP(Table_TrackDisplacement[[#This Row],[Track ID]],Table__Track_Baseline[Track ID],Table__Track_Baseline[Avg. Gauge],"-")</f>
        <v>1316.118744445334</v>
      </c>
      <c r="AB104" s="29">
        <f>IFERROR(Table_TrackDisplacement[[#This Row],[Gauge Raw Data]]-Table_TrackDisplacement[[#This Row],[BL Gauge Raw Data]],"-")</f>
        <v>0.51699034897069396</v>
      </c>
      <c r="AC1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0.92140572787704356</v>
      </c>
    </row>
    <row r="105" spans="1:29" x14ac:dyDescent="0.25">
      <c r="A105" s="27">
        <v>45775.28125</v>
      </c>
      <c r="B105" s="28" t="s">
        <v>31</v>
      </c>
      <c r="C105" s="28" t="str">
        <f>Table_TrackDisplacement[[#This Row],[Epoch]]&amp;"-"&amp;Table_TrackDisplacement[[#This Row],[Track ID]]</f>
        <v>45775.28125-250-RL-OP-0040</v>
      </c>
      <c r="D105" s="34">
        <v>51904.37691356564</v>
      </c>
      <c r="E105" s="34">
        <v>159190.2466065172</v>
      </c>
      <c r="F105" s="34">
        <v>18.867520809265276</v>
      </c>
      <c r="G105" s="34">
        <v>51904.029206423358</v>
      </c>
      <c r="H105" s="34">
        <v>159188.97710302711</v>
      </c>
      <c r="I105" s="34">
        <v>18.858900000000002</v>
      </c>
      <c r="J105" s="33">
        <v>-2.4766632122918963E-7</v>
      </c>
      <c r="K105" s="33">
        <v>-6.6659893491305411E-4</v>
      </c>
      <c r="L105" s="33">
        <v>4.8279649827165372E-4</v>
      </c>
      <c r="M105" s="33">
        <v>6.0191603552084416E-5</v>
      </c>
      <c r="N105" s="33">
        <v>-1.1130892089568079E-3</v>
      </c>
      <c r="O105" s="33">
        <v>1.0000000000012221E-3</v>
      </c>
      <c r="P105" s="29">
        <f>(Table_TrackDisplacement[[#This Row],[LR Track Z]]-Table_TrackDisplacement[[#This Row],[RR Track Z]])*1000</f>
        <v>8.6208092652739765</v>
      </c>
      <c r="Q105" s="29">
        <f>_xlfn.XLOOKUP(Table_TrackDisplacement[[#This Row],[Track ID]],Table__Track_Baseline[Track ID],Table__Track_Baseline[Avg. Cant],"-")</f>
        <v>9.1380127670035449</v>
      </c>
      <c r="R105" s="29">
        <f>Table_TrackDisplacement[[#This Row],[Cant Raw Data]]-Table_TrackDisplacement[[#This Row],[BL Cant Raw Data]]</f>
        <v>-0.51720350172956842</v>
      </c>
      <c r="S105" s="30">
        <f>(Table_TrackDisplacement[[#This Row],[Delta LR Z]]-Table_TrackDisplacement[[#This Row],[Delta RR Z]])*1000</f>
        <v>-0.51720350172956842</v>
      </c>
      <c r="T105" s="29">
        <f>Table_TrackDisplacement[[#This Row],[Cant Delta Data]]-Table_TrackDisplacement[[#This Row],[Raw Cant Change]]</f>
        <v>0</v>
      </c>
      <c r="U105" s="29">
        <f ca="1">IFERROR(Table_TrackDisplacement[[#This Row],[Cant Raw Data]]-OFFSET(Table_TrackDisplacement[[#This Row],[Cant Raw Data]],-2,0),"-")</f>
        <v>1.3960063018885194</v>
      </c>
      <c r="V105" s="29">
        <f ca="1">_xlfn.XLOOKUP(Table_TrackDisplacement[[#This Row],[Track ID]],Table__Track_Baseline[Track ID],Table__Track_Baseline[Avg. Twist],"-")</f>
        <v>0.95282978428912202</v>
      </c>
      <c r="W105" s="29">
        <f ca="1">IFERROR(Table_TrackDisplacement[[#This Row],[Twist Raw Data]]-Table_TrackDisplacement[[#This Row],[BL Twist Raw Data]],"-")</f>
        <v>0.44317651759939736</v>
      </c>
      <c r="X105" s="29">
        <f ca="1">IFERROR(Table_TrackDisplacement[[#This Row],[Cant Delta Data]]-OFFSET(Table_TrackDisplacement[[#This Row],[Cant Delta Data]],-2,0),"-")</f>
        <v>0.44317651759939736</v>
      </c>
      <c r="Y105" s="29">
        <f ca="1">IFERROR(Table_TrackDisplacement[[#This Row],[Twist Delta Data]]-Table_TrackDisplacement[[#This Row],[Raw Twist Change]],"-")</f>
        <v>0</v>
      </c>
      <c r="Z1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1316.2878433363994</v>
      </c>
      <c r="AA105" s="29">
        <f>_xlfn.XLOOKUP(Table_TrackDisplacement[[#This Row],[Track ID]],Table__Track_Baseline[Track ID],Table__Track_Baseline[Avg. Gauge],"-")</f>
        <v>1315.8766898367924</v>
      </c>
      <c r="AB105" s="29">
        <f>IFERROR(Table_TrackDisplacement[[#This Row],[Gauge Raw Data]]-Table_TrackDisplacement[[#This Row],[BL Gauge Raw Data]],"-")</f>
        <v>0.41115349960705316</v>
      </c>
      <c r="AC1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0.68593434989058055</v>
      </c>
    </row>
    <row r="106" spans="1:29" x14ac:dyDescent="0.25">
      <c r="A106" s="27">
        <v>45775.28125</v>
      </c>
      <c r="B106" s="28" t="s">
        <v>32</v>
      </c>
      <c r="C106" s="28" t="str">
        <f>Table_TrackDisplacement[[#This Row],[Epoch]]&amp;"-"&amp;Table_TrackDisplacement[[#This Row],[Track ID]]</f>
        <v>45775.28125-250-RL-OP-0041</v>
      </c>
      <c r="D106" s="34">
        <v>51905.341841450259</v>
      </c>
      <c r="E106" s="34">
        <v>159189.98417913547</v>
      </c>
      <c r="F106" s="34">
        <v>18.868392406740742</v>
      </c>
      <c r="G106" s="34">
        <v>51905.003861439305</v>
      </c>
      <c r="H106" s="34">
        <v>159188.71199129781</v>
      </c>
      <c r="I106" s="34">
        <v>18.859054777028664</v>
      </c>
      <c r="J106" s="33">
        <v>7.2817783802747726E-8</v>
      </c>
      <c r="K106" s="33">
        <v>-6.6668595536611974E-4</v>
      </c>
      <c r="L106" s="33">
        <v>6.2688359244944536E-4</v>
      </c>
      <c r="M106" s="33">
        <v>4.1859384509734809E-6</v>
      </c>
      <c r="N106" s="33">
        <v>-9.8446820629760623E-4</v>
      </c>
      <c r="O106" s="33">
        <v>9.5007830367421775E-4</v>
      </c>
      <c r="P106" s="29">
        <f>(Table_TrackDisplacement[[#This Row],[LR Track Z]]-Table_TrackDisplacement[[#This Row],[RR Track Z]])*1000</f>
        <v>9.3376297120784102</v>
      </c>
      <c r="Q106" s="29">
        <f>_xlfn.XLOOKUP(Table_TrackDisplacement[[#This Row],[Track ID]],Table__Track_Baseline[Track ID],Table__Track_Baseline[Avg. Cant],"-")</f>
        <v>9.6608244233031826</v>
      </c>
      <c r="R106" s="29">
        <f>Table_TrackDisplacement[[#This Row],[Cant Raw Data]]-Table_TrackDisplacement[[#This Row],[BL Cant Raw Data]]</f>
        <v>-0.32319471122477239</v>
      </c>
      <c r="S106" s="30">
        <f>(Table_TrackDisplacement[[#This Row],[Delta LR Z]]-Table_TrackDisplacement[[#This Row],[Delta RR Z]])*1000</f>
        <v>-0.32319471122477239</v>
      </c>
      <c r="T106" s="29">
        <f>Table_TrackDisplacement[[#This Row],[Cant Delta Data]]-Table_TrackDisplacement[[#This Row],[Raw Cant Change]]</f>
        <v>0</v>
      </c>
      <c r="U106" s="29">
        <f ca="1">IFERROR(Table_TrackDisplacement[[#This Row],[Cant Raw Data]]-OFFSET(Table_TrackDisplacement[[#This Row],[Cant Raw Data]],-2,0),"-")</f>
        <v>1.4148235977486934</v>
      </c>
      <c r="V106" s="29">
        <f ca="1">_xlfn.XLOOKUP(Table_TrackDisplacement[[#This Row],[Track ID]],Table__Track_Baseline[Track ID],Table__Track_Baseline[Avg. Twist],"-")</f>
        <v>0.99922654844419867</v>
      </c>
      <c r="W106" s="29">
        <f ca="1">IFERROR(Table_TrackDisplacement[[#This Row],[Twist Raw Data]]-Table_TrackDisplacement[[#This Row],[BL Twist Raw Data]],"-")</f>
        <v>0.4155970493044947</v>
      </c>
      <c r="X106" s="29">
        <f ca="1">IFERROR(Table_TrackDisplacement[[#This Row],[Cant Delta Data]]-OFFSET(Table_TrackDisplacement[[#This Row],[Cant Delta Data]],-2,0),"-")</f>
        <v>0.4155970493044947</v>
      </c>
      <c r="Y106" s="29">
        <f ca="1">IFERROR(Table_TrackDisplacement[[#This Row],[Twist Delta Data]]-Table_TrackDisplacement[[#This Row],[Raw Twist Change]],"-")</f>
        <v>0</v>
      </c>
      <c r="Z1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1316.3508549877663</v>
      </c>
      <c r="AA106" s="29">
        <f>_xlfn.XLOOKUP(Table_TrackDisplacement[[#This Row],[Track ID]],Table__Track_Baseline[Track ID],Table__Track_Baseline[Avg. Gauge],"-")</f>
        <v>1316.0471258679206</v>
      </c>
      <c r="AB106" s="29">
        <f>IFERROR(Table_TrackDisplacement[[#This Row],[Gauge Raw Data]]-Table_TrackDisplacement[[#This Row],[BL Gauge Raw Data]],"-")</f>
        <v>0.30372911984568418</v>
      </c>
      <c r="AC1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0.45327397689738264</v>
      </c>
    </row>
    <row r="107" spans="1:29" x14ac:dyDescent="0.25">
      <c r="A107" s="27">
        <v>45775.28125</v>
      </c>
      <c r="B107" s="28" t="s">
        <v>33</v>
      </c>
      <c r="C107" s="28" t="str">
        <f>Table_TrackDisplacement[[#This Row],[Epoch]]&amp;"-"&amp;Table_TrackDisplacement[[#This Row],[Track ID]]</f>
        <v>45775.28125-250-RL-OP-0042</v>
      </c>
      <c r="D107" s="34">
        <v>51906.308594977025</v>
      </c>
      <c r="E107" s="34">
        <v>159189.72847487876</v>
      </c>
      <c r="F107" s="34">
        <v>18.870110425193992</v>
      </c>
      <c r="G107" s="34">
        <v>51905.970490499021</v>
      </c>
      <c r="H107" s="34">
        <v>159188.45581358409</v>
      </c>
      <c r="I107" s="34">
        <v>18.860168280831989</v>
      </c>
      <c r="J107" s="33">
        <v>5.0066591938957572E-7</v>
      </c>
      <c r="K107" s="33">
        <v>-6.6679911105893552E-4</v>
      </c>
      <c r="L107" s="33">
        <v>3.9314050068739448E-4</v>
      </c>
      <c r="M107" s="33">
        <v>3.4300544939469546E-5</v>
      </c>
      <c r="N107" s="33">
        <v>-8.7272873497568071E-4</v>
      </c>
      <c r="O107" s="33">
        <v>5.9092940924543313E-4</v>
      </c>
      <c r="P107" s="29">
        <f>(Table_TrackDisplacement[[#This Row],[LR Track Z]]-Table_TrackDisplacement[[#This Row],[RR Track Z]])*1000</f>
        <v>9.9421443620038019</v>
      </c>
      <c r="Q107" s="29">
        <f>_xlfn.XLOOKUP(Table_TrackDisplacement[[#This Row],[Track ID]],Table__Track_Baseline[Track ID],Table__Track_Baseline[Avg. Cant],"-")</f>
        <v>10.139933270561841</v>
      </c>
      <c r="R107" s="29">
        <f>Table_TrackDisplacement[[#This Row],[Cant Raw Data]]-Table_TrackDisplacement[[#This Row],[BL Cant Raw Data]]</f>
        <v>-0.19778890855803866</v>
      </c>
      <c r="S107" s="30">
        <f>(Table_TrackDisplacement[[#This Row],[Delta LR Z]]-Table_TrackDisplacement[[#This Row],[Delta RR Z]])*1000</f>
        <v>-0.19778890855803866</v>
      </c>
      <c r="T107" s="29">
        <f>Table_TrackDisplacement[[#This Row],[Cant Delta Data]]-Table_TrackDisplacement[[#This Row],[Raw Cant Change]]</f>
        <v>0</v>
      </c>
      <c r="U107" s="29">
        <f ca="1">IFERROR(Table_TrackDisplacement[[#This Row],[Cant Raw Data]]-OFFSET(Table_TrackDisplacement[[#This Row],[Cant Raw Data]],-2,0),"-")</f>
        <v>1.3213350967298254</v>
      </c>
      <c r="V107" s="29">
        <f ca="1">_xlfn.XLOOKUP(Table_TrackDisplacement[[#This Row],[Track ID]],Table__Track_Baseline[Track ID],Table__Track_Baseline[Avg. Twist],"-")</f>
        <v>1.0019205035582956</v>
      </c>
      <c r="W107" s="29">
        <f ca="1">IFERROR(Table_TrackDisplacement[[#This Row],[Twist Raw Data]]-Table_TrackDisplacement[[#This Row],[BL Twist Raw Data]],"-")</f>
        <v>0.31941459317152976</v>
      </c>
      <c r="X107" s="29">
        <f ca="1">IFERROR(Table_TrackDisplacement[[#This Row],[Cant Delta Data]]-OFFSET(Table_TrackDisplacement[[#This Row],[Cant Delta Data]],-2,0),"-")</f>
        <v>0.31941459317152976</v>
      </c>
      <c r="Y107" s="29">
        <f ca="1">IFERROR(Table_TrackDisplacement[[#This Row],[Twist Delta Data]]-Table_TrackDisplacement[[#This Row],[Raw Twist Change]],"-")</f>
        <v>0</v>
      </c>
      <c r="Z1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1316.8448106120968</v>
      </c>
      <c r="AA107" s="29">
        <f>_xlfn.XLOOKUP(Table_TrackDisplacement[[#This Row],[Track ID]],Table__Track_Baseline[Track ID],Table__Track_Baseline[Avg. Gauge],"-")</f>
        <v>1316.655979842496</v>
      </c>
      <c r="AB107" s="29">
        <f>IFERROR(Table_TrackDisplacement[[#This Row],[Gauge Raw Data]]-Table_TrackDisplacement[[#This Row],[BL Gauge Raw Data]],"-")</f>
        <v>0.1888307696008269</v>
      </c>
      <c r="AC1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0.28752372802404386</v>
      </c>
    </row>
    <row r="108" spans="1:29" x14ac:dyDescent="0.25">
      <c r="A108" s="27">
        <v>45775.28125</v>
      </c>
      <c r="B108" s="28" t="s">
        <v>34</v>
      </c>
      <c r="C108" s="28" t="str">
        <f>Table_TrackDisplacement[[#This Row],[Epoch]]&amp;"-"&amp;Table_TrackDisplacement[[#This Row],[Track ID]]</f>
        <v>45775.28125-250-RL-OP-0043</v>
      </c>
      <c r="D108" s="34">
        <v>51907.275348503783</v>
      </c>
      <c r="E108" s="34">
        <v>159189.47277062206</v>
      </c>
      <c r="F108" s="34">
        <v>18.871828443647242</v>
      </c>
      <c r="G108" s="34">
        <v>51906.937119558745</v>
      </c>
      <c r="H108" s="34">
        <v>159188.19963587038</v>
      </c>
      <c r="I108" s="34">
        <v>18.861281784635313</v>
      </c>
      <c r="J108" s="33">
        <v>9.2849950306117535E-7</v>
      </c>
      <c r="K108" s="33">
        <v>-6.6691223764792085E-4</v>
      </c>
      <c r="L108" s="33">
        <v>1.5939740892889631E-4</v>
      </c>
      <c r="M108" s="33">
        <v>6.441516597988084E-5</v>
      </c>
      <c r="N108" s="33">
        <v>-7.6098923454992473E-4</v>
      </c>
      <c r="O108" s="33">
        <v>2.3178051481664852E-4</v>
      </c>
      <c r="P108" s="29">
        <f>(Table_TrackDisplacement[[#This Row],[LR Track Z]]-Table_TrackDisplacement[[#This Row],[RR Track Z]])*1000</f>
        <v>10.546659011929194</v>
      </c>
      <c r="Q108" s="29">
        <f>_xlfn.XLOOKUP(Table_TrackDisplacement[[#This Row],[Track ID]],Table__Track_Baseline[Track ID],Table__Track_Baseline[Avg. Cant],"-")</f>
        <v>10.619042117816946</v>
      </c>
      <c r="R108" s="29">
        <f>Table_TrackDisplacement[[#This Row],[Cant Raw Data]]-Table_TrackDisplacement[[#This Row],[BL Cant Raw Data]]</f>
        <v>-7.2383105887752208E-2</v>
      </c>
      <c r="S108" s="30">
        <f>(Table_TrackDisplacement[[#This Row],[Delta LR Z]]-Table_TrackDisplacement[[#This Row],[Delta RR Z]])*1000</f>
        <v>-7.2383105887752208E-2</v>
      </c>
      <c r="T108" s="29">
        <f>Table_TrackDisplacement[[#This Row],[Cant Delta Data]]-Table_TrackDisplacement[[#This Row],[Raw Cant Change]]</f>
        <v>0</v>
      </c>
      <c r="U108" s="29">
        <f ca="1">IFERROR(Table_TrackDisplacement[[#This Row],[Cant Raw Data]]-OFFSET(Table_TrackDisplacement[[#This Row],[Cant Raw Data]],-2,0),"-")</f>
        <v>1.2090292998507834</v>
      </c>
      <c r="V108" s="29">
        <f ca="1">_xlfn.XLOOKUP(Table_TrackDisplacement[[#This Row],[Track ID]],Table__Track_Baseline[Track ID],Table__Track_Baseline[Avg. Twist],"-")</f>
        <v>0.95821769451376326</v>
      </c>
      <c r="W108" s="29">
        <f ca="1">IFERROR(Table_TrackDisplacement[[#This Row],[Twist Raw Data]]-Table_TrackDisplacement[[#This Row],[BL Twist Raw Data]],"-")</f>
        <v>0.25081160533702018</v>
      </c>
      <c r="X108" s="29">
        <f ca="1">IFERROR(Table_TrackDisplacement[[#This Row],[Cant Delta Data]]-OFFSET(Table_TrackDisplacement[[#This Row],[Cant Delta Data]],-2,0),"-")</f>
        <v>0.25081160533702018</v>
      </c>
      <c r="Y108" s="29">
        <f ca="1">IFERROR(Table_TrackDisplacement[[#This Row],[Twist Delta Data]]-Table_TrackDisplacement[[#This Row],[Raw Twist Change]],"-")</f>
        <v>0</v>
      </c>
      <c r="Z1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1317.3390403454418</v>
      </c>
      <c r="AA108" s="29">
        <f>_xlfn.XLOOKUP(Table_TrackDisplacement[[#This Row],[Track ID]],Table__Track_Baseline[Track ID],Table__Track_Baseline[Avg. Gauge],"-")</f>
        <v>1317.2650047757083</v>
      </c>
      <c r="AB108" s="29">
        <f>IFERROR(Table_TrackDisplacement[[#This Row],[Gauge Raw Data]]-Table_TrackDisplacement[[#This Row],[BL Gauge Raw Data]],"-")</f>
        <v>7.4035569733496231E-2</v>
      </c>
      <c r="AC1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0.13461185751781354</v>
      </c>
    </row>
    <row r="109" spans="1:29" x14ac:dyDescent="0.25">
      <c r="A109" s="27">
        <v>45775.28125</v>
      </c>
      <c r="B109" s="28" t="s">
        <v>35</v>
      </c>
      <c r="C109" s="28" t="str">
        <f>Table_TrackDisplacement[[#This Row],[Epoch]]&amp;"-"&amp;Table_TrackDisplacement[[#This Row],[Track ID]]</f>
        <v>45775.28125-250-RL-OP-0044</v>
      </c>
      <c r="D109" s="34">
        <v>51908.242806603892</v>
      </c>
      <c r="E109" s="34">
        <v>159189.22050151514</v>
      </c>
      <c r="F109" s="34">
        <v>18.873961962372285</v>
      </c>
      <c r="G109" s="34">
        <v>51907.904490536996</v>
      </c>
      <c r="H109" s="34">
        <v>159187.94709909346</v>
      </c>
      <c r="I109" s="34">
        <v>18.862943550713936</v>
      </c>
      <c r="J109" s="33">
        <v>-1.8531114619690925E-5</v>
      </c>
      <c r="K109" s="33">
        <v>-7.3883176082745194E-4</v>
      </c>
      <c r="L109" s="33">
        <v>1.0237985038585862E-4</v>
      </c>
      <c r="M109" s="33">
        <v>-1.5990262909326702E-5</v>
      </c>
      <c r="N109" s="33">
        <v>-7.2854902828112245E-4</v>
      </c>
      <c r="O109" s="33">
        <v>1.1256024809114251E-4</v>
      </c>
      <c r="P109" s="29">
        <f>(Table_TrackDisplacement[[#This Row],[LR Track Z]]-Table_TrackDisplacement[[#This Row],[RR Track Z]])*1000</f>
        <v>11.018411658348271</v>
      </c>
      <c r="Q109" s="29">
        <f>_xlfn.XLOOKUP(Table_TrackDisplacement[[#This Row],[Track ID]],Table__Track_Baseline[Track ID],Table__Track_Baseline[Avg. Cant],"-")</f>
        <v>11.028592056053554</v>
      </c>
      <c r="R109" s="29">
        <f>Table_TrackDisplacement[[#This Row],[Cant Raw Data]]-Table_TrackDisplacement[[#This Row],[BL Cant Raw Data]]</f>
        <v>-1.0180397705283895E-2</v>
      </c>
      <c r="S109" s="30">
        <f>(Table_TrackDisplacement[[#This Row],[Delta LR Z]]-Table_TrackDisplacement[[#This Row],[Delta RR Z]])*1000</f>
        <v>-1.0180397705283895E-2</v>
      </c>
      <c r="T109" s="29">
        <f>Table_TrackDisplacement[[#This Row],[Cant Delta Data]]-Table_TrackDisplacement[[#This Row],[Raw Cant Change]]</f>
        <v>0</v>
      </c>
      <c r="U109" s="29">
        <f ca="1">IFERROR(Table_TrackDisplacement[[#This Row],[Cant Raw Data]]-OFFSET(Table_TrackDisplacement[[#This Row],[Cant Raw Data]],-2,0),"-")</f>
        <v>1.0762672963444686</v>
      </c>
      <c r="V109" s="29">
        <f ca="1">_xlfn.XLOOKUP(Table_TrackDisplacement[[#This Row],[Track ID]],Table__Track_Baseline[Track ID],Table__Track_Baseline[Avg. Twist],"-")</f>
        <v>0.88865878549171384</v>
      </c>
      <c r="W109" s="29">
        <f ca="1">IFERROR(Table_TrackDisplacement[[#This Row],[Twist Raw Data]]-Table_TrackDisplacement[[#This Row],[BL Twist Raw Data]],"-")</f>
        <v>0.18760851085275476</v>
      </c>
      <c r="X109" s="29">
        <f ca="1">IFERROR(Table_TrackDisplacement[[#This Row],[Cant Delta Data]]-OFFSET(Table_TrackDisplacement[[#This Row],[Cant Delta Data]],-2,0),"-")</f>
        <v>0.18760851085275476</v>
      </c>
      <c r="Y109" s="29">
        <f ca="1">IFERROR(Table_TrackDisplacement[[#This Row],[Twist Delta Data]]-Table_TrackDisplacement[[#This Row],[Raw Twist Change]],"-")</f>
        <v>0</v>
      </c>
      <c r="Z1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1317.623957754487</v>
      </c>
      <c r="AA109" s="29">
        <f>_xlfn.XLOOKUP(Table_TrackDisplacement[[#This Row],[Track ID]],Table__Track_Baseline[Track ID],Table__Track_Baseline[Avg. Gauge],"-")</f>
        <v>1317.6346329476246</v>
      </c>
      <c r="AB109" s="29">
        <f>IFERROR(Table_TrackDisplacement[[#This Row],[Gauge Raw Data]]-Table_TrackDisplacement[[#This Row],[BL Gauge Raw Data]],"-")</f>
        <v>-1.0675193137558381E-2</v>
      </c>
      <c r="AC1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1.4691188293366684E-2</v>
      </c>
    </row>
    <row r="110" spans="1:29" x14ac:dyDescent="0.25">
      <c r="A110" s="27">
        <v>45775.28125</v>
      </c>
      <c r="B110" s="28" t="s">
        <v>36</v>
      </c>
      <c r="C110" s="28" t="str">
        <f>Table_TrackDisplacement[[#This Row],[Epoch]]&amp;"-"&amp;Table_TrackDisplacement[[#This Row],[Track ID]]</f>
        <v>45775.28125-250-RL-OP-0045</v>
      </c>
      <c r="D110" s="34">
        <v>51909.212314637531</v>
      </c>
      <c r="E110" s="34">
        <v>159188.97546066938</v>
      </c>
      <c r="F110" s="34">
        <v>18.876987952848168</v>
      </c>
      <c r="G110" s="34">
        <v>51908.87374233234</v>
      </c>
      <c r="H110" s="34">
        <v>159187.70104242343</v>
      </c>
      <c r="I110" s="34">
        <v>18.865602938295492</v>
      </c>
      <c r="J110" s="33">
        <v>-7.6823380368296057E-5</v>
      </c>
      <c r="K110" s="33">
        <v>-9.6583744743838906E-4</v>
      </c>
      <c r="L110" s="33">
        <v>4.2443033917649586E-4</v>
      </c>
      <c r="M110" s="33">
        <v>-6.105863576522097E-5</v>
      </c>
      <c r="N110" s="33">
        <v>-9.0296380221843719E-4</v>
      </c>
      <c r="O110" s="33">
        <v>4.2981010178877455E-4</v>
      </c>
      <c r="P110" s="29">
        <f>(Table_TrackDisplacement[[#This Row],[LR Track Z]]-Table_TrackDisplacement[[#This Row],[RR Track Z]])*1000</f>
        <v>11.385014552676154</v>
      </c>
      <c r="Q110" s="29">
        <f>_xlfn.XLOOKUP(Table_TrackDisplacement[[#This Row],[Track ID]],Table__Track_Baseline[Track ID],Table__Track_Baseline[Avg. Cant],"-")</f>
        <v>11.390394315288432</v>
      </c>
      <c r="R110" s="29">
        <f>Table_TrackDisplacement[[#This Row],[Cant Raw Data]]-Table_TrackDisplacement[[#This Row],[BL Cant Raw Data]]</f>
        <v>-5.3797626122786824E-3</v>
      </c>
      <c r="S110" s="30">
        <f>(Table_TrackDisplacement[[#This Row],[Delta LR Z]]-Table_TrackDisplacement[[#This Row],[Delta RR Z]])*1000</f>
        <v>-5.3797626122786824E-3</v>
      </c>
      <c r="T110" s="29">
        <f>Table_TrackDisplacement[[#This Row],[Cant Delta Data]]-Table_TrackDisplacement[[#This Row],[Raw Cant Change]]</f>
        <v>0</v>
      </c>
      <c r="U110" s="29">
        <f ca="1">IFERROR(Table_TrackDisplacement[[#This Row],[Cant Raw Data]]-OFFSET(Table_TrackDisplacement[[#This Row],[Cant Raw Data]],-2,0),"-")</f>
        <v>0.83835554074696006</v>
      </c>
      <c r="V110" s="29">
        <f ca="1">_xlfn.XLOOKUP(Table_TrackDisplacement[[#This Row],[Track ID]],Table__Track_Baseline[Track ID],Table__Track_Baseline[Avg. Twist],"-")</f>
        <v>0.77135219747148653</v>
      </c>
      <c r="W110" s="29">
        <f ca="1">IFERROR(Table_TrackDisplacement[[#This Row],[Twist Raw Data]]-Table_TrackDisplacement[[#This Row],[BL Twist Raw Data]],"-")</f>
        <v>6.7003343275473526E-2</v>
      </c>
      <c r="X110" s="29">
        <f ca="1">IFERROR(Table_TrackDisplacement[[#This Row],[Cant Delta Data]]-OFFSET(Table_TrackDisplacement[[#This Row],[Cant Delta Data]],-2,0),"-")</f>
        <v>6.7003343275473526E-2</v>
      </c>
      <c r="Y110" s="29">
        <f ca="1">IFERROR(Table_TrackDisplacement[[#This Row],[Twist Delta Data]]-Table_TrackDisplacement[[#This Row],[Raw Twist Change]],"-")</f>
        <v>0</v>
      </c>
      <c r="Z1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1318.6745959448695</v>
      </c>
      <c r="AA110" s="29">
        <f>_xlfn.XLOOKUP(Table_TrackDisplacement[[#This Row],[Track ID]],Table__Track_Baseline[Track ID],Table__Track_Baseline[Avg. Gauge],"-")</f>
        <v>1318.7394535583733</v>
      </c>
      <c r="AB110" s="29">
        <f>IFERROR(Table_TrackDisplacement[[#This Row],[Gauge Raw Data]]-Table_TrackDisplacement[[#This Row],[BL Gauge Raw Data]],"-")</f>
        <v>-6.4857613503818357E-2</v>
      </c>
      <c r="AC1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6.504278808145475E-2</v>
      </c>
    </row>
    <row r="111" spans="1:29" x14ac:dyDescent="0.25">
      <c r="A111" s="27">
        <v>45775.28125</v>
      </c>
      <c r="B111" s="28" t="s">
        <v>37</v>
      </c>
      <c r="C111" s="28" t="str">
        <f>Table_TrackDisplacement[[#This Row],[Epoch]]&amp;"-"&amp;Table_TrackDisplacement[[#This Row],[Track ID]]</f>
        <v>45775.28125-250-RL-OP-0046</v>
      </c>
      <c r="D111" s="34">
        <v>51910.181822671169</v>
      </c>
      <c r="E111" s="34">
        <v>159188.73041982361</v>
      </c>
      <c r="F111" s="34">
        <v>18.880013943324048</v>
      </c>
      <c r="G111" s="34">
        <v>51909.842994127692</v>
      </c>
      <c r="H111" s="34">
        <v>159187.4549857534</v>
      </c>
      <c r="I111" s="34">
        <v>18.868262325877051</v>
      </c>
      <c r="J111" s="33">
        <v>-1.3511564611690119E-4</v>
      </c>
      <c r="K111" s="33">
        <v>-1.1928431340493262E-3</v>
      </c>
      <c r="L111" s="33">
        <v>7.464808279635804E-4</v>
      </c>
      <c r="M111" s="33">
        <v>-1.0612700862111524E-4</v>
      </c>
      <c r="N111" s="33">
        <v>-1.0773785761557519E-3</v>
      </c>
      <c r="O111" s="33">
        <v>7.4705995548995929E-4</v>
      </c>
      <c r="P111" s="29">
        <f>(Table_TrackDisplacement[[#This Row],[LR Track Z]]-Table_TrackDisplacement[[#This Row],[RR Track Z]])*1000</f>
        <v>11.751617446996931</v>
      </c>
      <c r="Q111" s="29">
        <f>_xlfn.XLOOKUP(Table_TrackDisplacement[[#This Row],[Track ID]],Table__Track_Baseline[Track ID],Table__Track_Baseline[Avg. Cant],"-")</f>
        <v>11.75219657452331</v>
      </c>
      <c r="R111" s="29">
        <f>Table_TrackDisplacement[[#This Row],[Cant Raw Data]]-Table_TrackDisplacement[[#This Row],[BL Cant Raw Data]]</f>
        <v>-5.7912752637889753E-4</v>
      </c>
      <c r="S111" s="30">
        <f>(Table_TrackDisplacement[[#This Row],[Delta LR Z]]-Table_TrackDisplacement[[#This Row],[Delta RR Z]])*1000</f>
        <v>-5.7912752637889753E-4</v>
      </c>
      <c r="T111" s="29">
        <f>Table_TrackDisplacement[[#This Row],[Cant Delta Data]]-Table_TrackDisplacement[[#This Row],[Raw Cant Change]]</f>
        <v>0</v>
      </c>
      <c r="U111" s="29">
        <f ca="1">IFERROR(Table_TrackDisplacement[[#This Row],[Cant Raw Data]]-OFFSET(Table_TrackDisplacement[[#This Row],[Cant Raw Data]],-2,0),"-")</f>
        <v>0.73320578864866093</v>
      </c>
      <c r="V111" s="29">
        <f ca="1">_xlfn.XLOOKUP(Table_TrackDisplacement[[#This Row],[Track ID]],Table__Track_Baseline[Track ID],Table__Track_Baseline[Avg. Twist],"-")</f>
        <v>0.72360451846975593</v>
      </c>
      <c r="W111" s="29">
        <f ca="1">IFERROR(Table_TrackDisplacement[[#This Row],[Twist Raw Data]]-Table_TrackDisplacement[[#This Row],[BL Twist Raw Data]],"-")</f>
        <v>9.601270178904997E-3</v>
      </c>
      <c r="X111" s="29">
        <f ca="1">IFERROR(Table_TrackDisplacement[[#This Row],[Cant Delta Data]]-OFFSET(Table_TrackDisplacement[[#This Row],[Cant Delta Data]],-2,0),"-")</f>
        <v>9.601270178904997E-3</v>
      </c>
      <c r="Y111" s="29">
        <f ca="1">IFERROR(Table_TrackDisplacement[[#This Row],[Twist Delta Data]]-Table_TrackDisplacement[[#This Row],[Raw Twist Change]],"-")</f>
        <v>0</v>
      </c>
      <c r="Z1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1319.7253312097066</v>
      </c>
      <c r="AA111" s="29">
        <f>_xlfn.XLOOKUP(Table_TrackDisplacement[[#This Row],[Track ID]],Table__Track_Baseline[Track ID],Table__Track_Baseline[Avg. Gauge],"-")</f>
        <v>1319.8443684156091</v>
      </c>
      <c r="AB111" s="29">
        <f>IFERROR(Table_TrackDisplacement[[#This Row],[Gauge Raw Data]]-Table_TrackDisplacement[[#This Row],[BL Gauge Raw Data]],"-")</f>
        <v>-0.11903720590248668</v>
      </c>
      <c r="AC1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0.11904932012452846</v>
      </c>
    </row>
    <row r="112" spans="1:29" x14ac:dyDescent="0.25">
      <c r="A112" s="27">
        <v>45775.28125</v>
      </c>
      <c r="B112" s="28" t="s">
        <v>38</v>
      </c>
      <c r="C112" s="28" t="str">
        <f>Table_TrackDisplacement[[#This Row],[Epoch]]&amp;"-"&amp;Table_TrackDisplacement[[#This Row],[Track ID]]</f>
        <v>45775.28125-250-RL-OP-0047</v>
      </c>
      <c r="D112" s="34">
        <v>51911.151141496419</v>
      </c>
      <c r="E112" s="34">
        <v>159188.4874431995</v>
      </c>
      <c r="F112" s="34">
        <v>18.88332851849297</v>
      </c>
      <c r="G112" s="34">
        <v>51910.834192576571</v>
      </c>
      <c r="H112" s="34">
        <v>159187.2055174784</v>
      </c>
      <c r="I112" s="34">
        <v>18.871138865821262</v>
      </c>
      <c r="J112" s="33">
        <v>-3.2747709337854758E-4</v>
      </c>
      <c r="K112" s="33">
        <v>-1.3101938820909709E-3</v>
      </c>
      <c r="L112" s="33">
        <v>9.5089866159625558E-4</v>
      </c>
      <c r="M112" s="33">
        <v>-9.8987976525677368E-4</v>
      </c>
      <c r="N112" s="33">
        <v>-9.5850176876410842E-4</v>
      </c>
      <c r="O112" s="33">
        <v>9.9976981402960519E-4</v>
      </c>
      <c r="P112" s="29">
        <f>(Table_TrackDisplacement[[#This Row],[LR Track Z]]-Table_TrackDisplacement[[#This Row],[RR Track Z]])*1000</f>
        <v>12.189652671708018</v>
      </c>
      <c r="Q112" s="29">
        <f>_xlfn.XLOOKUP(Table_TrackDisplacement[[#This Row],[Track ID]],Table__Track_Baseline[Track ID],Table__Track_Baseline[Avg. Cant],"-")</f>
        <v>12.238523824141367</v>
      </c>
      <c r="R112" s="29">
        <f>Table_TrackDisplacement[[#This Row],[Cant Raw Data]]-Table_TrackDisplacement[[#This Row],[BL Cant Raw Data]]</f>
        <v>-4.8871152433349607E-2</v>
      </c>
      <c r="S112" s="30">
        <f>(Table_TrackDisplacement[[#This Row],[Delta LR Z]]-Table_TrackDisplacement[[#This Row],[Delta RR Z]])*1000</f>
        <v>-4.8871152433349607E-2</v>
      </c>
      <c r="T112" s="29">
        <f>Table_TrackDisplacement[[#This Row],[Cant Delta Data]]-Table_TrackDisplacement[[#This Row],[Raw Cant Change]]</f>
        <v>0</v>
      </c>
      <c r="U112" s="29">
        <f ca="1">IFERROR(Table_TrackDisplacement[[#This Row],[Cant Raw Data]]-OFFSET(Table_TrackDisplacement[[#This Row],[Cant Raw Data]],-2,0),"-")</f>
        <v>0.80463811903186411</v>
      </c>
      <c r="V112" s="29">
        <f ca="1">_xlfn.XLOOKUP(Table_TrackDisplacement[[#This Row],[Track ID]],Table__Track_Baseline[Track ID],Table__Track_Baseline[Avg. Twist],"-")</f>
        <v>0.84812950885293503</v>
      </c>
      <c r="W112" s="29">
        <f ca="1">IFERROR(Table_TrackDisplacement[[#This Row],[Twist Raw Data]]-Table_TrackDisplacement[[#This Row],[BL Twist Raw Data]],"-")</f>
        <v>-4.3491389821070925E-2</v>
      </c>
      <c r="X112" s="29">
        <f ca="1">IFERROR(Table_TrackDisplacement[[#This Row],[Cant Delta Data]]-OFFSET(Table_TrackDisplacement[[#This Row],[Cant Delta Data]],-2,0),"-")</f>
        <v>-4.3491389821070925E-2</v>
      </c>
      <c r="Y112" s="29">
        <f ca="1">IFERROR(Table_TrackDisplacement[[#This Row],[Twist Delta Data]]-Table_TrackDisplacement[[#This Row],[Raw Twist Change]],"-")</f>
        <v>0</v>
      </c>
      <c r="Z1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1320.5827349422377</v>
      </c>
      <c r="AA112" s="29">
        <f>_xlfn.XLOOKUP(Table_TrackDisplacement[[#This Row],[Track ID]],Table__Track_Baseline[Track ID],Table__Track_Baseline[Avg. Gauge],"-")</f>
        <v>1320.7658031742594</v>
      </c>
      <c r="AB112" s="29">
        <f>IFERROR(Table_TrackDisplacement[[#This Row],[Gauge Raw Data]]-Table_TrackDisplacement[[#This Row],[BL Gauge Raw Data]],"-")</f>
        <v>-0.18306823202169653</v>
      </c>
      <c r="AC1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0.75156705078648256</v>
      </c>
    </row>
    <row r="113" spans="1:29" x14ac:dyDescent="0.25">
      <c r="A113" s="27">
        <v>45775.28125</v>
      </c>
      <c r="B113" s="28" t="s">
        <v>39</v>
      </c>
      <c r="C113" s="28" t="str">
        <f>Table_TrackDisplacement[[#This Row],[Epoch]]&amp;"-"&amp;Table_TrackDisplacement[[#This Row],[Track ID]]</f>
        <v>45775.28125-250-RL-OP-0048</v>
      </c>
      <c r="D113" s="34">
        <v>51912.122875350404</v>
      </c>
      <c r="E113" s="34">
        <v>159188.25140524641</v>
      </c>
      <c r="F113" s="34">
        <v>18.887733255176872</v>
      </c>
      <c r="G113" s="34">
        <v>51911.805757288297</v>
      </c>
      <c r="H113" s="34">
        <v>159186.96876749388</v>
      </c>
      <c r="I113" s="34">
        <v>18.874523500824761</v>
      </c>
      <c r="J113" s="33">
        <v>-2.9969607567181811E-4</v>
      </c>
      <c r="K113" s="33">
        <v>-1.2004241871181875E-3</v>
      </c>
      <c r="L113" s="33">
        <v>7.179701112818293E-4</v>
      </c>
      <c r="M113" s="33">
        <v>-9.4352050655288622E-4</v>
      </c>
      <c r="N113" s="33">
        <v>-7.6840445399284363E-4</v>
      </c>
      <c r="O113" s="33">
        <v>9.9871536617968104E-4</v>
      </c>
      <c r="P113" s="29">
        <f>(Table_TrackDisplacement[[#This Row],[LR Track Z]]-Table_TrackDisplacement[[#This Row],[RR Track Z]])*1000</f>
        <v>13.209754352111247</v>
      </c>
      <c r="Q113" s="29">
        <f>_xlfn.XLOOKUP(Table_TrackDisplacement[[#This Row],[Track ID]],Table__Track_Baseline[Track ID],Table__Track_Baseline[Avg. Cant],"-")</f>
        <v>13.490499607009099</v>
      </c>
      <c r="R113" s="29">
        <f>Table_TrackDisplacement[[#This Row],[Cant Raw Data]]-Table_TrackDisplacement[[#This Row],[BL Cant Raw Data]]</f>
        <v>-0.28074525489785174</v>
      </c>
      <c r="S113" s="30">
        <f>(Table_TrackDisplacement[[#This Row],[Delta LR Z]]-Table_TrackDisplacement[[#This Row],[Delta RR Z]])*1000</f>
        <v>-0.28074525489785174</v>
      </c>
      <c r="T113" s="29">
        <f>Table_TrackDisplacement[[#This Row],[Cant Delta Data]]-Table_TrackDisplacement[[#This Row],[Raw Cant Change]]</f>
        <v>0</v>
      </c>
      <c r="U113" s="29">
        <f ca="1">IFERROR(Table_TrackDisplacement[[#This Row],[Cant Raw Data]]-OFFSET(Table_TrackDisplacement[[#This Row],[Cant Raw Data]],-2,0),"-")</f>
        <v>1.4581369051143156</v>
      </c>
      <c r="V113" s="29">
        <f ca="1">_xlfn.XLOOKUP(Table_TrackDisplacement[[#This Row],[Track ID]],Table__Track_Baseline[Track ID],Table__Track_Baseline[Avg. Twist],"-")</f>
        <v>1.7383030324857884</v>
      </c>
      <c r="W113" s="29">
        <f ca="1">IFERROR(Table_TrackDisplacement[[#This Row],[Twist Raw Data]]-Table_TrackDisplacement[[#This Row],[BL Twist Raw Data]],"-")</f>
        <v>-0.28016612737147284</v>
      </c>
      <c r="X113" s="29">
        <f ca="1">IFERROR(Table_TrackDisplacement[[#This Row],[Cant Delta Data]]-OFFSET(Table_TrackDisplacement[[#This Row],[Cant Delta Data]],-2,0),"-")</f>
        <v>-0.28016612737147284</v>
      </c>
      <c r="Y113" s="29">
        <f ca="1">IFERROR(Table_TrackDisplacement[[#This Row],[Twist Delta Data]]-Table_TrackDisplacement[[#This Row],[Raw Twist Change]],"-")</f>
        <v>0</v>
      </c>
      <c r="Z1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1321.3243232267669</v>
      </c>
      <c r="AA113" s="29">
        <f>_xlfn.XLOOKUP(Table_TrackDisplacement[[#This Row],[Track ID]],Table__Track_Baseline[Track ID],Table__Track_Baseline[Avg. Gauge],"-")</f>
        <v>1321.5922129002581</v>
      </c>
      <c r="AB113" s="29">
        <f>IFERROR(Table_TrackDisplacement[[#This Row],[Gauge Raw Data]]-Table_TrackDisplacement[[#This Row],[BL Gauge Raw Data]],"-")</f>
        <v>-0.26788967349125414</v>
      </c>
      <c r="AC1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0.82460223487247741</v>
      </c>
    </row>
    <row r="114" spans="1:29" x14ac:dyDescent="0.25">
      <c r="A114" s="27">
        <v>45775.28125</v>
      </c>
      <c r="B114" s="28" t="s">
        <v>40</v>
      </c>
      <c r="C114" s="28" t="str">
        <f>Table_TrackDisplacement[[#This Row],[Epoch]]&amp;"-"&amp;Table_TrackDisplacement[[#This Row],[Track ID]]</f>
        <v>45775.28125-250-RL-OP-0049</v>
      </c>
      <c r="D114" s="34">
        <v>51913.094609204396</v>
      </c>
      <c r="E114" s="34">
        <v>159188.01536729329</v>
      </c>
      <c r="F114" s="34">
        <v>18.892137991860771</v>
      </c>
      <c r="G114" s="34">
        <v>51912.777322000024</v>
      </c>
      <c r="H114" s="34">
        <v>159186.73201750935</v>
      </c>
      <c r="I114" s="34">
        <v>18.877908135828257</v>
      </c>
      <c r="J114" s="33">
        <v>-2.7191504341317341E-4</v>
      </c>
      <c r="K114" s="33">
        <v>-1.0906545212492347E-3</v>
      </c>
      <c r="L114" s="33">
        <v>4.8504156096740303E-4</v>
      </c>
      <c r="M114" s="33">
        <v>-8.9716124784899876E-4</v>
      </c>
      <c r="N114" s="33">
        <v>-5.7830716832540929E-4</v>
      </c>
      <c r="O114" s="33">
        <v>9.9766091832620418E-4</v>
      </c>
      <c r="P114" s="29">
        <f>(Table_TrackDisplacement[[#This Row],[LR Track Z]]-Table_TrackDisplacement[[#This Row],[RR Track Z]])*1000</f>
        <v>14.229856032514476</v>
      </c>
      <c r="Q114" s="29">
        <f>_xlfn.XLOOKUP(Table_TrackDisplacement[[#This Row],[Track ID]],Table__Track_Baseline[Track ID],Table__Track_Baseline[Avg. Cant],"-")</f>
        <v>14.742475389873277</v>
      </c>
      <c r="R114" s="29">
        <f>Table_TrackDisplacement[[#This Row],[Cant Raw Data]]-Table_TrackDisplacement[[#This Row],[BL Cant Raw Data]]</f>
        <v>-0.51261935735880115</v>
      </c>
      <c r="S114" s="30">
        <f>(Table_TrackDisplacement[[#This Row],[Delta LR Z]]-Table_TrackDisplacement[[#This Row],[Delta RR Z]])*1000</f>
        <v>-0.51261935735880115</v>
      </c>
      <c r="T114" s="29">
        <f>Table_TrackDisplacement[[#This Row],[Cant Delta Data]]-Table_TrackDisplacement[[#This Row],[Raw Cant Change]]</f>
        <v>0</v>
      </c>
      <c r="U114" s="29">
        <f ca="1">IFERROR(Table_TrackDisplacement[[#This Row],[Cant Raw Data]]-OFFSET(Table_TrackDisplacement[[#This Row],[Cant Raw Data]],-2,0),"-")</f>
        <v>2.0402033608064585</v>
      </c>
      <c r="V114" s="29">
        <f ca="1">_xlfn.XLOOKUP(Table_TrackDisplacement[[#This Row],[Track ID]],Table__Track_Baseline[Track ID],Table__Track_Baseline[Avg. Twist],"-")</f>
        <v>2.50395156573191</v>
      </c>
      <c r="W114" s="29">
        <f ca="1">IFERROR(Table_TrackDisplacement[[#This Row],[Twist Raw Data]]-Table_TrackDisplacement[[#This Row],[BL Twist Raw Data]],"-")</f>
        <v>-0.46374820492545155</v>
      </c>
      <c r="X114" s="29">
        <f ca="1">IFERROR(Table_TrackDisplacement[[#This Row],[Cant Delta Data]]-OFFSET(Table_TrackDisplacement[[#This Row],[Cant Delta Data]],-2,0),"-")</f>
        <v>-0.46374820492545155</v>
      </c>
      <c r="Y114" s="29">
        <f ca="1">IFERROR(Table_TrackDisplacement[[#This Row],[Twist Delta Data]]-Table_TrackDisplacement[[#This Row],[Raw Twist Change]],"-")</f>
        <v>0</v>
      </c>
      <c r="Z1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1322.0666877334027</v>
      </c>
      <c r="AA114" s="29">
        <f>_xlfn.XLOOKUP(Table_TrackDisplacement[[#This Row],[Track ID]],Table__Track_Baseline[Track ID],Table__Track_Baseline[Avg. Gauge],"-")</f>
        <v>1322.4197928471017</v>
      </c>
      <c r="AB114" s="29">
        <f>IFERROR(Table_TrackDisplacement[[#This Row],[Gauge Raw Data]]-Table_TrackDisplacement[[#This Row],[BL Gauge Raw Data]],"-")</f>
        <v>-0.35310511369902997</v>
      </c>
      <c r="AC1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0.95718923507758225</v>
      </c>
    </row>
    <row r="115" spans="1:29" x14ac:dyDescent="0.25">
      <c r="A115" s="27">
        <v>45776.284722222219</v>
      </c>
      <c r="B115" s="28" t="s">
        <v>12</v>
      </c>
      <c r="C115" s="28" t="str">
        <f>Table_TrackDisplacement[[#This Row],[Epoch]]&amp;"-"&amp;Table_TrackDisplacement[[#This Row],[Track ID]]</f>
        <v>45776.2847222222-250-RL-OP-0021</v>
      </c>
      <c r="D115" s="34">
        <v>51886.101888003854</v>
      </c>
      <c r="E115" s="34">
        <v>159195.44568170901</v>
      </c>
      <c r="F115" s="34">
        <v>18.868774640796559</v>
      </c>
      <c r="G115" s="34">
        <v>51885.74197615045</v>
      </c>
      <c r="H115" s="34">
        <v>159194.186695724</v>
      </c>
      <c r="I115" s="34">
        <v>18.864787569705001</v>
      </c>
      <c r="J115" s="33">
        <v>-9.5402773877140135E-4</v>
      </c>
      <c r="K115" s="33">
        <v>-1.7215055413544178E-4</v>
      </c>
      <c r="L115" s="33">
        <v>-1.2817159807703149E-3</v>
      </c>
      <c r="M115" s="33">
        <v>-9.9999087979085743E-4</v>
      </c>
      <c r="N115" s="33">
        <v>-2.6193447411060333E-9</v>
      </c>
      <c r="O115" s="33">
        <v>-1.2810757355730118E-3</v>
      </c>
      <c r="P115" s="29">
        <f>(Table_TrackDisplacement[[#This Row],[LR Track Z]]-Table_TrackDisplacement[[#This Row],[RR Track Z]])*1000</f>
        <v>3.9870710915579366</v>
      </c>
      <c r="Q115" s="29">
        <f>_xlfn.XLOOKUP(Table_TrackDisplacement[[#This Row],[Track ID]],Table__Track_Baseline[Track ID],Table__Track_Baseline[Avg. Cant],"-")</f>
        <v>3.9877113367552397</v>
      </c>
      <c r="R115" s="29">
        <f>Table_TrackDisplacement[[#This Row],[Cant Raw Data]]-Table_TrackDisplacement[[#This Row],[BL Cant Raw Data]]</f>
        <v>-6.4024519730310203E-4</v>
      </c>
      <c r="S115" s="30">
        <f>(Table_TrackDisplacement[[#This Row],[Delta LR Z]]-Table_TrackDisplacement[[#This Row],[Delta RR Z]])*1000</f>
        <v>-6.4024519730310203E-4</v>
      </c>
      <c r="T115" s="29">
        <f>Table_TrackDisplacement[[#This Row],[Cant Delta Data]]-Table_TrackDisplacement[[#This Row],[Raw Cant Change]]</f>
        <v>0</v>
      </c>
      <c r="U115" s="29">
        <f ca="1">IFERROR(Table_TrackDisplacement[[#This Row],[Cant Raw Data]]-OFFSET(Table_TrackDisplacement[[#This Row],[Cant Raw Data]],-2,0),"-")</f>
        <v>-9.2226832605533104</v>
      </c>
      <c r="V115" s="29" t="str">
        <f ca="1">_xlfn.XLOOKUP(Table_TrackDisplacement[[#This Row],[Track ID]],Table__Track_Baseline[Track ID],Table__Track_Baseline[Avg. Twist],"-")</f>
        <v>-</v>
      </c>
      <c r="W115" s="29" t="str">
        <f ca="1">IFERROR(Table_TrackDisplacement[[#This Row],[Twist Raw Data]]-Table_TrackDisplacement[[#This Row],[BL Twist Raw Data]],"-")</f>
        <v>-</v>
      </c>
      <c r="X115" s="29">
        <f ca="1">IFERROR(Table_TrackDisplacement[[#This Row],[Cant Delta Data]]-OFFSET(Table_TrackDisplacement[[#This Row],[Cant Delta Data]],-2,0),"-")</f>
        <v>0.28010500970054864</v>
      </c>
      <c r="Y115" s="29" t="str">
        <f ca="1">IFERROR(Table_TrackDisplacement[[#This Row],[Twist Delta Data]]-Table_TrackDisplacement[[#This Row],[Raw Twist Change]],"-")</f>
        <v>-</v>
      </c>
      <c r="Z1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1309.4266491154856</v>
      </c>
      <c r="AA115" s="29">
        <f>_xlfn.XLOOKUP(Table_TrackDisplacement[[#This Row],[Track ID]],Table__Track_Baseline[Track ID],Table__Track_Baseline[Avg. Gauge],"-")</f>
        <v>1309.5795373260466</v>
      </c>
      <c r="AB115" s="29">
        <f>IFERROR(Table_TrackDisplacement[[#This Row],[Gauge Raw Data]]-Table_TrackDisplacement[[#This Row],[BL Gauge Raw Data]],"-")</f>
        <v>-0.15288821056105917</v>
      </c>
      <c r="AC1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0.17817949292494467</v>
      </c>
    </row>
    <row r="116" spans="1:29" x14ac:dyDescent="0.25">
      <c r="A116" s="27">
        <v>45776.284722222219</v>
      </c>
      <c r="B116" s="28" t="s">
        <v>13</v>
      </c>
      <c r="C116" s="28" t="str">
        <f>Table_TrackDisplacement[[#This Row],[Epoch]]&amp;"-"&amp;Table_TrackDisplacement[[#This Row],[Track ID]]</f>
        <v>45776.2847222222-250-RL-OP-0022</v>
      </c>
      <c r="D116" s="34">
        <v>51887.0635346048</v>
      </c>
      <c r="E116" s="34">
        <v>159195.17139037082</v>
      </c>
      <c r="F116" s="34">
        <v>18.86849771869845</v>
      </c>
      <c r="G116" s="34">
        <v>51886.703005177442</v>
      </c>
      <c r="H116" s="34">
        <v>159193.91024827689</v>
      </c>
      <c r="I116" s="34">
        <v>18.864652437138897</v>
      </c>
      <c r="J116" s="33">
        <v>-8.9753687643678859E-4</v>
      </c>
      <c r="K116" s="33">
        <v>2.5911314878612757E-5</v>
      </c>
      <c r="L116" s="33">
        <v>-1.6278894641423847E-3</v>
      </c>
      <c r="M116" s="33">
        <v>-9.9997991492273286E-4</v>
      </c>
      <c r="N116" s="33">
        <v>-5.791662260890007E-9</v>
      </c>
      <c r="O116" s="33">
        <v>-1.6189071485186446E-3</v>
      </c>
      <c r="P116" s="29">
        <f>(Table_TrackDisplacement[[#This Row],[LR Track Z]]-Table_TrackDisplacement[[#This Row],[RR Track Z]])*1000</f>
        <v>3.8452815595526602</v>
      </c>
      <c r="Q116" s="29">
        <f>_xlfn.XLOOKUP(Table_TrackDisplacement[[#This Row],[Track ID]],Table__Track_Baseline[Track ID],Table__Track_Baseline[Avg. Cant],"-")</f>
        <v>3.8542638751764002</v>
      </c>
      <c r="R116" s="29">
        <f>Table_TrackDisplacement[[#This Row],[Cant Raw Data]]-Table_TrackDisplacement[[#This Row],[BL Cant Raw Data]]</f>
        <v>-8.9823156237400781E-3</v>
      </c>
      <c r="S116" s="30">
        <f>(Table_TrackDisplacement[[#This Row],[Delta LR Z]]-Table_TrackDisplacement[[#This Row],[Delta RR Z]])*1000</f>
        <v>-8.9823156237400781E-3</v>
      </c>
      <c r="T116" s="29">
        <f>Table_TrackDisplacement[[#This Row],[Cant Delta Data]]-Table_TrackDisplacement[[#This Row],[Raw Cant Change]]</f>
        <v>0</v>
      </c>
      <c r="U116" s="29">
        <f ca="1">IFERROR(Table_TrackDisplacement[[#This Row],[Cant Raw Data]]-OFFSET(Table_TrackDisplacement[[#This Row],[Cant Raw Data]],-2,0),"-")</f>
        <v>-10.384574472961816</v>
      </c>
      <c r="V116" s="29" t="str">
        <f ca="1">_xlfn.XLOOKUP(Table_TrackDisplacement[[#This Row],[Track ID]],Table__Track_Baseline[Track ID],Table__Track_Baseline[Avg. Twist],"-")</f>
        <v>-</v>
      </c>
      <c r="W116" s="29" t="str">
        <f ca="1">IFERROR(Table_TrackDisplacement[[#This Row],[Twist Raw Data]]-Table_TrackDisplacement[[#This Row],[BL Twist Raw Data]],"-")</f>
        <v>-</v>
      </c>
      <c r="X116" s="29">
        <f ca="1">IFERROR(Table_TrackDisplacement[[#This Row],[Cant Delta Data]]-OFFSET(Table_TrackDisplacement[[#This Row],[Cant Delta Data]],-2,0),"-")</f>
        <v>0.50363704173506108</v>
      </c>
      <c r="Y116" s="29" t="str">
        <f ca="1">IFERROR(Table_TrackDisplacement[[#This Row],[Twist Delta Data]]-Table_TrackDisplacement[[#This Row],[Raw Twist Change]],"-")</f>
        <v>-</v>
      </c>
      <c r="Z1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1311.6690265616955</v>
      </c>
      <c r="AA116" s="29">
        <f>_xlfn.XLOOKUP(Table_TrackDisplacement[[#This Row],[Track ID]],Table__Track_Baseline[Track ID],Table__Track_Baseline[Avg. Gauge],"-")</f>
        <v>1311.6159795455751</v>
      </c>
      <c r="AB116" s="29">
        <f>IFERROR(Table_TrackDisplacement[[#This Row],[Gauge Raw Data]]-Table_TrackDisplacement[[#This Row],[BL Gauge Raw Data]],"-")</f>
        <v>5.3047016120444823E-2</v>
      </c>
      <c r="AC1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0.10605165976847387</v>
      </c>
    </row>
    <row r="117" spans="1:29" x14ac:dyDescent="0.25">
      <c r="A117" s="27">
        <v>45776.284722222219</v>
      </c>
      <c r="B117" s="28" t="s">
        <v>14</v>
      </c>
      <c r="C117" s="28" t="str">
        <f>Table_TrackDisplacement[[#This Row],[Epoch]]&amp;"-"&amp;Table_TrackDisplacement[[#This Row],[Track ID]]</f>
        <v>45776.2847222222-250-RL-OP-0023</v>
      </c>
      <c r="D117" s="34">
        <v>51888.025181205747</v>
      </c>
      <c r="E117" s="34">
        <v>159194.89709903265</v>
      </c>
      <c r="F117" s="34">
        <v>18.86822079660034</v>
      </c>
      <c r="G117" s="34">
        <v>51887.664034204441</v>
      </c>
      <c r="H117" s="34">
        <v>159193.63380082979</v>
      </c>
      <c r="I117" s="34">
        <v>18.864517304572793</v>
      </c>
      <c r="J117" s="33">
        <v>-8.4104601410217583E-4</v>
      </c>
      <c r="K117" s="33">
        <v>2.2397324210032821E-4</v>
      </c>
      <c r="L117" s="33">
        <v>-1.9740629475144544E-3</v>
      </c>
      <c r="M117" s="33">
        <v>-9.9996893550269306E-4</v>
      </c>
      <c r="N117" s="33">
        <v>-8.934875950217247E-9</v>
      </c>
      <c r="O117" s="33">
        <v>-1.9567385614642774E-3</v>
      </c>
      <c r="P117" s="29">
        <f>(Table_TrackDisplacement[[#This Row],[LR Track Z]]-Table_TrackDisplacement[[#This Row],[RR Track Z]])*1000</f>
        <v>3.7034920275473837</v>
      </c>
      <c r="Q117" s="29">
        <f>_xlfn.XLOOKUP(Table_TrackDisplacement[[#This Row],[Track ID]],Table__Track_Baseline[Track ID],Table__Track_Baseline[Avg. Cant],"-")</f>
        <v>3.7208164135975608</v>
      </c>
      <c r="R117" s="29">
        <f>Table_TrackDisplacement[[#This Row],[Cant Raw Data]]-Table_TrackDisplacement[[#This Row],[BL Cant Raw Data]]</f>
        <v>-1.7324386050177054E-2</v>
      </c>
      <c r="S117" s="30">
        <f>(Table_TrackDisplacement[[#This Row],[Delta LR Z]]-Table_TrackDisplacement[[#This Row],[Delta RR Z]])*1000</f>
        <v>-1.7324386050177054E-2</v>
      </c>
      <c r="T117" s="29">
        <f>Table_TrackDisplacement[[#This Row],[Cant Delta Data]]-Table_TrackDisplacement[[#This Row],[Raw Cant Change]]</f>
        <v>0</v>
      </c>
      <c r="U117" s="29">
        <f ca="1">IFERROR(Table_TrackDisplacement[[#This Row],[Cant Raw Data]]-OFFSET(Table_TrackDisplacement[[#This Row],[Cant Raw Data]],-2,0),"-")</f>
        <v>-0.28357906401055288</v>
      </c>
      <c r="V117" s="29">
        <f ca="1">_xlfn.XLOOKUP(Table_TrackDisplacement[[#This Row],[Track ID]],Table__Track_Baseline[Track ID],Table__Track_Baseline[Avg. Twist],"-")</f>
        <v>-0.26689492315767893</v>
      </c>
      <c r="W117" s="29">
        <f ca="1">IFERROR(Table_TrackDisplacement[[#This Row],[Twist Raw Data]]-Table_TrackDisplacement[[#This Row],[BL Twist Raw Data]],"-")</f>
        <v>-1.6684140852873952E-2</v>
      </c>
      <c r="X117" s="29">
        <f ca="1">IFERROR(Table_TrackDisplacement[[#This Row],[Cant Delta Data]]-OFFSET(Table_TrackDisplacement[[#This Row],[Cant Delta Data]],-2,0),"-")</f>
        <v>-1.6684140852873952E-2</v>
      </c>
      <c r="Y117" s="29">
        <f ca="1">IFERROR(Table_TrackDisplacement[[#This Row],[Twist Delta Data]]-Table_TrackDisplacement[[#This Row],[Raw Twist Change]],"-")</f>
        <v>0</v>
      </c>
      <c r="Z1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1313.9114208165081</v>
      </c>
      <c r="AA117" s="29">
        <f>_xlfn.XLOOKUP(Table_TrackDisplacement[[#This Row],[Track ID]],Table__Track_Baseline[Track ID],Table__Track_Baseline[Avg. Gauge],"-")</f>
        <v>1313.6524365911453</v>
      </c>
      <c r="AB117" s="29">
        <f>IFERROR(Table_TrackDisplacement[[#This Row],[Gauge Raw Data]]-Table_TrackDisplacement[[#This Row],[BL Gauge Raw Data]],"-")</f>
        <v>0.25898422536283761</v>
      </c>
      <c r="AC1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0.27518111290843245</v>
      </c>
    </row>
    <row r="118" spans="1:29" x14ac:dyDescent="0.25">
      <c r="A118" s="27">
        <v>45776.284722222219</v>
      </c>
      <c r="B118" s="28" t="s">
        <v>15</v>
      </c>
      <c r="C118" s="28" t="str">
        <f>Table_TrackDisplacement[[#This Row],[Epoch]]&amp;"-"&amp;Table_TrackDisplacement[[#This Row],[Track ID]]</f>
        <v>45776.2847222222-250-RL-OP-0024</v>
      </c>
      <c r="D118" s="34">
        <v>51888.986288492531</v>
      </c>
      <c r="E118" s="34">
        <v>159194.62201568196</v>
      </c>
      <c r="F118" s="34">
        <v>18.867826216423929</v>
      </c>
      <c r="G118" s="34">
        <v>51888.624024403252</v>
      </c>
      <c r="H118" s="34">
        <v>159193.35679661779</v>
      </c>
      <c r="I118" s="34">
        <v>18.863752372254648</v>
      </c>
      <c r="J118" s="33">
        <v>-2.3414002498611808E-5</v>
      </c>
      <c r="K118" s="33">
        <v>-8.2444777945056558E-5</v>
      </c>
      <c r="L118" s="33">
        <v>-1.6887356920989305E-3</v>
      </c>
      <c r="M118" s="33">
        <v>-1.0716997567215003E-3</v>
      </c>
      <c r="N118" s="33">
        <v>-2.496251545380801E-4</v>
      </c>
      <c r="O118" s="33">
        <v>-1.7007345124149253E-3</v>
      </c>
      <c r="P118" s="29">
        <f>(Table_TrackDisplacement[[#This Row],[LR Track Z]]-Table_TrackDisplacement[[#This Row],[RR Track Z]])*1000</f>
        <v>4.0738441692802496</v>
      </c>
      <c r="Q118" s="29">
        <f>_xlfn.XLOOKUP(Table_TrackDisplacement[[#This Row],[Track ID]],Table__Track_Baseline[Track ID],Table__Track_Baseline[Avg. Cant],"-")</f>
        <v>4.0618453489642548</v>
      </c>
      <c r="R118" s="29">
        <f>Table_TrackDisplacement[[#This Row],[Cant Raw Data]]-Table_TrackDisplacement[[#This Row],[BL Cant Raw Data]]</f>
        <v>1.1998820315994863E-2</v>
      </c>
      <c r="S118" s="30">
        <f>(Table_TrackDisplacement[[#This Row],[Delta LR Z]]-Table_TrackDisplacement[[#This Row],[Delta RR Z]])*1000</f>
        <v>1.1998820315994863E-2</v>
      </c>
      <c r="T118" s="29">
        <f>Table_TrackDisplacement[[#This Row],[Cant Delta Data]]-Table_TrackDisplacement[[#This Row],[Raw Cant Change]]</f>
        <v>0</v>
      </c>
      <c r="U118" s="29">
        <f ca="1">IFERROR(Table_TrackDisplacement[[#This Row],[Cant Raw Data]]-OFFSET(Table_TrackDisplacement[[#This Row],[Cant Raw Data]],-2,0),"-")</f>
        <v>0.22856260972758946</v>
      </c>
      <c r="V118" s="29">
        <f ca="1">_xlfn.XLOOKUP(Table_TrackDisplacement[[#This Row],[Track ID]],Table__Track_Baseline[Track ID],Table__Track_Baseline[Avg. Twist],"-")</f>
        <v>0.20758147378785452</v>
      </c>
      <c r="W118" s="29">
        <f ca="1">IFERROR(Table_TrackDisplacement[[#This Row],[Twist Raw Data]]-Table_TrackDisplacement[[#This Row],[BL Twist Raw Data]],"-")</f>
        <v>2.0981135939734941E-2</v>
      </c>
      <c r="X118" s="29">
        <f ca="1">IFERROR(Table_TrackDisplacement[[#This Row],[Cant Delta Data]]-OFFSET(Table_TrackDisplacement[[#This Row],[Cant Delta Data]],-2,0),"-")</f>
        <v>2.0981135939734941E-2</v>
      </c>
      <c r="Y118" s="29">
        <f ca="1">IFERROR(Table_TrackDisplacement[[#This Row],[Twist Delta Data]]-Table_TrackDisplacement[[#This Row],[Raw Twist Change]],"-")</f>
        <v>0</v>
      </c>
      <c r="Z1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1316.0665435000994</v>
      </c>
      <c r="AA118" s="29">
        <f>_xlfn.XLOOKUP(Table_TrackDisplacement[[#This Row],[Track ID]],Table__Track_Baseline[Track ID],Table__Track_Baseline[Avg. Gauge],"-")</f>
        <v>1315.6175827293309</v>
      </c>
      <c r="AB118" s="29">
        <f>IFERROR(Table_TrackDisplacement[[#This Row],[Gauge Raw Data]]-Table_TrackDisplacement[[#This Row],[BL Gauge Raw Data]],"-")</f>
        <v>0.44896077076850816</v>
      </c>
      <c r="AC1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1.0616008065715712</v>
      </c>
    </row>
    <row r="119" spans="1:29" x14ac:dyDescent="0.25">
      <c r="A119" s="27">
        <v>45776.284722222219</v>
      </c>
      <c r="B119" s="28" t="s">
        <v>16</v>
      </c>
      <c r="C119" s="28" t="str">
        <f>Table_TrackDisplacement[[#This Row],[Epoch]]&amp;"-"&amp;Table_TrackDisplacement[[#This Row],[Track ID]]</f>
        <v>45776.2847222222-250-RL-OP-0025</v>
      </c>
      <c r="D119" s="34">
        <v>51889.947664755273</v>
      </c>
      <c r="E119" s="34">
        <v>159194.34677847879</v>
      </c>
      <c r="F119" s="34">
        <v>18.867421951254048</v>
      </c>
      <c r="G119" s="34">
        <v>51889.584791712696</v>
      </c>
      <c r="H119" s="34">
        <v>159193.07944225875</v>
      </c>
      <c r="I119" s="34">
        <v>18.862894115171244</v>
      </c>
      <c r="J119" s="33">
        <v>-4.8737390898168087E-5</v>
      </c>
      <c r="K119" s="33">
        <v>-1.7161280266009271E-4</v>
      </c>
      <c r="L119" s="33">
        <v>-1.3520881602993029E-3</v>
      </c>
      <c r="M119" s="33">
        <v>-1.1540091873030178E-3</v>
      </c>
      <c r="N119" s="33">
        <v>-5.3618825040757656E-4</v>
      </c>
      <c r="O119" s="33">
        <v>-1.357185565581176E-3</v>
      </c>
      <c r="P119" s="29">
        <f>(Table_TrackDisplacement[[#This Row],[LR Track Z]]-Table_TrackDisplacement[[#This Row],[RR Track Z]])*1000</f>
        <v>4.5278360828042707</v>
      </c>
      <c r="Q119" s="29">
        <f>_xlfn.XLOOKUP(Table_TrackDisplacement[[#This Row],[Track ID]],Table__Track_Baseline[Track ID],Table__Track_Baseline[Avg. Cant],"-")</f>
        <v>4.5227386775223977</v>
      </c>
      <c r="R119" s="29">
        <f>Table_TrackDisplacement[[#This Row],[Cant Raw Data]]-Table_TrackDisplacement[[#This Row],[BL Cant Raw Data]]</f>
        <v>5.0974052818730797E-3</v>
      </c>
      <c r="S119" s="30">
        <f>(Table_TrackDisplacement[[#This Row],[Delta LR Z]]-Table_TrackDisplacement[[#This Row],[Delta RR Z]])*1000</f>
        <v>5.0974052818730797E-3</v>
      </c>
      <c r="T119" s="29">
        <f>Table_TrackDisplacement[[#This Row],[Cant Delta Data]]-Table_TrackDisplacement[[#This Row],[Raw Cant Change]]</f>
        <v>0</v>
      </c>
      <c r="U119" s="29">
        <f ca="1">IFERROR(Table_TrackDisplacement[[#This Row],[Cant Raw Data]]-OFFSET(Table_TrackDisplacement[[#This Row],[Cant Raw Data]],-2,0),"-")</f>
        <v>0.82434405525688703</v>
      </c>
      <c r="V119" s="29">
        <f ca="1">_xlfn.XLOOKUP(Table_TrackDisplacement[[#This Row],[Track ID]],Table__Track_Baseline[Track ID],Table__Track_Baseline[Avg. Twist],"-")</f>
        <v>0.8019222639248369</v>
      </c>
      <c r="W119" s="29">
        <f ca="1">IFERROR(Table_TrackDisplacement[[#This Row],[Twist Raw Data]]-Table_TrackDisplacement[[#This Row],[BL Twist Raw Data]],"-")</f>
        <v>2.2421791332050134E-2</v>
      </c>
      <c r="X119" s="29">
        <f ca="1">IFERROR(Table_TrackDisplacement[[#This Row],[Cant Delta Data]]-OFFSET(Table_TrackDisplacement[[#This Row],[Cant Delta Data]],-2,0),"-")</f>
        <v>2.2421791332050134E-2</v>
      </c>
      <c r="Y119" s="29">
        <f ca="1">IFERROR(Table_TrackDisplacement[[#This Row],[Twist Delta Data]]-Table_TrackDisplacement[[#This Row],[Raw Twist Change]],"-")</f>
        <v>0</v>
      </c>
      <c r="Z1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1318.2710043705135</v>
      </c>
      <c r="AA119" s="29">
        <f>_xlfn.XLOOKUP(Table_TrackDisplacement[[#This Row],[Track ID]],Table__Track_Baseline[Track ID],Table__Track_Baseline[Avg. Gauge],"-")</f>
        <v>1317.6166071174061</v>
      </c>
      <c r="AB119" s="29">
        <f>IFERROR(Table_TrackDisplacement[[#This Row],[Gauge Raw Data]]-Table_TrackDisplacement[[#This Row],[BL Gauge Raw Data]],"-")</f>
        <v>0.6543972531073905</v>
      </c>
      <c r="AC1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1.1638586617664919</v>
      </c>
    </row>
    <row r="120" spans="1:29" x14ac:dyDescent="0.25">
      <c r="A120" s="27">
        <v>45776.284722222219</v>
      </c>
      <c r="B120" s="28" t="s">
        <v>17</v>
      </c>
      <c r="C120" s="28" t="str">
        <f>Table_TrackDisplacement[[#This Row],[Epoch]]&amp;"-"&amp;Table_TrackDisplacement[[#This Row],[Track ID]]</f>
        <v>45776.2847222222-250-RL-OP-0026</v>
      </c>
      <c r="D120" s="34">
        <v>51890.909041018014</v>
      </c>
      <c r="E120" s="34">
        <v>159194.07154127565</v>
      </c>
      <c r="F120" s="34">
        <v>18.867017686084164</v>
      </c>
      <c r="G120" s="34">
        <v>51890.545559022146</v>
      </c>
      <c r="H120" s="34">
        <v>159192.80208789968</v>
      </c>
      <c r="I120" s="34">
        <v>18.86203585808784</v>
      </c>
      <c r="J120" s="33">
        <v>-7.4060779297724366E-5</v>
      </c>
      <c r="K120" s="33">
        <v>-2.6078082737512887E-4</v>
      </c>
      <c r="L120" s="33">
        <v>-1.015440628503228E-3</v>
      </c>
      <c r="M120" s="33">
        <v>-1.2363186178845353E-3</v>
      </c>
      <c r="N120" s="33">
        <v>-8.2275140448473394E-4</v>
      </c>
      <c r="O120" s="33">
        <v>-1.013636618754532E-3</v>
      </c>
      <c r="P120" s="29">
        <f>(Table_TrackDisplacement[[#This Row],[LR Track Z]]-Table_TrackDisplacement[[#This Row],[RR Track Z]])*1000</f>
        <v>4.9818279963247392</v>
      </c>
      <c r="Q120" s="29">
        <f>_xlfn.XLOOKUP(Table_TrackDisplacement[[#This Row],[Track ID]],Table__Track_Baseline[Track ID],Table__Track_Baseline[Avg. Cant],"-")</f>
        <v>4.9836320060734352</v>
      </c>
      <c r="R120" s="29">
        <f>Table_TrackDisplacement[[#This Row],[Cant Raw Data]]-Table_TrackDisplacement[[#This Row],[BL Cant Raw Data]]</f>
        <v>-1.8040097486959894E-3</v>
      </c>
      <c r="S120" s="30">
        <f>(Table_TrackDisplacement[[#This Row],[Delta LR Z]]-Table_TrackDisplacement[[#This Row],[Delta RR Z]])*1000</f>
        <v>-1.8040097486959894E-3</v>
      </c>
      <c r="T120" s="29">
        <f>Table_TrackDisplacement[[#This Row],[Cant Delta Data]]-Table_TrackDisplacement[[#This Row],[Raw Cant Change]]</f>
        <v>0</v>
      </c>
      <c r="U120" s="29">
        <f ca="1">IFERROR(Table_TrackDisplacement[[#This Row],[Cant Raw Data]]-OFFSET(Table_TrackDisplacement[[#This Row],[Cant Raw Data]],-2,0),"-")</f>
        <v>0.90798382704448954</v>
      </c>
      <c r="V120" s="29">
        <f ca="1">_xlfn.XLOOKUP(Table_TrackDisplacement[[#This Row],[Track ID]],Table__Track_Baseline[Track ID],Table__Track_Baseline[Avg. Twist],"-")</f>
        <v>0.9217866571091804</v>
      </c>
      <c r="W120" s="29">
        <f ca="1">IFERROR(Table_TrackDisplacement[[#This Row],[Twist Raw Data]]-Table_TrackDisplacement[[#This Row],[BL Twist Raw Data]],"-")</f>
        <v>-1.3802830064690852E-2</v>
      </c>
      <c r="X120" s="29">
        <f ca="1">IFERROR(Table_TrackDisplacement[[#This Row],[Cant Delta Data]]-OFFSET(Table_TrackDisplacement[[#This Row],[Cant Delta Data]],-2,0),"-")</f>
        <v>-1.3802830064690852E-2</v>
      </c>
      <c r="Y120" s="29">
        <f ca="1">IFERROR(Table_TrackDisplacement[[#This Row],[Twist Delta Data]]-Table_TrackDisplacement[[#This Row],[Raw Twist Change]],"-")</f>
        <v>0</v>
      </c>
      <c r="Z1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1320.4756164783369</v>
      </c>
      <c r="AA120" s="29">
        <f>_xlfn.XLOOKUP(Table_TrackDisplacement[[#This Row],[Track ID]],Table__Track_Baseline[Track ID],Table__Track_Baseline[Avg. Gauge],"-")</f>
        <v>1319.6157879683969</v>
      </c>
      <c r="AB120" s="29">
        <f>IFERROR(Table_TrackDisplacement[[#This Row],[Gauge Raw Data]]-Table_TrackDisplacement[[#This Row],[BL Gauge Raw Data]],"-")</f>
        <v>0.85982850993991633</v>
      </c>
      <c r="AC1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1.2909908858487582</v>
      </c>
    </row>
    <row r="121" spans="1:29" x14ac:dyDescent="0.25">
      <c r="A121" s="27">
        <v>45776.284722222219</v>
      </c>
      <c r="B121" s="28" t="s">
        <v>18</v>
      </c>
      <c r="C121" s="28" t="str">
        <f>Table_TrackDisplacement[[#This Row],[Epoch]]&amp;"-"&amp;Table_TrackDisplacement[[#This Row],[Track ID]]</f>
        <v>45776.2847222222-250-RL-OP-0027</v>
      </c>
      <c r="D121" s="34">
        <v>51891.869997674046</v>
      </c>
      <c r="E121" s="34">
        <v>159193.79503821288</v>
      </c>
      <c r="F121" s="34">
        <v>18.864661670375355</v>
      </c>
      <c r="G121" s="34">
        <v>51891.504328634539</v>
      </c>
      <c r="H121" s="34">
        <v>159192.52582192715</v>
      </c>
      <c r="I121" s="34">
        <v>18.860282573719331</v>
      </c>
      <c r="J121" s="33">
        <v>-9.9999999656574801E-4</v>
      </c>
      <c r="K121" s="33">
        <v>0</v>
      </c>
      <c r="L121" s="33">
        <v>-1.0000000000012221E-3</v>
      </c>
      <c r="M121" s="33">
        <v>-6.1744375852867961E-4</v>
      </c>
      <c r="N121" s="33">
        <v>-8.2928533083759248E-4</v>
      </c>
      <c r="O121" s="33">
        <v>-1.0002938976505504E-3</v>
      </c>
      <c r="P121" s="29">
        <f>(Table_TrackDisplacement[[#This Row],[LR Track Z]]-Table_TrackDisplacement[[#This Row],[RR Track Z]])*1000</f>
        <v>4.3790966560237621</v>
      </c>
      <c r="Q121" s="29">
        <f>_xlfn.XLOOKUP(Table_TrackDisplacement[[#This Row],[Track ID]],Table__Track_Baseline[Track ID],Table__Track_Baseline[Avg. Cant],"-")</f>
        <v>4.3788027583744338</v>
      </c>
      <c r="R121" s="29">
        <f>Table_TrackDisplacement[[#This Row],[Cant Raw Data]]-Table_TrackDisplacement[[#This Row],[BL Cant Raw Data]]</f>
        <v>2.9389764932830076E-4</v>
      </c>
      <c r="S121" s="30">
        <f>(Table_TrackDisplacement[[#This Row],[Delta LR Z]]-Table_TrackDisplacement[[#This Row],[Delta RR Z]])*1000</f>
        <v>2.9389764932830076E-4</v>
      </c>
      <c r="T121" s="29">
        <f>Table_TrackDisplacement[[#This Row],[Cant Delta Data]]-Table_TrackDisplacement[[#This Row],[Raw Cant Change]]</f>
        <v>0</v>
      </c>
      <c r="U121" s="29">
        <f ca="1">IFERROR(Table_TrackDisplacement[[#This Row],[Cant Raw Data]]-OFFSET(Table_TrackDisplacement[[#This Row],[Cant Raw Data]],-2,0),"-")</f>
        <v>-0.14873942678050867</v>
      </c>
      <c r="V121" s="29">
        <f ca="1">_xlfn.XLOOKUP(Table_TrackDisplacement[[#This Row],[Track ID]],Table__Track_Baseline[Track ID],Table__Track_Baseline[Avg. Twist],"-")</f>
        <v>-0.14393591914796389</v>
      </c>
      <c r="W121" s="29">
        <f ca="1">IFERROR(Table_TrackDisplacement[[#This Row],[Twist Raw Data]]-Table_TrackDisplacement[[#This Row],[BL Twist Raw Data]],"-")</f>
        <v>-4.803507632544779E-3</v>
      </c>
      <c r="X121" s="29">
        <f ca="1">IFERROR(Table_TrackDisplacement[[#This Row],[Cant Delta Data]]-OFFSET(Table_TrackDisplacement[[#This Row],[Cant Delta Data]],-2,0),"-")</f>
        <v>-4.803507632544779E-3</v>
      </c>
      <c r="Y121" s="29">
        <f ca="1">IFERROR(Table_TrackDisplacement[[#This Row],[Twist Delta Data]]-Table_TrackDisplacement[[#This Row],[Raw Twist Change]],"-")</f>
        <v>0</v>
      </c>
      <c r="Z1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1320.8493490544379</v>
      </c>
      <c r="AA121" s="29">
        <f>_xlfn.XLOOKUP(Table_TrackDisplacement[[#This Row],[Track ID]],Table__Track_Baseline[Track ID],Table__Track_Baseline[Avg. Gauge],"-")</f>
        <v>1320.1585236010314</v>
      </c>
      <c r="AB121" s="29">
        <f>IFERROR(Table_TrackDisplacement[[#This Row],[Gauge Raw Data]]-Table_TrackDisplacement[[#This Row],[BL Gauge Raw Data]],"-")</f>
        <v>0.69082545340643264</v>
      </c>
      <c r="AC1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0.9132707821776177</v>
      </c>
    </row>
    <row r="122" spans="1:29" x14ac:dyDescent="0.25">
      <c r="A122" s="27">
        <v>45776.284722222219</v>
      </c>
      <c r="B122" s="28" t="s">
        <v>19</v>
      </c>
      <c r="C122" s="28" t="str">
        <f>Table_TrackDisplacement[[#This Row],[Epoch]]&amp;"-"&amp;Table_TrackDisplacement[[#This Row],[Track ID]]</f>
        <v>45776.2847222222-250-RL-OP-0028</v>
      </c>
      <c r="D122" s="34">
        <v>51892.83098666594</v>
      </c>
      <c r="E122" s="34">
        <v>159193.51846240537</v>
      </c>
      <c r="F122" s="34">
        <v>18.862216230483451</v>
      </c>
      <c r="G122" s="34">
        <v>51892.465237248078</v>
      </c>
      <c r="H122" s="34">
        <v>159192.24896201835</v>
      </c>
      <c r="I122" s="34">
        <v>18.858486102714448</v>
      </c>
      <c r="J122" s="33">
        <v>-9.9999999656574801E-4</v>
      </c>
      <c r="K122" s="33">
        <v>0</v>
      </c>
      <c r="L122" s="33">
        <v>-1.0000000000012221E-3</v>
      </c>
      <c r="M122" s="33">
        <v>-5.6595535716041923E-4</v>
      </c>
      <c r="N122" s="33">
        <v>-6.5071348217315972E-4</v>
      </c>
      <c r="O122" s="33">
        <v>-1.0006013219729937E-3</v>
      </c>
      <c r="P122" s="29">
        <f>(Table_TrackDisplacement[[#This Row],[LR Track Z]]-Table_TrackDisplacement[[#This Row],[RR Track Z]])*1000</f>
        <v>3.7301277690033885</v>
      </c>
      <c r="Q122" s="29">
        <f>_xlfn.XLOOKUP(Table_TrackDisplacement[[#This Row],[Track ID]],Table__Track_Baseline[Track ID],Table__Track_Baseline[Avg. Cant],"-")</f>
        <v>3.729526447031617</v>
      </c>
      <c r="R122" s="29">
        <f>Table_TrackDisplacement[[#This Row],[Cant Raw Data]]-Table_TrackDisplacement[[#This Row],[BL Cant Raw Data]]</f>
        <v>6.0132197177154012E-4</v>
      </c>
      <c r="S122" s="30">
        <f>(Table_TrackDisplacement[[#This Row],[Delta LR Z]]-Table_TrackDisplacement[[#This Row],[Delta RR Z]])*1000</f>
        <v>6.0132197177154012E-4</v>
      </c>
      <c r="T122" s="29">
        <f>Table_TrackDisplacement[[#This Row],[Cant Delta Data]]-Table_TrackDisplacement[[#This Row],[Raw Cant Change]]</f>
        <v>0</v>
      </c>
      <c r="U122" s="29">
        <f ca="1">IFERROR(Table_TrackDisplacement[[#This Row],[Cant Raw Data]]-OFFSET(Table_TrackDisplacement[[#This Row],[Cant Raw Data]],-2,0),"-")</f>
        <v>-1.2517002273213507</v>
      </c>
      <c r="V122" s="29">
        <f ca="1">_xlfn.XLOOKUP(Table_TrackDisplacement[[#This Row],[Track ID]],Table__Track_Baseline[Track ID],Table__Track_Baseline[Avg. Twist],"-")</f>
        <v>-1.2541055590418182</v>
      </c>
      <c r="W122" s="29">
        <f ca="1">IFERROR(Table_TrackDisplacement[[#This Row],[Twist Raw Data]]-Table_TrackDisplacement[[#This Row],[BL Twist Raw Data]],"-")</f>
        <v>2.4053317204675295E-3</v>
      </c>
      <c r="X122" s="29">
        <f ca="1">IFERROR(Table_TrackDisplacement[[#This Row],[Cant Delta Data]]-OFFSET(Table_TrackDisplacement[[#This Row],[Cant Delta Data]],-2,0),"-")</f>
        <v>2.4053317204675295E-3</v>
      </c>
      <c r="Y122" s="29">
        <f ca="1">IFERROR(Table_TrackDisplacement[[#This Row],[Twist Delta Data]]-Table_TrackDisplacement[[#This Row],[Raw Twist Change]],"-")</f>
        <v>0</v>
      </c>
      <c r="Z1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1321.142605155751</v>
      </c>
      <c r="AA122" s="29">
        <f>_xlfn.XLOOKUP(Table_TrackDisplacement[[#This Row],[Track ID]],Table__Track_Baseline[Track ID],Table__Track_Baseline[Avg. Gauge],"-")</f>
        <v>1320.6376231231336</v>
      </c>
      <c r="AB122" s="29">
        <f>IFERROR(Table_TrackDisplacement[[#This Row],[Gauge Raw Data]]-Table_TrackDisplacement[[#This Row],[BL Gauge Raw Data]],"-")</f>
        <v>0.50498203261736307</v>
      </c>
      <c r="AC1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0.78219124673351759</v>
      </c>
    </row>
    <row r="123" spans="1:29" x14ac:dyDescent="0.25">
      <c r="A123" s="27">
        <v>45776.284722222219</v>
      </c>
      <c r="B123" s="28" t="s">
        <v>20</v>
      </c>
      <c r="C123" s="28" t="str">
        <f>Table_TrackDisplacement[[#This Row],[Epoch]]&amp;"-"&amp;Table_TrackDisplacement[[#This Row],[Track ID]]</f>
        <v>45776.2847222222-250-RL-OP-0029</v>
      </c>
      <c r="D123" s="34">
        <v>51893.791834251315</v>
      </c>
      <c r="E123" s="34">
        <v>159193.24188966473</v>
      </c>
      <c r="F123" s="34">
        <v>18.859926416951399</v>
      </c>
      <c r="G123" s="34">
        <v>51893.42569223688</v>
      </c>
      <c r="H123" s="34">
        <v>159191.97223060462</v>
      </c>
      <c r="I123" s="34">
        <v>18.856700906027484</v>
      </c>
      <c r="J123" s="33">
        <v>-1.0002115595852956E-3</v>
      </c>
      <c r="K123" s="33">
        <v>-7.2835246101021767E-7</v>
      </c>
      <c r="L123" s="33">
        <v>-9.9413643788537343E-4</v>
      </c>
      <c r="M123" s="33">
        <v>-1.0003216375480406E-3</v>
      </c>
      <c r="N123" s="33">
        <v>-3.3444867585785687E-4</v>
      </c>
      <c r="O123" s="33">
        <v>-1.0000000572247814E-3</v>
      </c>
      <c r="P123" s="29">
        <f>(Table_TrackDisplacement[[#This Row],[LR Track Z]]-Table_TrackDisplacement[[#This Row],[RR Track Z]])*1000</f>
        <v>3.2255109239152091</v>
      </c>
      <c r="Q123" s="29">
        <f>_xlfn.XLOOKUP(Table_TrackDisplacement[[#This Row],[Track ID]],Table__Track_Baseline[Track ID],Table__Track_Baseline[Avg. Cant],"-")</f>
        <v>3.2196473045758012</v>
      </c>
      <c r="R123" s="29">
        <f>Table_TrackDisplacement[[#This Row],[Cant Raw Data]]-Table_TrackDisplacement[[#This Row],[BL Cant Raw Data]]</f>
        <v>5.8636193394079328E-3</v>
      </c>
      <c r="S123" s="30">
        <f>(Table_TrackDisplacement[[#This Row],[Delta LR Z]]-Table_TrackDisplacement[[#This Row],[Delta RR Z]])*1000</f>
        <v>5.8636193394079328E-3</v>
      </c>
      <c r="T123" s="29">
        <f>Table_TrackDisplacement[[#This Row],[Cant Delta Data]]-Table_TrackDisplacement[[#This Row],[Raw Cant Change]]</f>
        <v>0</v>
      </c>
      <c r="U123" s="29">
        <f ca="1">IFERROR(Table_TrackDisplacement[[#This Row],[Cant Raw Data]]-OFFSET(Table_TrackDisplacement[[#This Row],[Cant Raw Data]],-2,0),"-")</f>
        <v>-1.153585732108553</v>
      </c>
      <c r="V123" s="29">
        <f ca="1">_xlfn.XLOOKUP(Table_TrackDisplacement[[#This Row],[Track ID]],Table__Track_Baseline[Track ID],Table__Track_Baseline[Avg. Twist],"-")</f>
        <v>-1.1591554537986326</v>
      </c>
      <c r="W123" s="29">
        <f ca="1">IFERROR(Table_TrackDisplacement[[#This Row],[Twist Raw Data]]-Table_TrackDisplacement[[#This Row],[BL Twist Raw Data]],"-")</f>
        <v>5.569721690079632E-3</v>
      </c>
      <c r="X123" s="29">
        <f ca="1">IFERROR(Table_TrackDisplacement[[#This Row],[Cant Delta Data]]-OFFSET(Table_TrackDisplacement[[#This Row],[Cant Delta Data]],-2,0),"-")</f>
        <v>5.569721690079632E-3</v>
      </c>
      <c r="Y123" s="29">
        <f ca="1">IFERROR(Table_TrackDisplacement[[#This Row],[Twist Delta Data]]-Table_TrackDisplacement[[#This Row],[Raw Twist Change]],"-")</f>
        <v>0</v>
      </c>
      <c r="Z1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1321.4024775134362</v>
      </c>
      <c r="AA123" s="29">
        <f>_xlfn.XLOOKUP(Table_TrackDisplacement[[#This Row],[Track ID]],Table__Track_Baseline[Track ID],Table__Track_Baseline[Avg. Gauge],"-")</f>
        <v>1321.0817834196855</v>
      </c>
      <c r="AB123" s="29">
        <f>IFERROR(Table_TrackDisplacement[[#This Row],[Gauge Raw Data]]-Table_TrackDisplacement[[#This Row],[BL Gauge Raw Data]],"-")</f>
        <v>0.320694093750717</v>
      </c>
      <c r="AC1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0.3337718508158099</v>
      </c>
    </row>
    <row r="124" spans="1:29" x14ac:dyDescent="0.25">
      <c r="A124" s="27">
        <v>45776.284722222219</v>
      </c>
      <c r="B124" s="28" t="s">
        <v>21</v>
      </c>
      <c r="C124" s="28" t="str">
        <f>Table_TrackDisplacement[[#This Row],[Epoch]]&amp;"-"&amp;Table_TrackDisplacement[[#This Row],[Track ID]]</f>
        <v>45776.2847222222-250-RL-OP-0030</v>
      </c>
      <c r="D124" s="34">
        <v>51894.75263598399</v>
      </c>
      <c r="E124" s="34">
        <v>159192.96465370167</v>
      </c>
      <c r="F124" s="34">
        <v>18.860427687376433</v>
      </c>
      <c r="G124" s="34">
        <v>51894.386491647616</v>
      </c>
      <c r="H124" s="34">
        <v>159191.6949861942</v>
      </c>
      <c r="I124" s="34">
        <v>18.856871854609565</v>
      </c>
      <c r="J124" s="33">
        <v>-1.004226112854667E-3</v>
      </c>
      <c r="K124" s="33">
        <v>-1.4549004845321178E-5</v>
      </c>
      <c r="L124" s="33">
        <v>-8.8287339965376077E-4</v>
      </c>
      <c r="M124" s="33">
        <v>-1.0610083481878974E-3</v>
      </c>
      <c r="N124" s="33">
        <v>-5.4489020840264857E-4</v>
      </c>
      <c r="O124" s="33">
        <v>-1.0000108548062769E-3</v>
      </c>
      <c r="P124" s="29">
        <f>(Table_TrackDisplacement[[#This Row],[LR Track Z]]-Table_TrackDisplacement[[#This Row],[RR Track Z]])*1000</f>
        <v>3.5558327668674394</v>
      </c>
      <c r="Q124" s="29">
        <f>_xlfn.XLOOKUP(Table_TrackDisplacement[[#This Row],[Track ID]],Table__Track_Baseline[Track ID],Table__Track_Baseline[Avg. Cant],"-")</f>
        <v>3.4386953117149233</v>
      </c>
      <c r="R124" s="29">
        <f>Table_TrackDisplacement[[#This Row],[Cant Raw Data]]-Table_TrackDisplacement[[#This Row],[BL Cant Raw Data]]</f>
        <v>0.11713745515251617</v>
      </c>
      <c r="S124" s="30">
        <f>(Table_TrackDisplacement[[#This Row],[Delta LR Z]]-Table_TrackDisplacement[[#This Row],[Delta RR Z]])*1000</f>
        <v>0.11713745515251617</v>
      </c>
      <c r="T124" s="29">
        <f>Table_TrackDisplacement[[#This Row],[Cant Delta Data]]-Table_TrackDisplacement[[#This Row],[Raw Cant Change]]</f>
        <v>0</v>
      </c>
      <c r="U124" s="29">
        <f ca="1">IFERROR(Table_TrackDisplacement[[#This Row],[Cant Raw Data]]-OFFSET(Table_TrackDisplacement[[#This Row],[Cant Raw Data]],-2,0),"-")</f>
        <v>-0.17429500213594906</v>
      </c>
      <c r="V124" s="29">
        <f ca="1">_xlfn.XLOOKUP(Table_TrackDisplacement[[#This Row],[Track ID]],Table__Track_Baseline[Track ID],Table__Track_Baseline[Avg. Twist],"-")</f>
        <v>-0.29083113531669369</v>
      </c>
      <c r="W124" s="29">
        <f ca="1">IFERROR(Table_TrackDisplacement[[#This Row],[Twist Raw Data]]-Table_TrackDisplacement[[#This Row],[BL Twist Raw Data]],"-")</f>
        <v>0.11653613318074463</v>
      </c>
      <c r="X124" s="29">
        <f ca="1">IFERROR(Table_TrackDisplacement[[#This Row],[Cant Delta Data]]-OFFSET(Table_TrackDisplacement[[#This Row],[Cant Delta Data]],-2,0),"-")</f>
        <v>0.11653613318074463</v>
      </c>
      <c r="Y124" s="29">
        <f ca="1">IFERROR(Table_TrackDisplacement[[#This Row],[Twist Delta Data]]-Table_TrackDisplacement[[#This Row],[Raw Twist Change]],"-")</f>
        <v>0</v>
      </c>
      <c r="Z1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1321.4120850549771</v>
      </c>
      <c r="AA124" s="29">
        <f>_xlfn.XLOOKUP(Table_TrackDisplacement[[#This Row],[Track ID]],Table__Track_Baseline[Track ID],Table__Track_Baseline[Avg. Gauge],"-")</f>
        <v>1320.8864707908592</v>
      </c>
      <c r="AB124" s="29">
        <f>IFERROR(Table_TrackDisplacement[[#This Row],[Gauge Raw Data]]-Table_TrackDisplacement[[#This Row],[BL Gauge Raw Data]],"-")</f>
        <v>0.52561426411784851</v>
      </c>
      <c r="AC1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0.5460835081191161</v>
      </c>
    </row>
    <row r="125" spans="1:29" x14ac:dyDescent="0.25">
      <c r="A125" s="27">
        <v>45776.284722222219</v>
      </c>
      <c r="B125" s="28" t="s">
        <v>22</v>
      </c>
      <c r="C125" s="28" t="str">
        <f>Table_TrackDisplacement[[#This Row],[Epoch]]&amp;"-"&amp;Table_TrackDisplacement[[#This Row],[Track ID]]</f>
        <v>45776.2847222222-250-RL-OP-0031</v>
      </c>
      <c r="D125" s="34">
        <v>51895.713437716666</v>
      </c>
      <c r="E125" s="34">
        <v>159192.68741773861</v>
      </c>
      <c r="F125" s="34">
        <v>18.860928957801466</v>
      </c>
      <c r="G125" s="34">
        <v>51895.347291058351</v>
      </c>
      <c r="H125" s="34">
        <v>159191.41774178378</v>
      </c>
      <c r="I125" s="34">
        <v>18.857042803191646</v>
      </c>
      <c r="J125" s="33">
        <v>-1.0082406588480808E-3</v>
      </c>
      <c r="K125" s="33">
        <v>-2.8369657229632139E-5</v>
      </c>
      <c r="L125" s="33">
        <v>-7.716103614185954E-4</v>
      </c>
      <c r="M125" s="33">
        <v>-1.1216950661037117E-3</v>
      </c>
      <c r="N125" s="33">
        <v>-7.5533174094744027E-4</v>
      </c>
      <c r="O125" s="33">
        <v>-1.0000216523877725E-3</v>
      </c>
      <c r="P125" s="29">
        <f>(Table_TrackDisplacement[[#This Row],[LR Track Z]]-Table_TrackDisplacement[[#This Row],[RR Track Z]])*1000</f>
        <v>3.8861546098196698</v>
      </c>
      <c r="Q125" s="29">
        <f>_xlfn.XLOOKUP(Table_TrackDisplacement[[#This Row],[Track ID]],Table__Track_Baseline[Track ID],Table__Track_Baseline[Avg. Cant],"-")</f>
        <v>3.6577433188504926</v>
      </c>
      <c r="R125" s="29">
        <f>Table_TrackDisplacement[[#This Row],[Cant Raw Data]]-Table_TrackDisplacement[[#This Row],[BL Cant Raw Data]]</f>
        <v>0.22841129096917712</v>
      </c>
      <c r="S125" s="30">
        <f>(Table_TrackDisplacement[[#This Row],[Delta LR Z]]-Table_TrackDisplacement[[#This Row],[Delta RR Z]])*1000</f>
        <v>0.22841129096917712</v>
      </c>
      <c r="T125" s="29">
        <f>Table_TrackDisplacement[[#This Row],[Cant Delta Data]]-Table_TrackDisplacement[[#This Row],[Raw Cant Change]]</f>
        <v>0</v>
      </c>
      <c r="U125" s="29">
        <f ca="1">IFERROR(Table_TrackDisplacement[[#This Row],[Cant Raw Data]]-OFFSET(Table_TrackDisplacement[[#This Row],[Cant Raw Data]],-2,0),"-")</f>
        <v>0.66064368590446065</v>
      </c>
      <c r="V125" s="29">
        <f ca="1">_xlfn.XLOOKUP(Table_TrackDisplacement[[#This Row],[Track ID]],Table__Track_Baseline[Track ID],Table__Track_Baseline[Avg. Twist],"-")</f>
        <v>0.43809601427469147</v>
      </c>
      <c r="W125" s="29">
        <f ca="1">IFERROR(Table_TrackDisplacement[[#This Row],[Twist Raw Data]]-Table_TrackDisplacement[[#This Row],[BL Twist Raw Data]],"-")</f>
        <v>0.22254767162976918</v>
      </c>
      <c r="X125" s="29">
        <f ca="1">IFERROR(Table_TrackDisplacement[[#This Row],[Cant Delta Data]]-OFFSET(Table_TrackDisplacement[[#This Row],[Cant Delta Data]],-2,0),"-")</f>
        <v>0.22254767162976918</v>
      </c>
      <c r="Y125" s="29">
        <f ca="1">IFERROR(Table_TrackDisplacement[[#This Row],[Twist Delta Data]]-Table_TrackDisplacement[[#This Row],[Raw Twist Change]],"-")</f>
        <v>0</v>
      </c>
      <c r="Z1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1321.4217751568099</v>
      </c>
      <c r="AA125" s="29">
        <f>_xlfn.XLOOKUP(Table_TrackDisplacement[[#This Row],[Track ID]],Table__Track_Baseline[Track ID],Table__Track_Baseline[Avg. Gauge],"-")</f>
        <v>1320.6911946526989</v>
      </c>
      <c r="AB125" s="29">
        <f>IFERROR(Table_TrackDisplacement[[#This Row],[Gauge Raw Data]]-Table_TrackDisplacement[[#This Row],[BL Gauge Raw Data]],"-")</f>
        <v>0.73058050411100339</v>
      </c>
      <c r="AC1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0.77040086418128451</v>
      </c>
    </row>
    <row r="126" spans="1:29" x14ac:dyDescent="0.25">
      <c r="A126" s="27">
        <v>45776.284722222219</v>
      </c>
      <c r="B126" s="28" t="s">
        <v>23</v>
      </c>
      <c r="C126" s="28" t="str">
        <f>Table_TrackDisplacement[[#This Row],[Epoch]]&amp;"-"&amp;Table_TrackDisplacement[[#This Row],[Track ID]]</f>
        <v>45776.2847222222-250-RL-OP-0032</v>
      </c>
      <c r="D126" s="34">
        <v>51896.675398681873</v>
      </c>
      <c r="E126" s="34">
        <v>159192.40988265967</v>
      </c>
      <c r="F126" s="34">
        <v>18.8614770015399</v>
      </c>
      <c r="G126" s="34">
        <v>51896.30852141809</v>
      </c>
      <c r="H126" s="34">
        <v>159191.14070884953</v>
      </c>
      <c r="I126" s="34">
        <v>18.857247340168666</v>
      </c>
      <c r="J126" s="33">
        <v>-3.5208140616305172E-6</v>
      </c>
      <c r="K126" s="33">
        <v>-3.4560475614853203E-4</v>
      </c>
      <c r="L126" s="33">
        <v>-6.7377078022445858E-4</v>
      </c>
      <c r="M126" s="33">
        <v>-9.9999322992516682E-4</v>
      </c>
      <c r="N126" s="33">
        <v>-1.000001939246431E-3</v>
      </c>
      <c r="O126" s="33">
        <v>-1.0092823794671801E-3</v>
      </c>
      <c r="P126" s="29">
        <f>(Table_TrackDisplacement[[#This Row],[LR Track Z]]-Table_TrackDisplacement[[#This Row],[RR Track Z]])*1000</f>
        <v>4.2296613712338171</v>
      </c>
      <c r="Q126" s="29">
        <f>_xlfn.XLOOKUP(Table_TrackDisplacement[[#This Row],[Track ID]],Table__Track_Baseline[Track ID],Table__Track_Baseline[Avg. Cant],"-")</f>
        <v>3.8941497719910956</v>
      </c>
      <c r="R126" s="29">
        <f>Table_TrackDisplacement[[#This Row],[Cant Raw Data]]-Table_TrackDisplacement[[#This Row],[BL Cant Raw Data]]</f>
        <v>0.33551159924272156</v>
      </c>
      <c r="S126" s="30">
        <f>(Table_TrackDisplacement[[#This Row],[Delta LR Z]]-Table_TrackDisplacement[[#This Row],[Delta RR Z]])*1000</f>
        <v>0.33551159924272156</v>
      </c>
      <c r="T126" s="29">
        <f>Table_TrackDisplacement[[#This Row],[Cant Delta Data]]-Table_TrackDisplacement[[#This Row],[Raw Cant Change]]</f>
        <v>0</v>
      </c>
      <c r="U126" s="29">
        <f ca="1">IFERROR(Table_TrackDisplacement[[#This Row],[Cant Raw Data]]-OFFSET(Table_TrackDisplacement[[#This Row],[Cant Raw Data]],-2,0),"-")</f>
        <v>0.6738286043663777</v>
      </c>
      <c r="V126" s="29">
        <f ca="1">_xlfn.XLOOKUP(Table_TrackDisplacement[[#This Row],[Track ID]],Table__Track_Baseline[Track ID],Table__Track_Baseline[Avg. Twist],"-")</f>
        <v>0.45545446027617231</v>
      </c>
      <c r="W126" s="29">
        <f ca="1">IFERROR(Table_TrackDisplacement[[#This Row],[Twist Raw Data]]-Table_TrackDisplacement[[#This Row],[BL Twist Raw Data]],"-")</f>
        <v>0.21837414409020539</v>
      </c>
      <c r="X126" s="29">
        <f ca="1">IFERROR(Table_TrackDisplacement[[#This Row],[Cant Delta Data]]-OFFSET(Table_TrackDisplacement[[#This Row],[Cant Delta Data]],-2,0),"-")</f>
        <v>0.21837414409020539</v>
      </c>
      <c r="Y126" s="29">
        <f ca="1">IFERROR(Table_TrackDisplacement[[#This Row],[Twist Delta Data]]-Table_TrackDisplacement[[#This Row],[Raw Twist Change]],"-")</f>
        <v>0</v>
      </c>
      <c r="Z1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1321.1430570028283</v>
      </c>
      <c r="AA126" s="29">
        <f>_xlfn.XLOOKUP(Table_TrackDisplacement[[#This Row],[Track ID]],Table__Track_Baseline[Track ID],Table__Track_Baseline[Avg. Gauge],"-")</f>
        <v>1320.2368798619764</v>
      </c>
      <c r="AB126" s="29">
        <f>IFERROR(Table_TrackDisplacement[[#This Row],[Gauge Raw Data]]-Table_TrackDisplacement[[#This Row],[BL Gauge Raw Data]],"-")</f>
        <v>0.90617714085192347</v>
      </c>
      <c r="AC1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1.2384510414424086</v>
      </c>
    </row>
    <row r="127" spans="1:29" x14ac:dyDescent="0.25">
      <c r="A127" s="27">
        <v>45776.284722222219</v>
      </c>
      <c r="B127" s="28" t="s">
        <v>24</v>
      </c>
      <c r="C127" s="28" t="str">
        <f>Table_TrackDisplacement[[#This Row],[Epoch]]&amp;"-"&amp;Table_TrackDisplacement[[#This Row],[Track ID]]</f>
        <v>45776.2847222222-250-RL-OP-0033</v>
      </c>
      <c r="D127" s="34">
        <v>51897.636352858695</v>
      </c>
      <c r="E127" s="34">
        <v>159192.13317793905</v>
      </c>
      <c r="F127" s="34">
        <v>18.862729059099273</v>
      </c>
      <c r="G127" s="34">
        <v>51897.270420156819</v>
      </c>
      <c r="H127" s="34">
        <v>159190.8673035219</v>
      </c>
      <c r="I127" s="34">
        <v>18.857833233345247</v>
      </c>
      <c r="J127" s="33">
        <v>-6.0769780247937888E-5</v>
      </c>
      <c r="K127" s="33">
        <v>-5.4513991926796734E-4</v>
      </c>
      <c r="L127" s="33">
        <v>-7.8928482182405446E-4</v>
      </c>
      <c r="M127" s="33">
        <v>-9.9990943272132427E-4</v>
      </c>
      <c r="N127" s="33">
        <v>-1.0000257461797446E-3</v>
      </c>
      <c r="O127" s="33">
        <v>-1.1241633134240203E-3</v>
      </c>
      <c r="P127" s="29">
        <f>(Table_TrackDisplacement[[#This Row],[LR Track Z]]-Table_TrackDisplacement[[#This Row],[RR Track Z]])*1000</f>
        <v>4.8958257540263617</v>
      </c>
      <c r="Q127" s="29">
        <f>_xlfn.XLOOKUP(Table_TrackDisplacement[[#This Row],[Track ID]],Table__Track_Baseline[Track ID],Table__Track_Baseline[Avg. Cant],"-")</f>
        <v>4.5609472624263958</v>
      </c>
      <c r="R127" s="29">
        <f>Table_TrackDisplacement[[#This Row],[Cant Raw Data]]-Table_TrackDisplacement[[#This Row],[BL Cant Raw Data]]</f>
        <v>0.33487849159996586</v>
      </c>
      <c r="S127" s="30">
        <f>(Table_TrackDisplacement[[#This Row],[Delta LR Z]]-Table_TrackDisplacement[[#This Row],[Delta RR Z]])*1000</f>
        <v>0.33487849159996586</v>
      </c>
      <c r="T127" s="29">
        <f>Table_TrackDisplacement[[#This Row],[Cant Delta Data]]-Table_TrackDisplacement[[#This Row],[Raw Cant Change]]</f>
        <v>0</v>
      </c>
      <c r="U127" s="29">
        <f ca="1">IFERROR(Table_TrackDisplacement[[#This Row],[Cant Raw Data]]-OFFSET(Table_TrackDisplacement[[#This Row],[Cant Raw Data]],-2,0),"-")</f>
        <v>1.0096711442066919</v>
      </c>
      <c r="V127" s="29">
        <f ca="1">_xlfn.XLOOKUP(Table_TrackDisplacement[[#This Row],[Track ID]],Table__Track_Baseline[Track ID],Table__Track_Baseline[Avg. Twist],"-")</f>
        <v>0.90320394357590317</v>
      </c>
      <c r="W127" s="29">
        <f ca="1">IFERROR(Table_TrackDisplacement[[#This Row],[Twist Raw Data]]-Table_TrackDisplacement[[#This Row],[BL Twist Raw Data]],"-")</f>
        <v>0.10646720063078874</v>
      </c>
      <c r="X127" s="29">
        <f ca="1">IFERROR(Table_TrackDisplacement[[#This Row],[Cant Delta Data]]-OFFSET(Table_TrackDisplacement[[#This Row],[Cant Delta Data]],-2,0),"-")</f>
        <v>0.10646720063078874</v>
      </c>
      <c r="Y127" s="29">
        <f ca="1">IFERROR(Table_TrackDisplacement[[#This Row],[Twist Delta Data]]-Table_TrackDisplacement[[#This Row],[Raw Twist Change]],"-")</f>
        <v>0</v>
      </c>
      <c r="Z1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1317.7134557275617</v>
      </c>
      <c r="AA127" s="29">
        <f>_xlfn.XLOOKUP(Table_TrackDisplacement[[#This Row],[Track ID]],Table__Track_Baseline[Track ID],Table__Track_Baseline[Avg. Gauge],"-")</f>
        <v>1317.0146897271238</v>
      </c>
      <c r="AB127" s="29">
        <f>IFERROR(Table_TrackDisplacement[[#This Row],[Gauge Raw Data]]-Table_TrackDisplacement[[#This Row],[BL Gauge Raw Data]],"-")</f>
        <v>0.69876600043789949</v>
      </c>
      <c r="AC1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1.0959233579540646</v>
      </c>
    </row>
    <row r="128" spans="1:29" x14ac:dyDescent="0.25">
      <c r="A128" s="27">
        <v>45776.284722222219</v>
      </c>
      <c r="B128" s="28" t="s">
        <v>25</v>
      </c>
      <c r="C128" s="28" t="str">
        <f>Table_TrackDisplacement[[#This Row],[Epoch]]&amp;"-"&amp;Table_TrackDisplacement[[#This Row],[Track ID]]</f>
        <v>45776.2847222222-250-RL-OP-0034</v>
      </c>
      <c r="D128" s="34">
        <v>51898.59730703551</v>
      </c>
      <c r="E128" s="34">
        <v>159191.85647321845</v>
      </c>
      <c r="F128" s="34">
        <v>18.863981116658643</v>
      </c>
      <c r="G128" s="34">
        <v>51898.232318895542</v>
      </c>
      <c r="H128" s="34">
        <v>159190.59389819429</v>
      </c>
      <c r="I128" s="34">
        <v>18.858419126521824</v>
      </c>
      <c r="J128" s="33">
        <v>-1.1801875371020287E-4</v>
      </c>
      <c r="K128" s="33">
        <v>-7.446750532835722E-4</v>
      </c>
      <c r="L128" s="33">
        <v>-9.0479886343075577E-4</v>
      </c>
      <c r="M128" s="33">
        <v>-9.9982565006939694E-4</v>
      </c>
      <c r="N128" s="33">
        <v>-1.0000495531130582E-3</v>
      </c>
      <c r="O128" s="33">
        <v>-1.2390442473844132E-3</v>
      </c>
      <c r="P128" s="29">
        <f>(Table_TrackDisplacement[[#This Row],[LR Track Z]]-Table_TrackDisplacement[[#This Row],[RR Track Z]])*1000</f>
        <v>5.5619901368189062</v>
      </c>
      <c r="Q128" s="29">
        <f>_xlfn.XLOOKUP(Table_TrackDisplacement[[#This Row],[Track ID]],Table__Track_Baseline[Track ID],Table__Track_Baseline[Avg. Cant],"-")</f>
        <v>5.2277447528652488</v>
      </c>
      <c r="R128" s="29">
        <f>Table_TrackDisplacement[[#This Row],[Cant Raw Data]]-Table_TrackDisplacement[[#This Row],[BL Cant Raw Data]]</f>
        <v>0.33424538395365744</v>
      </c>
      <c r="S128" s="30">
        <f>(Table_TrackDisplacement[[#This Row],[Delta LR Z]]-Table_TrackDisplacement[[#This Row],[Delta RR Z]])*1000</f>
        <v>0.33424538395365744</v>
      </c>
      <c r="T128" s="29">
        <f>Table_TrackDisplacement[[#This Row],[Cant Delta Data]]-Table_TrackDisplacement[[#This Row],[Raw Cant Change]]</f>
        <v>0</v>
      </c>
      <c r="U128" s="29">
        <f ca="1">IFERROR(Table_TrackDisplacement[[#This Row],[Cant Raw Data]]-OFFSET(Table_TrackDisplacement[[#This Row],[Cant Raw Data]],-2,0),"-")</f>
        <v>1.3323287655850891</v>
      </c>
      <c r="V128" s="29">
        <f ca="1">_xlfn.XLOOKUP(Table_TrackDisplacement[[#This Row],[Track ID]],Table__Track_Baseline[Track ID],Table__Track_Baseline[Avg. Twist],"-")</f>
        <v>1.3335949808741532</v>
      </c>
      <c r="W128" s="29">
        <f ca="1">IFERROR(Table_TrackDisplacement[[#This Row],[Twist Raw Data]]-Table_TrackDisplacement[[#This Row],[BL Twist Raw Data]],"-")</f>
        <v>-1.266215289064121E-3</v>
      </c>
      <c r="X128" s="29">
        <f ca="1">IFERROR(Table_TrackDisplacement[[#This Row],[Cant Delta Data]]-OFFSET(Table_TrackDisplacement[[#This Row],[Cant Delta Data]],-2,0),"-")</f>
        <v>-1.266215289064121E-3</v>
      </c>
      <c r="Y128" s="29">
        <f ca="1">IFERROR(Table_TrackDisplacement[[#This Row],[Twist Delta Data]]-Table_TrackDisplacement[[#This Row],[Raw Twist Change]],"-")</f>
        <v>0</v>
      </c>
      <c r="Z1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1314.2842043016303</v>
      </c>
      <c r="AA128" s="29">
        <f>_xlfn.XLOOKUP(Table_TrackDisplacement[[#This Row],[Track ID]],Table__Track_Baseline[Track ID],Table__Track_Baseline[Avg. Gauge],"-")</f>
        <v>1313.7928485909856</v>
      </c>
      <c r="AB128" s="29">
        <f>IFERROR(Table_TrackDisplacement[[#This Row],[Gauge Raw Data]]-Table_TrackDisplacement[[#This Row],[BL Gauge Raw Data]],"-")</f>
        <v>0.49135571064471151</v>
      </c>
      <c r="AC1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0.97699514549670219</v>
      </c>
    </row>
    <row r="129" spans="1:29" x14ac:dyDescent="0.25">
      <c r="A129" s="27">
        <v>45776.284722222219</v>
      </c>
      <c r="B129" s="28" t="s">
        <v>26</v>
      </c>
      <c r="C129" s="28" t="str">
        <f>Table_TrackDisplacement[[#This Row],[Epoch]]&amp;"-"&amp;Table_TrackDisplacement[[#This Row],[Track ID]]</f>
        <v>45776.2847222222-250-RL-OP-0035</v>
      </c>
      <c r="D129" s="34">
        <v>51899.557732431109</v>
      </c>
      <c r="E129" s="34">
        <v>159191.5813204289</v>
      </c>
      <c r="F129" s="34">
        <v>18.865000000000002</v>
      </c>
      <c r="G129" s="34">
        <v>51899.202472361336</v>
      </c>
      <c r="H129" s="34">
        <v>159190.31862001549</v>
      </c>
      <c r="I129" s="34">
        <v>18.858777427163272</v>
      </c>
      <c r="J129" s="33">
        <v>-1.0160004094359465E-3</v>
      </c>
      <c r="K129" s="33">
        <v>-7.2382509824819863E-4</v>
      </c>
      <c r="L129" s="33">
        <v>-9.9999999999766942E-4</v>
      </c>
      <c r="M129" s="33">
        <v>-1.0053117584902793E-3</v>
      </c>
      <c r="N129" s="33">
        <v>-1.0189347376581281E-3</v>
      </c>
      <c r="O129" s="33">
        <v>-1.3129009290189231E-3</v>
      </c>
      <c r="P129" s="29">
        <f>(Table_TrackDisplacement[[#This Row],[LR Track Z]]-Table_TrackDisplacement[[#This Row],[RR Track Z]])*1000</f>
        <v>6.2225728367302224</v>
      </c>
      <c r="Q129" s="29">
        <f>_xlfn.XLOOKUP(Table_TrackDisplacement[[#This Row],[Track ID]],Table__Track_Baseline[Track ID],Table__Track_Baseline[Avg. Cant],"-")</f>
        <v>5.9096719077089688</v>
      </c>
      <c r="R129" s="29">
        <f>Table_TrackDisplacement[[#This Row],[Cant Raw Data]]-Table_TrackDisplacement[[#This Row],[BL Cant Raw Data]]</f>
        <v>0.31290092902125366</v>
      </c>
      <c r="S129" s="30">
        <f>(Table_TrackDisplacement[[#This Row],[Delta LR Z]]-Table_TrackDisplacement[[#This Row],[Delta RR Z]])*1000</f>
        <v>0.31290092902125366</v>
      </c>
      <c r="T129" s="29">
        <f>Table_TrackDisplacement[[#This Row],[Cant Delta Data]]-Table_TrackDisplacement[[#This Row],[Raw Cant Change]]</f>
        <v>0</v>
      </c>
      <c r="U129" s="29">
        <f ca="1">IFERROR(Table_TrackDisplacement[[#This Row],[Cant Raw Data]]-OFFSET(Table_TrackDisplacement[[#This Row],[Cant Raw Data]],-2,0),"-")</f>
        <v>1.3267470827038608</v>
      </c>
      <c r="V129" s="29">
        <f ca="1">_xlfn.XLOOKUP(Table_TrackDisplacement[[#This Row],[Track ID]],Table__Track_Baseline[Track ID],Table__Track_Baseline[Avg. Twist],"-")</f>
        <v>1.348724645282573</v>
      </c>
      <c r="W129" s="29">
        <f ca="1">IFERROR(Table_TrackDisplacement[[#This Row],[Twist Raw Data]]-Table_TrackDisplacement[[#This Row],[BL Twist Raw Data]],"-")</f>
        <v>-2.1977562578712195E-2</v>
      </c>
      <c r="X129" s="29">
        <f ca="1">IFERROR(Table_TrackDisplacement[[#This Row],[Cant Delta Data]]-OFFSET(Table_TrackDisplacement[[#This Row],[Cant Delta Data]],-2,0),"-")</f>
        <v>-2.1977562578712195E-2</v>
      </c>
      <c r="Y129" s="29">
        <f ca="1">IFERROR(Table_TrackDisplacement[[#This Row],[Twist Delta Data]]-Table_TrackDisplacement[[#This Row],[Raw Twist Change]],"-")</f>
        <v>0</v>
      </c>
      <c r="Z1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1311.7395974882281</v>
      </c>
      <c r="AA129" s="29">
        <f>_xlfn.XLOOKUP(Table_TrackDisplacement[[#This Row],[Track ID]],Table__Track_Baseline[Track ID],Table__Track_Baseline[Avg. Gauge],"-")</f>
        <v>1311.4569710845515</v>
      </c>
      <c r="AB129" s="29">
        <f>IFERROR(Table_TrackDisplacement[[#This Row],[Gauge Raw Data]]-Table_TrackDisplacement[[#This Row],[BL Gauge Raw Data]],"-")</f>
        <v>0.28262640367665881</v>
      </c>
      <c r="AC1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0.43024520672990718</v>
      </c>
    </row>
    <row r="130" spans="1:29" x14ac:dyDescent="0.25">
      <c r="A130" s="27">
        <v>45776.284722222219</v>
      </c>
      <c r="B130" s="28" t="s">
        <v>27</v>
      </c>
      <c r="C130" s="28" t="str">
        <f>Table_TrackDisplacement[[#This Row],[Epoch]]&amp;"-"&amp;Table_TrackDisplacement[[#This Row],[Track ID]]</f>
        <v>45776.2847222222-250-RL-OP-0036</v>
      </c>
      <c r="D130" s="34">
        <v>51900.520670537458</v>
      </c>
      <c r="E130" s="34">
        <v>159191.31159797279</v>
      </c>
      <c r="F130" s="34">
        <v>18.865000000000002</v>
      </c>
      <c r="G130" s="34">
        <v>51900.165031558645</v>
      </c>
      <c r="H130" s="34">
        <v>159190.04754924017</v>
      </c>
      <c r="I130" s="34">
        <v>18.85812440192765</v>
      </c>
      <c r="J130" s="33">
        <v>-1.1023491169908084E-3</v>
      </c>
      <c r="K130" s="33">
        <v>-1.0322894377168268E-3</v>
      </c>
      <c r="L130" s="33">
        <v>-9.9999999999766942E-4</v>
      </c>
      <c r="M130" s="33">
        <v>-1.0336109844502062E-3</v>
      </c>
      <c r="N130" s="33">
        <v>-1.119812426622957E-3</v>
      </c>
      <c r="O130" s="33">
        <v>-1.2040442198255619E-3</v>
      </c>
      <c r="P130" s="29">
        <f>(Table_TrackDisplacement[[#This Row],[LR Track Z]]-Table_TrackDisplacement[[#This Row],[RR Track Z]])*1000</f>
        <v>6.8755980723516075</v>
      </c>
      <c r="Q130" s="29">
        <f>_xlfn.XLOOKUP(Table_TrackDisplacement[[#This Row],[Track ID]],Table__Track_Baseline[Track ID],Table__Track_Baseline[Avg. Cant],"-")</f>
        <v>6.671553852523715</v>
      </c>
      <c r="R130" s="29">
        <f>Table_TrackDisplacement[[#This Row],[Cant Raw Data]]-Table_TrackDisplacement[[#This Row],[BL Cant Raw Data]]</f>
        <v>0.20404421982789245</v>
      </c>
      <c r="S130" s="30">
        <f>(Table_TrackDisplacement[[#This Row],[Delta LR Z]]-Table_TrackDisplacement[[#This Row],[Delta RR Z]])*1000</f>
        <v>0.20404421982789245</v>
      </c>
      <c r="T130" s="29">
        <f>Table_TrackDisplacement[[#This Row],[Cant Delta Data]]-Table_TrackDisplacement[[#This Row],[Raw Cant Change]]</f>
        <v>0</v>
      </c>
      <c r="U130" s="29">
        <f ca="1">IFERROR(Table_TrackDisplacement[[#This Row],[Cant Raw Data]]-OFFSET(Table_TrackDisplacement[[#This Row],[Cant Raw Data]],-2,0),"-")</f>
        <v>1.3136079355327013</v>
      </c>
      <c r="V130" s="29">
        <f ca="1">_xlfn.XLOOKUP(Table_TrackDisplacement[[#This Row],[Track ID]],Table__Track_Baseline[Track ID],Table__Track_Baseline[Avg. Twist],"-")</f>
        <v>1.4438090996584663</v>
      </c>
      <c r="W130" s="29">
        <f ca="1">IFERROR(Table_TrackDisplacement[[#This Row],[Twist Raw Data]]-Table_TrackDisplacement[[#This Row],[BL Twist Raw Data]],"-")</f>
        <v>-0.13020116412576499</v>
      </c>
      <c r="X130" s="29">
        <f ca="1">IFERROR(Table_TrackDisplacement[[#This Row],[Cant Delta Data]]-OFFSET(Table_TrackDisplacement[[#This Row],[Cant Delta Data]],-2,0),"-")</f>
        <v>-0.13020116412576499</v>
      </c>
      <c r="Y130" s="29">
        <f ca="1">IFERROR(Table_TrackDisplacement[[#This Row],[Twist Delta Data]]-Table_TrackDisplacement[[#This Row],[Raw Twist Change]],"-")</f>
        <v>0</v>
      </c>
      <c r="Z1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1313.1433872666512</v>
      </c>
      <c r="AA130" s="29">
        <f>_xlfn.XLOOKUP(Table_TrackDisplacement[[#This Row],[Track ID]],Table__Track_Baseline[Track ID],Table__Track_Baseline[Avg. Gauge],"-")</f>
        <v>1313.0767033808097</v>
      </c>
      <c r="AB130" s="29">
        <f>IFERROR(Table_TrackDisplacement[[#This Row],[Gauge Raw Data]]-Table_TrackDisplacement[[#This Row],[BL Gauge Raw Data]],"-")</f>
        <v>6.668388584148488E-2</v>
      </c>
      <c r="AC1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0.23242041239401778</v>
      </c>
    </row>
    <row r="131" spans="1:29" x14ac:dyDescent="0.25">
      <c r="A131" s="27">
        <v>45776.284722222219</v>
      </c>
      <c r="B131" s="28" t="s">
        <v>28</v>
      </c>
      <c r="C131" s="28" t="str">
        <f>Table_TrackDisplacement[[#This Row],[Epoch]]&amp;"-"&amp;Table_TrackDisplacement[[#This Row],[Track ID]]</f>
        <v>45776.2847222222-250-RL-OP-0037</v>
      </c>
      <c r="D131" s="34">
        <v>51901.483608643815</v>
      </c>
      <c r="E131" s="34">
        <v>159191.04187551665</v>
      </c>
      <c r="F131" s="34">
        <v>18.864999999999998</v>
      </c>
      <c r="G131" s="34">
        <v>51901.127590755954</v>
      </c>
      <c r="H131" s="34">
        <v>159189.77647846486</v>
      </c>
      <c r="I131" s="34">
        <v>18.857471376692025</v>
      </c>
      <c r="J131" s="33">
        <v>-1.1886978172697127E-3</v>
      </c>
      <c r="K131" s="33">
        <v>-1.3407538062892854E-3</v>
      </c>
      <c r="L131" s="33">
        <v>-1.0000000000012221E-3</v>
      </c>
      <c r="M131" s="33">
        <v>-1.0619102031341754E-3</v>
      </c>
      <c r="N131" s="33">
        <v>-1.2206901155877858E-3</v>
      </c>
      <c r="O131" s="33">
        <v>-1.0951875106393061E-3</v>
      </c>
      <c r="P131" s="29">
        <f>(Table_TrackDisplacement[[#This Row],[LR Track Z]]-Table_TrackDisplacement[[#This Row],[RR Track Z]])*1000</f>
        <v>7.5286233079729925</v>
      </c>
      <c r="Q131" s="29">
        <f>_xlfn.XLOOKUP(Table_TrackDisplacement[[#This Row],[Track ID]],Table__Track_Baseline[Track ID],Table__Track_Baseline[Avg. Cant],"-")</f>
        <v>7.4334357973349086</v>
      </c>
      <c r="R131" s="29">
        <f>Table_TrackDisplacement[[#This Row],[Cant Raw Data]]-Table_TrackDisplacement[[#This Row],[BL Cant Raw Data]]</f>
        <v>9.518751063808395E-2</v>
      </c>
      <c r="S131" s="30">
        <f>(Table_TrackDisplacement[[#This Row],[Delta LR Z]]-Table_TrackDisplacement[[#This Row],[Delta RR Z]])*1000</f>
        <v>9.518751063808395E-2</v>
      </c>
      <c r="T131" s="29">
        <f>Table_TrackDisplacement[[#This Row],[Cant Delta Data]]-Table_TrackDisplacement[[#This Row],[Raw Cant Change]]</f>
        <v>0</v>
      </c>
      <c r="U131" s="29">
        <f ca="1">IFERROR(Table_TrackDisplacement[[#This Row],[Cant Raw Data]]-OFFSET(Table_TrackDisplacement[[#This Row],[Cant Raw Data]],-2,0),"-")</f>
        <v>1.3060504712427701</v>
      </c>
      <c r="V131" s="29">
        <f ca="1">_xlfn.XLOOKUP(Table_TrackDisplacement[[#This Row],[Track ID]],Table__Track_Baseline[Track ID],Table__Track_Baseline[Avg. Twist],"-")</f>
        <v>1.5237638896259398</v>
      </c>
      <c r="W131" s="29">
        <f ca="1">IFERROR(Table_TrackDisplacement[[#This Row],[Twist Raw Data]]-Table_TrackDisplacement[[#This Row],[BL Twist Raw Data]],"-")</f>
        <v>-0.21771341838316971</v>
      </c>
      <c r="X131" s="29">
        <f ca="1">IFERROR(Table_TrackDisplacement[[#This Row],[Cant Delta Data]]-OFFSET(Table_TrackDisplacement[[#This Row],[Cant Delta Data]],-2,0),"-")</f>
        <v>-0.21771341838316971</v>
      </c>
      <c r="Y131" s="29">
        <f ca="1">IFERROR(Table_TrackDisplacement[[#This Row],[Twist Delta Data]]-Table_TrackDisplacement[[#This Row],[Raw Twist Change]],"-")</f>
        <v>0</v>
      </c>
      <c r="Z1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1314.5474945069845</v>
      </c>
      <c r="AA131" s="29">
        <f>_xlfn.XLOOKUP(Table_TrackDisplacement[[#This Row],[Track ID]],Table__Track_Baseline[Track ID],Table__Track_Baseline[Avg. Gauge],"-")</f>
        <v>1314.6968682557522</v>
      </c>
      <c r="AB131" s="29">
        <f>IFERROR(Table_TrackDisplacement[[#This Row],[Gauge Raw Data]]-Table_TrackDisplacement[[#This Row],[BL Gauge Raw Data]],"-")</f>
        <v>-0.14937374876762988</v>
      </c>
      <c r="AC1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0.19887446066431608</v>
      </c>
    </row>
    <row r="132" spans="1:29" x14ac:dyDescent="0.25">
      <c r="A132" s="27">
        <v>45776.284722222219</v>
      </c>
      <c r="B132" s="28" t="s">
        <v>29</v>
      </c>
      <c r="C132" s="28" t="str">
        <f>Table_TrackDisplacement[[#This Row],[Epoch]]&amp;"-"&amp;Table_TrackDisplacement[[#This Row],[Track ID]]</f>
        <v>45776.2847222222-250-RL-OP-0038</v>
      </c>
      <c r="D132" s="34">
        <v>51902.446765809415</v>
      </c>
      <c r="E132" s="34">
        <v>159190.77323042284</v>
      </c>
      <c r="F132" s="34">
        <v>18.865124802963386</v>
      </c>
      <c r="G132" s="34">
        <v>51902.098872436116</v>
      </c>
      <c r="H132" s="34">
        <v>159189.50404742203</v>
      </c>
      <c r="I132" s="34">
        <v>18.856944527697284</v>
      </c>
      <c r="J132" s="33">
        <v>-1.0000203183153644E-3</v>
      </c>
      <c r="K132" s="33">
        <v>-1.6666610899847001E-3</v>
      </c>
      <c r="L132" s="33">
        <v>-9.6038001932896577E-4</v>
      </c>
      <c r="M132" s="33">
        <v>-9.9623284040717408E-4</v>
      </c>
      <c r="N132" s="33">
        <v>-1.3195209903642535E-3</v>
      </c>
      <c r="O132" s="33">
        <v>-9.5547230271719741E-4</v>
      </c>
      <c r="P132" s="29">
        <f>(Table_TrackDisplacement[[#This Row],[LR Track Z]]-Table_TrackDisplacement[[#This Row],[RR Track Z]])*1000</f>
        <v>8.1802752661026545</v>
      </c>
      <c r="Q132" s="29">
        <f>_xlfn.XLOOKUP(Table_TrackDisplacement[[#This Row],[Track ID]],Table__Track_Baseline[Track ID],Table__Track_Baseline[Avg. Cant],"-")</f>
        <v>8.1851829827144229</v>
      </c>
      <c r="R132" s="29">
        <f>Table_TrackDisplacement[[#This Row],[Cant Raw Data]]-Table_TrackDisplacement[[#This Row],[BL Cant Raw Data]]</f>
        <v>-4.9077166117683646E-3</v>
      </c>
      <c r="S132" s="30">
        <f>(Table_TrackDisplacement[[#This Row],[Delta LR Z]]-Table_TrackDisplacement[[#This Row],[Delta RR Z]])*1000</f>
        <v>-4.9077166117683646E-3</v>
      </c>
      <c r="T132" s="29">
        <f>Table_TrackDisplacement[[#This Row],[Cant Delta Data]]-Table_TrackDisplacement[[#This Row],[Raw Cant Change]]</f>
        <v>0</v>
      </c>
      <c r="U132" s="29">
        <f ca="1">IFERROR(Table_TrackDisplacement[[#This Row],[Cant Raw Data]]-OFFSET(Table_TrackDisplacement[[#This Row],[Cant Raw Data]],-2,0),"-")</f>
        <v>1.3046771937510471</v>
      </c>
      <c r="V132" s="29">
        <f ca="1">_xlfn.XLOOKUP(Table_TrackDisplacement[[#This Row],[Track ID]],Table__Track_Baseline[Track ID],Table__Track_Baseline[Avg. Twist],"-")</f>
        <v>1.5136291301907079</v>
      </c>
      <c r="W132" s="29">
        <f ca="1">IFERROR(Table_TrackDisplacement[[#This Row],[Twist Raw Data]]-Table_TrackDisplacement[[#This Row],[BL Twist Raw Data]],"-")</f>
        <v>-0.20895193643966081</v>
      </c>
      <c r="X132" s="29">
        <f ca="1">IFERROR(Table_TrackDisplacement[[#This Row],[Cant Delta Data]]-OFFSET(Table_TrackDisplacement[[#This Row],[Cant Delta Data]],-2,0),"-")</f>
        <v>-0.20895193643966081</v>
      </c>
      <c r="Y132" s="29">
        <f ca="1">IFERROR(Table_TrackDisplacement[[#This Row],[Twist Delta Data]]-Table_TrackDisplacement[[#This Row],[Raw Twist Change]],"-")</f>
        <v>0</v>
      </c>
      <c r="Z1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1316.0251538772541</v>
      </c>
      <c r="AA132" s="29">
        <f>_xlfn.XLOOKUP(Table_TrackDisplacement[[#This Row],[Track ID]],Table__Track_Baseline[Track ID],Table__Track_Baseline[Avg. Gauge],"-")</f>
        <v>1316.360972673865</v>
      </c>
      <c r="AB132" s="29">
        <f>IFERROR(Table_TrackDisplacement[[#This Row],[Gauge Raw Data]]-Table_TrackDisplacement[[#This Row],[BL Gauge Raw Data]],"-")</f>
        <v>-0.33581879661096536</v>
      </c>
      <c r="AC1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0.34719544846633582</v>
      </c>
    </row>
    <row r="133" spans="1:29" x14ac:dyDescent="0.25">
      <c r="A133" s="27">
        <v>45776.284722222219</v>
      </c>
      <c r="B133" s="28" t="s">
        <v>30</v>
      </c>
      <c r="C133" s="28" t="str">
        <f>Table_TrackDisplacement[[#This Row],[Epoch]]&amp;"-"&amp;Table_TrackDisplacement[[#This Row],[Track ID]]</f>
        <v>45776.2847222222-250-RL-OP-0039</v>
      </c>
      <c r="D133" s="34">
        <v>51903.411339687525</v>
      </c>
      <c r="E133" s="34">
        <v>159190.50941847003</v>
      </c>
      <c r="F133" s="34">
        <v>18.865822806114334</v>
      </c>
      <c r="G133" s="34">
        <v>51903.063539372743</v>
      </c>
      <c r="H133" s="34">
        <v>159189.24057524014</v>
      </c>
      <c r="I133" s="34">
        <v>18.857277320651583</v>
      </c>
      <c r="J133" s="33">
        <v>-1.0001339906011708E-3</v>
      </c>
      <c r="K133" s="33">
        <v>-1.6666300070937723E-3</v>
      </c>
      <c r="L133" s="33">
        <v>-7.3879176052571438E-4</v>
      </c>
      <c r="M133" s="33">
        <v>-9.6807761292438954E-4</v>
      </c>
      <c r="N133" s="33">
        <v>-1.2162895291112363E-3</v>
      </c>
      <c r="O133" s="33">
        <v>-6.226793484174209E-4</v>
      </c>
      <c r="P133" s="29">
        <f>(Table_TrackDisplacement[[#This Row],[LR Track Z]]-Table_TrackDisplacement[[#This Row],[RR Track Z]])*1000</f>
        <v>8.5454854627506904</v>
      </c>
      <c r="Q133" s="29">
        <f>_xlfn.XLOOKUP(Table_TrackDisplacement[[#This Row],[Track ID]],Table__Track_Baseline[Track ID],Table__Track_Baseline[Avg. Cant],"-")</f>
        <v>8.6615978748589839</v>
      </c>
      <c r="R133" s="29">
        <f>Table_TrackDisplacement[[#This Row],[Cant Raw Data]]-Table_TrackDisplacement[[#This Row],[BL Cant Raw Data]]</f>
        <v>-0.11611241210829348</v>
      </c>
      <c r="S133" s="30">
        <f>(Table_TrackDisplacement[[#This Row],[Delta LR Z]]-Table_TrackDisplacement[[#This Row],[Delta RR Z]])*1000</f>
        <v>-0.11611241210829348</v>
      </c>
      <c r="T133" s="29">
        <f>Table_TrackDisplacement[[#This Row],[Cant Delta Data]]-Table_TrackDisplacement[[#This Row],[Raw Cant Change]]</f>
        <v>0</v>
      </c>
      <c r="U133" s="29">
        <f ca="1">IFERROR(Table_TrackDisplacement[[#This Row],[Cant Raw Data]]-OFFSET(Table_TrackDisplacement[[#This Row],[Cant Raw Data]],-2,0),"-")</f>
        <v>1.0168621547776979</v>
      </c>
      <c r="V133" s="29">
        <f ca="1">_xlfn.XLOOKUP(Table_TrackDisplacement[[#This Row],[Track ID]],Table__Track_Baseline[Track ID],Table__Track_Baseline[Avg. Twist],"-")</f>
        <v>1.2281620775240754</v>
      </c>
      <c r="W133" s="29">
        <f ca="1">IFERROR(Table_TrackDisplacement[[#This Row],[Twist Raw Data]]-Table_TrackDisplacement[[#This Row],[BL Twist Raw Data]],"-")</f>
        <v>-0.21129992274637743</v>
      </c>
      <c r="X133" s="29">
        <f ca="1">IFERROR(Table_TrackDisplacement[[#This Row],[Cant Delta Data]]-OFFSET(Table_TrackDisplacement[[#This Row],[Cant Delta Data]],-2,0),"-")</f>
        <v>-0.21129992274637743</v>
      </c>
      <c r="Y133" s="29">
        <f ca="1">IFERROR(Table_TrackDisplacement[[#This Row],[Twist Delta Data]]-Table_TrackDisplacement[[#This Row],[Raw Twist Change]],"-")</f>
        <v>0</v>
      </c>
      <c r="Z1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1315.6751978814882</v>
      </c>
      <c r="AA133" s="29">
        <f>_xlfn.XLOOKUP(Table_TrackDisplacement[[#This Row],[Track ID]],Table__Track_Baseline[Track ID],Table__Track_Baseline[Avg. Gauge],"-")</f>
        <v>1316.118744445334</v>
      </c>
      <c r="AB133" s="29">
        <f>IFERROR(Table_TrackDisplacement[[#This Row],[Gauge Raw Data]]-Table_TrackDisplacement[[#This Row],[BL Gauge Raw Data]],"-")</f>
        <v>-0.44354656384575719</v>
      </c>
      <c r="AC1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0.46617191003416492</v>
      </c>
    </row>
    <row r="134" spans="1:29" x14ac:dyDescent="0.25">
      <c r="A134" s="27">
        <v>45776.284722222219</v>
      </c>
      <c r="B134" s="28" t="s">
        <v>31</v>
      </c>
      <c r="C134" s="28" t="str">
        <f>Table_TrackDisplacement[[#This Row],[Epoch]]&amp;"-"&amp;Table_TrackDisplacement[[#This Row],[Track ID]]</f>
        <v>45776.2847222222-250-RL-OP-0040</v>
      </c>
      <c r="D134" s="34">
        <v>51904.375913565644</v>
      </c>
      <c r="E134" s="34">
        <v>159190.24560651722</v>
      </c>
      <c r="F134" s="34">
        <v>18.866520809265282</v>
      </c>
      <c r="G134" s="34">
        <v>51904.028206309369</v>
      </c>
      <c r="H134" s="34">
        <v>159188.97710305825</v>
      </c>
      <c r="I134" s="34">
        <v>18.857610113605883</v>
      </c>
      <c r="J134" s="33">
        <v>-1.0002476628869772E-3</v>
      </c>
      <c r="K134" s="33">
        <v>-1.6665989242028445E-3</v>
      </c>
      <c r="L134" s="33">
        <v>-5.1720350172246299E-4</v>
      </c>
      <c r="M134" s="33">
        <v>-9.39922385441605E-4</v>
      </c>
      <c r="N134" s="33">
        <v>-1.1130580678582191E-3</v>
      </c>
      <c r="O134" s="33">
        <v>-2.8988639411764439E-4</v>
      </c>
      <c r="P134" s="29">
        <f>(Table_TrackDisplacement[[#This Row],[LR Track Z]]-Table_TrackDisplacement[[#This Row],[RR Track Z]])*1000</f>
        <v>8.9106956593987263</v>
      </c>
      <c r="Q134" s="29">
        <f>_xlfn.XLOOKUP(Table_TrackDisplacement[[#This Row],[Track ID]],Table__Track_Baseline[Track ID],Table__Track_Baseline[Avg. Cant],"-")</f>
        <v>9.1380127670035449</v>
      </c>
      <c r="R134" s="29">
        <f>Table_TrackDisplacement[[#This Row],[Cant Raw Data]]-Table_TrackDisplacement[[#This Row],[BL Cant Raw Data]]</f>
        <v>-0.2273171076048186</v>
      </c>
      <c r="S134" s="30">
        <f>(Table_TrackDisplacement[[#This Row],[Delta LR Z]]-Table_TrackDisplacement[[#This Row],[Delta RR Z]])*1000</f>
        <v>-0.2273171076048186</v>
      </c>
      <c r="T134" s="29">
        <f>Table_TrackDisplacement[[#This Row],[Cant Delta Data]]-Table_TrackDisplacement[[#This Row],[Raw Cant Change]]</f>
        <v>0</v>
      </c>
      <c r="U134" s="29">
        <f ca="1">IFERROR(Table_TrackDisplacement[[#This Row],[Cant Raw Data]]-OFFSET(Table_TrackDisplacement[[#This Row],[Cant Raw Data]],-2,0),"-")</f>
        <v>0.73042039329607178</v>
      </c>
      <c r="V134" s="29">
        <f ca="1">_xlfn.XLOOKUP(Table_TrackDisplacement[[#This Row],[Track ID]],Table__Track_Baseline[Track ID],Table__Track_Baseline[Avg. Twist],"-")</f>
        <v>0.95282978428912202</v>
      </c>
      <c r="W134" s="29">
        <f ca="1">IFERROR(Table_TrackDisplacement[[#This Row],[Twist Raw Data]]-Table_TrackDisplacement[[#This Row],[BL Twist Raw Data]],"-")</f>
        <v>-0.22240939099305024</v>
      </c>
      <c r="X134" s="29">
        <f ca="1">IFERROR(Table_TrackDisplacement[[#This Row],[Cant Delta Data]]-OFFSET(Table_TrackDisplacement[[#This Row],[Cant Delta Data]],-2,0),"-")</f>
        <v>-0.22240939099305024</v>
      </c>
      <c r="Y134" s="29">
        <f ca="1">IFERROR(Table_TrackDisplacement[[#This Row],[Twist Delta Data]]-Table_TrackDisplacement[[#This Row],[Raw Twist Change]],"-")</f>
        <v>0</v>
      </c>
      <c r="Z1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1315.3253445340836</v>
      </c>
      <c r="AA134" s="29">
        <f>_xlfn.XLOOKUP(Table_TrackDisplacement[[#This Row],[Track ID]],Table__Track_Baseline[Track ID],Table__Track_Baseline[Avg. Gauge],"-")</f>
        <v>1315.8766898367924</v>
      </c>
      <c r="AB134" s="29">
        <f>IFERROR(Table_TrackDisplacement[[#This Row],[Gauge Raw Data]]-Table_TrackDisplacement[[#This Row],[BL Gauge Raw Data]],"-")</f>
        <v>-0.55134530270879623</v>
      </c>
      <c r="AC1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0.60143136445601419</v>
      </c>
    </row>
    <row r="135" spans="1:29" x14ac:dyDescent="0.25">
      <c r="A135" s="27">
        <v>45776.284722222219</v>
      </c>
      <c r="B135" s="28" t="s">
        <v>32</v>
      </c>
      <c r="C135" s="28" t="str">
        <f>Table_TrackDisplacement[[#This Row],[Epoch]]&amp;"-"&amp;Table_TrackDisplacement[[#This Row],[Track ID]]</f>
        <v>45776.2847222222-250-RL-OP-0041</v>
      </c>
      <c r="D135" s="34">
        <v>51905.340845350271</v>
      </c>
      <c r="E135" s="34">
        <v>159189.98319388248</v>
      </c>
      <c r="F135" s="34">
        <v>18.867392307659181</v>
      </c>
      <c r="G135" s="34">
        <v>51905.00285235198</v>
      </c>
      <c r="H135" s="34">
        <v>159188.71195702621</v>
      </c>
      <c r="I135" s="34">
        <v>18.858054709071411</v>
      </c>
      <c r="J135" s="33">
        <v>-9.9602717091329396E-4</v>
      </c>
      <c r="K135" s="33">
        <v>-1.6519389464519918E-3</v>
      </c>
      <c r="L135" s="33">
        <v>-3.7321548911251057E-4</v>
      </c>
      <c r="M135" s="33">
        <v>-1.0049013872048818E-3</v>
      </c>
      <c r="N135" s="33">
        <v>-1.0187398002017289E-3</v>
      </c>
      <c r="O135" s="33">
        <v>-4.9989653579274318E-5</v>
      </c>
      <c r="P135" s="29">
        <f>(Table_TrackDisplacement[[#This Row],[LR Track Z]]-Table_TrackDisplacement[[#This Row],[RR Track Z]])*1000</f>
        <v>9.3375985877699463</v>
      </c>
      <c r="Q135" s="29">
        <f>_xlfn.XLOOKUP(Table_TrackDisplacement[[#This Row],[Track ID]],Table__Track_Baseline[Track ID],Table__Track_Baseline[Avg. Cant],"-")</f>
        <v>9.6608244233031826</v>
      </c>
      <c r="R135" s="29">
        <f>Table_TrackDisplacement[[#This Row],[Cant Raw Data]]-Table_TrackDisplacement[[#This Row],[BL Cant Raw Data]]</f>
        <v>-0.32322583553323625</v>
      </c>
      <c r="S135" s="30">
        <f>(Table_TrackDisplacement[[#This Row],[Delta LR Z]]-Table_TrackDisplacement[[#This Row],[Delta RR Z]])*1000</f>
        <v>-0.32322583553323625</v>
      </c>
      <c r="T135" s="29">
        <f>Table_TrackDisplacement[[#This Row],[Cant Delta Data]]-Table_TrackDisplacement[[#This Row],[Raw Cant Change]]</f>
        <v>0</v>
      </c>
      <c r="U135" s="29">
        <f ca="1">IFERROR(Table_TrackDisplacement[[#This Row],[Cant Raw Data]]-OFFSET(Table_TrackDisplacement[[#This Row],[Cant Raw Data]],-2,0),"-")</f>
        <v>0.7921131250192559</v>
      </c>
      <c r="V135" s="29">
        <f ca="1">_xlfn.XLOOKUP(Table_TrackDisplacement[[#This Row],[Track ID]],Table__Track_Baseline[Track ID],Table__Track_Baseline[Avg. Twist],"-")</f>
        <v>0.99922654844419867</v>
      </c>
      <c r="W135" s="29">
        <f ca="1">IFERROR(Table_TrackDisplacement[[#This Row],[Twist Raw Data]]-Table_TrackDisplacement[[#This Row],[BL Twist Raw Data]],"-")</f>
        <v>-0.20711342342494277</v>
      </c>
      <c r="X135" s="29">
        <f ca="1">IFERROR(Table_TrackDisplacement[[#This Row],[Cant Delta Data]]-OFFSET(Table_TrackDisplacement[[#This Row],[Cant Delta Data]],-2,0),"-")</f>
        <v>-0.20711342342494277</v>
      </c>
      <c r="Y135" s="29">
        <f ca="1">IFERROR(Table_TrackDisplacement[[#This Row],[Twist Delta Data]]-Table_TrackDisplacement[[#This Row],[Raw Twist Change]],"-")</f>
        <v>0</v>
      </c>
      <c r="Z1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1315.435138030743</v>
      </c>
      <c r="AA135" s="29">
        <f>_xlfn.XLOOKUP(Table_TrackDisplacement[[#This Row],[Track ID]],Table__Track_Baseline[Track ID],Table__Track_Baseline[Avg. Gauge],"-")</f>
        <v>1316.0471258679206</v>
      </c>
      <c r="AB135" s="29">
        <f>IFERROR(Table_TrackDisplacement[[#This Row],[Gauge Raw Data]]-Table_TrackDisplacement[[#This Row],[BL Gauge Raw Data]],"-")</f>
        <v>-0.61198783717759397</v>
      </c>
      <c r="AC1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0.71098161107233315</v>
      </c>
    </row>
    <row r="136" spans="1:29" x14ac:dyDescent="0.25">
      <c r="A136" s="27">
        <v>45776.284722222219</v>
      </c>
      <c r="B136" s="28" t="s">
        <v>33</v>
      </c>
      <c r="C136" s="28" t="str">
        <f>Table_TrackDisplacement[[#This Row],[Epoch]]&amp;"-"&amp;Table_TrackDisplacement[[#This Row],[Track ID]]</f>
        <v>45776.2847222222-250-RL-OP-0042</v>
      </c>
      <c r="D136" s="34">
        <v>51906.307621791326</v>
      </c>
      <c r="E136" s="34">
        <v>159189.72757627073</v>
      </c>
      <c r="F136" s="34">
        <v>18.869109743964579</v>
      </c>
      <c r="G136" s="34">
        <v>51905.969416035303</v>
      </c>
      <c r="H136" s="34">
        <v>159188.45553275422</v>
      </c>
      <c r="I136" s="34">
        <v>18.859167723973641</v>
      </c>
      <c r="J136" s="33">
        <v>-9.7268503304803744E-4</v>
      </c>
      <c r="K136" s="33">
        <v>-1.5654071466997266E-3</v>
      </c>
      <c r="L136" s="33">
        <v>-6.0754072872626352E-4</v>
      </c>
      <c r="M136" s="33">
        <v>-1.0401631734566763E-3</v>
      </c>
      <c r="N136" s="33">
        <v>-1.1535586090758443E-3</v>
      </c>
      <c r="O136" s="33">
        <v>-4.0962744910189031E-4</v>
      </c>
      <c r="P136" s="29">
        <f>(Table_TrackDisplacement[[#This Row],[LR Track Z]]-Table_TrackDisplacement[[#This Row],[RR Track Z]])*1000</f>
        <v>9.9420199909374674</v>
      </c>
      <c r="Q136" s="29">
        <f>_xlfn.XLOOKUP(Table_TrackDisplacement[[#This Row],[Track ID]],Table__Track_Baseline[Track ID],Table__Track_Baseline[Avg. Cant],"-")</f>
        <v>10.139933270561841</v>
      </c>
      <c r="R136" s="29">
        <f>Table_TrackDisplacement[[#This Row],[Cant Raw Data]]-Table_TrackDisplacement[[#This Row],[BL Cant Raw Data]]</f>
        <v>-0.19791327962437322</v>
      </c>
      <c r="S136" s="30">
        <f>(Table_TrackDisplacement[[#This Row],[Delta LR Z]]-Table_TrackDisplacement[[#This Row],[Delta RR Z]])*1000</f>
        <v>-0.19791327962437322</v>
      </c>
      <c r="T136" s="29">
        <f>Table_TrackDisplacement[[#This Row],[Cant Delta Data]]-Table_TrackDisplacement[[#This Row],[Raw Cant Change]]</f>
        <v>0</v>
      </c>
      <c r="U136" s="29">
        <f ca="1">IFERROR(Table_TrackDisplacement[[#This Row],[Cant Raw Data]]-OFFSET(Table_TrackDisplacement[[#This Row],[Cant Raw Data]],-2,0),"-")</f>
        <v>1.031324331538741</v>
      </c>
      <c r="V136" s="29">
        <f ca="1">_xlfn.XLOOKUP(Table_TrackDisplacement[[#This Row],[Track ID]],Table__Track_Baseline[Track ID],Table__Track_Baseline[Avg. Twist],"-")</f>
        <v>1.0019205035582956</v>
      </c>
      <c r="W136" s="29">
        <f ca="1">IFERROR(Table_TrackDisplacement[[#This Row],[Twist Raw Data]]-Table_TrackDisplacement[[#This Row],[BL Twist Raw Data]],"-")</f>
        <v>2.9403827980445385E-2</v>
      </c>
      <c r="X136" s="29">
        <f ca="1">IFERROR(Table_TrackDisplacement[[#This Row],[Cant Delta Data]]-OFFSET(Table_TrackDisplacement[[#This Row],[Cant Delta Data]],-2,0),"-")</f>
        <v>2.9403827980445385E-2</v>
      </c>
      <c r="Y136" s="29">
        <f ca="1">IFERROR(Table_TrackDisplacement[[#This Row],[Twist Delta Data]]-Table_TrackDisplacement[[#This Row],[Raw Twist Change]],"-")</f>
        <v>0</v>
      </c>
      <c r="Z1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1316.2737880335158</v>
      </c>
      <c r="AA136" s="29">
        <f>_xlfn.XLOOKUP(Table_TrackDisplacement[[#This Row],[Track ID]],Table__Track_Baseline[Track ID],Table__Track_Baseline[Avg. Gauge],"-")</f>
        <v>1316.655979842496</v>
      </c>
      <c r="AB136" s="29">
        <f>IFERROR(Table_TrackDisplacement[[#This Row],[Gauge Raw Data]]-Table_TrackDisplacement[[#This Row],[BL Gauge Raw Data]],"-")</f>
        <v>-0.38219180898022387</v>
      </c>
      <c r="AC1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0.46188979597693397</v>
      </c>
    </row>
    <row r="137" spans="1:29" x14ac:dyDescent="0.25">
      <c r="A137" s="27">
        <v>45776.284722222219</v>
      </c>
      <c r="B137" s="28" t="s">
        <v>34</v>
      </c>
      <c r="C137" s="28" t="str">
        <f>Table_TrackDisplacement[[#This Row],[Epoch]]&amp;"-"&amp;Table_TrackDisplacement[[#This Row],[Track ID]]</f>
        <v>45776.2847222222-250-RL-OP-0043</v>
      </c>
      <c r="D137" s="34">
        <v>51907.274398232381</v>
      </c>
      <c r="E137" s="34">
        <v>159189.47195865901</v>
      </c>
      <c r="F137" s="34">
        <v>18.870827180269977</v>
      </c>
      <c r="G137" s="34">
        <v>51906.935979718626</v>
      </c>
      <c r="H137" s="34">
        <v>159188.19910848219</v>
      </c>
      <c r="I137" s="34">
        <v>18.860280738875872</v>
      </c>
      <c r="J137" s="33">
        <v>-9.4934290245873854E-4</v>
      </c>
      <c r="K137" s="33">
        <v>-1.4788752887398005E-3</v>
      </c>
      <c r="L137" s="33">
        <v>-8.4186596833646377E-4</v>
      </c>
      <c r="M137" s="33">
        <v>-1.0754249524325132E-3</v>
      </c>
      <c r="N137" s="33">
        <v>-1.2883774179499596E-3</v>
      </c>
      <c r="O137" s="33">
        <v>-7.6926524462450629E-4</v>
      </c>
      <c r="P137" s="29">
        <f>(Table_TrackDisplacement[[#This Row],[LR Track Z]]-Table_TrackDisplacement[[#This Row],[RR Track Z]])*1000</f>
        <v>10.546441394104988</v>
      </c>
      <c r="Q137" s="29">
        <f>_xlfn.XLOOKUP(Table_TrackDisplacement[[#This Row],[Track ID]],Table__Track_Baseline[Track ID],Table__Track_Baseline[Avg. Cant],"-")</f>
        <v>10.619042117816946</v>
      </c>
      <c r="R137" s="29">
        <f>Table_TrackDisplacement[[#This Row],[Cant Raw Data]]-Table_TrackDisplacement[[#This Row],[BL Cant Raw Data]]</f>
        <v>-7.2600723711957471E-2</v>
      </c>
      <c r="S137" s="30">
        <f>(Table_TrackDisplacement[[#This Row],[Delta LR Z]]-Table_TrackDisplacement[[#This Row],[Delta RR Z]])*1000</f>
        <v>-7.2600723711957471E-2</v>
      </c>
      <c r="T137" s="29">
        <f>Table_TrackDisplacement[[#This Row],[Cant Delta Data]]-Table_TrackDisplacement[[#This Row],[Raw Cant Change]]</f>
        <v>0</v>
      </c>
      <c r="U137" s="29">
        <f ca="1">IFERROR(Table_TrackDisplacement[[#This Row],[Cant Raw Data]]-OFFSET(Table_TrackDisplacement[[#This Row],[Cant Raw Data]],-2,0),"-")</f>
        <v>1.208842806335042</v>
      </c>
      <c r="V137" s="29">
        <f ca="1">_xlfn.XLOOKUP(Table_TrackDisplacement[[#This Row],[Track ID]],Table__Track_Baseline[Track ID],Table__Track_Baseline[Avg. Twist],"-")</f>
        <v>0.95821769451376326</v>
      </c>
      <c r="W137" s="29">
        <f ca="1">IFERROR(Table_TrackDisplacement[[#This Row],[Twist Raw Data]]-Table_TrackDisplacement[[#This Row],[BL Twist Raw Data]],"-")</f>
        <v>0.25062511182127878</v>
      </c>
      <c r="X137" s="29">
        <f ca="1">IFERROR(Table_TrackDisplacement[[#This Row],[Cant Delta Data]]-OFFSET(Table_TrackDisplacement[[#This Row],[Cant Delta Data]],-2,0),"-")</f>
        <v>0.25062511182127878</v>
      </c>
      <c r="Y137" s="29">
        <f ca="1">IFERROR(Table_TrackDisplacement[[#This Row],[Twist Delta Data]]-Table_TrackDisplacement[[#This Row],[Raw Twist Change]],"-")</f>
        <v>0</v>
      </c>
      <c r="Z1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1317.1127098673433</v>
      </c>
      <c r="AA137" s="29">
        <f>_xlfn.XLOOKUP(Table_TrackDisplacement[[#This Row],[Track ID]],Table__Track_Baseline[Track ID],Table__Track_Baseline[Avg. Gauge],"-")</f>
        <v>1317.2650047757083</v>
      </c>
      <c r="AB137" s="29">
        <f>IFERROR(Table_TrackDisplacement[[#This Row],[Gauge Raw Data]]-Table_TrackDisplacement[[#This Row],[BL Gauge Raw Data]],"-")</f>
        <v>-0.15229490836509285</v>
      </c>
      <c r="AC1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0.23970187146652047</v>
      </c>
    </row>
    <row r="138" spans="1:29" x14ac:dyDescent="0.25">
      <c r="A138" s="27">
        <v>45776.284722222219</v>
      </c>
      <c r="B138" s="28" t="s">
        <v>35</v>
      </c>
      <c r="C138" s="28" t="str">
        <f>Table_TrackDisplacement[[#This Row],[Epoch]]&amp;"-"&amp;Table_TrackDisplacement[[#This Row],[Track ID]]</f>
        <v>45776.2847222222-250-RL-OP-0044</v>
      </c>
      <c r="D138" s="34">
        <v>51908.242806603892</v>
      </c>
      <c r="E138" s="34">
        <v>159189.21950151515</v>
      </c>
      <c r="F138" s="34">
        <v>18.87296196237228</v>
      </c>
      <c r="G138" s="34">
        <v>51907.904490536996</v>
      </c>
      <c r="H138" s="34">
        <v>159187.94609909345</v>
      </c>
      <c r="I138" s="34">
        <v>18.861943550713935</v>
      </c>
      <c r="J138" s="33">
        <v>-1.8531114619690925E-5</v>
      </c>
      <c r="K138" s="33">
        <v>-1.7388317501172423E-3</v>
      </c>
      <c r="L138" s="33">
        <v>-8.9762014961891623E-4</v>
      </c>
      <c r="M138" s="33">
        <v>-1.5990262909326702E-5</v>
      </c>
      <c r="N138" s="33">
        <v>-1.7285490466747433E-3</v>
      </c>
      <c r="O138" s="33">
        <v>-8.8743975191007962E-4</v>
      </c>
      <c r="P138" s="29">
        <f>(Table_TrackDisplacement[[#This Row],[LR Track Z]]-Table_TrackDisplacement[[#This Row],[RR Track Z]])*1000</f>
        <v>11.018411658344718</v>
      </c>
      <c r="Q138" s="29">
        <f>_xlfn.XLOOKUP(Table_TrackDisplacement[[#This Row],[Track ID]],Table__Track_Baseline[Track ID],Table__Track_Baseline[Avg. Cant],"-")</f>
        <v>11.028592056053554</v>
      </c>
      <c r="R138" s="29">
        <f>Table_TrackDisplacement[[#This Row],[Cant Raw Data]]-Table_TrackDisplacement[[#This Row],[BL Cant Raw Data]]</f>
        <v>-1.0180397708836608E-2</v>
      </c>
      <c r="S138" s="30">
        <f>(Table_TrackDisplacement[[#This Row],[Delta LR Z]]-Table_TrackDisplacement[[#This Row],[Delta RR Z]])*1000</f>
        <v>-1.0180397708836608E-2</v>
      </c>
      <c r="T138" s="29">
        <f>Table_TrackDisplacement[[#This Row],[Cant Delta Data]]-Table_TrackDisplacement[[#This Row],[Raw Cant Change]]</f>
        <v>0</v>
      </c>
      <c r="U138" s="29">
        <f ca="1">IFERROR(Table_TrackDisplacement[[#This Row],[Cant Raw Data]]-OFFSET(Table_TrackDisplacement[[#This Row],[Cant Raw Data]],-2,0),"-")</f>
        <v>1.0763916674072505</v>
      </c>
      <c r="V138" s="29">
        <f ca="1">_xlfn.XLOOKUP(Table_TrackDisplacement[[#This Row],[Track ID]],Table__Track_Baseline[Track ID],Table__Track_Baseline[Avg. Twist],"-")</f>
        <v>0.88865878549171384</v>
      </c>
      <c r="W138" s="29">
        <f ca="1">IFERROR(Table_TrackDisplacement[[#This Row],[Twist Raw Data]]-Table_TrackDisplacement[[#This Row],[BL Twist Raw Data]],"-")</f>
        <v>0.18773288191553661</v>
      </c>
      <c r="X138" s="29">
        <f ca="1">IFERROR(Table_TrackDisplacement[[#This Row],[Cant Delta Data]]-OFFSET(Table_TrackDisplacement[[#This Row],[Cant Delta Data]],-2,0),"-")</f>
        <v>0.18773288191553661</v>
      </c>
      <c r="Y138" s="29">
        <f ca="1">IFERROR(Table_TrackDisplacement[[#This Row],[Twist Delta Data]]-Table_TrackDisplacement[[#This Row],[Raw Twist Change]],"-")</f>
        <v>0</v>
      </c>
      <c r="Z1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1317.6239577826141</v>
      </c>
      <c r="AA138" s="29">
        <f>_xlfn.XLOOKUP(Table_TrackDisplacement[[#This Row],[Track ID]],Table__Track_Baseline[Track ID],Table__Track_Baseline[Avg. Gauge],"-")</f>
        <v>1317.6346329476246</v>
      </c>
      <c r="AB138" s="29">
        <f>IFERROR(Table_TrackDisplacement[[#This Row],[Gauge Raw Data]]-Table_TrackDisplacement[[#This Row],[BL Gauge Raw Data]],"-")</f>
        <v>-1.0675165010525234E-2</v>
      </c>
      <c r="AC1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1.4691167925339636E-2</v>
      </c>
    </row>
    <row r="139" spans="1:29" x14ac:dyDescent="0.25">
      <c r="A139" s="27">
        <v>45776.284722222219</v>
      </c>
      <c r="B139" s="28" t="s">
        <v>36</v>
      </c>
      <c r="C139" s="28" t="str">
        <f>Table_TrackDisplacement[[#This Row],[Epoch]]&amp;"-"&amp;Table_TrackDisplacement[[#This Row],[Track ID]]</f>
        <v>45776.2847222222-250-RL-OP-0045</v>
      </c>
      <c r="D139" s="34">
        <v>51909.212314637531</v>
      </c>
      <c r="E139" s="34">
        <v>159188.97446066936</v>
      </c>
      <c r="F139" s="34">
        <v>18.875987952848156</v>
      </c>
      <c r="G139" s="34">
        <v>51908.873742332347</v>
      </c>
      <c r="H139" s="34">
        <v>159187.70004242341</v>
      </c>
      <c r="I139" s="34">
        <v>18.864602938295501</v>
      </c>
      <c r="J139" s="33">
        <v>-7.6823380368296057E-5</v>
      </c>
      <c r="K139" s="33">
        <v>-1.9658374658320099E-3</v>
      </c>
      <c r="L139" s="33">
        <v>-5.7556966083538441E-4</v>
      </c>
      <c r="M139" s="33">
        <v>-6.1058628489263356E-5</v>
      </c>
      <c r="N139" s="33">
        <v>-1.902963820612058E-3</v>
      </c>
      <c r="O139" s="33">
        <v>-5.7018989820178945E-4</v>
      </c>
      <c r="P139" s="29">
        <f>(Table_TrackDisplacement[[#This Row],[LR Track Z]]-Table_TrackDisplacement[[#This Row],[RR Track Z]])*1000</f>
        <v>11.385014552654837</v>
      </c>
      <c r="Q139" s="29">
        <f>_xlfn.XLOOKUP(Table_TrackDisplacement[[#This Row],[Track ID]],Table__Track_Baseline[Track ID],Table__Track_Baseline[Avg. Cant],"-")</f>
        <v>11.390394315288432</v>
      </c>
      <c r="R139" s="29">
        <f>Table_TrackDisplacement[[#This Row],[Cant Raw Data]]-Table_TrackDisplacement[[#This Row],[BL Cant Raw Data]]</f>
        <v>-5.3797626335949644E-3</v>
      </c>
      <c r="S139" s="30">
        <f>(Table_TrackDisplacement[[#This Row],[Delta LR Z]]-Table_TrackDisplacement[[#This Row],[Delta RR Z]])*1000</f>
        <v>-5.3797626335949644E-3</v>
      </c>
      <c r="T139" s="29">
        <f>Table_TrackDisplacement[[#This Row],[Cant Delta Data]]-Table_TrackDisplacement[[#This Row],[Raw Cant Change]]</f>
        <v>0</v>
      </c>
      <c r="U139" s="29">
        <f ca="1">IFERROR(Table_TrackDisplacement[[#This Row],[Cant Raw Data]]-OFFSET(Table_TrackDisplacement[[#This Row],[Cant Raw Data]],-2,0),"-")</f>
        <v>0.83857315854984904</v>
      </c>
      <c r="V139" s="29">
        <f ca="1">_xlfn.XLOOKUP(Table_TrackDisplacement[[#This Row],[Track ID]],Table__Track_Baseline[Track ID],Table__Track_Baseline[Avg. Twist],"-")</f>
        <v>0.77135219747148653</v>
      </c>
      <c r="W139" s="29">
        <f ca="1">IFERROR(Table_TrackDisplacement[[#This Row],[Twist Raw Data]]-Table_TrackDisplacement[[#This Row],[BL Twist Raw Data]],"-")</f>
        <v>6.7220961078362507E-2</v>
      </c>
      <c r="X139" s="29">
        <f ca="1">IFERROR(Table_TrackDisplacement[[#This Row],[Cant Delta Data]]-OFFSET(Table_TrackDisplacement[[#This Row],[Cant Delta Data]],-2,0),"-")</f>
        <v>6.7220961078362507E-2</v>
      </c>
      <c r="Y139" s="29">
        <f ca="1">IFERROR(Table_TrackDisplacement[[#This Row],[Twist Delta Data]]-Table_TrackDisplacement[[#This Row],[Raw Twist Change]],"-")</f>
        <v>0</v>
      </c>
      <c r="Z1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1318.6745959430011</v>
      </c>
      <c r="AA139" s="29">
        <f>_xlfn.XLOOKUP(Table_TrackDisplacement[[#This Row],[Track ID]],Table__Track_Baseline[Track ID],Table__Track_Baseline[Avg. Gauge],"-")</f>
        <v>1318.7394535583733</v>
      </c>
      <c r="AB139" s="29">
        <f>IFERROR(Table_TrackDisplacement[[#This Row],[Gauge Raw Data]]-Table_TrackDisplacement[[#This Row],[BL Gauge Raw Data]],"-")</f>
        <v>-6.4857615372147848E-2</v>
      </c>
      <c r="AC1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6.5042789846728344E-2</v>
      </c>
    </row>
    <row r="140" spans="1:29" x14ac:dyDescent="0.25">
      <c r="A140" s="27">
        <v>45776.284722222219</v>
      </c>
      <c r="B140" s="28" t="s">
        <v>37</v>
      </c>
      <c r="C140" s="28" t="str">
        <f>Table_TrackDisplacement[[#This Row],[Epoch]]&amp;"-"&amp;Table_TrackDisplacement[[#This Row],[Track ID]]</f>
        <v>45776.2847222222-250-RL-OP-0046</v>
      </c>
      <c r="D140" s="34">
        <v>51910.181822671162</v>
      </c>
      <c r="E140" s="34">
        <v>159188.72941982359</v>
      </c>
      <c r="F140" s="34">
        <v>18.879013943324033</v>
      </c>
      <c r="G140" s="34">
        <v>51909.842994127699</v>
      </c>
      <c r="H140" s="34">
        <v>159187.45398575338</v>
      </c>
      <c r="I140" s="34">
        <v>18.867262325877068</v>
      </c>
      <c r="J140" s="33">
        <v>-1.351156533928588E-4</v>
      </c>
      <c r="K140" s="33">
        <v>-2.192843152442947E-3</v>
      </c>
      <c r="L140" s="33">
        <v>-2.5351917205185259E-4</v>
      </c>
      <c r="M140" s="33">
        <v>-1.0612700134515762E-4</v>
      </c>
      <c r="N140" s="33">
        <v>-2.0773785945493728E-3</v>
      </c>
      <c r="O140" s="33">
        <v>-2.5294004449349927E-4</v>
      </c>
      <c r="P140" s="29">
        <f>(Table_TrackDisplacement[[#This Row],[LR Track Z]]-Table_TrackDisplacement[[#This Row],[RR Track Z]])*1000</f>
        <v>11.751617446964957</v>
      </c>
      <c r="Q140" s="29">
        <f>_xlfn.XLOOKUP(Table_TrackDisplacement[[#This Row],[Track ID]],Table__Track_Baseline[Track ID],Table__Track_Baseline[Avg. Cant],"-")</f>
        <v>11.75219657452331</v>
      </c>
      <c r="R140" s="29">
        <f>Table_TrackDisplacement[[#This Row],[Cant Raw Data]]-Table_TrackDisplacement[[#This Row],[BL Cant Raw Data]]</f>
        <v>-5.7912755835332064E-4</v>
      </c>
      <c r="S140" s="30">
        <f>(Table_TrackDisplacement[[#This Row],[Delta LR Z]]-Table_TrackDisplacement[[#This Row],[Delta RR Z]])*1000</f>
        <v>-5.7912755835332064E-4</v>
      </c>
      <c r="T140" s="29">
        <f>Table_TrackDisplacement[[#This Row],[Cant Delta Data]]-Table_TrackDisplacement[[#This Row],[Raw Cant Change]]</f>
        <v>0</v>
      </c>
      <c r="U140" s="29">
        <f ca="1">IFERROR(Table_TrackDisplacement[[#This Row],[Cant Raw Data]]-OFFSET(Table_TrackDisplacement[[#This Row],[Cant Raw Data]],-2,0),"-")</f>
        <v>0.73320578862023922</v>
      </c>
      <c r="V140" s="29">
        <f ca="1">_xlfn.XLOOKUP(Table_TrackDisplacement[[#This Row],[Track ID]],Table__Track_Baseline[Track ID],Table__Track_Baseline[Avg. Twist],"-")</f>
        <v>0.72360451846975593</v>
      </c>
      <c r="W140" s="29">
        <f ca="1">IFERROR(Table_TrackDisplacement[[#This Row],[Twist Raw Data]]-Table_TrackDisplacement[[#This Row],[BL Twist Raw Data]],"-")</f>
        <v>9.6012701504832876E-3</v>
      </c>
      <c r="X140" s="29">
        <f ca="1">IFERROR(Table_TrackDisplacement[[#This Row],[Cant Delta Data]]-OFFSET(Table_TrackDisplacement[[#This Row],[Cant Delta Data]],-2,0),"-")</f>
        <v>9.6012701504832876E-3</v>
      </c>
      <c r="Y140" s="29">
        <f ca="1">IFERROR(Table_TrackDisplacement[[#This Row],[Twist Delta Data]]-Table_TrackDisplacement[[#This Row],[Raw Twist Change]],"-")</f>
        <v>0</v>
      </c>
      <c r="Z1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1319.72533120597</v>
      </c>
      <c r="AA140" s="29">
        <f>_xlfn.XLOOKUP(Table_TrackDisplacement[[#This Row],[Track ID]],Table__Track_Baseline[Track ID],Table__Track_Baseline[Avg. Gauge],"-")</f>
        <v>1319.8443684156091</v>
      </c>
      <c r="AB140" s="29">
        <f>IFERROR(Table_TrackDisplacement[[#This Row],[Gauge Raw Data]]-Table_TrackDisplacement[[#This Row],[BL Gauge Raw Data]],"-")</f>
        <v>-0.11903720963914566</v>
      </c>
      <c r="AC1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0.11904932366809183</v>
      </c>
    </row>
    <row r="141" spans="1:29" x14ac:dyDescent="0.25">
      <c r="A141" s="27">
        <v>45776.284722222219</v>
      </c>
      <c r="B141" s="28" t="s">
        <v>38</v>
      </c>
      <c r="C141" s="28" t="str">
        <f>Table_TrackDisplacement[[#This Row],[Epoch]]&amp;"-"&amp;Table_TrackDisplacement[[#This Row],[Track ID]]</f>
        <v>45776.2847222222-250-RL-OP-0047</v>
      </c>
      <c r="D141" s="34">
        <v>51911.151141496419</v>
      </c>
      <c r="E141" s="34">
        <v>159188.48644319948</v>
      </c>
      <c r="F141" s="34">
        <v>18.882328518492972</v>
      </c>
      <c r="G141" s="34">
        <v>51910.834188304056</v>
      </c>
      <c r="H141" s="34">
        <v>159187.20449995177</v>
      </c>
      <c r="I141" s="34">
        <v>18.870139116386202</v>
      </c>
      <c r="J141" s="33">
        <v>-3.2747709337854758E-4</v>
      </c>
      <c r="K141" s="33">
        <v>-2.3101939004845917E-3</v>
      </c>
      <c r="L141" s="33">
        <v>-4.9101338401413841E-5</v>
      </c>
      <c r="M141" s="33">
        <v>-9.9415228032739833E-4</v>
      </c>
      <c r="N141" s="33">
        <v>-1.9760284048970789E-3</v>
      </c>
      <c r="O141" s="33">
        <v>2.0378969622925069E-8</v>
      </c>
      <c r="P141" s="29">
        <f>(Table_TrackDisplacement[[#This Row],[LR Track Z]]-Table_TrackDisplacement[[#This Row],[RR Track Z]])*1000</f>
        <v>12.189402106770331</v>
      </c>
      <c r="Q141" s="29">
        <f>_xlfn.XLOOKUP(Table_TrackDisplacement[[#This Row],[Track ID]],Table__Track_Baseline[Track ID],Table__Track_Baseline[Avg. Cant],"-")</f>
        <v>12.238523824141367</v>
      </c>
      <c r="R141" s="29">
        <f>Table_TrackDisplacement[[#This Row],[Cant Raw Data]]-Table_TrackDisplacement[[#This Row],[BL Cant Raw Data]]</f>
        <v>-4.9121717371036766E-2</v>
      </c>
      <c r="S141" s="30">
        <f>(Table_TrackDisplacement[[#This Row],[Delta LR Z]]-Table_TrackDisplacement[[#This Row],[Delta RR Z]])*1000</f>
        <v>-4.9121717371036766E-2</v>
      </c>
      <c r="T141" s="29">
        <f>Table_TrackDisplacement[[#This Row],[Cant Delta Data]]-Table_TrackDisplacement[[#This Row],[Raw Cant Change]]</f>
        <v>0</v>
      </c>
      <c r="U141" s="29">
        <f ca="1">IFERROR(Table_TrackDisplacement[[#This Row],[Cant Raw Data]]-OFFSET(Table_TrackDisplacement[[#This Row],[Cant Raw Data]],-2,0),"-")</f>
        <v>0.80438755411549323</v>
      </c>
      <c r="V141" s="29">
        <f ca="1">_xlfn.XLOOKUP(Table_TrackDisplacement[[#This Row],[Track ID]],Table__Track_Baseline[Track ID],Table__Track_Baseline[Avg. Twist],"-")</f>
        <v>0.84812950885293503</v>
      </c>
      <c r="W141" s="29">
        <f ca="1">IFERROR(Table_TrackDisplacement[[#This Row],[Twist Raw Data]]-Table_TrackDisplacement[[#This Row],[BL Twist Raw Data]],"-")</f>
        <v>-4.3741954737441802E-2</v>
      </c>
      <c r="X141" s="29">
        <f ca="1">IFERROR(Table_TrackDisplacement[[#This Row],[Cant Delta Data]]-OFFSET(Table_TrackDisplacement[[#This Row],[Cant Delta Data]],-2,0),"-")</f>
        <v>-4.3741954737441802E-2</v>
      </c>
      <c r="Y141" s="29">
        <f ca="1">IFERROR(Table_TrackDisplacement[[#This Row],[Twist Delta Data]]-Table_TrackDisplacement[[#This Row],[Raw Twist Change]],"-")</f>
        <v>0</v>
      </c>
      <c r="Z1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1320.6007716288304</v>
      </c>
      <c r="AA141" s="29">
        <f>_xlfn.XLOOKUP(Table_TrackDisplacement[[#This Row],[Track ID]],Table__Track_Baseline[Track ID],Table__Track_Baseline[Avg. Gauge],"-")</f>
        <v>1320.7658031742594</v>
      </c>
      <c r="AB141" s="29">
        <f>IFERROR(Table_TrackDisplacement[[#This Row],[Gauge Raw Data]]-Table_TrackDisplacement[[#This Row],[BL Gauge Raw Data]],"-")</f>
        <v>-0.16503154542897391</v>
      </c>
      <c r="AC1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0.74735221044164524</v>
      </c>
    </row>
    <row r="142" spans="1:29" x14ac:dyDescent="0.25">
      <c r="A142" s="27">
        <v>45776.284722222219</v>
      </c>
      <c r="B142" s="28" t="s">
        <v>39</v>
      </c>
      <c r="C142" s="28" t="str">
        <f>Table_TrackDisplacement[[#This Row],[Epoch]]&amp;"-"&amp;Table_TrackDisplacement[[#This Row],[Track ID]]</f>
        <v>45776.2847222222-250-RL-OP-0048</v>
      </c>
      <c r="D142" s="34">
        <v>51912.122875350411</v>
      </c>
      <c r="E142" s="34">
        <v>159188.25040524639</v>
      </c>
      <c r="F142" s="34">
        <v>18.886733255176882</v>
      </c>
      <c r="G142" s="34">
        <v>51911.805733444031</v>
      </c>
      <c r="H142" s="34">
        <v>159186.96766968034</v>
      </c>
      <c r="I142" s="34">
        <v>18.873524899190596</v>
      </c>
      <c r="J142" s="33">
        <v>-2.9969606839586049E-4</v>
      </c>
      <c r="K142" s="33">
        <v>-2.2004242055118084E-3</v>
      </c>
      <c r="L142" s="33">
        <v>-2.8202988870873469E-4</v>
      </c>
      <c r="M142" s="33">
        <v>-9.6736477280501276E-4</v>
      </c>
      <c r="N142" s="33">
        <v>-1.8662179936654866E-3</v>
      </c>
      <c r="O142" s="33">
        <v>1.1373201402875566E-7</v>
      </c>
      <c r="P142" s="29">
        <f>(Table_TrackDisplacement[[#This Row],[LR Track Z]]-Table_TrackDisplacement[[#This Row],[RR Track Z]])*1000</f>
        <v>13.208355986286335</v>
      </c>
      <c r="Q142" s="29">
        <f>_xlfn.XLOOKUP(Table_TrackDisplacement[[#This Row],[Track ID]],Table__Track_Baseline[Track ID],Table__Track_Baseline[Avg. Cant],"-")</f>
        <v>13.490499607009099</v>
      </c>
      <c r="R142" s="29">
        <f>Table_TrackDisplacement[[#This Row],[Cant Raw Data]]-Table_TrackDisplacement[[#This Row],[BL Cant Raw Data]]</f>
        <v>-0.28214362072276344</v>
      </c>
      <c r="S142" s="30">
        <f>(Table_TrackDisplacement[[#This Row],[Delta LR Z]]-Table_TrackDisplacement[[#This Row],[Delta RR Z]])*1000</f>
        <v>-0.28214362072276344</v>
      </c>
      <c r="T142" s="29">
        <f>Table_TrackDisplacement[[#This Row],[Cant Delta Data]]-Table_TrackDisplacement[[#This Row],[Raw Cant Change]]</f>
        <v>0</v>
      </c>
      <c r="U142" s="29">
        <f ca="1">IFERROR(Table_TrackDisplacement[[#This Row],[Cant Raw Data]]-OFFSET(Table_TrackDisplacement[[#This Row],[Cant Raw Data]],-2,0),"-")</f>
        <v>1.4567385393213783</v>
      </c>
      <c r="V142" s="29">
        <f ca="1">_xlfn.XLOOKUP(Table_TrackDisplacement[[#This Row],[Track ID]],Table__Track_Baseline[Track ID],Table__Track_Baseline[Avg. Twist],"-")</f>
        <v>1.7383030324857884</v>
      </c>
      <c r="W142" s="29">
        <f ca="1">IFERROR(Table_TrackDisplacement[[#This Row],[Twist Raw Data]]-Table_TrackDisplacement[[#This Row],[BL Twist Raw Data]],"-")</f>
        <v>-0.28156449316441012</v>
      </c>
      <c r="X142" s="29">
        <f ca="1">IFERROR(Table_TrackDisplacement[[#This Row],[Cant Delta Data]]-OFFSET(Table_TrackDisplacement[[#This Row],[Cant Delta Data]],-2,0),"-")</f>
        <v>-0.28156449316441012</v>
      </c>
      <c r="Y142" s="29">
        <f ca="1">IFERROR(Table_TrackDisplacement[[#This Row],[Twist Delta Data]]-Table_TrackDisplacement[[#This Row],[Raw Twist Change]],"-")</f>
        <v>0</v>
      </c>
      <c r="Z1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1321.4249815537596</v>
      </c>
      <c r="AA142" s="29">
        <f>_xlfn.XLOOKUP(Table_TrackDisplacement[[#This Row],[Track ID]],Table__Track_Baseline[Track ID],Table__Track_Baseline[Avg. Gauge],"-")</f>
        <v>1321.5922129002581</v>
      </c>
      <c r="AB142" s="29">
        <f>IFERROR(Table_TrackDisplacement[[#This Row],[Gauge Raw Data]]-Table_TrackDisplacement[[#This Row],[BL Gauge Raw Data]],"-")</f>
        <v>-0.1672313464985109</v>
      </c>
      <c r="AC1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0.79817311004481672</v>
      </c>
    </row>
    <row r="143" spans="1:29" x14ac:dyDescent="0.25">
      <c r="A143" s="27">
        <v>45776.284722222219</v>
      </c>
      <c r="B143" s="28" t="s">
        <v>40</v>
      </c>
      <c r="C143" s="28" t="str">
        <f>Table_TrackDisplacement[[#This Row],[Epoch]]&amp;"-"&amp;Table_TrackDisplacement[[#This Row],[Track ID]]</f>
        <v>45776.2847222222-250-RL-OP-0049</v>
      </c>
      <c r="D143" s="34">
        <v>51913.094609204403</v>
      </c>
      <c r="E143" s="34">
        <v>159188.0143672933</v>
      </c>
      <c r="F143" s="34">
        <v>18.891137991860795</v>
      </c>
      <c r="G143" s="34">
        <v>51912.777278584006</v>
      </c>
      <c r="H143" s="34">
        <v>159186.73083940891</v>
      </c>
      <c r="I143" s="34">
        <v>18.876910681994985</v>
      </c>
      <c r="J143" s="33">
        <v>-2.7191503613721579E-4</v>
      </c>
      <c r="K143" s="33">
        <v>-2.0906545105390251E-3</v>
      </c>
      <c r="L143" s="33">
        <v>-5.1495843900895011E-4</v>
      </c>
      <c r="M143" s="33">
        <v>-9.405772652826272E-4</v>
      </c>
      <c r="N143" s="33">
        <v>-1.7564076115377247E-3</v>
      </c>
      <c r="O143" s="33">
        <v>2.0708505488187257E-7</v>
      </c>
      <c r="P143" s="29">
        <f>(Table_TrackDisplacement[[#This Row],[LR Track Z]]-Table_TrackDisplacement[[#This Row],[RR Track Z]])*1000</f>
        <v>14.227309865809445</v>
      </c>
      <c r="Q143" s="29">
        <f>_xlfn.XLOOKUP(Table_TrackDisplacement[[#This Row],[Track ID]],Table__Track_Baseline[Track ID],Table__Track_Baseline[Avg. Cant],"-")</f>
        <v>14.742475389873277</v>
      </c>
      <c r="R143" s="29">
        <f>Table_TrackDisplacement[[#This Row],[Cant Raw Data]]-Table_TrackDisplacement[[#This Row],[BL Cant Raw Data]]</f>
        <v>-0.51516552406383198</v>
      </c>
      <c r="S143" s="30">
        <f>(Table_TrackDisplacement[[#This Row],[Delta LR Z]]-Table_TrackDisplacement[[#This Row],[Delta RR Z]])*1000</f>
        <v>-0.51516552406383198</v>
      </c>
      <c r="T143" s="29">
        <f>Table_TrackDisplacement[[#This Row],[Cant Delta Data]]-Table_TrackDisplacement[[#This Row],[Raw Cant Change]]</f>
        <v>0</v>
      </c>
      <c r="U143" s="29">
        <f ca="1">IFERROR(Table_TrackDisplacement[[#This Row],[Cant Raw Data]]-OFFSET(Table_TrackDisplacement[[#This Row],[Cant Raw Data]],-2,0),"-")</f>
        <v>2.0379077590391148</v>
      </c>
      <c r="V143" s="29">
        <f ca="1">_xlfn.XLOOKUP(Table_TrackDisplacement[[#This Row],[Track ID]],Table__Track_Baseline[Track ID],Table__Track_Baseline[Avg. Twist],"-")</f>
        <v>2.50395156573191</v>
      </c>
      <c r="W143" s="29">
        <f ca="1">IFERROR(Table_TrackDisplacement[[#This Row],[Twist Raw Data]]-Table_TrackDisplacement[[#This Row],[BL Twist Raw Data]],"-")</f>
        <v>-0.46604380669279521</v>
      </c>
      <c r="X143" s="29">
        <f ca="1">IFERROR(Table_TrackDisplacement[[#This Row],[Cant Delta Data]]-OFFSET(Table_TrackDisplacement[[#This Row],[Cant Delta Data]],-2,0),"-")</f>
        <v>-0.46604380669279521</v>
      </c>
      <c r="Y143" s="29">
        <f ca="1">IFERROR(Table_TrackDisplacement[[#This Row],[Twist Delta Data]]-Table_TrackDisplacement[[#This Row],[Raw Twist Change]],"-")</f>
        <v>0</v>
      </c>
      <c r="Z1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1322.2499646506856</v>
      </c>
      <c r="AA143" s="29">
        <f>_xlfn.XLOOKUP(Table_TrackDisplacement[[#This Row],[Track ID]],Table__Track_Baseline[Track ID],Table__Track_Baseline[Avg. Gauge],"-")</f>
        <v>1322.4197928471017</v>
      </c>
      <c r="AB143" s="29">
        <f>IFERROR(Table_TrackDisplacement[[#This Row],[Gauge Raw Data]]-Table_TrackDisplacement[[#This Row],[BL Gauge Raw Data]],"-")</f>
        <v>-0.16982819641611968</v>
      </c>
      <c r="AC1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0.90786875888624929</v>
      </c>
    </row>
    <row r="144" spans="1:29" x14ac:dyDescent="0.25">
      <c r="A144" s="27">
        <v>45777.298611111109</v>
      </c>
      <c r="B144" s="28" t="s">
        <v>12</v>
      </c>
      <c r="C144" s="28" t="str">
        <f>Table_TrackDisplacement[[#This Row],[Epoch]]&amp;"-"&amp;Table_TrackDisplacement[[#This Row],[Track ID]]</f>
        <v>45777.2986111111-250-RL-OP-0021</v>
      </c>
      <c r="D144" s="34">
        <v>51886.101813691566</v>
      </c>
      <c r="E144" s="34">
        <v>159195.44642123292</v>
      </c>
      <c r="F144" s="34">
        <v>18.869056334450995</v>
      </c>
      <c r="G144" s="34">
        <v>51885.743029335979</v>
      </c>
      <c r="H144" s="34">
        <v>159194.18688073062</v>
      </c>
      <c r="I144" s="34">
        <v>18.865068715969191</v>
      </c>
      <c r="J144" s="33">
        <v>-1.0283400260959752E-3</v>
      </c>
      <c r="K144" s="33">
        <v>5.6737335398793221E-4</v>
      </c>
      <c r="L144" s="33">
        <v>-1.0000223263340047E-3</v>
      </c>
      <c r="M144" s="33">
        <v>5.3194649808574468E-5</v>
      </c>
      <c r="N144" s="33">
        <v>1.8500399892218411E-4</v>
      </c>
      <c r="O144" s="33">
        <v>-9.9992947138360933E-4</v>
      </c>
      <c r="P144" s="29">
        <f>(Table_TrackDisplacement[[#This Row],[LR Track Z]]-Table_TrackDisplacement[[#This Row],[RR Track Z]])*1000</f>
        <v>3.9876184818048444</v>
      </c>
      <c r="Q144" s="29">
        <f>_xlfn.XLOOKUP(Table_TrackDisplacement[[#This Row],[Track ID]],Table__Track_Baseline[Track ID],Table__Track_Baseline[Avg. Cant],"-")</f>
        <v>3.9877113367552397</v>
      </c>
      <c r="R144" s="29">
        <f>Table_TrackDisplacement[[#This Row],[Cant Raw Data]]-Table_TrackDisplacement[[#This Row],[BL Cant Raw Data]]</f>
        <v>-9.2854950395349078E-5</v>
      </c>
      <c r="S144" s="30">
        <f>(Table_TrackDisplacement[[#This Row],[Delta LR Z]]-Table_TrackDisplacement[[#This Row],[Delta RR Z]])*1000</f>
        <v>-9.2854950395349078E-5</v>
      </c>
      <c r="T144" s="29">
        <f>Table_TrackDisplacement[[#This Row],[Cant Delta Data]]-Table_TrackDisplacement[[#This Row],[Raw Cant Change]]</f>
        <v>0</v>
      </c>
      <c r="U144" s="29">
        <f ca="1">IFERROR(Table_TrackDisplacement[[#This Row],[Cant Raw Data]]-OFFSET(Table_TrackDisplacement[[#This Row],[Cant Raw Data]],-2,0),"-")</f>
        <v>-9.220737504481491</v>
      </c>
      <c r="V144" s="29" t="str">
        <f ca="1">_xlfn.XLOOKUP(Table_TrackDisplacement[[#This Row],[Track ID]],Table__Track_Baseline[Track ID],Table__Track_Baseline[Avg. Twist],"-")</f>
        <v>-</v>
      </c>
      <c r="W144" s="29" t="str">
        <f ca="1">IFERROR(Table_TrackDisplacement[[#This Row],[Twist Raw Data]]-Table_TrackDisplacement[[#This Row],[BL Twist Raw Data]],"-")</f>
        <v>-</v>
      </c>
      <c r="X144" s="29">
        <f ca="1">IFERROR(Table_TrackDisplacement[[#This Row],[Cant Delta Data]]-OFFSET(Table_TrackDisplacement[[#This Row],[Cant Delta Data]],-2,0),"-")</f>
        <v>0.28205076577236809</v>
      </c>
      <c r="Y144" s="29" t="str">
        <f ca="1">IFERROR(Table_TrackDisplacement[[#This Row],[Twist Delta Data]]-Table_TrackDisplacement[[#This Row],[Raw Twist Change]],"-")</f>
        <v>-</v>
      </c>
      <c r="Z1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1309.6504846158707</v>
      </c>
      <c r="AA144" s="29">
        <f>_xlfn.XLOOKUP(Table_TrackDisplacement[[#This Row],[Track ID]],Table__Track_Baseline[Track ID],Table__Track_Baseline[Avg. Gauge],"-")</f>
        <v>1309.5795373260466</v>
      </c>
      <c r="AB144" s="29">
        <f>IFERROR(Table_TrackDisplacement[[#This Row],[Gauge Raw Data]]-Table_TrackDisplacement[[#This Row],[BL Gauge Raw Data]],"-")</f>
        <v>7.0947289824061954E-2</v>
      </c>
      <c r="AC1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1.1471371267199912</v>
      </c>
    </row>
    <row r="145" spans="1:29" x14ac:dyDescent="0.25">
      <c r="A145" s="27">
        <v>45777.298611111109</v>
      </c>
      <c r="B145" s="28" t="s">
        <v>13</v>
      </c>
      <c r="C145" s="28" t="str">
        <f>Table_TrackDisplacement[[#This Row],[Epoch]]&amp;"-"&amp;Table_TrackDisplacement[[#This Row],[Track ID]]</f>
        <v>45777.2986111111-250-RL-OP-0022</v>
      </c>
      <c r="D145" s="34">
        <v>51887.063368977339</v>
      </c>
      <c r="E145" s="34">
        <v>159195.17180982089</v>
      </c>
      <c r="F145" s="34">
        <v>18.869125558401592</v>
      </c>
      <c r="G145" s="34">
        <v>51886.704122287876</v>
      </c>
      <c r="H145" s="34">
        <v>159193.91065564725</v>
      </c>
      <c r="I145" s="34">
        <v>18.865271499586004</v>
      </c>
      <c r="J145" s="33">
        <v>-1.0631643381202593E-3</v>
      </c>
      <c r="K145" s="33">
        <v>4.4536139466799796E-4</v>
      </c>
      <c r="L145" s="33">
        <v>-1.0000497610000991E-3</v>
      </c>
      <c r="M145" s="33">
        <v>1.1713051935657859E-4</v>
      </c>
      <c r="N145" s="33">
        <v>4.0736456867307425E-4</v>
      </c>
      <c r="O145" s="33">
        <v>-9.9984470141123438E-4</v>
      </c>
      <c r="P145" s="29">
        <f>(Table_TrackDisplacement[[#This Row],[LR Track Z]]-Table_TrackDisplacement[[#This Row],[RR Track Z]])*1000</f>
        <v>3.8540588155875355</v>
      </c>
      <c r="Q145" s="29">
        <f>_xlfn.XLOOKUP(Table_TrackDisplacement[[#This Row],[Track ID]],Table__Track_Baseline[Track ID],Table__Track_Baseline[Avg. Cant],"-")</f>
        <v>3.8542638751764002</v>
      </c>
      <c r="R145" s="29">
        <f>Table_TrackDisplacement[[#This Row],[Cant Raw Data]]-Table_TrackDisplacement[[#This Row],[BL Cant Raw Data]]</f>
        <v>-2.0505958886474218E-4</v>
      </c>
      <c r="S145" s="30">
        <f>(Table_TrackDisplacement[[#This Row],[Delta LR Z]]-Table_TrackDisplacement[[#This Row],[Delta RR Z]])*1000</f>
        <v>-2.0505958886474218E-4</v>
      </c>
      <c r="T145" s="29">
        <f>Table_TrackDisplacement[[#This Row],[Cant Delta Data]]-Table_TrackDisplacement[[#This Row],[Raw Cant Change]]</f>
        <v>0</v>
      </c>
      <c r="U145" s="29">
        <f ca="1">IFERROR(Table_TrackDisplacement[[#This Row],[Cant Raw Data]]-OFFSET(Table_TrackDisplacement[[#This Row],[Cant Raw Data]],-2,0),"-")</f>
        <v>-10.37325105022191</v>
      </c>
      <c r="V145" s="29" t="str">
        <f ca="1">_xlfn.XLOOKUP(Table_TrackDisplacement[[#This Row],[Track ID]],Table__Track_Baseline[Track ID],Table__Track_Baseline[Avg. Twist],"-")</f>
        <v>-</v>
      </c>
      <c r="W145" s="29" t="str">
        <f ca="1">IFERROR(Table_TrackDisplacement[[#This Row],[Twist Raw Data]]-Table_TrackDisplacement[[#This Row],[BL Twist Raw Data]],"-")</f>
        <v>-</v>
      </c>
      <c r="X145" s="29">
        <f ca="1">IFERROR(Table_TrackDisplacement[[#This Row],[Cant Delta Data]]-OFFSET(Table_TrackDisplacement[[#This Row],[Cant Delta Data]],-2,0),"-")</f>
        <v>0.51496046447496724</v>
      </c>
      <c r="Y145" s="29" t="str">
        <f ca="1">IFERROR(Table_TrackDisplacement[[#This Row],[Twist Delta Data]]-Table_TrackDisplacement[[#This Row],[Raw Twist Change]],"-")</f>
        <v>-</v>
      </c>
      <c r="Z1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1311.3286725112148</v>
      </c>
      <c r="AA145" s="29">
        <f>_xlfn.XLOOKUP(Table_TrackDisplacement[[#This Row],[Track ID]],Table__Track_Baseline[Track ID],Table__Track_Baseline[Avg. Gauge],"-")</f>
        <v>1311.6159795455751</v>
      </c>
      <c r="AB145" s="29">
        <f>IFERROR(Table_TrackDisplacement[[#This Row],[Gauge Raw Data]]-Table_TrackDisplacement[[#This Row],[BL Gauge Raw Data]],"-")</f>
        <v>-0.28730703436031035</v>
      </c>
      <c r="AC1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1.1809063262686812</v>
      </c>
    </row>
    <row r="146" spans="1:29" x14ac:dyDescent="0.25">
      <c r="A146" s="27">
        <v>45777.298611111109</v>
      </c>
      <c r="B146" s="28" t="s">
        <v>14</v>
      </c>
      <c r="C146" s="28" t="str">
        <f>Table_TrackDisplacement[[#This Row],[Epoch]]&amp;"-"&amp;Table_TrackDisplacement[[#This Row],[Track ID]]</f>
        <v>45777.2986111111-250-RL-OP-0023</v>
      </c>
      <c r="D146" s="34">
        <v>51888.024924263111</v>
      </c>
      <c r="E146" s="34">
        <v>159194.89719840887</v>
      </c>
      <c r="F146" s="34">
        <v>18.869194782352192</v>
      </c>
      <c r="G146" s="34">
        <v>51887.665215239773</v>
      </c>
      <c r="H146" s="34">
        <v>159193.63443056386</v>
      </c>
      <c r="I146" s="34">
        <v>18.865474283202822</v>
      </c>
      <c r="J146" s="33">
        <v>-1.0979886501445435E-3</v>
      </c>
      <c r="K146" s="33">
        <v>3.2334946445189416E-4</v>
      </c>
      <c r="L146" s="33">
        <v>-1.0000771956626409E-3</v>
      </c>
      <c r="M146" s="33">
        <v>1.8106639618054032E-4</v>
      </c>
      <c r="N146" s="33">
        <v>6.2972513842396438E-4</v>
      </c>
      <c r="O146" s="33">
        <v>-9.9975993143530673E-4</v>
      </c>
      <c r="P146" s="29">
        <f>(Table_TrackDisplacement[[#This Row],[LR Track Z]]-Table_TrackDisplacement[[#This Row],[RR Track Z]])*1000</f>
        <v>3.7204991493702266</v>
      </c>
      <c r="Q146" s="29">
        <f>_xlfn.XLOOKUP(Table_TrackDisplacement[[#This Row],[Track ID]],Table__Track_Baseline[Track ID],Table__Track_Baseline[Avg. Cant],"-")</f>
        <v>3.7208164135975608</v>
      </c>
      <c r="R146" s="29">
        <f>Table_TrackDisplacement[[#This Row],[Cant Raw Data]]-Table_TrackDisplacement[[#This Row],[BL Cant Raw Data]]</f>
        <v>-3.1726422733413528E-4</v>
      </c>
      <c r="S146" s="30">
        <f>(Table_TrackDisplacement[[#This Row],[Delta LR Z]]-Table_TrackDisplacement[[#This Row],[Delta RR Z]])*1000</f>
        <v>-3.1726422733413528E-4</v>
      </c>
      <c r="T146" s="29">
        <f>Table_TrackDisplacement[[#This Row],[Cant Delta Data]]-Table_TrackDisplacement[[#This Row],[Raw Cant Change]]</f>
        <v>0</v>
      </c>
      <c r="U146" s="29">
        <f ca="1">IFERROR(Table_TrackDisplacement[[#This Row],[Cant Raw Data]]-OFFSET(Table_TrackDisplacement[[#This Row],[Cant Raw Data]],-2,0),"-")</f>
        <v>-0.26711933243461772</v>
      </c>
      <c r="V146" s="29">
        <f ca="1">_xlfn.XLOOKUP(Table_TrackDisplacement[[#This Row],[Track ID]],Table__Track_Baseline[Track ID],Table__Track_Baseline[Avg. Twist],"-")</f>
        <v>-0.26689492315767893</v>
      </c>
      <c r="W146" s="29">
        <f ca="1">IFERROR(Table_TrackDisplacement[[#This Row],[Twist Raw Data]]-Table_TrackDisplacement[[#This Row],[BL Twist Raw Data]],"-")</f>
        <v>-2.2440927693878621E-4</v>
      </c>
      <c r="X146" s="29">
        <f ca="1">IFERROR(Table_TrackDisplacement[[#This Row],[Cant Delta Data]]-OFFSET(Table_TrackDisplacement[[#This Row],[Cant Delta Data]],-2,0),"-")</f>
        <v>-2.2440927693878621E-4</v>
      </c>
      <c r="Y146" s="29">
        <f ca="1">IFERROR(Table_TrackDisplacement[[#This Row],[Twist Delta Data]]-Table_TrackDisplacement[[#This Row],[Raw Twist Change]],"-")</f>
        <v>0</v>
      </c>
      <c r="Z1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1313.0068750661353</v>
      </c>
      <c r="AA146" s="29">
        <f>_xlfn.XLOOKUP(Table_TrackDisplacement[[#This Row],[Track ID]],Table__Track_Baseline[Track ID],Table__Track_Baseline[Avg. Gauge],"-")</f>
        <v>1313.6524365911453</v>
      </c>
      <c r="AB146" s="29">
        <f>IFERROR(Table_TrackDisplacement[[#This Row],[Gauge Raw Data]]-Table_TrackDisplacement[[#This Row],[BL Gauge Raw Data]],"-")</f>
        <v>-0.64556152500995267</v>
      </c>
      <c r="AC1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1.315236847791337</v>
      </c>
    </row>
    <row r="147" spans="1:29" x14ac:dyDescent="0.25">
      <c r="A147" s="27">
        <v>45777.298611111109</v>
      </c>
      <c r="B147" s="28" t="s">
        <v>15</v>
      </c>
      <c r="C147" s="28" t="str">
        <f>Table_TrackDisplacement[[#This Row],[Epoch]]&amp;"-"&amp;Table_TrackDisplacement[[#This Row],[Track ID]]</f>
        <v>45777.2986111111-250-RL-OP-0024</v>
      </c>
      <c r="D147" s="34">
        <v>51888.98628832103</v>
      </c>
      <c r="E147" s="34">
        <v>159194.62201573106</v>
      </c>
      <c r="F147" s="34">
        <v>18.868514730242751</v>
      </c>
      <c r="G147" s="34">
        <v>51888.624024107339</v>
      </c>
      <c r="H147" s="34">
        <v>159193.3577967032</v>
      </c>
      <c r="I147" s="34">
        <v>18.864453321526579</v>
      </c>
      <c r="J147" s="33">
        <v>-2.3585504095535725E-5</v>
      </c>
      <c r="K147" s="33">
        <v>-8.2395679783076048E-5</v>
      </c>
      <c r="L147" s="33">
        <v>-1.00022187327653E-3</v>
      </c>
      <c r="M147" s="33">
        <v>-1.0719956699176691E-3</v>
      </c>
      <c r="N147" s="33">
        <v>7.5046025449410081E-4</v>
      </c>
      <c r="O147" s="33">
        <v>-9.9978524048438544E-4</v>
      </c>
      <c r="P147" s="29">
        <f>(Table_TrackDisplacement[[#This Row],[LR Track Z]]-Table_TrackDisplacement[[#This Row],[RR Track Z]])*1000</f>
        <v>4.0614087161721102</v>
      </c>
      <c r="Q147" s="29">
        <f>_xlfn.XLOOKUP(Table_TrackDisplacement[[#This Row],[Track ID]],Table__Track_Baseline[Track ID],Table__Track_Baseline[Avg. Cant],"-")</f>
        <v>4.0618453489642548</v>
      </c>
      <c r="R147" s="29">
        <f>Table_TrackDisplacement[[#This Row],[Cant Raw Data]]-Table_TrackDisplacement[[#This Row],[BL Cant Raw Data]]</f>
        <v>-4.3663279214456452E-4</v>
      </c>
      <c r="S147" s="30">
        <f>(Table_TrackDisplacement[[#This Row],[Delta LR Z]]-Table_TrackDisplacement[[#This Row],[Delta RR Z]])*1000</f>
        <v>-4.3663279214456452E-4</v>
      </c>
      <c r="T147" s="29">
        <f>Table_TrackDisplacement[[#This Row],[Cant Delta Data]]-Table_TrackDisplacement[[#This Row],[Raw Cant Change]]</f>
        <v>0</v>
      </c>
      <c r="U147" s="29">
        <f ca="1">IFERROR(Table_TrackDisplacement[[#This Row],[Cant Raw Data]]-OFFSET(Table_TrackDisplacement[[#This Row],[Cant Raw Data]],-2,0),"-")</f>
        <v>0.2073499005845747</v>
      </c>
      <c r="V147" s="29">
        <f ca="1">_xlfn.XLOOKUP(Table_TrackDisplacement[[#This Row],[Track ID]],Table__Track_Baseline[Track ID],Table__Track_Baseline[Avg. Twist],"-")</f>
        <v>0.20758147378785452</v>
      </c>
      <c r="W147" s="29">
        <f ca="1">IFERROR(Table_TrackDisplacement[[#This Row],[Twist Raw Data]]-Table_TrackDisplacement[[#This Row],[BL Twist Raw Data]],"-")</f>
        <v>-2.3157320327982234E-4</v>
      </c>
      <c r="X147" s="29">
        <f ca="1">IFERROR(Table_TrackDisplacement[[#This Row],[Cant Delta Data]]-OFFSET(Table_TrackDisplacement[[#This Row],[Cant Delta Data]],-2,0),"-")</f>
        <v>-2.3157320327982234E-4</v>
      </c>
      <c r="Y147" s="29">
        <f ca="1">IFERROR(Table_TrackDisplacement[[#This Row],[Twist Delta Data]]-Table_TrackDisplacement[[#This Row],[Raw Twist Change]],"-")</f>
        <v>0</v>
      </c>
      <c r="Z1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147" s="29">
        <f>_xlfn.XLOOKUP(Table_TrackDisplacement[[#This Row],[Track ID]],Table__Track_Baseline[Track ID],Table__Track_Baseline[Avg. Gauge],"-")</f>
        <v>1315.6175827293309</v>
      </c>
      <c r="AB147" s="29">
        <f>IFERROR(Table_TrackDisplacement[[#This Row],[Gauge Raw Data]]-Table_TrackDisplacement[[#This Row],[BL Gauge Raw Data]],"-")</f>
        <v>-0.51241356743230426</v>
      </c>
      <c r="AC1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148" spans="1:29" x14ac:dyDescent="0.25">
      <c r="A148" s="27">
        <v>45777.298611111109</v>
      </c>
      <c r="B148" s="28" t="s">
        <v>16</v>
      </c>
      <c r="C148" s="28" t="str">
        <f>Table_TrackDisplacement[[#This Row],[Epoch]]&amp;"-"&amp;Table_TrackDisplacement[[#This Row],[Track ID]]</f>
        <v>45777.2986111111-250-RL-OP-0025</v>
      </c>
      <c r="D148" s="34">
        <v>51889.947664398285</v>
      </c>
      <c r="E148" s="34">
        <v>159194.34677858101</v>
      </c>
      <c r="F148" s="34">
        <v>18.867773577574297</v>
      </c>
      <c r="G148" s="34">
        <v>51889.58479107709</v>
      </c>
      <c r="H148" s="34">
        <v>159193.08044244221</v>
      </c>
      <c r="I148" s="34">
        <v>18.86325176203465</v>
      </c>
      <c r="J148" s="33">
        <v>-4.9094378482550383E-5</v>
      </c>
      <c r="K148" s="33">
        <v>-1.7151059000752866E-4</v>
      </c>
      <c r="L148" s="33">
        <v>-1.0004618400500931E-3</v>
      </c>
      <c r="M148" s="33">
        <v>-1.15464479313232E-3</v>
      </c>
      <c r="N148" s="33">
        <v>4.6399520942941308E-4</v>
      </c>
      <c r="O148" s="33">
        <v>-9.9953870217461827E-4</v>
      </c>
      <c r="P148" s="29">
        <f>(Table_TrackDisplacement[[#This Row],[LR Track Z]]-Table_TrackDisplacement[[#This Row],[RR Track Z]])*1000</f>
        <v>4.5218155396469228</v>
      </c>
      <c r="Q148" s="29">
        <f>_xlfn.XLOOKUP(Table_TrackDisplacement[[#This Row],[Track ID]],Table__Track_Baseline[Track ID],Table__Track_Baseline[Avg. Cant],"-")</f>
        <v>4.5227386775223977</v>
      </c>
      <c r="R148" s="29">
        <f>Table_TrackDisplacement[[#This Row],[Cant Raw Data]]-Table_TrackDisplacement[[#This Row],[BL Cant Raw Data]]</f>
        <v>-9.2313787547482207E-4</v>
      </c>
      <c r="S148" s="30">
        <f>(Table_TrackDisplacement[[#This Row],[Delta LR Z]]-Table_TrackDisplacement[[#This Row],[Delta RR Z]])*1000</f>
        <v>-9.2313787547482207E-4</v>
      </c>
      <c r="T148" s="29">
        <f>Table_TrackDisplacement[[#This Row],[Cant Delta Data]]-Table_TrackDisplacement[[#This Row],[Raw Cant Change]]</f>
        <v>0</v>
      </c>
      <c r="U148" s="29">
        <f ca="1">IFERROR(Table_TrackDisplacement[[#This Row],[Cant Raw Data]]-OFFSET(Table_TrackDisplacement[[#This Row],[Cant Raw Data]],-2,0),"-")</f>
        <v>0.80131639027669621</v>
      </c>
      <c r="V148" s="29">
        <f ca="1">_xlfn.XLOOKUP(Table_TrackDisplacement[[#This Row],[Track ID]],Table__Track_Baseline[Track ID],Table__Track_Baseline[Avg. Twist],"-")</f>
        <v>0.8019222639248369</v>
      </c>
      <c r="W148" s="29">
        <f ca="1">IFERROR(Table_TrackDisplacement[[#This Row],[Twist Raw Data]]-Table_TrackDisplacement[[#This Row],[BL Twist Raw Data]],"-")</f>
        <v>-6.0587364814068678E-4</v>
      </c>
      <c r="X148" s="29">
        <f ca="1">IFERROR(Table_TrackDisplacement[[#This Row],[Cant Delta Data]]-OFFSET(Table_TrackDisplacement[[#This Row],[Cant Delta Data]],-2,0),"-")</f>
        <v>-6.0587364814068678E-4</v>
      </c>
      <c r="Y148" s="29">
        <f ca="1">IFERROR(Table_TrackDisplacement[[#This Row],[Twist Delta Data]]-Table_TrackDisplacement[[#This Row],[Raw Twist Change]],"-")</f>
        <v>0</v>
      </c>
      <c r="Z1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148" s="29">
        <f>_xlfn.XLOOKUP(Table_TrackDisplacement[[#This Row],[Track ID]],Table__Track_Baseline[Track ID],Table__Track_Baseline[Avg. Gauge],"-")</f>
        <v>1317.6166071174061</v>
      </c>
      <c r="AB148" s="29">
        <f>IFERROR(Table_TrackDisplacement[[#This Row],[Gauge Raw Data]]-Table_TrackDisplacement[[#This Row],[BL Gauge Raw Data]],"-")</f>
        <v>-0.30695844940373718</v>
      </c>
      <c r="AC1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1.2751902574258482</v>
      </c>
    </row>
    <row r="149" spans="1:29" x14ac:dyDescent="0.25">
      <c r="A149" s="27">
        <v>45777.298611111109</v>
      </c>
      <c r="B149" s="28" t="s">
        <v>17</v>
      </c>
      <c r="C149" s="28" t="str">
        <f>Table_TrackDisplacement[[#This Row],[Epoch]]&amp;"-"&amp;Table_TrackDisplacement[[#This Row],[Track ID]]</f>
        <v>45777.2986111111-250-RL-OP-0026</v>
      </c>
      <c r="D149" s="34">
        <v>51890.909040475541</v>
      </c>
      <c r="E149" s="34">
        <v>159194.07154143095</v>
      </c>
      <c r="F149" s="34">
        <v>18.867032424905847</v>
      </c>
      <c r="G149" s="34">
        <v>51890.545558046833</v>
      </c>
      <c r="H149" s="34">
        <v>159192.80308818122</v>
      </c>
      <c r="I149" s="34">
        <v>18.862050202542722</v>
      </c>
      <c r="J149" s="33">
        <v>-7.460325286956504E-5</v>
      </c>
      <c r="K149" s="33">
        <v>-2.6062552933581173E-4</v>
      </c>
      <c r="L149" s="33">
        <v>-1.0007018068201035E-3</v>
      </c>
      <c r="M149" s="33">
        <v>-1.2372939308988862E-3</v>
      </c>
      <c r="N149" s="33">
        <v>1.7753013526089489E-4</v>
      </c>
      <c r="O149" s="33">
        <v>-9.9929216387195652E-4</v>
      </c>
      <c r="P149" s="29">
        <f>(Table_TrackDisplacement[[#This Row],[LR Track Z]]-Table_TrackDisplacement[[#This Row],[RR Track Z]])*1000</f>
        <v>4.9822223631252882</v>
      </c>
      <c r="Q149" s="29">
        <f>_xlfn.XLOOKUP(Table_TrackDisplacement[[#This Row],[Track ID]],Table__Track_Baseline[Track ID],Table__Track_Baseline[Avg. Cant],"-")</f>
        <v>4.9836320060734352</v>
      </c>
      <c r="R149" s="29">
        <f>Table_TrackDisplacement[[#This Row],[Cant Raw Data]]-Table_TrackDisplacement[[#This Row],[BL Cant Raw Data]]</f>
        <v>-1.4096429481469386E-3</v>
      </c>
      <c r="S149" s="30">
        <f>(Table_TrackDisplacement[[#This Row],[Delta LR Z]]-Table_TrackDisplacement[[#This Row],[Delta RR Z]])*1000</f>
        <v>-1.4096429481469386E-3</v>
      </c>
      <c r="T149" s="29">
        <f>Table_TrackDisplacement[[#This Row],[Cant Delta Data]]-Table_TrackDisplacement[[#This Row],[Raw Cant Change]]</f>
        <v>0</v>
      </c>
      <c r="U149" s="29">
        <f ca="1">IFERROR(Table_TrackDisplacement[[#This Row],[Cant Raw Data]]-OFFSET(Table_TrackDisplacement[[#This Row],[Cant Raw Data]],-2,0),"-")</f>
        <v>0.92081364695317802</v>
      </c>
      <c r="V149" s="29">
        <f ca="1">_xlfn.XLOOKUP(Table_TrackDisplacement[[#This Row],[Track ID]],Table__Track_Baseline[Track ID],Table__Track_Baseline[Avg. Twist],"-")</f>
        <v>0.9217866571091804</v>
      </c>
      <c r="W149" s="29">
        <f ca="1">IFERROR(Table_TrackDisplacement[[#This Row],[Twist Raw Data]]-Table_TrackDisplacement[[#This Row],[BL Twist Raw Data]],"-")</f>
        <v>-9.7301015600237406E-4</v>
      </c>
      <c r="X149" s="29">
        <f ca="1">IFERROR(Table_TrackDisplacement[[#This Row],[Cant Delta Data]]-OFFSET(Table_TrackDisplacement[[#This Row],[Cant Delta Data]],-2,0),"-")</f>
        <v>-9.7301015600237406E-4</v>
      </c>
      <c r="Y149" s="29">
        <f ca="1">IFERROR(Table_TrackDisplacement[[#This Row],[Twist Delta Data]]-Table_TrackDisplacement[[#This Row],[Raw Twist Change]],"-")</f>
        <v>0</v>
      </c>
      <c r="Z1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149" s="29">
        <f>_xlfn.XLOOKUP(Table_TrackDisplacement[[#This Row],[Track ID]],Table__Track_Baseline[Track ID],Table__Track_Baseline[Avg. Gauge],"-")</f>
        <v>1319.6157879683969</v>
      </c>
      <c r="AB149" s="29">
        <f>IFERROR(Table_TrackDisplacement[[#This Row],[Gauge Raw Data]]-Table_TrackDisplacement[[#This Row],[BL Gauge Raw Data]],"-")</f>
        <v>-0.10150411739118681</v>
      </c>
      <c r="AC1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1.2425103566118494</v>
      </c>
    </row>
    <row r="150" spans="1:29" x14ac:dyDescent="0.25">
      <c r="A150" s="27">
        <v>45777.298611111109</v>
      </c>
      <c r="B150" s="28" t="s">
        <v>18</v>
      </c>
      <c r="C150" s="28" t="str">
        <f>Table_TrackDisplacement[[#This Row],[Epoch]]&amp;"-"&amp;Table_TrackDisplacement[[#This Row],[Track ID]]</f>
        <v>45777.2986111111-250-RL-OP-0027</v>
      </c>
      <c r="D150" s="34">
        <v>51891.869998393515</v>
      </c>
      <c r="E150" s="34">
        <v>159193.7950380058</v>
      </c>
      <c r="F150" s="34">
        <v>18.864991011003045</v>
      </c>
      <c r="G150" s="34">
        <v>51891.504242386545</v>
      </c>
      <c r="H150" s="34">
        <v>159192.52652276491</v>
      </c>
      <c r="I150" s="34">
        <v>18.860282734964652</v>
      </c>
      <c r="J150" s="33">
        <v>-9.9928052804898471E-4</v>
      </c>
      <c r="K150" s="33">
        <v>-2.070737536996603E-7</v>
      </c>
      <c r="L150" s="33">
        <v>-6.7065937231092221E-4</v>
      </c>
      <c r="M150" s="33">
        <v>-7.0369175227824599E-4</v>
      </c>
      <c r="N150" s="33">
        <v>-1.2844757293350995E-4</v>
      </c>
      <c r="O150" s="33">
        <v>-1.0001326523294551E-3</v>
      </c>
      <c r="P150" s="29">
        <f>(Table_TrackDisplacement[[#This Row],[LR Track Z]]-Table_TrackDisplacement[[#This Row],[RR Track Z]])*1000</f>
        <v>4.7082760383929667</v>
      </c>
      <c r="Q150" s="29">
        <f>_xlfn.XLOOKUP(Table_TrackDisplacement[[#This Row],[Track ID]],Table__Track_Baseline[Track ID],Table__Track_Baseline[Avg. Cant],"-")</f>
        <v>4.3788027583744338</v>
      </c>
      <c r="R150" s="29">
        <f>Table_TrackDisplacement[[#This Row],[Cant Raw Data]]-Table_TrackDisplacement[[#This Row],[BL Cant Raw Data]]</f>
        <v>0.32947328001853293</v>
      </c>
      <c r="S150" s="30">
        <f>(Table_TrackDisplacement[[#This Row],[Delta LR Z]]-Table_TrackDisplacement[[#This Row],[Delta RR Z]])*1000</f>
        <v>0.32947328001853293</v>
      </c>
      <c r="T150" s="29">
        <f>Table_TrackDisplacement[[#This Row],[Cant Delta Data]]-Table_TrackDisplacement[[#This Row],[Raw Cant Change]]</f>
        <v>0</v>
      </c>
      <c r="U150" s="29">
        <f ca="1">IFERROR(Table_TrackDisplacement[[#This Row],[Cant Raw Data]]-OFFSET(Table_TrackDisplacement[[#This Row],[Cant Raw Data]],-2,0),"-")</f>
        <v>0.18646049874604387</v>
      </c>
      <c r="V150" s="29">
        <f ca="1">_xlfn.XLOOKUP(Table_TrackDisplacement[[#This Row],[Track ID]],Table__Track_Baseline[Track ID],Table__Track_Baseline[Avg. Twist],"-")</f>
        <v>-0.14393591914796389</v>
      </c>
      <c r="W150" s="29">
        <f ca="1">IFERROR(Table_TrackDisplacement[[#This Row],[Twist Raw Data]]-Table_TrackDisplacement[[#This Row],[BL Twist Raw Data]],"-")</f>
        <v>0.33039641789400775</v>
      </c>
      <c r="X150" s="29">
        <f ca="1">IFERROR(Table_TrackDisplacement[[#This Row],[Cant Delta Data]]-OFFSET(Table_TrackDisplacement[[#This Row],[Cant Delta Data]],-2,0),"-")</f>
        <v>0.33039641789400775</v>
      </c>
      <c r="Y150" s="29">
        <f ca="1">IFERROR(Table_TrackDisplacement[[#This Row],[Twist Delta Data]]-Table_TrackDisplacement[[#This Row],[Raw Twist Change]],"-")</f>
        <v>0</v>
      </c>
      <c r="Z1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1320.2009471601357</v>
      </c>
      <c r="AA150" s="29">
        <f>_xlfn.XLOOKUP(Table_TrackDisplacement[[#This Row],[Track ID]],Table__Track_Baseline[Track ID],Table__Track_Baseline[Avg. Gauge],"-")</f>
        <v>1320.1585236010314</v>
      </c>
      <c r="AB150" s="29">
        <f>IFERROR(Table_TrackDisplacement[[#This Row],[Gauge Raw Data]]-Table_TrackDisplacement[[#This Row],[BL Gauge Raw Data]],"-")</f>
        <v>4.2423559104236119E-2</v>
      </c>
      <c r="AC1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0.46083727305601224</v>
      </c>
    </row>
    <row r="151" spans="1:29" x14ac:dyDescent="0.25">
      <c r="A151" s="27">
        <v>45777.298611111109</v>
      </c>
      <c r="B151" s="28" t="s">
        <v>19</v>
      </c>
      <c r="C151" s="28" t="str">
        <f>Table_TrackDisplacement[[#This Row],[Epoch]]&amp;"-"&amp;Table_TrackDisplacement[[#This Row],[Track ID]]</f>
        <v>45777.2986111111-250-RL-OP-0028</v>
      </c>
      <c r="D151" s="34">
        <v>51892.830988137823</v>
      </c>
      <c r="E151" s="34">
        <v>159193.51846198176</v>
      </c>
      <c r="F151" s="34">
        <v>18.862889997619913</v>
      </c>
      <c r="G151" s="34">
        <v>51892.465060782524</v>
      </c>
      <c r="H151" s="34">
        <v>159192.24934992488</v>
      </c>
      <c r="I151" s="34">
        <v>18.858486432626421</v>
      </c>
      <c r="J151" s="33">
        <v>-9.9852811399614438E-4</v>
      </c>
      <c r="K151" s="33">
        <v>-4.2360625229775906E-7</v>
      </c>
      <c r="L151" s="33">
        <v>-3.2623286353938852E-4</v>
      </c>
      <c r="M151" s="33">
        <v>-7.4242091068299487E-4</v>
      </c>
      <c r="N151" s="33">
        <v>-2.628069487400353E-4</v>
      </c>
      <c r="O151" s="33">
        <v>-1.0002714099996979E-3</v>
      </c>
      <c r="P151" s="29">
        <f>(Table_TrackDisplacement[[#This Row],[LR Track Z]]-Table_TrackDisplacement[[#This Row],[RR Track Z]])*1000</f>
        <v>4.4035649934919263</v>
      </c>
      <c r="Q151" s="29">
        <f>_xlfn.XLOOKUP(Table_TrackDisplacement[[#This Row],[Track ID]],Table__Track_Baseline[Track ID],Table__Track_Baseline[Avg. Cant],"-")</f>
        <v>3.729526447031617</v>
      </c>
      <c r="R151" s="29">
        <f>Table_TrackDisplacement[[#This Row],[Cant Raw Data]]-Table_TrackDisplacement[[#This Row],[BL Cant Raw Data]]</f>
        <v>0.67403854646030936</v>
      </c>
      <c r="S151" s="30">
        <f>(Table_TrackDisplacement[[#This Row],[Delta LR Z]]-Table_TrackDisplacement[[#This Row],[Delta RR Z]])*1000</f>
        <v>0.67403854646030936</v>
      </c>
      <c r="T151" s="29">
        <f>Table_TrackDisplacement[[#This Row],[Cant Delta Data]]-Table_TrackDisplacement[[#This Row],[Raw Cant Change]]</f>
        <v>0</v>
      </c>
      <c r="U151" s="29">
        <f ca="1">IFERROR(Table_TrackDisplacement[[#This Row],[Cant Raw Data]]-OFFSET(Table_TrackDisplacement[[#This Row],[Cant Raw Data]],-2,0),"-")</f>
        <v>-0.5786573696333619</v>
      </c>
      <c r="V151" s="29">
        <f ca="1">_xlfn.XLOOKUP(Table_TrackDisplacement[[#This Row],[Track ID]],Table__Track_Baseline[Track ID],Table__Track_Baseline[Avg. Twist],"-")</f>
        <v>-1.2541055590418182</v>
      </c>
      <c r="W151" s="29">
        <f ca="1">IFERROR(Table_TrackDisplacement[[#This Row],[Twist Raw Data]]-Table_TrackDisplacement[[#This Row],[BL Twist Raw Data]],"-")</f>
        <v>0.6754481894084563</v>
      </c>
      <c r="X151" s="29">
        <f ca="1">IFERROR(Table_TrackDisplacement[[#This Row],[Cant Delta Data]]-OFFSET(Table_TrackDisplacement[[#This Row],[Cant Delta Data]],-2,0),"-")</f>
        <v>0.6754481894084563</v>
      </c>
      <c r="Y151" s="29">
        <f ca="1">IFERROR(Table_TrackDisplacement[[#This Row],[Twist Delta Data]]-Table_TrackDisplacement[[#This Row],[Raw Twist Change]],"-")</f>
        <v>0</v>
      </c>
      <c r="Z1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1320.8208181480645</v>
      </c>
      <c r="AA151" s="29">
        <f>_xlfn.XLOOKUP(Table_TrackDisplacement[[#This Row],[Track ID]],Table__Track_Baseline[Track ID],Table__Track_Baseline[Avg. Gauge],"-")</f>
        <v>1320.6376231231336</v>
      </c>
      <c r="AB151" s="29">
        <f>IFERROR(Table_TrackDisplacement[[#This Row],[Gauge Raw Data]]-Table_TrackDisplacement[[#This Row],[BL Gauge Raw Data]],"-")</f>
        <v>0.18319502493091022</v>
      </c>
      <c r="AC1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0.76730950738163473</v>
      </c>
    </row>
    <row r="152" spans="1:29" x14ac:dyDescent="0.25">
      <c r="A152" s="27">
        <v>45777.298611111109</v>
      </c>
      <c r="B152" s="28" t="s">
        <v>20</v>
      </c>
      <c r="C152" s="28" t="str">
        <f>Table_TrackDisplacement[[#This Row],[Epoch]]&amp;"-"&amp;Table_TrackDisplacement[[#This Row],[Track ID]]</f>
        <v>45777.2986111111-250-RL-OP-0029</v>
      </c>
      <c r="D152" s="34">
        <v>51893.791832902716</v>
      </c>
      <c r="E152" s="34">
        <v>159193.24188497054</v>
      </c>
      <c r="F152" s="34">
        <v>18.86090880847965</v>
      </c>
      <c r="G152" s="34">
        <v>51893.425692236284</v>
      </c>
      <c r="H152" s="34">
        <v>159191.97223060479</v>
      </c>
      <c r="I152" s="34">
        <v>18.856702718082136</v>
      </c>
      <c r="J152" s="33">
        <v>-1.0015601583290845E-3</v>
      </c>
      <c r="K152" s="33">
        <v>-5.4225383792072535E-6</v>
      </c>
      <c r="L152" s="33">
        <v>-1.1744909635069689E-5</v>
      </c>
      <c r="M152" s="33">
        <v>-1.000322234176565E-3</v>
      </c>
      <c r="N152" s="33">
        <v>-3.3444850123487413E-4</v>
      </c>
      <c r="O152" s="33">
        <v>-9.9818800257267526E-4</v>
      </c>
      <c r="P152" s="29">
        <f>(Table_TrackDisplacement[[#This Row],[LR Track Z]]-Table_TrackDisplacement[[#This Row],[RR Track Z]])*1000</f>
        <v>4.2060903975134067</v>
      </c>
      <c r="Q152" s="29">
        <f>_xlfn.XLOOKUP(Table_TrackDisplacement[[#This Row],[Track ID]],Table__Track_Baseline[Track ID],Table__Track_Baseline[Avg. Cant],"-")</f>
        <v>3.2196473045758012</v>
      </c>
      <c r="R152" s="29">
        <f>Table_TrackDisplacement[[#This Row],[Cant Raw Data]]-Table_TrackDisplacement[[#This Row],[BL Cant Raw Data]]</f>
        <v>0.98644309293760557</v>
      </c>
      <c r="S152" s="30">
        <f>(Table_TrackDisplacement[[#This Row],[Delta LR Z]]-Table_TrackDisplacement[[#This Row],[Delta RR Z]])*1000</f>
        <v>0.98644309293760557</v>
      </c>
      <c r="T152" s="29">
        <f>Table_TrackDisplacement[[#This Row],[Cant Delta Data]]-Table_TrackDisplacement[[#This Row],[Raw Cant Change]]</f>
        <v>0</v>
      </c>
      <c r="U152" s="29">
        <f ca="1">IFERROR(Table_TrackDisplacement[[#This Row],[Cant Raw Data]]-OFFSET(Table_TrackDisplacement[[#This Row],[Cant Raw Data]],-2,0),"-")</f>
        <v>-0.50218564087955997</v>
      </c>
      <c r="V152" s="29">
        <f ca="1">_xlfn.XLOOKUP(Table_TrackDisplacement[[#This Row],[Track ID]],Table__Track_Baseline[Track ID],Table__Track_Baseline[Avg. Twist],"-")</f>
        <v>-1.1591554537986326</v>
      </c>
      <c r="W152" s="29">
        <f ca="1">IFERROR(Table_TrackDisplacement[[#This Row],[Twist Raw Data]]-Table_TrackDisplacement[[#This Row],[BL Twist Raw Data]],"-")</f>
        <v>0.65696981291907264</v>
      </c>
      <c r="X152" s="29">
        <f ca="1">IFERROR(Table_TrackDisplacement[[#This Row],[Cant Delta Data]]-OFFSET(Table_TrackDisplacement[[#This Row],[Cant Delta Data]],-2,0),"-")</f>
        <v>0.65696981291907264</v>
      </c>
      <c r="Y152" s="29">
        <f ca="1">IFERROR(Table_TrackDisplacement[[#This Row],[Twist Delta Data]]-Table_TrackDisplacement[[#This Row],[Raw Twist Change]],"-")</f>
        <v>0</v>
      </c>
      <c r="Z1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1321.4003508713811</v>
      </c>
      <c r="AA152" s="29">
        <f>_xlfn.XLOOKUP(Table_TrackDisplacement[[#This Row],[Track ID]],Table__Track_Baseline[Track ID],Table__Track_Baseline[Avg. Gauge],"-")</f>
        <v>1321.0817834196855</v>
      </c>
      <c r="AB152" s="29">
        <f>IFERROR(Table_TrackDisplacement[[#This Row],[Gauge Raw Data]]-Table_TrackDisplacement[[#This Row],[BL Gauge Raw Data]],"-")</f>
        <v>0.31856745169557144</v>
      </c>
      <c r="AC1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1.0398699881685285</v>
      </c>
    </row>
    <row r="153" spans="1:29" x14ac:dyDescent="0.25">
      <c r="A153" s="27">
        <v>45777.298611111109</v>
      </c>
      <c r="B153" s="28" t="s">
        <v>21</v>
      </c>
      <c r="C153" s="28" t="str">
        <f>Table_TrackDisplacement[[#This Row],[Epoch]]&amp;"-"&amp;Table_TrackDisplacement[[#This Row],[Track ID]]</f>
        <v>45777.2986111111-250-RL-OP-0030</v>
      </c>
      <c r="D153" s="34">
        <v>51894.752609045274</v>
      </c>
      <c r="E153" s="34">
        <v>159192.9645599339</v>
      </c>
      <c r="F153" s="34">
        <v>18.861075952305988</v>
      </c>
      <c r="G153" s="34">
        <v>51894.386491534708</v>
      </c>
      <c r="H153" s="34">
        <v>159191.69498622679</v>
      </c>
      <c r="I153" s="34">
        <v>18.857215563768435</v>
      </c>
      <c r="J153" s="33">
        <v>-1.0311648293281905E-3</v>
      </c>
      <c r="K153" s="33">
        <v>-1.0831677354872227E-4</v>
      </c>
      <c r="L153" s="33">
        <v>-2.3460847009815211E-4</v>
      </c>
      <c r="M153" s="33">
        <v>-1.0611212564981543E-3</v>
      </c>
      <c r="N153" s="33">
        <v>-5.4485761211253703E-4</v>
      </c>
      <c r="O153" s="33">
        <v>-6.5630169593688947E-4</v>
      </c>
      <c r="P153" s="29">
        <f>(Table_TrackDisplacement[[#This Row],[LR Track Z]]-Table_TrackDisplacement[[#This Row],[RR Track Z]])*1000</f>
        <v>3.8603885375536606</v>
      </c>
      <c r="Q153" s="29">
        <f>_xlfn.XLOOKUP(Table_TrackDisplacement[[#This Row],[Track ID]],Table__Track_Baseline[Track ID],Table__Track_Baseline[Avg. Cant],"-")</f>
        <v>3.4386953117149233</v>
      </c>
      <c r="R153" s="29">
        <f>Table_TrackDisplacement[[#This Row],[Cant Raw Data]]-Table_TrackDisplacement[[#This Row],[BL Cant Raw Data]]</f>
        <v>0.42169322583873736</v>
      </c>
      <c r="S153" s="30">
        <f>(Table_TrackDisplacement[[#This Row],[Delta LR Z]]-Table_TrackDisplacement[[#This Row],[Delta RR Z]])*1000</f>
        <v>0.42169322583873736</v>
      </c>
      <c r="T153" s="29">
        <f>Table_TrackDisplacement[[#This Row],[Cant Delta Data]]-Table_TrackDisplacement[[#This Row],[Raw Cant Change]]</f>
        <v>0</v>
      </c>
      <c r="U153" s="29">
        <f ca="1">IFERROR(Table_TrackDisplacement[[#This Row],[Cant Raw Data]]-OFFSET(Table_TrackDisplacement[[#This Row],[Cant Raw Data]],-2,0),"-")</f>
        <v>-0.54317645593826569</v>
      </c>
      <c r="V153" s="29">
        <f ca="1">_xlfn.XLOOKUP(Table_TrackDisplacement[[#This Row],[Track ID]],Table__Track_Baseline[Track ID],Table__Track_Baseline[Avg. Twist],"-")</f>
        <v>-0.29083113531669369</v>
      </c>
      <c r="W153" s="29">
        <f ca="1">IFERROR(Table_TrackDisplacement[[#This Row],[Twist Raw Data]]-Table_TrackDisplacement[[#This Row],[BL Twist Raw Data]],"-")</f>
        <v>-0.252345320621572</v>
      </c>
      <c r="X153" s="29">
        <f ca="1">IFERROR(Table_TrackDisplacement[[#This Row],[Cant Delta Data]]-OFFSET(Table_TrackDisplacement[[#This Row],[Cant Delta Data]],-2,0),"-")</f>
        <v>-0.252345320621572</v>
      </c>
      <c r="Y153" s="29">
        <f ca="1">IFERROR(Table_TrackDisplacement[[#This Row],[Twist Delta Data]]-Table_TrackDisplacement[[#This Row],[Raw Twist Change]],"-")</f>
        <v>0</v>
      </c>
      <c r="Z1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1321.3153794283076</v>
      </c>
      <c r="AA153" s="29">
        <f>_xlfn.XLOOKUP(Table_TrackDisplacement[[#This Row],[Track ID]],Table__Track_Baseline[Track ID],Table__Track_Baseline[Avg. Gauge],"-")</f>
        <v>1320.8864707908592</v>
      </c>
      <c r="AB153" s="29">
        <f>IFERROR(Table_TrackDisplacement[[#This Row],[Gauge Raw Data]]-Table_TrackDisplacement[[#This Row],[BL Gauge Raw Data]],"-")</f>
        <v>0.42890863744833041</v>
      </c>
      <c r="AC1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0.60769274142535901</v>
      </c>
    </row>
    <row r="154" spans="1:29" x14ac:dyDescent="0.25">
      <c r="A154" s="27">
        <v>45777.298611111109</v>
      </c>
      <c r="B154" s="28" t="s">
        <v>22</v>
      </c>
      <c r="C154" s="28" t="str">
        <f>Table_TrackDisplacement[[#This Row],[Epoch]]&amp;"-"&amp;Table_TrackDisplacement[[#This Row],[Track ID]]</f>
        <v>45777.2986111111-250-RL-OP-0031</v>
      </c>
      <c r="D154" s="34">
        <v>51895.713385187832</v>
      </c>
      <c r="E154" s="34">
        <v>159192.68723489722</v>
      </c>
      <c r="F154" s="34">
        <v>18.861243096132323</v>
      </c>
      <c r="G154" s="34">
        <v>51895.347290833131</v>
      </c>
      <c r="H154" s="34">
        <v>159191.41774184877</v>
      </c>
      <c r="I154" s="34">
        <v>18.857728409454733</v>
      </c>
      <c r="J154" s="33">
        <v>-1.0607694930513389E-3</v>
      </c>
      <c r="K154" s="33">
        <v>-2.1121103782206774E-4</v>
      </c>
      <c r="L154" s="33">
        <v>-4.5747203056123453E-4</v>
      </c>
      <c r="M154" s="33">
        <v>-1.1219202860957012E-3</v>
      </c>
      <c r="N154" s="33">
        <v>-7.5526675209403038E-4</v>
      </c>
      <c r="O154" s="33">
        <v>-3.1441538930110369E-4</v>
      </c>
      <c r="P154" s="29">
        <f>(Table_TrackDisplacement[[#This Row],[LR Track Z]]-Table_TrackDisplacement[[#This Row],[RR Track Z]])*1000</f>
        <v>3.5146866775903618</v>
      </c>
      <c r="Q154" s="29">
        <f>_xlfn.XLOOKUP(Table_TrackDisplacement[[#This Row],[Track ID]],Table__Track_Baseline[Track ID],Table__Track_Baseline[Avg. Cant],"-")</f>
        <v>3.6577433188504926</v>
      </c>
      <c r="R154" s="29">
        <f>Table_TrackDisplacement[[#This Row],[Cant Raw Data]]-Table_TrackDisplacement[[#This Row],[BL Cant Raw Data]]</f>
        <v>-0.14305664126013085</v>
      </c>
      <c r="S154" s="30">
        <f>(Table_TrackDisplacement[[#This Row],[Delta LR Z]]-Table_TrackDisplacement[[#This Row],[Delta RR Z]])*1000</f>
        <v>-0.14305664126013085</v>
      </c>
      <c r="T154" s="29">
        <f>Table_TrackDisplacement[[#This Row],[Cant Delta Data]]-Table_TrackDisplacement[[#This Row],[Raw Cant Change]]</f>
        <v>0</v>
      </c>
      <c r="U154" s="29">
        <f ca="1">IFERROR(Table_TrackDisplacement[[#This Row],[Cant Raw Data]]-OFFSET(Table_TrackDisplacement[[#This Row],[Cant Raw Data]],-2,0),"-")</f>
        <v>-0.69140371992304495</v>
      </c>
      <c r="V154" s="29">
        <f ca="1">_xlfn.XLOOKUP(Table_TrackDisplacement[[#This Row],[Track ID]],Table__Track_Baseline[Track ID],Table__Track_Baseline[Avg. Twist],"-")</f>
        <v>0.43809601427469147</v>
      </c>
      <c r="W154" s="29">
        <f ca="1">IFERROR(Table_TrackDisplacement[[#This Row],[Twist Raw Data]]-Table_TrackDisplacement[[#This Row],[BL Twist Raw Data]],"-")</f>
        <v>-1.1294997341977364</v>
      </c>
      <c r="X154" s="29">
        <f ca="1">IFERROR(Table_TrackDisplacement[[#This Row],[Cant Delta Data]]-OFFSET(Table_TrackDisplacement[[#This Row],[Cant Delta Data]],-2,0),"-")</f>
        <v>-1.1294997341977364</v>
      </c>
      <c r="Y154" s="29">
        <f ca="1">IFERROR(Table_TrackDisplacement[[#This Row],[Twist Delta Data]]-Table_TrackDisplacement[[#This Row],[Raw Twist Change]],"-")</f>
        <v>0</v>
      </c>
      <c r="Z1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1321.2304983038009</v>
      </c>
      <c r="AA154" s="29">
        <f>_xlfn.XLOOKUP(Table_TrackDisplacement[[#This Row],[Track ID]],Table__Track_Baseline[Track ID],Table__Track_Baseline[Avg. Gauge],"-")</f>
        <v>1320.6911946526989</v>
      </c>
      <c r="AB154" s="29">
        <f>IFERROR(Table_TrackDisplacement[[#This Row],[Gauge Raw Data]]-Table_TrackDisplacement[[#This Row],[BL Gauge Raw Data]],"-")</f>
        <v>0.53930365110204548</v>
      </c>
      <c r="AC1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0.56586327176320583</v>
      </c>
    </row>
    <row r="155" spans="1:29" x14ac:dyDescent="0.25">
      <c r="A155" s="27">
        <v>45777.298611111109</v>
      </c>
      <c r="B155" s="28" t="s">
        <v>23</v>
      </c>
      <c r="C155" s="28" t="str">
        <f>Table_TrackDisplacement[[#This Row],[Epoch]]&amp;"-"&amp;Table_TrackDisplacement[[#This Row],[Track ID]]</f>
        <v>45777.2986111111-250-RL-OP-0032</v>
      </c>
      <c r="D155" s="34">
        <v>51896.674400289477</v>
      </c>
      <c r="E155" s="34">
        <v>159192.40988835372</v>
      </c>
      <c r="F155" s="34">
        <v>18.861498357934735</v>
      </c>
      <c r="G155" s="34">
        <v>51896.30852141809</v>
      </c>
      <c r="H155" s="34">
        <v>159191.14070884953</v>
      </c>
      <c r="I155" s="34">
        <v>18.858247340168667</v>
      </c>
      <c r="J155" s="33">
        <v>-1.0019132096203975E-3</v>
      </c>
      <c r="K155" s="33">
        <v>-3.3991070813499391E-4</v>
      </c>
      <c r="L155" s="33">
        <v>-6.524143853887665E-4</v>
      </c>
      <c r="M155" s="33">
        <v>-9.9999322992516682E-4</v>
      </c>
      <c r="N155" s="33">
        <v>-1.000001939246431E-3</v>
      </c>
      <c r="O155" s="33">
        <v>-9.2823794659580017E-6</v>
      </c>
      <c r="P155" s="29">
        <f>(Table_TrackDisplacement[[#This Row],[LR Track Z]]-Table_TrackDisplacement[[#This Row],[RR Track Z]])*1000</f>
        <v>3.2510177660682871</v>
      </c>
      <c r="Q155" s="29">
        <f>_xlfn.XLOOKUP(Table_TrackDisplacement[[#This Row],[Track ID]],Table__Track_Baseline[Track ID],Table__Track_Baseline[Avg. Cant],"-")</f>
        <v>3.8941497719910956</v>
      </c>
      <c r="R155" s="29">
        <f>Table_TrackDisplacement[[#This Row],[Cant Raw Data]]-Table_TrackDisplacement[[#This Row],[BL Cant Raw Data]]</f>
        <v>-0.6431320059228085</v>
      </c>
      <c r="S155" s="30">
        <f>(Table_TrackDisplacement[[#This Row],[Delta LR Z]]-Table_TrackDisplacement[[#This Row],[Delta RR Z]])*1000</f>
        <v>-0.6431320059228085</v>
      </c>
      <c r="T155" s="29">
        <f>Table_TrackDisplacement[[#This Row],[Cant Delta Data]]-Table_TrackDisplacement[[#This Row],[Raw Cant Change]]</f>
        <v>0</v>
      </c>
      <c r="U155" s="29">
        <f ca="1">IFERROR(Table_TrackDisplacement[[#This Row],[Cant Raw Data]]-OFFSET(Table_TrackDisplacement[[#This Row],[Cant Raw Data]],-2,0),"-")</f>
        <v>-0.60937077148537355</v>
      </c>
      <c r="V155" s="29">
        <f ca="1">_xlfn.XLOOKUP(Table_TrackDisplacement[[#This Row],[Track ID]],Table__Track_Baseline[Track ID],Table__Track_Baseline[Avg. Twist],"-")</f>
        <v>0.45545446027617231</v>
      </c>
      <c r="W155" s="29">
        <f ca="1">IFERROR(Table_TrackDisplacement[[#This Row],[Twist Raw Data]]-Table_TrackDisplacement[[#This Row],[BL Twist Raw Data]],"-")</f>
        <v>-1.0648252317615459</v>
      </c>
      <c r="X155" s="29">
        <f ca="1">IFERROR(Table_TrackDisplacement[[#This Row],[Cant Delta Data]]-OFFSET(Table_TrackDisplacement[[#This Row],[Cant Delta Data]],-2,0),"-")</f>
        <v>-1.0648252317615459</v>
      </c>
      <c r="Y155" s="29">
        <f ca="1">IFERROR(Table_TrackDisplacement[[#This Row],[Twist Delta Data]]-Table_TrackDisplacement[[#This Row],[Raw Twist Change]],"-")</f>
        <v>0</v>
      </c>
      <c r="Z1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1320.8688547696443</v>
      </c>
      <c r="AA155" s="29">
        <f>_xlfn.XLOOKUP(Table_TrackDisplacement[[#This Row],[Track ID]],Table__Track_Baseline[Track ID],Table__Track_Baseline[Avg. Gauge],"-")</f>
        <v>1320.2368798619764</v>
      </c>
      <c r="AB155" s="29">
        <f>IFERROR(Table_TrackDisplacement[[#This Row],[Gauge Raw Data]]-Table_TrackDisplacement[[#This Row],[BL Gauge Raw Data]],"-")</f>
        <v>0.63197490766788178</v>
      </c>
      <c r="AC1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0.92159801255999796</v>
      </c>
    </row>
    <row r="156" spans="1:29" x14ac:dyDescent="0.25">
      <c r="A156" s="27">
        <v>45777.298611111109</v>
      </c>
      <c r="B156" s="28" t="s">
        <v>24</v>
      </c>
      <c r="C156" s="28" t="str">
        <f>Table_TrackDisplacement[[#This Row],[Epoch]]&amp;"-"&amp;Table_TrackDisplacement[[#This Row],[Track ID]]</f>
        <v>45777.2986111111-250-RL-OP-0033</v>
      </c>
      <c r="D156" s="34">
        <v>51897.635380606233</v>
      </c>
      <c r="E156" s="34">
        <v>159192.13327621913</v>
      </c>
      <c r="F156" s="34">
        <v>18.863097673946697</v>
      </c>
      <c r="G156" s="34">
        <v>51897.270420156819</v>
      </c>
      <c r="H156" s="34">
        <v>159190.8673035219</v>
      </c>
      <c r="I156" s="34">
        <v>18.858833233345248</v>
      </c>
      <c r="J156" s="33">
        <v>-1.0330222430638969E-3</v>
      </c>
      <c r="K156" s="33">
        <v>-4.4685983448289335E-4</v>
      </c>
      <c r="L156" s="33">
        <v>-4.2066997439960119E-4</v>
      </c>
      <c r="M156" s="33">
        <v>-9.9990943272132427E-4</v>
      </c>
      <c r="N156" s="33">
        <v>-1.0000257461797446E-3</v>
      </c>
      <c r="O156" s="33">
        <v>-1.2416331342279818E-4</v>
      </c>
      <c r="P156" s="29">
        <f>(Table_TrackDisplacement[[#This Row],[LR Track Z]]-Table_TrackDisplacement[[#This Row],[RR Track Z]])*1000</f>
        <v>4.2644406014495928</v>
      </c>
      <c r="Q156" s="29">
        <f>_xlfn.XLOOKUP(Table_TrackDisplacement[[#This Row],[Track ID]],Table__Track_Baseline[Track ID],Table__Track_Baseline[Avg. Cant],"-")</f>
        <v>4.5609472624263958</v>
      </c>
      <c r="R156" s="29">
        <f>Table_TrackDisplacement[[#This Row],[Cant Raw Data]]-Table_TrackDisplacement[[#This Row],[BL Cant Raw Data]]</f>
        <v>-0.296506660976803</v>
      </c>
      <c r="S156" s="30">
        <f>(Table_TrackDisplacement[[#This Row],[Delta LR Z]]-Table_TrackDisplacement[[#This Row],[Delta RR Z]])*1000</f>
        <v>-0.296506660976803</v>
      </c>
      <c r="T156" s="29">
        <f>Table_TrackDisplacement[[#This Row],[Cant Delta Data]]-Table_TrackDisplacement[[#This Row],[Raw Cant Change]]</f>
        <v>0</v>
      </c>
      <c r="U156" s="29">
        <f ca="1">IFERROR(Table_TrackDisplacement[[#This Row],[Cant Raw Data]]-OFFSET(Table_TrackDisplacement[[#This Row],[Cant Raw Data]],-2,0),"-")</f>
        <v>0.74975392385923101</v>
      </c>
      <c r="V156" s="29">
        <f ca="1">_xlfn.XLOOKUP(Table_TrackDisplacement[[#This Row],[Track ID]],Table__Track_Baseline[Track ID],Table__Track_Baseline[Avg. Twist],"-")</f>
        <v>0.90320394357590317</v>
      </c>
      <c r="W156" s="29">
        <f ca="1">IFERROR(Table_TrackDisplacement[[#This Row],[Twist Raw Data]]-Table_TrackDisplacement[[#This Row],[BL Twist Raw Data]],"-")</f>
        <v>-0.15345001971667216</v>
      </c>
      <c r="X156" s="29">
        <f ca="1">IFERROR(Table_TrackDisplacement[[#This Row],[Cant Delta Data]]-OFFSET(Table_TrackDisplacement[[#This Row],[Cant Delta Data]],-2,0),"-")</f>
        <v>-0.15345001971667216</v>
      </c>
      <c r="Y156" s="29">
        <f ca="1">IFERROR(Table_TrackDisplacement[[#This Row],[Twist Delta Data]]-Table_TrackDisplacement[[#This Row],[Raw Twist Change]],"-")</f>
        <v>0</v>
      </c>
      <c r="Z1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1317.536028058425</v>
      </c>
      <c r="AA156" s="29">
        <f>_xlfn.XLOOKUP(Table_TrackDisplacement[[#This Row],[Track ID]],Table__Track_Baseline[Track ID],Table__Track_Baseline[Avg. Gauge],"-")</f>
        <v>1317.0146897271238</v>
      </c>
      <c r="AB156" s="29">
        <f>IFERROR(Table_TrackDisplacement[[#This Row],[Gauge Raw Data]]-Table_TrackDisplacement[[#This Row],[BL Gauge Raw Data]],"-")</f>
        <v>0.52133833130119456</v>
      </c>
      <c r="AC1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0.62849437871456304</v>
      </c>
    </row>
    <row r="157" spans="1:29" x14ac:dyDescent="0.25">
      <c r="A157" s="27">
        <v>45777.298611111109</v>
      </c>
      <c r="B157" s="28" t="s">
        <v>25</v>
      </c>
      <c r="C157" s="28" t="str">
        <f>Table_TrackDisplacement[[#This Row],[Epoch]]&amp;"-"&amp;Table_TrackDisplacement[[#This Row],[Track ID]]</f>
        <v>45777.2986111111-250-RL-OP-0034</v>
      </c>
      <c r="D157" s="34">
        <v>51898.596360922988</v>
      </c>
      <c r="E157" s="34">
        <v>159191.85666408454</v>
      </c>
      <c r="F157" s="34">
        <v>18.864696989958659</v>
      </c>
      <c r="G157" s="34">
        <v>51898.232318895542</v>
      </c>
      <c r="H157" s="34">
        <v>159190.59389819429</v>
      </c>
      <c r="I157" s="34">
        <v>18.859419126521825</v>
      </c>
      <c r="J157" s="33">
        <v>-1.0641312765073963E-3</v>
      </c>
      <c r="K157" s="33">
        <v>-5.5380896083079278E-4</v>
      </c>
      <c r="L157" s="33">
        <v>-1.8892556341398858E-4</v>
      </c>
      <c r="M157" s="33">
        <v>-9.9982565006939694E-4</v>
      </c>
      <c r="N157" s="33">
        <v>-1.0000495531130582E-3</v>
      </c>
      <c r="O157" s="33">
        <v>-2.3904424738319108E-4</v>
      </c>
      <c r="P157" s="29">
        <f>(Table_TrackDisplacement[[#This Row],[LR Track Z]]-Table_TrackDisplacement[[#This Row],[RR Track Z]])*1000</f>
        <v>5.2778634368344512</v>
      </c>
      <c r="Q157" s="29">
        <f>_xlfn.XLOOKUP(Table_TrackDisplacement[[#This Row],[Track ID]],Table__Track_Baseline[Track ID],Table__Track_Baseline[Avg. Cant],"-")</f>
        <v>5.2277447528652488</v>
      </c>
      <c r="R157" s="29">
        <f>Table_TrackDisplacement[[#This Row],[Cant Raw Data]]-Table_TrackDisplacement[[#This Row],[BL Cant Raw Data]]</f>
        <v>5.0118683969202493E-2</v>
      </c>
      <c r="S157" s="30">
        <f>(Table_TrackDisplacement[[#This Row],[Delta LR Z]]-Table_TrackDisplacement[[#This Row],[Delta RR Z]])*1000</f>
        <v>5.0118683969202493E-2</v>
      </c>
      <c r="T157" s="29">
        <f>Table_TrackDisplacement[[#This Row],[Cant Delta Data]]-Table_TrackDisplacement[[#This Row],[Raw Cant Change]]</f>
        <v>0</v>
      </c>
      <c r="U157" s="29">
        <f ca="1">IFERROR(Table_TrackDisplacement[[#This Row],[Cant Raw Data]]-OFFSET(Table_TrackDisplacement[[#This Row],[Cant Raw Data]],-2,0),"-")</f>
        <v>2.0268456707661642</v>
      </c>
      <c r="V157" s="29">
        <f ca="1">_xlfn.XLOOKUP(Table_TrackDisplacement[[#This Row],[Track ID]],Table__Track_Baseline[Track ID],Table__Track_Baseline[Avg. Twist],"-")</f>
        <v>1.3335949808741532</v>
      </c>
      <c r="W157" s="29">
        <f ca="1">IFERROR(Table_TrackDisplacement[[#This Row],[Twist Raw Data]]-Table_TrackDisplacement[[#This Row],[BL Twist Raw Data]],"-")</f>
        <v>0.693250689892011</v>
      </c>
      <c r="X157" s="29">
        <f ca="1">IFERROR(Table_TrackDisplacement[[#This Row],[Cant Delta Data]]-OFFSET(Table_TrackDisplacement[[#This Row],[Cant Delta Data]],-2,0),"-")</f>
        <v>0.693250689892011</v>
      </c>
      <c r="Y157" s="29">
        <f ca="1">IFERROR(Table_TrackDisplacement[[#This Row],[Twist Delta Data]]-Table_TrackDisplacement[[#This Row],[Raw Twist Change]],"-")</f>
        <v>0</v>
      </c>
      <c r="Z1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1314.2039975462337</v>
      </c>
      <c r="AA157" s="29">
        <f>_xlfn.XLOOKUP(Table_TrackDisplacement[[#This Row],[Track ID]],Table__Track_Baseline[Track ID],Table__Track_Baseline[Avg. Gauge],"-")</f>
        <v>1313.7928485909856</v>
      </c>
      <c r="AB157" s="29">
        <f>IFERROR(Table_TrackDisplacement[[#This Row],[Gauge Raw Data]]-Table_TrackDisplacement[[#This Row],[BL Gauge Raw Data]],"-")</f>
        <v>0.4111489552481089</v>
      </c>
      <c r="AC1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0.45362733854433346</v>
      </c>
    </row>
    <row r="158" spans="1:29" x14ac:dyDescent="0.25">
      <c r="A158" s="27">
        <v>45777.298611111109</v>
      </c>
      <c r="B158" s="28" t="s">
        <v>26</v>
      </c>
      <c r="C158" s="28" t="str">
        <f>Table_TrackDisplacement[[#This Row],[Epoch]]&amp;"-"&amp;Table_TrackDisplacement[[#This Row],[Track ID]]</f>
        <v>45777.2986111111-250-RL-OP-0035</v>
      </c>
      <c r="D158" s="34">
        <v>51899.557732431109</v>
      </c>
      <c r="E158" s="34">
        <v>159191.5813204289</v>
      </c>
      <c r="F158" s="34">
        <v>18.866</v>
      </c>
      <c r="G158" s="34">
        <v>51899.202472361336</v>
      </c>
      <c r="H158" s="34">
        <v>159190.31862001549</v>
      </c>
      <c r="I158" s="34">
        <v>18.859777427163273</v>
      </c>
      <c r="J158" s="33">
        <v>-1.0160004094359465E-3</v>
      </c>
      <c r="K158" s="33">
        <v>-7.2382509824819863E-4</v>
      </c>
      <c r="L158" s="33">
        <v>0</v>
      </c>
      <c r="M158" s="33">
        <v>-1.0053117584902793E-3</v>
      </c>
      <c r="N158" s="33">
        <v>-1.0189347376581281E-3</v>
      </c>
      <c r="O158" s="33">
        <v>-3.1290092901770095E-4</v>
      </c>
      <c r="P158" s="29">
        <f>(Table_TrackDisplacement[[#This Row],[LR Track Z]]-Table_TrackDisplacement[[#This Row],[RR Track Z]])*1000</f>
        <v>6.2225728367266697</v>
      </c>
      <c r="Q158" s="29">
        <f>_xlfn.XLOOKUP(Table_TrackDisplacement[[#This Row],[Track ID]],Table__Track_Baseline[Track ID],Table__Track_Baseline[Avg. Cant],"-")</f>
        <v>5.9096719077089688</v>
      </c>
      <c r="R158" s="29">
        <f>Table_TrackDisplacement[[#This Row],[Cant Raw Data]]-Table_TrackDisplacement[[#This Row],[BL Cant Raw Data]]</f>
        <v>0.31290092901770095</v>
      </c>
      <c r="S158" s="30">
        <f>(Table_TrackDisplacement[[#This Row],[Delta LR Z]]-Table_TrackDisplacement[[#This Row],[Delta RR Z]])*1000</f>
        <v>0.31290092901770095</v>
      </c>
      <c r="T158" s="29">
        <f>Table_TrackDisplacement[[#This Row],[Cant Delta Data]]-Table_TrackDisplacement[[#This Row],[Raw Cant Change]]</f>
        <v>0</v>
      </c>
      <c r="U158" s="29">
        <f ca="1">IFERROR(Table_TrackDisplacement[[#This Row],[Cant Raw Data]]-OFFSET(Table_TrackDisplacement[[#This Row],[Cant Raw Data]],-2,0),"-")</f>
        <v>1.9581322352770769</v>
      </c>
      <c r="V158" s="29">
        <f ca="1">_xlfn.XLOOKUP(Table_TrackDisplacement[[#This Row],[Track ID]],Table__Track_Baseline[Track ID],Table__Track_Baseline[Avg. Twist],"-")</f>
        <v>1.348724645282573</v>
      </c>
      <c r="W158" s="29">
        <f ca="1">IFERROR(Table_TrackDisplacement[[#This Row],[Twist Raw Data]]-Table_TrackDisplacement[[#This Row],[BL Twist Raw Data]],"-")</f>
        <v>0.60940758999450395</v>
      </c>
      <c r="X158" s="29">
        <f ca="1">IFERROR(Table_TrackDisplacement[[#This Row],[Cant Delta Data]]-OFFSET(Table_TrackDisplacement[[#This Row],[Cant Delta Data]],-2,0),"-")</f>
        <v>0.60940758999450395</v>
      </c>
      <c r="Y158" s="29">
        <f ca="1">IFERROR(Table_TrackDisplacement[[#This Row],[Twist Delta Data]]-Table_TrackDisplacement[[#This Row],[Raw Twist Change]],"-")</f>
        <v>0</v>
      </c>
      <c r="Z1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1311.7395974882281</v>
      </c>
      <c r="AA158" s="29">
        <f>_xlfn.XLOOKUP(Table_TrackDisplacement[[#This Row],[Track ID]],Table__Track_Baseline[Track ID],Table__Track_Baseline[Avg. Gauge],"-")</f>
        <v>1311.4569710845515</v>
      </c>
      <c r="AB158" s="29">
        <f>IFERROR(Table_TrackDisplacement[[#This Row],[Gauge Raw Data]]-Table_TrackDisplacement[[#This Row],[BL Gauge Raw Data]],"-")</f>
        <v>0.28262640367665881</v>
      </c>
      <c r="AC1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0.43024520672732341</v>
      </c>
    </row>
    <row r="159" spans="1:29" x14ac:dyDescent="0.25">
      <c r="A159" s="27">
        <v>45777.298611111109</v>
      </c>
      <c r="B159" s="28" t="s">
        <v>27</v>
      </c>
      <c r="C159" s="28" t="str">
        <f>Table_TrackDisplacement[[#This Row],[Epoch]]&amp;"-"&amp;Table_TrackDisplacement[[#This Row],[Track ID]]</f>
        <v>45777.2986111111-250-RL-OP-0036</v>
      </c>
      <c r="D159" s="34">
        <v>51900.520670537458</v>
      </c>
      <c r="E159" s="34">
        <v>159191.31159797279</v>
      </c>
      <c r="F159" s="34">
        <v>18.866</v>
      </c>
      <c r="G159" s="34">
        <v>51900.165031558645</v>
      </c>
      <c r="H159" s="34">
        <v>159190.04754924017</v>
      </c>
      <c r="I159" s="34">
        <v>18.859124401927652</v>
      </c>
      <c r="J159" s="33">
        <v>-1.1023491169908084E-3</v>
      </c>
      <c r="K159" s="33">
        <v>-1.0322894377168268E-3</v>
      </c>
      <c r="L159" s="33">
        <v>0</v>
      </c>
      <c r="M159" s="33">
        <v>-1.0336109844502062E-3</v>
      </c>
      <c r="N159" s="33">
        <v>-1.119812426622957E-3</v>
      </c>
      <c r="O159" s="33">
        <v>-2.0404421982433973E-4</v>
      </c>
      <c r="P159" s="29">
        <f>(Table_TrackDisplacement[[#This Row],[LR Track Z]]-Table_TrackDisplacement[[#This Row],[RR Track Z]])*1000</f>
        <v>6.8755980723480548</v>
      </c>
      <c r="Q159" s="29">
        <f>_xlfn.XLOOKUP(Table_TrackDisplacement[[#This Row],[Track ID]],Table__Track_Baseline[Track ID],Table__Track_Baseline[Avg. Cant],"-")</f>
        <v>6.671553852523715</v>
      </c>
      <c r="R159" s="29">
        <f>Table_TrackDisplacement[[#This Row],[Cant Raw Data]]-Table_TrackDisplacement[[#This Row],[BL Cant Raw Data]]</f>
        <v>0.20404421982433973</v>
      </c>
      <c r="S159" s="30">
        <f>(Table_TrackDisplacement[[#This Row],[Delta LR Z]]-Table_TrackDisplacement[[#This Row],[Delta RR Z]])*1000</f>
        <v>0.20404421982433973</v>
      </c>
      <c r="T159" s="29">
        <f>Table_TrackDisplacement[[#This Row],[Cant Delta Data]]-Table_TrackDisplacement[[#This Row],[Raw Cant Change]]</f>
        <v>0</v>
      </c>
      <c r="U159" s="29">
        <f ca="1">IFERROR(Table_TrackDisplacement[[#This Row],[Cant Raw Data]]-OFFSET(Table_TrackDisplacement[[#This Row],[Cant Raw Data]],-2,0),"-")</f>
        <v>1.5977346355136035</v>
      </c>
      <c r="V159" s="29">
        <f ca="1">_xlfn.XLOOKUP(Table_TrackDisplacement[[#This Row],[Track ID]],Table__Track_Baseline[Track ID],Table__Track_Baseline[Avg. Twist],"-")</f>
        <v>1.4438090996584663</v>
      </c>
      <c r="W159" s="29">
        <f ca="1">IFERROR(Table_TrackDisplacement[[#This Row],[Twist Raw Data]]-Table_TrackDisplacement[[#This Row],[BL Twist Raw Data]],"-")</f>
        <v>0.15392553585513724</v>
      </c>
      <c r="X159" s="29">
        <f ca="1">IFERROR(Table_TrackDisplacement[[#This Row],[Cant Delta Data]]-OFFSET(Table_TrackDisplacement[[#This Row],[Cant Delta Data]],-2,0),"-")</f>
        <v>0.15392553585513724</v>
      </c>
      <c r="Y159" s="29">
        <f ca="1">IFERROR(Table_TrackDisplacement[[#This Row],[Twist Delta Data]]-Table_TrackDisplacement[[#This Row],[Raw Twist Change]],"-")</f>
        <v>0</v>
      </c>
      <c r="Z1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1313.1433872666512</v>
      </c>
      <c r="AA159" s="29">
        <f>_xlfn.XLOOKUP(Table_TrackDisplacement[[#This Row],[Track ID]],Table__Track_Baseline[Track ID],Table__Track_Baseline[Avg. Gauge],"-")</f>
        <v>1313.0767033808097</v>
      </c>
      <c r="AB159" s="29">
        <f>IFERROR(Table_TrackDisplacement[[#This Row],[Gauge Raw Data]]-Table_TrackDisplacement[[#This Row],[BL Gauge Raw Data]],"-")</f>
        <v>6.668388584148488E-2</v>
      </c>
      <c r="AC1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0.23242041239089881</v>
      </c>
    </row>
    <row r="160" spans="1:29" x14ac:dyDescent="0.25">
      <c r="A160" s="27">
        <v>45777.298611111109</v>
      </c>
      <c r="B160" s="28" t="s">
        <v>28</v>
      </c>
      <c r="C160" s="28" t="str">
        <f>Table_TrackDisplacement[[#This Row],[Epoch]]&amp;"-"&amp;Table_TrackDisplacement[[#This Row],[Track ID]]</f>
        <v>45777.2986111111-250-RL-OP-0037</v>
      </c>
      <c r="D160" s="34">
        <v>51901.483608643815</v>
      </c>
      <c r="E160" s="34">
        <v>159191.04187551665</v>
      </c>
      <c r="F160" s="34">
        <v>18.866</v>
      </c>
      <c r="G160" s="34">
        <v>51901.127590755954</v>
      </c>
      <c r="H160" s="34">
        <v>159189.77647846486</v>
      </c>
      <c r="I160" s="34">
        <v>18.858471376692027</v>
      </c>
      <c r="J160" s="33">
        <v>-1.1886978172697127E-3</v>
      </c>
      <c r="K160" s="33">
        <v>-1.3407538062892854E-3</v>
      </c>
      <c r="L160" s="33">
        <v>0</v>
      </c>
      <c r="M160" s="33">
        <v>-1.0619102031341754E-3</v>
      </c>
      <c r="N160" s="33">
        <v>-1.2206901155877858E-3</v>
      </c>
      <c r="O160" s="33">
        <v>-9.518751063808395E-5</v>
      </c>
      <c r="P160" s="29">
        <f>(Table_TrackDisplacement[[#This Row],[LR Track Z]]-Table_TrackDisplacement[[#This Row],[RR Track Z]])*1000</f>
        <v>7.5286233079729925</v>
      </c>
      <c r="Q160" s="29">
        <f>_xlfn.XLOOKUP(Table_TrackDisplacement[[#This Row],[Track ID]],Table__Track_Baseline[Track ID],Table__Track_Baseline[Avg. Cant],"-")</f>
        <v>7.4334357973349086</v>
      </c>
      <c r="R160" s="29">
        <f>Table_TrackDisplacement[[#This Row],[Cant Raw Data]]-Table_TrackDisplacement[[#This Row],[BL Cant Raw Data]]</f>
        <v>9.518751063808395E-2</v>
      </c>
      <c r="S160" s="30">
        <f>(Table_TrackDisplacement[[#This Row],[Delta LR Z]]-Table_TrackDisplacement[[#This Row],[Delta RR Z]])*1000</f>
        <v>9.518751063808395E-2</v>
      </c>
      <c r="T160" s="29">
        <f>Table_TrackDisplacement[[#This Row],[Cant Delta Data]]-Table_TrackDisplacement[[#This Row],[Raw Cant Change]]</f>
        <v>0</v>
      </c>
      <c r="U160" s="29">
        <f ca="1">IFERROR(Table_TrackDisplacement[[#This Row],[Cant Raw Data]]-OFFSET(Table_TrackDisplacement[[#This Row],[Cant Raw Data]],-2,0),"-")</f>
        <v>1.3060504712463228</v>
      </c>
      <c r="V160" s="29">
        <f ca="1">_xlfn.XLOOKUP(Table_TrackDisplacement[[#This Row],[Track ID]],Table__Track_Baseline[Track ID],Table__Track_Baseline[Avg. Twist],"-")</f>
        <v>1.5237638896259398</v>
      </c>
      <c r="W160" s="29">
        <f ca="1">IFERROR(Table_TrackDisplacement[[#This Row],[Twist Raw Data]]-Table_TrackDisplacement[[#This Row],[BL Twist Raw Data]],"-")</f>
        <v>-0.217713418379617</v>
      </c>
      <c r="X160" s="29">
        <f ca="1">IFERROR(Table_TrackDisplacement[[#This Row],[Cant Delta Data]]-OFFSET(Table_TrackDisplacement[[#This Row],[Cant Delta Data]],-2,0),"-")</f>
        <v>-0.217713418379617</v>
      </c>
      <c r="Y160" s="29">
        <f ca="1">IFERROR(Table_TrackDisplacement[[#This Row],[Twist Delta Data]]-Table_TrackDisplacement[[#This Row],[Raw Twist Change]],"-")</f>
        <v>0</v>
      </c>
      <c r="Z1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1314.5474945069845</v>
      </c>
      <c r="AA160" s="29">
        <f>_xlfn.XLOOKUP(Table_TrackDisplacement[[#This Row],[Track ID]],Table__Track_Baseline[Track ID],Table__Track_Baseline[Avg. Gauge],"-")</f>
        <v>1314.6968682557522</v>
      </c>
      <c r="AB160" s="29">
        <f>IFERROR(Table_TrackDisplacement[[#This Row],[Gauge Raw Data]]-Table_TrackDisplacement[[#This Row],[BL Gauge Raw Data]],"-")</f>
        <v>-0.14937374876762988</v>
      </c>
      <c r="AC1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0.19887446066431608</v>
      </c>
    </row>
    <row r="161" spans="1:29" x14ac:dyDescent="0.25">
      <c r="A161" s="27">
        <v>45777.298611111109</v>
      </c>
      <c r="B161" s="28" t="s">
        <v>29</v>
      </c>
      <c r="C161" s="28" t="str">
        <f>Table_TrackDisplacement[[#This Row],[Epoch]]&amp;"-"&amp;Table_TrackDisplacement[[#This Row],[Track ID]]</f>
        <v>45777.2986111111-250-RL-OP-0038</v>
      </c>
      <c r="D161" s="34">
        <v>51902.446769974056</v>
      </c>
      <c r="E161" s="34">
        <v>159190.77324553276</v>
      </c>
      <c r="F161" s="34">
        <v>18.866065352039769</v>
      </c>
      <c r="G161" s="34">
        <v>51902.098872443268</v>
      </c>
      <c r="H161" s="34">
        <v>159189.50404742008</v>
      </c>
      <c r="I161" s="34">
        <v>18.857900000000001</v>
      </c>
      <c r="J161" s="33">
        <v>-9.9585567659232765E-4</v>
      </c>
      <c r="K161" s="33">
        <v>-1.6515511670149863E-3</v>
      </c>
      <c r="L161" s="33">
        <v>-1.983094294644161E-5</v>
      </c>
      <c r="M161" s="33">
        <v>-9.9622568814083934E-4</v>
      </c>
      <c r="N161" s="33">
        <v>-1.3195229403208941E-3</v>
      </c>
      <c r="O161" s="33">
        <v>0</v>
      </c>
      <c r="P161" s="29">
        <f>(Table_TrackDisplacement[[#This Row],[LR Track Z]]-Table_TrackDisplacement[[#This Row],[RR Track Z]])*1000</f>
        <v>8.1653520397679813</v>
      </c>
      <c r="Q161" s="29">
        <f>_xlfn.XLOOKUP(Table_TrackDisplacement[[#This Row],[Track ID]],Table__Track_Baseline[Track ID],Table__Track_Baseline[Avg. Cant],"-")</f>
        <v>8.1851829827144229</v>
      </c>
      <c r="R161" s="29">
        <f>Table_TrackDisplacement[[#This Row],[Cant Raw Data]]-Table_TrackDisplacement[[#This Row],[BL Cant Raw Data]]</f>
        <v>-1.983094294644161E-2</v>
      </c>
      <c r="S161" s="30">
        <f>(Table_TrackDisplacement[[#This Row],[Delta LR Z]]-Table_TrackDisplacement[[#This Row],[Delta RR Z]])*1000</f>
        <v>-1.983094294644161E-2</v>
      </c>
      <c r="T161" s="29">
        <f>Table_TrackDisplacement[[#This Row],[Cant Delta Data]]-Table_TrackDisplacement[[#This Row],[Raw Cant Change]]</f>
        <v>0</v>
      </c>
      <c r="U161" s="29">
        <f ca="1">IFERROR(Table_TrackDisplacement[[#This Row],[Cant Raw Data]]-OFFSET(Table_TrackDisplacement[[#This Row],[Cant Raw Data]],-2,0),"-")</f>
        <v>1.2897539674199265</v>
      </c>
      <c r="V161" s="29">
        <f ca="1">_xlfn.XLOOKUP(Table_TrackDisplacement[[#This Row],[Track ID]],Table__Track_Baseline[Track ID],Table__Track_Baseline[Avg. Twist],"-")</f>
        <v>1.5136291301907079</v>
      </c>
      <c r="W161" s="29">
        <f ca="1">IFERROR(Table_TrackDisplacement[[#This Row],[Twist Raw Data]]-Table_TrackDisplacement[[#This Row],[BL Twist Raw Data]],"-")</f>
        <v>-0.22387516277078134</v>
      </c>
      <c r="X161" s="29">
        <f ca="1">IFERROR(Table_TrackDisplacement[[#This Row],[Cant Delta Data]]-OFFSET(Table_TrackDisplacement[[#This Row],[Cant Delta Data]],-2,0),"-")</f>
        <v>-0.22387516277078134</v>
      </c>
      <c r="Y161" s="29">
        <f ca="1">IFERROR(Table_TrackDisplacement[[#This Row],[Twist Delta Data]]-Table_TrackDisplacement[[#This Row],[Raw Twist Change]],"-")</f>
        <v>0</v>
      </c>
      <c r="Z1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1316.0407342268429</v>
      </c>
      <c r="AA161" s="29">
        <f>_xlfn.XLOOKUP(Table_TrackDisplacement[[#This Row],[Track ID]],Table__Track_Baseline[Track ID],Table__Track_Baseline[Avg. Gauge],"-")</f>
        <v>1316.360972673865</v>
      </c>
      <c r="AB161" s="29">
        <f>IFERROR(Table_TrackDisplacement[[#This Row],[Gauge Raw Data]]-Table_TrackDisplacement[[#This Row],[BL Gauge Raw Data]],"-")</f>
        <v>-0.32023844702212045</v>
      </c>
      <c r="AC1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0.3326201234566461</v>
      </c>
    </row>
    <row r="162" spans="1:29" x14ac:dyDescent="0.25">
      <c r="A162" s="27">
        <v>45777.298611111109</v>
      </c>
      <c r="B162" s="28" t="s">
        <v>30</v>
      </c>
      <c r="C162" s="28" t="str">
        <f>Table_TrackDisplacement[[#This Row],[Epoch]]&amp;"-"&amp;Table_TrackDisplacement[[#This Row],[Track ID]]</f>
        <v>45777.2986111111-250-RL-OP-0039</v>
      </c>
      <c r="D162" s="34">
        <v>51903.411367144348</v>
      </c>
      <c r="E162" s="34">
        <v>159190.50951808732</v>
      </c>
      <c r="F162" s="34">
        <v>18.866430855617903</v>
      </c>
      <c r="G162" s="34">
        <v>51903.063539433308</v>
      </c>
      <c r="H162" s="34">
        <v>159189.24057522361</v>
      </c>
      <c r="I162" s="34">
        <v>18.857900000000001</v>
      </c>
      <c r="J162" s="33">
        <v>-9.7267716773785651E-4</v>
      </c>
      <c r="K162" s="33">
        <v>-1.5670127177145332E-3</v>
      </c>
      <c r="L162" s="33">
        <v>-1.3074225695675068E-4</v>
      </c>
      <c r="M162" s="33">
        <v>-9.6801704785320908E-4</v>
      </c>
      <c r="N162" s="33">
        <v>-1.2163060600869358E-3</v>
      </c>
      <c r="O162" s="33">
        <v>0</v>
      </c>
      <c r="P162" s="29">
        <f>(Table_TrackDisplacement[[#This Row],[LR Track Z]]-Table_TrackDisplacement[[#This Row],[RR Track Z]])*1000</f>
        <v>8.5308556179022332</v>
      </c>
      <c r="Q162" s="29">
        <f>_xlfn.XLOOKUP(Table_TrackDisplacement[[#This Row],[Track ID]],Table__Track_Baseline[Track ID],Table__Track_Baseline[Avg. Cant],"-")</f>
        <v>8.6615978748589839</v>
      </c>
      <c r="R162" s="29">
        <f>Table_TrackDisplacement[[#This Row],[Cant Raw Data]]-Table_TrackDisplacement[[#This Row],[BL Cant Raw Data]]</f>
        <v>-0.13074225695675068</v>
      </c>
      <c r="S162" s="30">
        <f>(Table_TrackDisplacement[[#This Row],[Delta LR Z]]-Table_TrackDisplacement[[#This Row],[Delta RR Z]])*1000</f>
        <v>-0.13074225695675068</v>
      </c>
      <c r="T162" s="29">
        <f>Table_TrackDisplacement[[#This Row],[Cant Delta Data]]-Table_TrackDisplacement[[#This Row],[Raw Cant Change]]</f>
        <v>0</v>
      </c>
      <c r="U162" s="29">
        <f ca="1">IFERROR(Table_TrackDisplacement[[#This Row],[Cant Raw Data]]-OFFSET(Table_TrackDisplacement[[#This Row],[Cant Raw Data]],-2,0),"-")</f>
        <v>1.0022323099292407</v>
      </c>
      <c r="V162" s="29">
        <f ca="1">_xlfn.XLOOKUP(Table_TrackDisplacement[[#This Row],[Track ID]],Table__Track_Baseline[Track ID],Table__Track_Baseline[Avg. Twist],"-")</f>
        <v>1.2281620775240754</v>
      </c>
      <c r="W162" s="29">
        <f ca="1">IFERROR(Table_TrackDisplacement[[#This Row],[Twist Raw Data]]-Table_TrackDisplacement[[#This Row],[BL Twist Raw Data]],"-")</f>
        <v>-0.22592976759483463</v>
      </c>
      <c r="X162" s="29">
        <f ca="1">IFERROR(Table_TrackDisplacement[[#This Row],[Cant Delta Data]]-OFFSET(Table_TrackDisplacement[[#This Row],[Cant Delta Data]],-2,0),"-")</f>
        <v>-0.22592976759483463</v>
      </c>
      <c r="Y162" s="29">
        <f ca="1">IFERROR(Table_TrackDisplacement[[#This Row],[Twist Delta Data]]-Table_TrackDisplacement[[#This Row],[Raw Twist Change]],"-")</f>
        <v>0</v>
      </c>
      <c r="Z1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1315.7784324971831</v>
      </c>
      <c r="AA162" s="29">
        <f>_xlfn.XLOOKUP(Table_TrackDisplacement[[#This Row],[Track ID]],Table__Track_Baseline[Track ID],Table__Track_Baseline[Avg. Gauge],"-")</f>
        <v>1316.118744445334</v>
      </c>
      <c r="AB162" s="29">
        <f>IFERROR(Table_TrackDisplacement[[#This Row],[Gauge Raw Data]]-Table_TrackDisplacement[[#This Row],[BL Gauge Raw Data]],"-")</f>
        <v>-0.34031194815088384</v>
      </c>
      <c r="AC1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0.37431325674601101</v>
      </c>
    </row>
    <row r="163" spans="1:29" x14ac:dyDescent="0.25">
      <c r="A163" s="27">
        <v>45777.298611111109</v>
      </c>
      <c r="B163" s="28" t="s">
        <v>31</v>
      </c>
      <c r="C163" s="28" t="str">
        <f>Table_TrackDisplacement[[#This Row],[Epoch]]&amp;"-"&amp;Table_TrackDisplacement[[#This Row],[Track ID]]</f>
        <v>45777.2986111111-250-RL-OP-0040</v>
      </c>
      <c r="D163" s="34">
        <v>51904.37596431464</v>
      </c>
      <c r="E163" s="34">
        <v>159190.2457906419</v>
      </c>
      <c r="F163" s="34">
        <v>18.866796359196037</v>
      </c>
      <c r="G163" s="34">
        <v>51904.028206423354</v>
      </c>
      <c r="H163" s="34">
        <v>159188.97710302711</v>
      </c>
      <c r="I163" s="34">
        <v>18.857900000000001</v>
      </c>
      <c r="J163" s="33">
        <v>-9.4949866615934297E-4</v>
      </c>
      <c r="K163" s="33">
        <v>-1.4824742393102497E-3</v>
      </c>
      <c r="L163" s="33">
        <v>-2.4165357096705975E-4</v>
      </c>
      <c r="M163" s="33">
        <v>-9.398084002896212E-4</v>
      </c>
      <c r="N163" s="33">
        <v>-1.1130892089568079E-3</v>
      </c>
      <c r="O163" s="33">
        <v>0</v>
      </c>
      <c r="P163" s="29">
        <f>(Table_TrackDisplacement[[#This Row],[LR Track Z]]-Table_TrackDisplacement[[#This Row],[RR Track Z]])*1000</f>
        <v>8.8963591960364852</v>
      </c>
      <c r="Q163" s="29">
        <f>_xlfn.XLOOKUP(Table_TrackDisplacement[[#This Row],[Track ID]],Table__Track_Baseline[Track ID],Table__Track_Baseline[Avg. Cant],"-")</f>
        <v>9.1380127670035449</v>
      </c>
      <c r="R163" s="29">
        <f>Table_TrackDisplacement[[#This Row],[Cant Raw Data]]-Table_TrackDisplacement[[#This Row],[BL Cant Raw Data]]</f>
        <v>-0.24165357096705975</v>
      </c>
      <c r="S163" s="30">
        <f>(Table_TrackDisplacement[[#This Row],[Delta LR Z]]-Table_TrackDisplacement[[#This Row],[Delta RR Z]])*1000</f>
        <v>-0.24165357096705975</v>
      </c>
      <c r="T163" s="29">
        <f>Table_TrackDisplacement[[#This Row],[Cant Delta Data]]-Table_TrackDisplacement[[#This Row],[Raw Cant Change]]</f>
        <v>0</v>
      </c>
      <c r="U163" s="29">
        <f ca="1">IFERROR(Table_TrackDisplacement[[#This Row],[Cant Raw Data]]-OFFSET(Table_TrackDisplacement[[#This Row],[Cant Raw Data]],-2,0),"-")</f>
        <v>0.73100715626850388</v>
      </c>
      <c r="V163" s="29">
        <f ca="1">_xlfn.XLOOKUP(Table_TrackDisplacement[[#This Row],[Track ID]],Table__Track_Baseline[Track ID],Table__Track_Baseline[Avg. Twist],"-")</f>
        <v>0.95282978428912202</v>
      </c>
      <c r="W163" s="29">
        <f ca="1">IFERROR(Table_TrackDisplacement[[#This Row],[Twist Raw Data]]-Table_TrackDisplacement[[#This Row],[BL Twist Raw Data]],"-")</f>
        <v>-0.22182262802061814</v>
      </c>
      <c r="X163" s="29">
        <f ca="1">IFERROR(Table_TrackDisplacement[[#This Row],[Cant Delta Data]]-OFFSET(Table_TrackDisplacement[[#This Row],[Cant Delta Data]],-2,0),"-")</f>
        <v>-0.22182262802061814</v>
      </c>
      <c r="Y163" s="29">
        <f ca="1">IFERROR(Table_TrackDisplacement[[#This Row],[Twist Delta Data]]-Table_TrackDisplacement[[#This Row],[Raw Twist Change]],"-")</f>
        <v>0</v>
      </c>
      <c r="Z1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1315.5162333043247</v>
      </c>
      <c r="AA163" s="29">
        <f>_xlfn.XLOOKUP(Table_TrackDisplacement[[#This Row],[Track ID]],Table__Track_Baseline[Track ID],Table__Track_Baseline[Avg. Gauge],"-")</f>
        <v>1315.8766898367924</v>
      </c>
      <c r="AB163" s="29">
        <f>IFERROR(Table_TrackDisplacement[[#This Row],[Gauge Raw Data]]-Table_TrackDisplacement[[#This Row],[BL Gauge Raw Data]],"-")</f>
        <v>-0.36045653246765141</v>
      </c>
      <c r="AC1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0.44151517557494085</v>
      </c>
    </row>
    <row r="164" spans="1:29" x14ac:dyDescent="0.25">
      <c r="A164" s="27">
        <v>45777.298611111109</v>
      </c>
      <c r="B164" s="28" t="s">
        <v>32</v>
      </c>
      <c r="C164" s="28" t="str">
        <f>Table_TrackDisplacement[[#This Row],[Epoch]]&amp;"-"&amp;Table_TrackDisplacement[[#This Row],[Track ID]]</f>
        <v>45777.2986111111-250-RL-OP-0041</v>
      </c>
      <c r="D164" s="34">
        <v>51905.341841341033</v>
      </c>
      <c r="E164" s="34">
        <v>159189.98317916438</v>
      </c>
      <c r="F164" s="34">
        <v>18.86745208135207</v>
      </c>
      <c r="G164" s="34">
        <v>51905.002852289632</v>
      </c>
      <c r="H164" s="34">
        <v>159188.71195704277</v>
      </c>
      <c r="I164" s="34">
        <v>18.858104615128525</v>
      </c>
      <c r="J164" s="33">
        <v>-3.6408891901373863E-8</v>
      </c>
      <c r="K164" s="33">
        <v>-1.6666570445522666E-3</v>
      </c>
      <c r="L164" s="33">
        <v>-3.1344179622294632E-4</v>
      </c>
      <c r="M164" s="33">
        <v>-1.0049637348856777E-3</v>
      </c>
      <c r="N164" s="33">
        <v>-1.0187232401221991E-3</v>
      </c>
      <c r="O164" s="33">
        <v>-8.3596464861557251E-8</v>
      </c>
      <c r="P164" s="29">
        <f>(Table_TrackDisplacement[[#This Row],[LR Track Z]]-Table_TrackDisplacement[[#This Row],[RR Track Z]])*1000</f>
        <v>9.3474662235450978</v>
      </c>
      <c r="Q164" s="29">
        <f>_xlfn.XLOOKUP(Table_TrackDisplacement[[#This Row],[Track ID]],Table__Track_Baseline[Track ID],Table__Track_Baseline[Avg. Cant],"-")</f>
        <v>9.6608244233031826</v>
      </c>
      <c r="R164" s="29">
        <f>Table_TrackDisplacement[[#This Row],[Cant Raw Data]]-Table_TrackDisplacement[[#This Row],[BL Cant Raw Data]]</f>
        <v>-0.31335819975808477</v>
      </c>
      <c r="S164" s="30">
        <f>(Table_TrackDisplacement[[#This Row],[Delta LR Z]]-Table_TrackDisplacement[[#This Row],[Delta RR Z]])*1000</f>
        <v>-0.31335819975808477</v>
      </c>
      <c r="T164" s="29">
        <f>Table_TrackDisplacement[[#This Row],[Cant Delta Data]]-Table_TrackDisplacement[[#This Row],[Raw Cant Change]]</f>
        <v>0</v>
      </c>
      <c r="U164" s="29">
        <f ca="1">IFERROR(Table_TrackDisplacement[[#This Row],[Cant Raw Data]]-OFFSET(Table_TrackDisplacement[[#This Row],[Cant Raw Data]],-2,0),"-")</f>
        <v>0.81661060564286458</v>
      </c>
      <c r="V164" s="29">
        <f ca="1">_xlfn.XLOOKUP(Table_TrackDisplacement[[#This Row],[Track ID]],Table__Track_Baseline[Track ID],Table__Track_Baseline[Avg. Twist],"-")</f>
        <v>0.99922654844419867</v>
      </c>
      <c r="W164" s="29">
        <f ca="1">IFERROR(Table_TrackDisplacement[[#This Row],[Twist Raw Data]]-Table_TrackDisplacement[[#This Row],[BL Twist Raw Data]],"-")</f>
        <v>-0.18261594280133409</v>
      </c>
      <c r="X164" s="29">
        <f ca="1">IFERROR(Table_TrackDisplacement[[#This Row],[Cant Delta Data]]-OFFSET(Table_TrackDisplacement[[#This Row],[Cant Delta Data]],-2,0),"-")</f>
        <v>-0.18261594280133409</v>
      </c>
      <c r="Y164" s="29">
        <f ca="1">IFERROR(Table_TrackDisplacement[[#This Row],[Twist Delta Data]]-Table_TrackDisplacement[[#This Row],[Raw Twist Change]],"-")</f>
        <v>0</v>
      </c>
      <c r="Z1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1315.677253187577</v>
      </c>
      <c r="AA164" s="29">
        <f>_xlfn.XLOOKUP(Table_TrackDisplacement[[#This Row],[Track ID]],Table__Track_Baseline[Track ID],Table__Track_Baseline[Avg. Gauge],"-")</f>
        <v>1316.0471258679206</v>
      </c>
      <c r="AB164" s="29">
        <f>IFERROR(Table_TrackDisplacement[[#This Row],[Gauge Raw Data]]-Table_TrackDisplacement[[#This Row],[BL Gauge Raw Data]],"-")</f>
        <v>-0.36987268034363296</v>
      </c>
      <c r="AC1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1.2360786814793994</v>
      </c>
    </row>
    <row r="165" spans="1:29" x14ac:dyDescent="0.25">
      <c r="A165" s="27">
        <v>45777.298611111109</v>
      </c>
      <c r="B165" s="28" t="s">
        <v>33</v>
      </c>
      <c r="C165" s="28" t="str">
        <f>Table_TrackDisplacement[[#This Row],[Epoch]]&amp;"-"&amp;Table_TrackDisplacement[[#This Row],[Track ID]]</f>
        <v>45777.2986111111-250-RL-OP-0042</v>
      </c>
      <c r="D165" s="34">
        <v>51906.308594226037</v>
      </c>
      <c r="E165" s="34">
        <v>159189.72747507741</v>
      </c>
      <c r="F165" s="34">
        <v>18.869520714442967</v>
      </c>
      <c r="G165" s="34">
        <v>51905.969415524407</v>
      </c>
      <c r="H165" s="34">
        <v>159188.45553288975</v>
      </c>
      <c r="I165" s="34">
        <v>18.85957666641286</v>
      </c>
      <c r="J165" s="33">
        <v>-2.5032204575836658E-7</v>
      </c>
      <c r="K165" s="33">
        <v>-1.6666004667058587E-3</v>
      </c>
      <c r="L165" s="33">
        <v>-1.9657025033836817E-4</v>
      </c>
      <c r="M165" s="33">
        <v>-1.0406740693724714E-3</v>
      </c>
      <c r="N165" s="33">
        <v>-1.1534230725374073E-3</v>
      </c>
      <c r="O165" s="33">
        <v>-6.850098834831897E-7</v>
      </c>
      <c r="P165" s="29">
        <f>(Table_TrackDisplacement[[#This Row],[LR Track Z]]-Table_TrackDisplacement[[#This Row],[RR Track Z]])*1000</f>
        <v>9.9440480301069556</v>
      </c>
      <c r="Q165" s="29">
        <f>_xlfn.XLOOKUP(Table_TrackDisplacement[[#This Row],[Track ID]],Table__Track_Baseline[Track ID],Table__Track_Baseline[Avg. Cant],"-")</f>
        <v>10.139933270561841</v>
      </c>
      <c r="R165" s="29">
        <f>Table_TrackDisplacement[[#This Row],[Cant Raw Data]]-Table_TrackDisplacement[[#This Row],[BL Cant Raw Data]]</f>
        <v>-0.19588524045488498</v>
      </c>
      <c r="S165" s="30">
        <f>(Table_TrackDisplacement[[#This Row],[Delta LR Z]]-Table_TrackDisplacement[[#This Row],[Delta RR Z]])*1000</f>
        <v>-0.19588524045488498</v>
      </c>
      <c r="T165" s="29">
        <f>Table_TrackDisplacement[[#This Row],[Cant Delta Data]]-Table_TrackDisplacement[[#This Row],[Raw Cant Change]]</f>
        <v>0</v>
      </c>
      <c r="U165" s="29">
        <f ca="1">IFERROR(Table_TrackDisplacement[[#This Row],[Cant Raw Data]]-OFFSET(Table_TrackDisplacement[[#This Row],[Cant Raw Data]],-2,0),"-")</f>
        <v>1.0476888340704704</v>
      </c>
      <c r="V165" s="29">
        <f ca="1">_xlfn.XLOOKUP(Table_TrackDisplacement[[#This Row],[Track ID]],Table__Track_Baseline[Track ID],Table__Track_Baseline[Avg. Twist],"-")</f>
        <v>1.0019205035582956</v>
      </c>
      <c r="W165" s="29">
        <f ca="1">IFERROR(Table_TrackDisplacement[[#This Row],[Twist Raw Data]]-Table_TrackDisplacement[[#This Row],[BL Twist Raw Data]],"-")</f>
        <v>4.5768330512174771E-2</v>
      </c>
      <c r="X165" s="29">
        <f ca="1">IFERROR(Table_TrackDisplacement[[#This Row],[Cant Delta Data]]-OFFSET(Table_TrackDisplacement[[#This Row],[Cant Delta Data]],-2,0),"-")</f>
        <v>4.5768330512174771E-2</v>
      </c>
      <c r="Y165" s="29">
        <f ca="1">IFERROR(Table_TrackDisplacement[[#This Row],[Twist Delta Data]]-Table_TrackDisplacement[[#This Row],[Raw Twist Change]],"-")</f>
        <v>0</v>
      </c>
      <c r="Z1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1316.4262244666904</v>
      </c>
      <c r="AA165" s="29">
        <f>_xlfn.XLOOKUP(Table_TrackDisplacement[[#This Row],[Track ID]],Table__Track_Baseline[Track ID],Table__Track_Baseline[Avg. Gauge],"-")</f>
        <v>1316.655979842496</v>
      </c>
      <c r="AB165" s="29">
        <f>IFERROR(Table_TrackDisplacement[[#This Row],[Gauge Raw Data]]-Table_TrackDisplacement[[#This Row],[BL Gauge Raw Data]],"-")</f>
        <v>-0.22975537580555283</v>
      </c>
      <c r="AC1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1.1765218397101476</v>
      </c>
    </row>
    <row r="166" spans="1:29" x14ac:dyDescent="0.25">
      <c r="A166" s="27">
        <v>45777.298611111109</v>
      </c>
      <c r="B166" s="28" t="s">
        <v>34</v>
      </c>
      <c r="C166" s="28" t="str">
        <f>Table_TrackDisplacement[[#This Row],[Epoch]]&amp;"-"&amp;Table_TrackDisplacement[[#This Row],[Track ID]]</f>
        <v>45777.2986111111-250-RL-OP-0043</v>
      </c>
      <c r="D166" s="34">
        <v>51907.275347111034</v>
      </c>
      <c r="E166" s="34">
        <v>159189.47177099044</v>
      </c>
      <c r="F166" s="34">
        <v>18.87158934753386</v>
      </c>
      <c r="G166" s="34">
        <v>51906.935978759182</v>
      </c>
      <c r="H166" s="34">
        <v>159188.19910873674</v>
      </c>
      <c r="I166" s="34">
        <v>18.861048717697198</v>
      </c>
      <c r="J166" s="33">
        <v>-4.6424975153058767E-7</v>
      </c>
      <c r="K166" s="33">
        <v>-1.6665438597556204E-3</v>
      </c>
      <c r="L166" s="33">
        <v>-7.9698704453790015E-5</v>
      </c>
      <c r="M166" s="33">
        <v>-1.0763843965833075E-3</v>
      </c>
      <c r="N166" s="33">
        <v>-1.288122875848785E-3</v>
      </c>
      <c r="O166" s="33">
        <v>-1.2864232985521085E-6</v>
      </c>
      <c r="P166" s="29">
        <f>(Table_TrackDisplacement[[#This Row],[LR Track Z]]-Table_TrackDisplacement[[#This Row],[RR Track Z]])*1000</f>
        <v>10.540629836661708</v>
      </c>
      <c r="Q166" s="29">
        <f>_xlfn.XLOOKUP(Table_TrackDisplacement[[#This Row],[Track ID]],Table__Track_Baseline[Track ID],Table__Track_Baseline[Avg. Cant],"-")</f>
        <v>10.619042117816946</v>
      </c>
      <c r="R166" s="29">
        <f>Table_TrackDisplacement[[#This Row],[Cant Raw Data]]-Table_TrackDisplacement[[#This Row],[BL Cant Raw Data]]</f>
        <v>-7.8412281155237906E-2</v>
      </c>
      <c r="S166" s="30">
        <f>(Table_TrackDisplacement[[#This Row],[Delta LR Z]]-Table_TrackDisplacement[[#This Row],[Delta RR Z]])*1000</f>
        <v>-7.8412281155237906E-2</v>
      </c>
      <c r="T166" s="29">
        <f>Table_TrackDisplacement[[#This Row],[Cant Delta Data]]-Table_TrackDisplacement[[#This Row],[Raw Cant Change]]</f>
        <v>0</v>
      </c>
      <c r="U166" s="29">
        <f ca="1">IFERROR(Table_TrackDisplacement[[#This Row],[Cant Raw Data]]-OFFSET(Table_TrackDisplacement[[#This Row],[Cant Raw Data]],-2,0),"-")</f>
        <v>1.1931636131166101</v>
      </c>
      <c r="V166" s="29">
        <f ca="1">_xlfn.XLOOKUP(Table_TrackDisplacement[[#This Row],[Track ID]],Table__Track_Baseline[Track ID],Table__Track_Baseline[Avg. Twist],"-")</f>
        <v>0.95821769451376326</v>
      </c>
      <c r="W166" s="29">
        <f ca="1">IFERROR(Table_TrackDisplacement[[#This Row],[Twist Raw Data]]-Table_TrackDisplacement[[#This Row],[BL Twist Raw Data]],"-")</f>
        <v>0.23494591860284686</v>
      </c>
      <c r="X166" s="29">
        <f ca="1">IFERROR(Table_TrackDisplacement[[#This Row],[Cant Delta Data]]-OFFSET(Table_TrackDisplacement[[#This Row],[Cant Delta Data]],-2,0),"-")</f>
        <v>0.23494591860284686</v>
      </c>
      <c r="Y166" s="29">
        <f ca="1">IFERROR(Table_TrackDisplacement[[#This Row],[Twist Delta Data]]-Table_TrackDisplacement[[#This Row],[Raw Twist Change]],"-")</f>
        <v>0</v>
      </c>
      <c r="Z1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1317.1754610193177</v>
      </c>
      <c r="AA166" s="29">
        <f>_xlfn.XLOOKUP(Table_TrackDisplacement[[#This Row],[Track ID]],Table__Track_Baseline[Track ID],Table__Track_Baseline[Avg. Gauge],"-")</f>
        <v>1317.2650047757083</v>
      </c>
      <c r="AB166" s="29">
        <f>IFERROR(Table_TrackDisplacement[[#This Row],[Gauge Raw Data]]-Table_TrackDisplacement[[#This Row],[BL Gauge Raw Data]],"-")</f>
        <v>-8.9543756390639828E-2</v>
      </c>
      <c r="AC1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1.1432213649400966</v>
      </c>
    </row>
    <row r="167" spans="1:29" x14ac:dyDescent="0.25">
      <c r="A167" s="27">
        <v>45777.298611111109</v>
      </c>
      <c r="B167" s="28" t="s">
        <v>35</v>
      </c>
      <c r="C167" s="28" t="str">
        <f>Table_TrackDisplacement[[#This Row],[Epoch]]&amp;"-"&amp;Table_TrackDisplacement[[#This Row],[Track ID]]</f>
        <v>45777.2986111111-250-RL-OP-0044</v>
      </c>
      <c r="D167" s="34">
        <v>51908.242806888149</v>
      </c>
      <c r="E167" s="34">
        <v>159189.21950144329</v>
      </c>
      <c r="F167" s="34">
        <v>18.873859626742529</v>
      </c>
      <c r="G167" s="34">
        <v>51907.904517584328</v>
      </c>
      <c r="H167" s="34">
        <v>159187.94620456346</v>
      </c>
      <c r="I167" s="34">
        <v>18.86283128862453</v>
      </c>
      <c r="J167" s="33">
        <v>-1.8246857507620007E-5</v>
      </c>
      <c r="K167" s="33">
        <v>-1.73890360747464E-3</v>
      </c>
      <c r="L167" s="33">
        <v>4.4220630712743514E-8</v>
      </c>
      <c r="M167" s="33">
        <v>1.1057069059461355E-5</v>
      </c>
      <c r="N167" s="33">
        <v>-1.623079035198316E-3</v>
      </c>
      <c r="O167" s="33">
        <v>2.9815868529681211E-7</v>
      </c>
      <c r="P167" s="29">
        <f>(Table_TrackDisplacement[[#This Row],[LR Track Z]]-Table_TrackDisplacement[[#This Row],[RR Track Z]])*1000</f>
        <v>11.02833811799897</v>
      </c>
      <c r="Q167" s="29">
        <f>_xlfn.XLOOKUP(Table_TrackDisplacement[[#This Row],[Track ID]],Table__Track_Baseline[Track ID],Table__Track_Baseline[Avg. Cant],"-")</f>
        <v>11.028592056053554</v>
      </c>
      <c r="R167" s="29">
        <f>Table_TrackDisplacement[[#This Row],[Cant Raw Data]]-Table_TrackDisplacement[[#This Row],[BL Cant Raw Data]]</f>
        <v>-2.539380545840686E-4</v>
      </c>
      <c r="S167" s="30">
        <f>(Table_TrackDisplacement[[#This Row],[Delta LR Z]]-Table_TrackDisplacement[[#This Row],[Delta RR Z]])*1000</f>
        <v>-2.539380545840686E-4</v>
      </c>
      <c r="T167" s="29">
        <f>Table_TrackDisplacement[[#This Row],[Cant Delta Data]]-Table_TrackDisplacement[[#This Row],[Raw Cant Change]]</f>
        <v>0</v>
      </c>
      <c r="U167" s="29">
        <f ca="1">IFERROR(Table_TrackDisplacement[[#This Row],[Cant Raw Data]]-OFFSET(Table_TrackDisplacement[[#This Row],[Cant Raw Data]],-2,0),"-")</f>
        <v>1.0842900878920148</v>
      </c>
      <c r="V167" s="29">
        <f ca="1">_xlfn.XLOOKUP(Table_TrackDisplacement[[#This Row],[Track ID]],Table__Track_Baseline[Track ID],Table__Track_Baseline[Avg. Twist],"-")</f>
        <v>0.88865878549171384</v>
      </c>
      <c r="W167" s="29">
        <f ca="1">IFERROR(Table_TrackDisplacement[[#This Row],[Twist Raw Data]]-Table_TrackDisplacement[[#This Row],[BL Twist Raw Data]],"-")</f>
        <v>0.19563130240030091</v>
      </c>
      <c r="X167" s="29">
        <f ca="1">IFERROR(Table_TrackDisplacement[[#This Row],[Cant Delta Data]]-OFFSET(Table_TrackDisplacement[[#This Row],[Cant Delta Data]],-2,0),"-")</f>
        <v>0.19563130240030091</v>
      </c>
      <c r="Y167" s="29">
        <f ca="1">IFERROR(Table_TrackDisplacement[[#This Row],[Twist Delta Data]]-Table_TrackDisplacement[[#This Row],[Raw Twist Change]],"-")</f>
        <v>0</v>
      </c>
      <c r="Z1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1317.5151693718994</v>
      </c>
      <c r="AA167" s="29">
        <f>_xlfn.XLOOKUP(Table_TrackDisplacement[[#This Row],[Track ID]],Table__Track_Baseline[Track ID],Table__Track_Baseline[Avg. Gauge],"-")</f>
        <v>1317.6346329476246</v>
      </c>
      <c r="AB167" s="29">
        <f>IFERROR(Table_TrackDisplacement[[#This Row],[Gauge Raw Data]]-Table_TrackDisplacement[[#This Row],[BL Gauge Raw Data]],"-")</f>
        <v>-0.11946357572514898</v>
      </c>
      <c r="AC1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0.11947433255631885</v>
      </c>
    </row>
    <row r="168" spans="1:29" x14ac:dyDescent="0.25">
      <c r="A168" s="27">
        <v>45777.298611111109</v>
      </c>
      <c r="B168" s="28" t="s">
        <v>36</v>
      </c>
      <c r="C168" s="28" t="str">
        <f>Table_TrackDisplacement[[#This Row],[Epoch]]&amp;"-"&amp;Table_TrackDisplacement[[#This Row],[Track ID]]</f>
        <v>45777.2986111111-250-RL-OP-0045</v>
      </c>
      <c r="D168" s="34">
        <v>51909.212315815959</v>
      </c>
      <c r="E168" s="34">
        <v>159188.97446037151</v>
      </c>
      <c r="F168" s="34">
        <v>18.876563705831948</v>
      </c>
      <c r="G168" s="34">
        <v>51908.873845612303</v>
      </c>
      <c r="H168" s="34">
        <v>159187.70044515948</v>
      </c>
      <c r="I168" s="34">
        <v>18.865174266709456</v>
      </c>
      <c r="J168" s="33">
        <v>-7.5644951721187681E-5</v>
      </c>
      <c r="K168" s="33">
        <v>-1.9661353144329041E-3</v>
      </c>
      <c r="L168" s="33">
        <v>1.8332295681489086E-7</v>
      </c>
      <c r="M168" s="33">
        <v>4.2221327021252364E-5</v>
      </c>
      <c r="N168" s="33">
        <v>-1.50022775051184E-3</v>
      </c>
      <c r="O168" s="33">
        <v>1.1385157527854517E-6</v>
      </c>
      <c r="P168" s="29">
        <f>(Table_TrackDisplacement[[#This Row],[LR Track Z]]-Table_TrackDisplacement[[#This Row],[RR Track Z]])*1000</f>
        <v>11.389439122492462</v>
      </c>
      <c r="Q168" s="29">
        <f>_xlfn.XLOOKUP(Table_TrackDisplacement[[#This Row],[Track ID]],Table__Track_Baseline[Track ID],Table__Track_Baseline[Avg. Cant],"-")</f>
        <v>11.390394315288432</v>
      </c>
      <c r="R168" s="29">
        <f>Table_TrackDisplacement[[#This Row],[Cant Raw Data]]-Table_TrackDisplacement[[#This Row],[BL Cant Raw Data]]</f>
        <v>-9.5519279597056084E-4</v>
      </c>
      <c r="S168" s="30">
        <f>(Table_TrackDisplacement[[#This Row],[Delta LR Z]]-Table_TrackDisplacement[[#This Row],[Delta RR Z]])*1000</f>
        <v>-9.5519279597056084E-4</v>
      </c>
      <c r="T168" s="29">
        <f>Table_TrackDisplacement[[#This Row],[Cant Delta Data]]-Table_TrackDisplacement[[#This Row],[Raw Cant Change]]</f>
        <v>0</v>
      </c>
      <c r="U168" s="29">
        <f ca="1">IFERROR(Table_TrackDisplacement[[#This Row],[Cant Raw Data]]-OFFSET(Table_TrackDisplacement[[#This Row],[Cant Raw Data]],-2,0),"-")</f>
        <v>0.84880928583075388</v>
      </c>
      <c r="V168" s="29">
        <f ca="1">_xlfn.XLOOKUP(Table_TrackDisplacement[[#This Row],[Track ID]],Table__Track_Baseline[Track ID],Table__Track_Baseline[Avg. Twist],"-")</f>
        <v>0.77135219747148653</v>
      </c>
      <c r="W168" s="29">
        <f ca="1">IFERROR(Table_TrackDisplacement[[#This Row],[Twist Raw Data]]-Table_TrackDisplacement[[#This Row],[BL Twist Raw Data]],"-")</f>
        <v>7.7457088359267345E-2</v>
      </c>
      <c r="X168" s="29">
        <f ca="1">IFERROR(Table_TrackDisplacement[[#This Row],[Cant Delta Data]]-OFFSET(Table_TrackDisplacement[[#This Row],[Cant Delta Data]],-2,0),"-")</f>
        <v>7.7457088359267345E-2</v>
      </c>
      <c r="Y168" s="29">
        <f ca="1">IFERROR(Table_TrackDisplacement[[#This Row],[Twist Delta Data]]-Table_TrackDisplacement[[#This Row],[Raw Twist Change]],"-")</f>
        <v>0</v>
      </c>
      <c r="Z1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1318.258911805864</v>
      </c>
      <c r="AA168" s="29">
        <f>_xlfn.XLOOKUP(Table_TrackDisplacement[[#This Row],[Track ID]],Table__Track_Baseline[Track ID],Table__Track_Baseline[Avg. Gauge],"-")</f>
        <v>1318.7394535583733</v>
      </c>
      <c r="AB168" s="29">
        <f>IFERROR(Table_TrackDisplacement[[#This Row],[Gauge Raw Data]]-Table_TrackDisplacement[[#This Row],[BL Gauge Raw Data]],"-")</f>
        <v>-0.48054175250922526</v>
      </c>
      <c r="AC1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0.48058633998141115</v>
      </c>
    </row>
    <row r="169" spans="1:29" x14ac:dyDescent="0.25">
      <c r="A169" s="27">
        <v>45777.298611111109</v>
      </c>
      <c r="B169" s="28" t="s">
        <v>37</v>
      </c>
      <c r="C169" s="28" t="str">
        <f>Table_TrackDisplacement[[#This Row],[Epoch]]&amp;"-"&amp;Table_TrackDisplacement[[#This Row],[Track ID]]</f>
        <v>45777.2986111111-250-RL-OP-0046</v>
      </c>
      <c r="D169" s="34">
        <v>51910.18182474377</v>
      </c>
      <c r="E169" s="34">
        <v>159188.72941929975</v>
      </c>
      <c r="F169" s="34">
        <v>18.879267784921367</v>
      </c>
      <c r="G169" s="34">
        <v>51909.843173640271</v>
      </c>
      <c r="H169" s="34">
        <v>159187.45468575551</v>
      </c>
      <c r="I169" s="34">
        <v>18.867517244794382</v>
      </c>
      <c r="J169" s="33">
        <v>-1.3304304593475536E-4</v>
      </c>
      <c r="K169" s="33">
        <v>-2.1933669922873378E-3</v>
      </c>
      <c r="L169" s="33">
        <v>3.224252829170382E-7</v>
      </c>
      <c r="M169" s="33">
        <v>7.3385570431128144E-5</v>
      </c>
      <c r="N169" s="33">
        <v>-1.377376465825364E-3</v>
      </c>
      <c r="O169" s="33">
        <v>1.9788728202740913E-6</v>
      </c>
      <c r="P169" s="29">
        <f>(Table_TrackDisplacement[[#This Row],[LR Track Z]]-Table_TrackDisplacement[[#This Row],[RR Track Z]])*1000</f>
        <v>11.750540126985953</v>
      </c>
      <c r="Q169" s="29">
        <f>_xlfn.XLOOKUP(Table_TrackDisplacement[[#This Row],[Track ID]],Table__Track_Baseline[Track ID],Table__Track_Baseline[Avg. Cant],"-")</f>
        <v>11.75219657452331</v>
      </c>
      <c r="R169" s="29">
        <f>Table_TrackDisplacement[[#This Row],[Cant Raw Data]]-Table_TrackDisplacement[[#This Row],[BL Cant Raw Data]]</f>
        <v>-1.6564475373570531E-3</v>
      </c>
      <c r="S169" s="30">
        <f>(Table_TrackDisplacement[[#This Row],[Delta LR Z]]-Table_TrackDisplacement[[#This Row],[Delta RR Z]])*1000</f>
        <v>-1.6564475373570531E-3</v>
      </c>
      <c r="T169" s="29">
        <f>Table_TrackDisplacement[[#This Row],[Cant Delta Data]]-Table_TrackDisplacement[[#This Row],[Raw Cant Change]]</f>
        <v>0</v>
      </c>
      <c r="U169" s="29">
        <f ca="1">IFERROR(Table_TrackDisplacement[[#This Row],[Cant Raw Data]]-OFFSET(Table_TrackDisplacement[[#This Row],[Cant Raw Data]],-2,0),"-")</f>
        <v>0.72220200898698295</v>
      </c>
      <c r="V169" s="29">
        <f ca="1">_xlfn.XLOOKUP(Table_TrackDisplacement[[#This Row],[Track ID]],Table__Track_Baseline[Track ID],Table__Track_Baseline[Avg. Twist],"-")</f>
        <v>0.72360451846975593</v>
      </c>
      <c r="W169" s="29">
        <f ca="1">IFERROR(Table_TrackDisplacement[[#This Row],[Twist Raw Data]]-Table_TrackDisplacement[[#This Row],[BL Twist Raw Data]],"-")</f>
        <v>-1.4025094827729845E-3</v>
      </c>
      <c r="X169" s="29">
        <f ca="1">IFERROR(Table_TrackDisplacement[[#This Row],[Cant Delta Data]]-OFFSET(Table_TrackDisplacement[[#This Row],[Cant Delta Data]],-2,0),"-")</f>
        <v>-1.4025094827729845E-3</v>
      </c>
      <c r="Y169" s="29">
        <f ca="1">IFERROR(Table_TrackDisplacement[[#This Row],[Twist Delta Data]]-Table_TrackDisplacement[[#This Row],[Raw Twist Change]],"-")</f>
        <v>0</v>
      </c>
      <c r="Z1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1319.0027497715298</v>
      </c>
      <c r="AA169" s="29">
        <f>_xlfn.XLOOKUP(Table_TrackDisplacement[[#This Row],[Track ID]],Table__Track_Baseline[Track ID],Table__Track_Baseline[Avg. Gauge],"-")</f>
        <v>1319.8443684156091</v>
      </c>
      <c r="AB169" s="29">
        <f>IFERROR(Table_TrackDisplacement[[#This Row],[Gauge Raw Data]]-Table_TrackDisplacement[[#This Row],[BL Gauge Raw Data]],"-")</f>
        <v>-0.84161864407928988</v>
      </c>
      <c r="AC1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0.84169831694548747</v>
      </c>
    </row>
    <row r="170" spans="1:29" x14ac:dyDescent="0.25">
      <c r="A170" s="27">
        <v>45777.298611111109</v>
      </c>
      <c r="B170" s="28" t="s">
        <v>38</v>
      </c>
      <c r="C170" s="28" t="str">
        <f>Table_TrackDisplacement[[#This Row],[Epoch]]&amp;"-"&amp;Table_TrackDisplacement[[#This Row],[Track ID]]</f>
        <v>45777.2986111111-250-RL-OP-0047</v>
      </c>
      <c r="D170" s="34">
        <v>51911.151141168484</v>
      </c>
      <c r="E170" s="34">
        <v>159188.48644327914</v>
      </c>
      <c r="F170" s="34">
        <v>18.882402208832403</v>
      </c>
      <c r="G170" s="34">
        <v>51910.834170497415</v>
      </c>
      <c r="H170" s="34">
        <v>159187.20542810127</v>
      </c>
      <c r="I170" s="34">
        <v>18.870215245499153</v>
      </c>
      <c r="J170" s="33">
        <v>-3.2780502806417644E-4</v>
      </c>
      <c r="K170" s="33">
        <v>-2.3101142433006316E-3</v>
      </c>
      <c r="L170" s="33">
        <v>2.4589001029085011E-5</v>
      </c>
      <c r="M170" s="33">
        <v>-1.0119589205714874E-3</v>
      </c>
      <c r="N170" s="33">
        <v>-1.0478789045009762E-3</v>
      </c>
      <c r="O170" s="33">
        <v>7.6149491921029266E-5</v>
      </c>
      <c r="P170" s="29">
        <f>(Table_TrackDisplacement[[#This Row],[LR Track Z]]-Table_TrackDisplacement[[#This Row],[RR Track Z]])*1000</f>
        <v>12.186963333249423</v>
      </c>
      <c r="Q170" s="29">
        <f>_xlfn.XLOOKUP(Table_TrackDisplacement[[#This Row],[Track ID]],Table__Track_Baseline[Track ID],Table__Track_Baseline[Avg. Cant],"-")</f>
        <v>12.238523824141367</v>
      </c>
      <c r="R170" s="29">
        <f>Table_TrackDisplacement[[#This Row],[Cant Raw Data]]-Table_TrackDisplacement[[#This Row],[BL Cant Raw Data]]</f>
        <v>-5.1560490891944255E-2</v>
      </c>
      <c r="S170" s="30">
        <f>(Table_TrackDisplacement[[#This Row],[Delta LR Z]]-Table_TrackDisplacement[[#This Row],[Delta RR Z]])*1000</f>
        <v>-5.1560490891944255E-2</v>
      </c>
      <c r="T170" s="29">
        <f>Table_TrackDisplacement[[#This Row],[Cant Delta Data]]-Table_TrackDisplacement[[#This Row],[Raw Cant Change]]</f>
        <v>0</v>
      </c>
      <c r="U170" s="29">
        <f ca="1">IFERROR(Table_TrackDisplacement[[#This Row],[Cant Raw Data]]-OFFSET(Table_TrackDisplacement[[#This Row],[Cant Raw Data]],-2,0),"-")</f>
        <v>0.79752421075696134</v>
      </c>
      <c r="V170" s="29">
        <f ca="1">_xlfn.XLOOKUP(Table_TrackDisplacement[[#This Row],[Track ID]],Table__Track_Baseline[Track ID],Table__Track_Baseline[Avg. Twist],"-")</f>
        <v>0.84812950885293503</v>
      </c>
      <c r="W170" s="29">
        <f ca="1">IFERROR(Table_TrackDisplacement[[#This Row],[Twist Raw Data]]-Table_TrackDisplacement[[#This Row],[BL Twist Raw Data]],"-")</f>
        <v>-5.0605298095973694E-2</v>
      </c>
      <c r="X170" s="29">
        <f ca="1">IFERROR(Table_TrackDisplacement[[#This Row],[Cant Delta Data]]-OFFSET(Table_TrackDisplacement[[#This Row],[Cant Delta Data]],-2,0),"-")</f>
        <v>-5.0605298095973694E-2</v>
      </c>
      <c r="Y170" s="29">
        <f ca="1">IFERROR(Table_TrackDisplacement[[#This Row],[Twist Delta Data]]-Table_TrackDisplacement[[#This Row],[Raw Twist Change]],"-")</f>
        <v>0</v>
      </c>
      <c r="Z1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1319.7040631605994</v>
      </c>
      <c r="AA170" s="29">
        <f>_xlfn.XLOOKUP(Table_TrackDisplacement[[#This Row],[Track ID]],Table__Track_Baseline[Track ID],Table__Track_Baseline[Avg. Gauge],"-")</f>
        <v>1320.7658031742594</v>
      </c>
      <c r="AB170" s="29">
        <f>IFERROR(Table_TrackDisplacement[[#This Row],[Gauge Raw Data]]-Table_TrackDisplacement[[#This Row],[BL Gauge Raw Data]],"-")</f>
        <v>-1.0617400136600281</v>
      </c>
      <c r="AC1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1.4366499515778379</v>
      </c>
    </row>
    <row r="171" spans="1:29" x14ac:dyDescent="0.25">
      <c r="A171" s="27">
        <v>45777.298611111109</v>
      </c>
      <c r="B171" s="28" t="s">
        <v>39</v>
      </c>
      <c r="C171" s="28" t="str">
        <f>Table_TrackDisplacement[[#This Row],[Epoch]]&amp;"-"&amp;Table_TrackDisplacement[[#This Row],[Track ID]]</f>
        <v>45777.2986111111-250-RL-OP-0048</v>
      </c>
      <c r="D171" s="34">
        <v>51912.122873466811</v>
      </c>
      <c r="E171" s="34">
        <v>159188.25040570393</v>
      </c>
      <c r="F171" s="34">
        <v>18.887156520181541</v>
      </c>
      <c r="G171" s="34">
        <v>51911.805634067801</v>
      </c>
      <c r="H171" s="34">
        <v>159186.96826869331</v>
      </c>
      <c r="I171" s="34">
        <v>18.873949764505809</v>
      </c>
      <c r="J171" s="33">
        <v>-3.015796683030203E-4</v>
      </c>
      <c r="K171" s="33">
        <v>-2.1999666641931981E-3</v>
      </c>
      <c r="L171" s="33">
        <v>1.4123511595087734E-4</v>
      </c>
      <c r="M171" s="33">
        <v>-1.0667410024325363E-3</v>
      </c>
      <c r="N171" s="33">
        <v>-1.2672050215769559E-3</v>
      </c>
      <c r="O171" s="33">
        <v>4.2497904722793578E-4</v>
      </c>
      <c r="P171" s="29">
        <f>(Table_TrackDisplacement[[#This Row],[LR Track Z]]-Table_TrackDisplacement[[#This Row],[RR Track Z]])*1000</f>
        <v>13.20675567573204</v>
      </c>
      <c r="Q171" s="29">
        <f>_xlfn.XLOOKUP(Table_TrackDisplacement[[#This Row],[Track ID]],Table__Track_Baseline[Track ID],Table__Track_Baseline[Avg. Cant],"-")</f>
        <v>13.490499607009099</v>
      </c>
      <c r="R171" s="29">
        <f>Table_TrackDisplacement[[#This Row],[Cant Raw Data]]-Table_TrackDisplacement[[#This Row],[BL Cant Raw Data]]</f>
        <v>-0.28374393127705844</v>
      </c>
      <c r="S171" s="30">
        <f>(Table_TrackDisplacement[[#This Row],[Delta LR Z]]-Table_TrackDisplacement[[#This Row],[Delta RR Z]])*1000</f>
        <v>-0.28374393127705844</v>
      </c>
      <c r="T171" s="29">
        <f>Table_TrackDisplacement[[#This Row],[Cant Delta Data]]-Table_TrackDisplacement[[#This Row],[Raw Cant Change]]</f>
        <v>0</v>
      </c>
      <c r="U171" s="29">
        <f ca="1">IFERROR(Table_TrackDisplacement[[#This Row],[Cant Raw Data]]-OFFSET(Table_TrackDisplacement[[#This Row],[Cant Raw Data]],-2,0),"-")</f>
        <v>1.4562155487460871</v>
      </c>
      <c r="V171" s="29">
        <f ca="1">_xlfn.XLOOKUP(Table_TrackDisplacement[[#This Row],[Track ID]],Table__Track_Baseline[Track ID],Table__Track_Baseline[Avg. Twist],"-")</f>
        <v>1.7383030324857884</v>
      </c>
      <c r="W171" s="29">
        <f ca="1">IFERROR(Table_TrackDisplacement[[#This Row],[Twist Raw Data]]-Table_TrackDisplacement[[#This Row],[BL Twist Raw Data]],"-")</f>
        <v>-0.28208748373970138</v>
      </c>
      <c r="X171" s="29">
        <f ca="1">IFERROR(Table_TrackDisplacement[[#This Row],[Cant Delta Data]]-OFFSET(Table_TrackDisplacement[[#This Row],[Cant Delta Data]],-2,0),"-")</f>
        <v>-0.28208748373970138</v>
      </c>
      <c r="Y171" s="29">
        <f ca="1">IFERROR(Table_TrackDisplacement[[#This Row],[Twist Delta Data]]-Table_TrackDisplacement[[#This Row],[Raw Twist Change]],"-")</f>
        <v>0</v>
      </c>
      <c r="Z1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1320.8673546929965</v>
      </c>
      <c r="AA171" s="29">
        <f>_xlfn.XLOOKUP(Table_TrackDisplacement[[#This Row],[Track ID]],Table__Track_Baseline[Track ID],Table__Track_Baseline[Avg. Gauge],"-")</f>
        <v>1321.5922129002581</v>
      </c>
      <c r="AB171" s="29">
        <f>IFERROR(Table_TrackDisplacement[[#This Row],[Gauge Raw Data]]-Table_TrackDisplacement[[#This Row],[BL Gauge Raw Data]],"-")</f>
        <v>-0.72485820726160455</v>
      </c>
      <c r="AC1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1.239365469794754</v>
      </c>
    </row>
    <row r="172" spans="1:29" x14ac:dyDescent="0.25">
      <c r="A172" s="27">
        <v>45777.298611111109</v>
      </c>
      <c r="B172" s="28" t="s">
        <v>40</v>
      </c>
      <c r="C172" s="28" t="str">
        <f>Table_TrackDisplacement[[#This Row],[Epoch]]&amp;"-"&amp;Table_TrackDisplacement[[#This Row],[Track ID]]</f>
        <v>45777.2986111111-250-RL-OP-0049</v>
      </c>
      <c r="D172" s="34">
        <v>51913.094605765138</v>
      </c>
      <c r="E172" s="34">
        <v>159188.01436812873</v>
      </c>
      <c r="F172" s="34">
        <v>18.89191083153068</v>
      </c>
      <c r="G172" s="34">
        <v>51912.777097638187</v>
      </c>
      <c r="H172" s="34">
        <v>159186.73110928535</v>
      </c>
      <c r="I172" s="34">
        <v>18.877684283512465</v>
      </c>
      <c r="J172" s="33">
        <v>-2.7535430126590654E-4</v>
      </c>
      <c r="K172" s="33">
        <v>-2.0898190850857645E-3</v>
      </c>
      <c r="L172" s="33">
        <v>2.5788123087622239E-4</v>
      </c>
      <c r="M172" s="33">
        <v>-1.1215230842935853E-3</v>
      </c>
      <c r="N172" s="33">
        <v>-1.4865311677567661E-3</v>
      </c>
      <c r="O172" s="33">
        <v>7.7380860253484229E-4</v>
      </c>
      <c r="P172" s="29">
        <f>(Table_TrackDisplacement[[#This Row],[LR Track Z]]-Table_TrackDisplacement[[#This Row],[RR Track Z]])*1000</f>
        <v>14.226548018214658</v>
      </c>
      <c r="Q172" s="29">
        <f>_xlfn.XLOOKUP(Table_TrackDisplacement[[#This Row],[Track ID]],Table__Track_Baseline[Track ID],Table__Track_Baseline[Avg. Cant],"-")</f>
        <v>14.742475389873277</v>
      </c>
      <c r="R172" s="29">
        <f>Table_TrackDisplacement[[#This Row],[Cant Raw Data]]-Table_TrackDisplacement[[#This Row],[BL Cant Raw Data]]</f>
        <v>-0.5159273716586199</v>
      </c>
      <c r="S172" s="30">
        <f>(Table_TrackDisplacement[[#This Row],[Delta LR Z]]-Table_TrackDisplacement[[#This Row],[Delta RR Z]])*1000</f>
        <v>-0.5159273716586199</v>
      </c>
      <c r="T172" s="29">
        <f>Table_TrackDisplacement[[#This Row],[Cant Delta Data]]-Table_TrackDisplacement[[#This Row],[Raw Cant Change]]</f>
        <v>0</v>
      </c>
      <c r="U172" s="29">
        <f ca="1">IFERROR(Table_TrackDisplacement[[#This Row],[Cant Raw Data]]-OFFSET(Table_TrackDisplacement[[#This Row],[Cant Raw Data]],-2,0),"-")</f>
        <v>2.0395846849652344</v>
      </c>
      <c r="V172" s="29">
        <f ca="1">_xlfn.XLOOKUP(Table_TrackDisplacement[[#This Row],[Track ID]],Table__Track_Baseline[Track ID],Table__Track_Baseline[Avg. Twist],"-")</f>
        <v>2.50395156573191</v>
      </c>
      <c r="W172" s="29">
        <f ca="1">IFERROR(Table_TrackDisplacement[[#This Row],[Twist Raw Data]]-Table_TrackDisplacement[[#This Row],[BL Twist Raw Data]],"-")</f>
        <v>-0.46436688076667565</v>
      </c>
      <c r="X172" s="29">
        <f ca="1">IFERROR(Table_TrackDisplacement[[#This Row],[Cant Delta Data]]-OFFSET(Table_TrackDisplacement[[#This Row],[Cant Delta Data]],-2,0),"-")</f>
        <v>-0.46436688076667565</v>
      </c>
      <c r="Y172" s="29">
        <f ca="1">IFERROR(Table_TrackDisplacement[[#This Row],[Twist Delta Data]]-Table_TrackDisplacement[[#This Row],[Raw Twist Change]],"-")</f>
        <v>0</v>
      </c>
      <c r="Z1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1322.0314158386993</v>
      </c>
      <c r="AA172" s="29">
        <f>_xlfn.XLOOKUP(Table_TrackDisplacement[[#This Row],[Track ID]],Table__Track_Baseline[Track ID],Table__Track_Baseline[Avg. Gauge],"-")</f>
        <v>1322.4197928471017</v>
      </c>
      <c r="AB172" s="29">
        <f>IFERROR(Table_TrackDisplacement[[#This Row],[Gauge Raw Data]]-Table_TrackDisplacement[[#This Row],[BL Gauge Raw Data]],"-")</f>
        <v>-0.38837700840235811</v>
      </c>
      <c r="AC1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1.1602322928587514</v>
      </c>
    </row>
    <row r="173" spans="1:29" x14ac:dyDescent="0.25">
      <c r="A173" s="27">
        <v>45778.270833333336</v>
      </c>
      <c r="B173" s="28" t="s">
        <v>12</v>
      </c>
      <c r="C173" s="28" t="str">
        <f>Table_TrackDisplacement[[#This Row],[Epoch]]&amp;"-"&amp;Table_TrackDisplacement[[#This Row],[Track ID]]</f>
        <v>45778.2708333333-250-RL-OP-0021</v>
      </c>
      <c r="D173" s="34">
        <v>51886.102866799411</v>
      </c>
      <c r="E173" s="34">
        <v>159195.44560738115</v>
      </c>
      <c r="F173" s="34">
        <v>18.869774565755815</v>
      </c>
      <c r="G173" s="34">
        <v>51885.74297614133</v>
      </c>
      <c r="H173" s="34">
        <v>159194.18669572662</v>
      </c>
      <c r="I173" s="34">
        <v>18.866068645440574</v>
      </c>
      <c r="J173" s="33">
        <v>2.4767818104010075E-5</v>
      </c>
      <c r="K173" s="33">
        <v>-2.4647841928526759E-4</v>
      </c>
      <c r="L173" s="33">
        <v>-2.8179102151426605E-4</v>
      </c>
      <c r="M173" s="33">
        <v>0</v>
      </c>
      <c r="N173" s="33">
        <v>0</v>
      </c>
      <c r="O173" s="33">
        <v>0</v>
      </c>
      <c r="P173" s="29">
        <f>(Table_TrackDisplacement[[#This Row],[LR Track Z]]-Table_TrackDisplacement[[#This Row],[RR Track Z]])*1000</f>
        <v>3.7059203152409737</v>
      </c>
      <c r="Q173" s="29">
        <f>_xlfn.XLOOKUP(Table_TrackDisplacement[[#This Row],[Track ID]],Table__Track_Baseline[Track ID],Table__Track_Baseline[Avg. Cant],"-")</f>
        <v>3.9877113367552397</v>
      </c>
      <c r="R173" s="29">
        <f>Table_TrackDisplacement[[#This Row],[Cant Raw Data]]-Table_TrackDisplacement[[#This Row],[BL Cant Raw Data]]</f>
        <v>-0.28179102151426605</v>
      </c>
      <c r="S173" s="30">
        <f>(Table_TrackDisplacement[[#This Row],[Delta LR Z]]-Table_TrackDisplacement[[#This Row],[Delta RR Z]])*1000</f>
        <v>-0.28179102151426605</v>
      </c>
      <c r="T173" s="29">
        <f>Table_TrackDisplacement[[#This Row],[Cant Delta Data]]-Table_TrackDisplacement[[#This Row],[Raw Cant Change]]</f>
        <v>0</v>
      </c>
      <c r="U173" s="29">
        <f ca="1">IFERROR(Table_TrackDisplacement[[#This Row],[Cant Raw Data]]-OFFSET(Table_TrackDisplacement[[#This Row],[Cant Raw Data]],-2,0),"-")</f>
        <v>-9.5008353604910667</v>
      </c>
      <c r="V173" s="29" t="str">
        <f ca="1">_xlfn.XLOOKUP(Table_TrackDisplacement[[#This Row],[Track ID]],Table__Track_Baseline[Track ID],Table__Track_Baseline[Avg. Twist],"-")</f>
        <v>-</v>
      </c>
      <c r="W173" s="29" t="str">
        <f ca="1">IFERROR(Table_TrackDisplacement[[#This Row],[Twist Raw Data]]-Table_TrackDisplacement[[#This Row],[BL Twist Raw Data]],"-")</f>
        <v>-</v>
      </c>
      <c r="X173" s="29">
        <f ca="1">IFERROR(Table_TrackDisplacement[[#This Row],[Cant Delta Data]]-OFFSET(Table_TrackDisplacement[[#This Row],[Cant Delta Data]],-2,0),"-")</f>
        <v>1.9529097627923875E-3</v>
      </c>
      <c r="Y173" s="29" t="str">
        <f ca="1">IFERROR(Table_TrackDisplacement[[#This Row],[Twist Delta Data]]-Table_TrackDisplacement[[#This Row],[Raw Twist Change]],"-")</f>
        <v>-</v>
      </c>
      <c r="Z1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1309.348530195525</v>
      </c>
      <c r="AA173" s="29">
        <f>_xlfn.XLOOKUP(Table_TrackDisplacement[[#This Row],[Track ID]],Table__Track_Baseline[Track ID],Table__Track_Baseline[Avg. Gauge],"-")</f>
        <v>1309.5795373260466</v>
      </c>
      <c r="AB173" s="29">
        <f>IFERROR(Table_TrackDisplacement[[#This Row],[Gauge Raw Data]]-Table_TrackDisplacement[[#This Row],[BL Gauge Raw Data]],"-")</f>
        <v>-0.23100713052167521</v>
      </c>
      <c r="AC1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0.37519493039359025</v>
      </c>
    </row>
    <row r="174" spans="1:29" x14ac:dyDescent="0.25">
      <c r="A174" s="27">
        <v>45778.270833333336</v>
      </c>
      <c r="B174" s="28" t="s">
        <v>13</v>
      </c>
      <c r="C174" s="28" t="str">
        <f>Table_TrackDisplacement[[#This Row],[Epoch]]&amp;"-"&amp;Table_TrackDisplacement[[#This Row],[Track ID]]</f>
        <v>45778.2708333333-250-RL-OP-0022</v>
      </c>
      <c r="D174" s="34">
        <v>51887.064487344272</v>
      </c>
      <c r="E174" s="34">
        <v>159195.17122470867</v>
      </c>
      <c r="F174" s="34">
        <v>18.869497551447402</v>
      </c>
      <c r="G174" s="34">
        <v>51886.704005157357</v>
      </c>
      <c r="H174" s="34">
        <v>159193.91024828269</v>
      </c>
      <c r="I174" s="34">
        <v>18.866271344287416</v>
      </c>
      <c r="J174" s="33">
        <v>5.5202595831360668E-5</v>
      </c>
      <c r="K174" s="33">
        <v>-1.3975083129480481E-4</v>
      </c>
      <c r="L174" s="33">
        <v>-6.2805671518972872E-4</v>
      </c>
      <c r="M174" s="33">
        <v>0</v>
      </c>
      <c r="N174" s="33">
        <v>0</v>
      </c>
      <c r="O174" s="33">
        <v>0</v>
      </c>
      <c r="P174" s="29">
        <f>(Table_TrackDisplacement[[#This Row],[LR Track Z]]-Table_TrackDisplacement[[#This Row],[RR Track Z]])*1000</f>
        <v>3.2262071599866715</v>
      </c>
      <c r="Q174" s="29">
        <f>_xlfn.XLOOKUP(Table_TrackDisplacement[[#This Row],[Track ID]],Table__Track_Baseline[Track ID],Table__Track_Baseline[Avg. Cant],"-")</f>
        <v>3.8542638751764002</v>
      </c>
      <c r="R174" s="29">
        <f>Table_TrackDisplacement[[#This Row],[Cant Raw Data]]-Table_TrackDisplacement[[#This Row],[BL Cant Raw Data]]</f>
        <v>-0.62805671518972872</v>
      </c>
      <c r="S174" s="30">
        <f>(Table_TrackDisplacement[[#This Row],[Delta LR Z]]-Table_TrackDisplacement[[#This Row],[Delta RR Z]])*1000</f>
        <v>-0.62805671518972872</v>
      </c>
      <c r="T174" s="29">
        <f>Table_TrackDisplacement[[#This Row],[Cant Delta Data]]-Table_TrackDisplacement[[#This Row],[Raw Cant Change]]</f>
        <v>0</v>
      </c>
      <c r="U174" s="29">
        <f ca="1">IFERROR(Table_TrackDisplacement[[#This Row],[Cant Raw Data]]-OFFSET(Table_TrackDisplacement[[#This Row],[Cant Raw Data]],-2,0),"-")</f>
        <v>-11.000340858227986</v>
      </c>
      <c r="V174" s="29" t="str">
        <f ca="1">_xlfn.XLOOKUP(Table_TrackDisplacement[[#This Row],[Track ID]],Table__Track_Baseline[Track ID],Table__Track_Baseline[Avg. Twist],"-")</f>
        <v>-</v>
      </c>
      <c r="W174" s="29" t="str">
        <f ca="1">IFERROR(Table_TrackDisplacement[[#This Row],[Twist Raw Data]]-Table_TrackDisplacement[[#This Row],[BL Twist Raw Data]],"-")</f>
        <v>-</v>
      </c>
      <c r="X174" s="29">
        <f ca="1">IFERROR(Table_TrackDisplacement[[#This Row],[Cant Delta Data]]-OFFSET(Table_TrackDisplacement[[#This Row],[Cant Delta Data]],-2,0),"-")</f>
        <v>-0.11212934353110882</v>
      </c>
      <c r="Y174" s="29" t="str">
        <f ca="1">IFERROR(Table_TrackDisplacement[[#This Row],[Twist Delta Data]]-Table_TrackDisplacement[[#This Row],[Raw Twist Change]],"-")</f>
        <v>-</v>
      </c>
      <c r="Z1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1311.4950866784388</v>
      </c>
      <c r="AA174" s="29">
        <f>_xlfn.XLOOKUP(Table_TrackDisplacement[[#This Row],[Track ID]],Table__Track_Baseline[Track ID],Table__Track_Baseline[Avg. Gauge],"-")</f>
        <v>1311.6159795455751</v>
      </c>
      <c r="AB174" s="29">
        <f>IFERROR(Table_TrackDisplacement[[#This Row],[Gauge Raw Data]]-Table_TrackDisplacement[[#This Row],[BL Gauge Raw Data]],"-")</f>
        <v>-0.12089286713626279</v>
      </c>
      <c r="AC1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0.64578081337944804</v>
      </c>
    </row>
    <row r="175" spans="1:29" x14ac:dyDescent="0.25">
      <c r="A175" s="27">
        <v>45778.270833333336</v>
      </c>
      <c r="B175" s="28" t="s">
        <v>14</v>
      </c>
      <c r="C175" s="28" t="str">
        <f>Table_TrackDisplacement[[#This Row],[Epoch]]&amp;"-"&amp;Table_TrackDisplacement[[#This Row],[Track ID]]</f>
        <v>45778.2708333333-250-RL-OP-0023</v>
      </c>
      <c r="D175" s="34">
        <v>51888.026107889134</v>
      </c>
      <c r="E175" s="34">
        <v>159194.89684203619</v>
      </c>
      <c r="F175" s="34">
        <v>18.86922053713899</v>
      </c>
      <c r="G175" s="34">
        <v>51887.665034173377</v>
      </c>
      <c r="H175" s="34">
        <v>159193.63380083872</v>
      </c>
      <c r="I175" s="34">
        <v>18.866474043134257</v>
      </c>
      <c r="J175" s="33">
        <v>8.5637373558711261E-5</v>
      </c>
      <c r="K175" s="33">
        <v>-3.3023214200511575E-5</v>
      </c>
      <c r="L175" s="33">
        <v>-9.7432240886519139E-4</v>
      </c>
      <c r="M175" s="33">
        <v>0</v>
      </c>
      <c r="N175" s="33">
        <v>0</v>
      </c>
      <c r="O175" s="33">
        <v>0</v>
      </c>
      <c r="P175" s="29">
        <f>(Table_TrackDisplacement[[#This Row],[LR Track Z]]-Table_TrackDisplacement[[#This Row],[RR Track Z]])*1000</f>
        <v>2.7464940047323694</v>
      </c>
      <c r="Q175" s="29">
        <f>_xlfn.XLOOKUP(Table_TrackDisplacement[[#This Row],[Track ID]],Table__Track_Baseline[Track ID],Table__Track_Baseline[Avg. Cant],"-")</f>
        <v>3.7208164135975608</v>
      </c>
      <c r="R175" s="29">
        <f>Table_TrackDisplacement[[#This Row],[Cant Raw Data]]-Table_TrackDisplacement[[#This Row],[BL Cant Raw Data]]</f>
        <v>-0.97432240886519139</v>
      </c>
      <c r="S175" s="30">
        <f>(Table_TrackDisplacement[[#This Row],[Delta LR Z]]-Table_TrackDisplacement[[#This Row],[Delta RR Z]])*1000</f>
        <v>-0.97432240886519139</v>
      </c>
      <c r="T175" s="29">
        <f>Table_TrackDisplacement[[#This Row],[Cant Delta Data]]-Table_TrackDisplacement[[#This Row],[Raw Cant Change]]</f>
        <v>0</v>
      </c>
      <c r="U175" s="29">
        <f ca="1">IFERROR(Table_TrackDisplacement[[#This Row],[Cant Raw Data]]-OFFSET(Table_TrackDisplacement[[#This Row],[Cant Raw Data]],-2,0),"-")</f>
        <v>-0.95942631050860427</v>
      </c>
      <c r="V175" s="29">
        <f ca="1">_xlfn.XLOOKUP(Table_TrackDisplacement[[#This Row],[Track ID]],Table__Track_Baseline[Track ID],Table__Track_Baseline[Avg. Twist],"-")</f>
        <v>-0.26689492315767893</v>
      </c>
      <c r="W175" s="29">
        <f ca="1">IFERROR(Table_TrackDisplacement[[#This Row],[Twist Raw Data]]-Table_TrackDisplacement[[#This Row],[BL Twist Raw Data]],"-")</f>
        <v>-0.69253138735092534</v>
      </c>
      <c r="X175" s="29">
        <f ca="1">IFERROR(Table_TrackDisplacement[[#This Row],[Cant Delta Data]]-OFFSET(Table_TrackDisplacement[[#This Row],[Cant Delta Data]],-2,0),"-")</f>
        <v>-0.69253138735092534</v>
      </c>
      <c r="Y175" s="29">
        <f ca="1">IFERROR(Table_TrackDisplacement[[#This Row],[Twist Delta Data]]-Table_TrackDisplacement[[#This Row],[Raw Twist Change]],"-")</f>
        <v>0</v>
      </c>
      <c r="Z1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1313.6418225457944</v>
      </c>
      <c r="AA175" s="29">
        <f>_xlfn.XLOOKUP(Table_TrackDisplacement[[#This Row],[Track ID]],Table__Track_Baseline[Track ID],Table__Track_Baseline[Avg. Gauge],"-")</f>
        <v>1313.6524365911453</v>
      </c>
      <c r="AB175" s="29">
        <f>IFERROR(Table_TrackDisplacement[[#This Row],[Gauge Raw Data]]-Table_TrackDisplacement[[#This Row],[BL Gauge Raw Data]],"-")</f>
        <v>-1.0614045350848755E-2</v>
      </c>
      <c r="AC1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0.97863601448293136</v>
      </c>
    </row>
    <row r="176" spans="1:29" x14ac:dyDescent="0.25">
      <c r="A176" s="27">
        <v>45778.270833333336</v>
      </c>
      <c r="B176" s="28" t="s">
        <v>15</v>
      </c>
      <c r="C176" s="28" t="str">
        <f>Table_TrackDisplacement[[#This Row],[Epoch]]&amp;"-"&amp;Table_TrackDisplacement[[#This Row],[Track ID]]</f>
        <v>45778.2708333333-250-RL-OP-0024</v>
      </c>
      <c r="D176" s="34">
        <v>51888.986312077926</v>
      </c>
      <c r="E176" s="34">
        <v>159194.62209807767</v>
      </c>
      <c r="F176" s="34">
        <v>18.868826337445785</v>
      </c>
      <c r="G176" s="34">
        <v>51888.625001090913</v>
      </c>
      <c r="H176" s="34">
        <v>159193.35671698907</v>
      </c>
      <c r="I176" s="34">
        <v>18.86545297618737</v>
      </c>
      <c r="J176" s="33">
        <v>1.7139245755970478E-7</v>
      </c>
      <c r="K176" s="33">
        <v>-4.9069058150053024E-8</v>
      </c>
      <c r="L176" s="33">
        <v>-6.8861467024206036E-4</v>
      </c>
      <c r="M176" s="33">
        <v>-9.5012095698621124E-5</v>
      </c>
      <c r="N176" s="33">
        <v>-3.2925387495197356E-4</v>
      </c>
      <c r="O176" s="33">
        <v>-1.3057969283636339E-7</v>
      </c>
      <c r="P176" s="29">
        <f>(Table_TrackDisplacement[[#This Row],[LR Track Z]]-Table_TrackDisplacement[[#This Row],[RR Track Z]])*1000</f>
        <v>3.3733612584150308</v>
      </c>
      <c r="Q176" s="29">
        <f>_xlfn.XLOOKUP(Table_TrackDisplacement[[#This Row],[Track ID]],Table__Track_Baseline[Track ID],Table__Track_Baseline[Avg. Cant],"-")</f>
        <v>4.0618453489642548</v>
      </c>
      <c r="R176" s="29">
        <f>Table_TrackDisplacement[[#This Row],[Cant Raw Data]]-Table_TrackDisplacement[[#This Row],[BL Cant Raw Data]]</f>
        <v>-0.68848409054922399</v>
      </c>
      <c r="S176" s="30">
        <f>(Table_TrackDisplacement[[#This Row],[Delta LR Z]]-Table_TrackDisplacement[[#This Row],[Delta RR Z]])*1000</f>
        <v>-0.68848409054922399</v>
      </c>
      <c r="T176" s="29">
        <f>Table_TrackDisplacement[[#This Row],[Cant Delta Data]]-Table_TrackDisplacement[[#This Row],[Raw Cant Change]]</f>
        <v>0</v>
      </c>
      <c r="U176" s="29">
        <f ca="1">IFERROR(Table_TrackDisplacement[[#This Row],[Cant Raw Data]]-OFFSET(Table_TrackDisplacement[[#This Row],[Cant Raw Data]],-2,0),"-")</f>
        <v>0.14715409842835925</v>
      </c>
      <c r="V176" s="29">
        <f ca="1">_xlfn.XLOOKUP(Table_TrackDisplacement[[#This Row],[Track ID]],Table__Track_Baseline[Track ID],Table__Track_Baseline[Avg. Twist],"-")</f>
        <v>0.20758147378785452</v>
      </c>
      <c r="W176" s="29">
        <f ca="1">IFERROR(Table_TrackDisplacement[[#This Row],[Twist Raw Data]]-Table_TrackDisplacement[[#This Row],[BL Twist Raw Data]],"-")</f>
        <v>-6.0427375359495272E-2</v>
      </c>
      <c r="X176" s="29">
        <f ca="1">IFERROR(Table_TrackDisplacement[[#This Row],[Cant Delta Data]]-OFFSET(Table_TrackDisplacement[[#This Row],[Cant Delta Data]],-2,0),"-")</f>
        <v>-6.0427375359495272E-2</v>
      </c>
      <c r="Y176" s="29">
        <f ca="1">IFERROR(Table_TrackDisplacement[[#This Row],[Twist Delta Data]]-Table_TrackDisplacement[[#This Row],[Raw Twist Change]],"-")</f>
        <v>0</v>
      </c>
      <c r="Z1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1315.9583231549623</v>
      </c>
      <c r="AA176" s="29">
        <f>_xlfn.XLOOKUP(Table_TrackDisplacement[[#This Row],[Track ID]],Table__Track_Baseline[Track ID],Table__Track_Baseline[Avg. Gauge],"-")</f>
        <v>1315.6175827293309</v>
      </c>
      <c r="AB176" s="29">
        <f>IFERROR(Table_TrackDisplacement[[#This Row],[Gauge Raw Data]]-Table_TrackDisplacement[[#This Row],[BL Gauge Raw Data]],"-")</f>
        <v>0.34074042563133844</v>
      </c>
      <c r="AC1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0.76905529292799224</v>
      </c>
    </row>
    <row r="177" spans="1:29" x14ac:dyDescent="0.25">
      <c r="A177" s="27">
        <v>45778.270833333336</v>
      </c>
      <c r="B177" s="28" t="s">
        <v>16</v>
      </c>
      <c r="C177" s="28" t="str">
        <f>Table_TrackDisplacement[[#This Row],[Epoch]]&amp;"-"&amp;Table_TrackDisplacement[[#This Row],[Track ID]]</f>
        <v>45778.2708333333-250-RL-OP-0025</v>
      </c>
      <c r="D177" s="34">
        <v>51889.947713849433</v>
      </c>
      <c r="E177" s="34">
        <v>159194.3469499895</v>
      </c>
      <c r="F177" s="34">
        <v>18.868422203166947</v>
      </c>
      <c r="G177" s="34">
        <v>51889.585741638402</v>
      </c>
      <c r="H177" s="34">
        <v>159193.0792712183</v>
      </c>
      <c r="I177" s="34">
        <v>18.864251020255072</v>
      </c>
      <c r="J177" s="33">
        <v>3.5676930565387011E-7</v>
      </c>
      <c r="K177" s="33">
        <v>-1.0209623724222183E-7</v>
      </c>
      <c r="L177" s="33">
        <v>-3.5183624740042774E-4</v>
      </c>
      <c r="M177" s="33">
        <v>-2.040834806393832E-4</v>
      </c>
      <c r="N177" s="33">
        <v>-7.0722869713790715E-4</v>
      </c>
      <c r="O177" s="33">
        <v>-2.8048175337858083E-7</v>
      </c>
      <c r="P177" s="29">
        <f>(Table_TrackDisplacement[[#This Row],[LR Track Z]]-Table_TrackDisplacement[[#This Row],[RR Track Z]])*1000</f>
        <v>4.1711829118753485</v>
      </c>
      <c r="Q177" s="29">
        <f>_xlfn.XLOOKUP(Table_TrackDisplacement[[#This Row],[Track ID]],Table__Track_Baseline[Track ID],Table__Track_Baseline[Avg. Cant],"-")</f>
        <v>4.5227386775223977</v>
      </c>
      <c r="R177" s="29">
        <f>Table_TrackDisplacement[[#This Row],[Cant Raw Data]]-Table_TrackDisplacement[[#This Row],[BL Cant Raw Data]]</f>
        <v>-0.35155576564704916</v>
      </c>
      <c r="S177" s="30">
        <f>(Table_TrackDisplacement[[#This Row],[Delta LR Z]]-Table_TrackDisplacement[[#This Row],[Delta RR Z]])*1000</f>
        <v>-0.35155576564704916</v>
      </c>
      <c r="T177" s="29">
        <f>Table_TrackDisplacement[[#This Row],[Cant Delta Data]]-Table_TrackDisplacement[[#This Row],[Raw Cant Change]]</f>
        <v>0</v>
      </c>
      <c r="U177" s="29">
        <f ca="1">IFERROR(Table_TrackDisplacement[[#This Row],[Cant Raw Data]]-OFFSET(Table_TrackDisplacement[[#This Row],[Cant Raw Data]],-2,0),"-")</f>
        <v>1.4246889071429791</v>
      </c>
      <c r="V177" s="29">
        <f ca="1">_xlfn.XLOOKUP(Table_TrackDisplacement[[#This Row],[Track ID]],Table__Track_Baseline[Track ID],Table__Track_Baseline[Avg. Twist],"-")</f>
        <v>0.8019222639248369</v>
      </c>
      <c r="W177" s="29">
        <f ca="1">IFERROR(Table_TrackDisplacement[[#This Row],[Twist Raw Data]]-Table_TrackDisplacement[[#This Row],[BL Twist Raw Data]],"-")</f>
        <v>0.62276664321814224</v>
      </c>
      <c r="X177" s="29">
        <f ca="1">IFERROR(Table_TrackDisplacement[[#This Row],[Cant Delta Data]]-OFFSET(Table_TrackDisplacement[[#This Row],[Cant Delta Data]],-2,0),"-")</f>
        <v>0.62276664321814224</v>
      </c>
      <c r="Y177" s="29">
        <f ca="1">IFERROR(Table_TrackDisplacement[[#This Row],[Twist Delta Data]]-Table_TrackDisplacement[[#This Row],[Raw Twist Change]],"-")</f>
        <v>0</v>
      </c>
      <c r="Z1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1318.3515264409159</v>
      </c>
      <c r="AA177" s="29">
        <f>_xlfn.XLOOKUP(Table_TrackDisplacement[[#This Row],[Track ID]],Table__Track_Baseline[Track ID],Table__Track_Baseline[Avg. Gauge],"-")</f>
        <v>1317.6166071174061</v>
      </c>
      <c r="AB177" s="29">
        <f>IFERROR(Table_TrackDisplacement[[#This Row],[Gauge Raw Data]]-Table_TrackDisplacement[[#This Row],[BL Gauge Raw Data]],"-")</f>
        <v>0.73491932350975731</v>
      </c>
      <c r="AC1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0.81572991967844377</v>
      </c>
    </row>
    <row r="178" spans="1:29" x14ac:dyDescent="0.25">
      <c r="A178" s="27">
        <v>45778.270833333336</v>
      </c>
      <c r="B178" s="28" t="s">
        <v>17</v>
      </c>
      <c r="C178" s="28" t="str">
        <f>Table_TrackDisplacement[[#This Row],[Epoch]]&amp;"-"&amp;Table_TrackDisplacement[[#This Row],[Track ID]]</f>
        <v>45778.2708333333-250-RL-OP-0026</v>
      </c>
      <c r="D178" s="34">
        <v>51890.909115620932</v>
      </c>
      <c r="E178" s="34">
        <v>159194.07180190133</v>
      </c>
      <c r="F178" s="34">
        <v>18.868018068888109</v>
      </c>
      <c r="G178" s="34">
        <v>51890.546482185884</v>
      </c>
      <c r="H178" s="34">
        <v>159192.80182544753</v>
      </c>
      <c r="I178" s="34">
        <v>18.86304906432277</v>
      </c>
      <c r="J178" s="33">
        <v>5.4213887779042125E-7</v>
      </c>
      <c r="K178" s="33">
        <v>-1.5515252016484737E-7</v>
      </c>
      <c r="L178" s="33">
        <v>-1.5057824558795119E-5</v>
      </c>
      <c r="M178" s="33">
        <v>-3.131548801320605E-4</v>
      </c>
      <c r="N178" s="33">
        <v>-1.0852035484276712E-3</v>
      </c>
      <c r="O178" s="33">
        <v>-4.3038382457893931E-7</v>
      </c>
      <c r="P178" s="29">
        <f>(Table_TrackDisplacement[[#This Row],[LR Track Z]]-Table_TrackDisplacement[[#This Row],[RR Track Z]])*1000</f>
        <v>4.969004565339219</v>
      </c>
      <c r="Q178" s="29">
        <f>_xlfn.XLOOKUP(Table_TrackDisplacement[[#This Row],[Track ID]],Table__Track_Baseline[Track ID],Table__Track_Baseline[Avg. Cant],"-")</f>
        <v>4.9836320060734352</v>
      </c>
      <c r="R178" s="29">
        <f>Table_TrackDisplacement[[#This Row],[Cant Raw Data]]-Table_TrackDisplacement[[#This Row],[BL Cant Raw Data]]</f>
        <v>-1.4627440734216179E-2</v>
      </c>
      <c r="S178" s="30">
        <f>(Table_TrackDisplacement[[#This Row],[Delta LR Z]]-Table_TrackDisplacement[[#This Row],[Delta RR Z]])*1000</f>
        <v>-1.4627440734216179E-2</v>
      </c>
      <c r="T178" s="29">
        <f>Table_TrackDisplacement[[#This Row],[Cant Delta Data]]-Table_TrackDisplacement[[#This Row],[Raw Cant Change]]</f>
        <v>0</v>
      </c>
      <c r="U178" s="29">
        <f ca="1">IFERROR(Table_TrackDisplacement[[#This Row],[Cant Raw Data]]-OFFSET(Table_TrackDisplacement[[#This Row],[Cant Raw Data]],-2,0),"-")</f>
        <v>1.5956433069241882</v>
      </c>
      <c r="V178" s="29">
        <f ca="1">_xlfn.XLOOKUP(Table_TrackDisplacement[[#This Row],[Track ID]],Table__Track_Baseline[Track ID],Table__Track_Baseline[Avg. Twist],"-")</f>
        <v>0.9217866571091804</v>
      </c>
      <c r="W178" s="29">
        <f ca="1">IFERROR(Table_TrackDisplacement[[#This Row],[Twist Raw Data]]-Table_TrackDisplacement[[#This Row],[BL Twist Raw Data]],"-")</f>
        <v>0.67385664981500781</v>
      </c>
      <c r="X178" s="29">
        <f ca="1">IFERROR(Table_TrackDisplacement[[#This Row],[Cant Delta Data]]-OFFSET(Table_TrackDisplacement[[#This Row],[Cant Delta Data]],-2,0),"-")</f>
        <v>0.67385664981500781</v>
      </c>
      <c r="Y178" s="29">
        <f ca="1">IFERROR(Table_TrackDisplacement[[#This Row],[Twist Delta Data]]-Table_TrackDisplacement[[#This Row],[Raw Twist Change]],"-")</f>
        <v>0</v>
      </c>
      <c r="Z1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1320.7452034443331</v>
      </c>
      <c r="AA178" s="29">
        <f>_xlfn.XLOOKUP(Table_TrackDisplacement[[#This Row],[Track ID]],Table__Track_Baseline[Track ID],Table__Track_Baseline[Avg. Gauge],"-")</f>
        <v>1319.6157879683969</v>
      </c>
      <c r="AB178" s="29">
        <f>IFERROR(Table_TrackDisplacement[[#This Row],[Gauge Raw Data]]-Table_TrackDisplacement[[#This Row],[BL Gauge Raw Data]],"-")</f>
        <v>1.1294154759361845</v>
      </c>
      <c r="AC1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1.129579480700474</v>
      </c>
    </row>
    <row r="179" spans="1:29" x14ac:dyDescent="0.25">
      <c r="A179" s="27">
        <v>45778.270833333336</v>
      </c>
      <c r="B179" s="28" t="s">
        <v>18</v>
      </c>
      <c r="C179" s="28" t="str">
        <f>Table_TrackDisplacement[[#This Row],[Epoch]]&amp;"-"&amp;Table_TrackDisplacement[[#This Row],[Track ID]]</f>
        <v>45778.2708333333-250-RL-OP-0027</v>
      </c>
      <c r="D179" s="34">
        <v>51891.870997674043</v>
      </c>
      <c r="E179" s="34">
        <v>159193.79503821288</v>
      </c>
      <c r="F179" s="34">
        <v>18.865661670375356</v>
      </c>
      <c r="G179" s="34">
        <v>51891.504353461787</v>
      </c>
      <c r="H179" s="34">
        <v>159192.52590810764</v>
      </c>
      <c r="I179" s="34">
        <v>18.861283132921656</v>
      </c>
      <c r="J179" s="33">
        <v>0</v>
      </c>
      <c r="K179" s="33">
        <v>0</v>
      </c>
      <c r="L179" s="33">
        <v>0</v>
      </c>
      <c r="M179" s="33">
        <v>-5.9261651040287688E-4</v>
      </c>
      <c r="N179" s="33">
        <v>-7.431048434227705E-4</v>
      </c>
      <c r="O179" s="33">
        <v>2.6530467422958282E-7</v>
      </c>
      <c r="P179" s="29">
        <f>(Table_TrackDisplacement[[#This Row],[LR Track Z]]-Table_TrackDisplacement[[#This Row],[RR Track Z]])*1000</f>
        <v>4.3785374537002042</v>
      </c>
      <c r="Q179" s="29">
        <f>_xlfn.XLOOKUP(Table_TrackDisplacement[[#This Row],[Track ID]],Table__Track_Baseline[Track ID],Table__Track_Baseline[Avg. Cant],"-")</f>
        <v>4.3788027583744338</v>
      </c>
      <c r="R179" s="29">
        <f>Table_TrackDisplacement[[#This Row],[Cant Raw Data]]-Table_TrackDisplacement[[#This Row],[BL Cant Raw Data]]</f>
        <v>-2.6530467422958282E-4</v>
      </c>
      <c r="S179" s="30">
        <f>(Table_TrackDisplacement[[#This Row],[Delta LR Z]]-Table_TrackDisplacement[[#This Row],[Delta RR Z]])*1000</f>
        <v>-2.6530467422958282E-4</v>
      </c>
      <c r="T179" s="29">
        <f>Table_TrackDisplacement[[#This Row],[Cant Delta Data]]-Table_TrackDisplacement[[#This Row],[Raw Cant Change]]</f>
        <v>0</v>
      </c>
      <c r="U179" s="29">
        <f ca="1">IFERROR(Table_TrackDisplacement[[#This Row],[Cant Raw Data]]-OFFSET(Table_TrackDisplacement[[#This Row],[Cant Raw Data]],-2,0),"-")</f>
        <v>0.20735454182485569</v>
      </c>
      <c r="V179" s="29">
        <f ca="1">_xlfn.XLOOKUP(Table_TrackDisplacement[[#This Row],[Track ID]],Table__Track_Baseline[Track ID],Table__Track_Baseline[Avg. Twist],"-")</f>
        <v>-0.14393591914796389</v>
      </c>
      <c r="W179" s="29">
        <f ca="1">IFERROR(Table_TrackDisplacement[[#This Row],[Twist Raw Data]]-Table_TrackDisplacement[[#This Row],[BL Twist Raw Data]],"-")</f>
        <v>0.35129046097281957</v>
      </c>
      <c r="X179" s="29">
        <f ca="1">IFERROR(Table_TrackDisplacement[[#This Row],[Cant Delta Data]]-OFFSET(Table_TrackDisplacement[[#This Row],[Cant Delta Data]],-2,0),"-")</f>
        <v>0.35129046097281957</v>
      </c>
      <c r="Y179" s="29">
        <f ca="1">IFERROR(Table_TrackDisplacement[[#This Row],[Twist Delta Data]]-Table_TrackDisplacement[[#This Row],[Raw Twist Change]],"-")</f>
        <v>0</v>
      </c>
      <c r="Z1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1321.0368556544827</v>
      </c>
      <c r="AA179" s="29">
        <f>_xlfn.XLOOKUP(Table_TrackDisplacement[[#This Row],[Track ID]],Table__Track_Baseline[Track ID],Table__Track_Baseline[Avg. Gauge],"-")</f>
        <v>1320.1585236010314</v>
      </c>
      <c r="AB179" s="29">
        <f>IFERROR(Table_TrackDisplacement[[#This Row],[Gauge Raw Data]]-Table_TrackDisplacement[[#This Row],[BL Gauge Raw Data]],"-")</f>
        <v>0.87833205345123133</v>
      </c>
      <c r="AC1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0.95047314907209945</v>
      </c>
    </row>
    <row r="180" spans="1:29" x14ac:dyDescent="0.25">
      <c r="A180" s="27">
        <v>45778.270833333336</v>
      </c>
      <c r="B180" s="28" t="s">
        <v>19</v>
      </c>
      <c r="C180" s="28" t="str">
        <f>Table_TrackDisplacement[[#This Row],[Epoch]]&amp;"-"&amp;Table_TrackDisplacement[[#This Row],[Track ID]]</f>
        <v>45778.2708333333-250-RL-OP-0028</v>
      </c>
      <c r="D180" s="34">
        <v>51892.831986665937</v>
      </c>
      <c r="E180" s="34">
        <v>159193.51846240537</v>
      </c>
      <c r="F180" s="34">
        <v>18.863216230483452</v>
      </c>
      <c r="G180" s="34">
        <v>51892.465288045249</v>
      </c>
      <c r="H180" s="34">
        <v>159192.24913834574</v>
      </c>
      <c r="I180" s="34">
        <v>18.859487246856443</v>
      </c>
      <c r="J180" s="33">
        <v>0</v>
      </c>
      <c r="K180" s="33">
        <v>0</v>
      </c>
      <c r="L180" s="33">
        <v>0</v>
      </c>
      <c r="M180" s="33">
        <v>-5.151581863174215E-4</v>
      </c>
      <c r="N180" s="33">
        <v>-4.743860918097198E-4</v>
      </c>
      <c r="O180" s="33">
        <v>5.4282002182048927E-7</v>
      </c>
      <c r="P180" s="29">
        <f>(Table_TrackDisplacement[[#This Row],[LR Track Z]]-Table_TrackDisplacement[[#This Row],[RR Track Z]])*1000</f>
        <v>3.7289836270097965</v>
      </c>
      <c r="Q180" s="29">
        <f>_xlfn.XLOOKUP(Table_TrackDisplacement[[#This Row],[Track ID]],Table__Track_Baseline[Track ID],Table__Track_Baseline[Avg. Cant],"-")</f>
        <v>3.729526447031617</v>
      </c>
      <c r="R180" s="29">
        <f>Table_TrackDisplacement[[#This Row],[Cant Raw Data]]-Table_TrackDisplacement[[#This Row],[BL Cant Raw Data]]</f>
        <v>-5.4282002182048927E-4</v>
      </c>
      <c r="S180" s="30">
        <f>(Table_TrackDisplacement[[#This Row],[Delta LR Z]]-Table_TrackDisplacement[[#This Row],[Delta RR Z]])*1000</f>
        <v>-5.4282002182048927E-4</v>
      </c>
      <c r="T180" s="29">
        <f>Table_TrackDisplacement[[#This Row],[Cant Delta Data]]-Table_TrackDisplacement[[#This Row],[Raw Cant Change]]</f>
        <v>0</v>
      </c>
      <c r="U180" s="29">
        <f ca="1">IFERROR(Table_TrackDisplacement[[#This Row],[Cant Raw Data]]-OFFSET(Table_TrackDisplacement[[#This Row],[Cant Raw Data]],-2,0),"-")</f>
        <v>-1.2400209383294225</v>
      </c>
      <c r="V180" s="29">
        <f ca="1">_xlfn.XLOOKUP(Table_TrackDisplacement[[#This Row],[Track ID]],Table__Track_Baseline[Track ID],Table__Track_Baseline[Avg. Twist],"-")</f>
        <v>-1.2541055590418182</v>
      </c>
      <c r="W180" s="29">
        <f ca="1">IFERROR(Table_TrackDisplacement[[#This Row],[Twist Raw Data]]-Table_TrackDisplacement[[#This Row],[BL Twist Raw Data]],"-")</f>
        <v>1.408462071239569E-2</v>
      </c>
      <c r="X180" s="29">
        <f ca="1">IFERROR(Table_TrackDisplacement[[#This Row],[Cant Delta Data]]-OFFSET(Table_TrackDisplacement[[#This Row],[Cant Delta Data]],-2,0),"-")</f>
        <v>1.408462071239569E-2</v>
      </c>
      <c r="Y180" s="29">
        <f ca="1">IFERROR(Table_TrackDisplacement[[#This Row],[Twist Delta Data]]-Table_TrackDisplacement[[#This Row],[Raw Twist Change]],"-")</f>
        <v>0</v>
      </c>
      <c r="Z1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1321.2362968379507</v>
      </c>
      <c r="AA180" s="29">
        <f>_xlfn.XLOOKUP(Table_TrackDisplacement[[#This Row],[Track ID]],Table__Track_Baseline[Track ID],Table__Track_Baseline[Avg. Gauge],"-")</f>
        <v>1320.6376231231336</v>
      </c>
      <c r="AB180" s="29">
        <f>IFERROR(Table_TrackDisplacement[[#This Row],[Gauge Raw Data]]-Table_TrackDisplacement[[#This Row],[BL Gauge Raw Data]],"-")</f>
        <v>0.59867371481709597</v>
      </c>
      <c r="AC1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0.70030737229157547</v>
      </c>
    </row>
    <row r="181" spans="1:29" x14ac:dyDescent="0.25">
      <c r="A181" s="27">
        <v>45778.270833333336</v>
      </c>
      <c r="B181" s="28" t="s">
        <v>20</v>
      </c>
      <c r="C181" s="28" t="str">
        <f>Table_TrackDisplacement[[#This Row],[Epoch]]&amp;"-"&amp;Table_TrackDisplacement[[#This Row],[Track ID]]</f>
        <v>45778.2708333333-250-RL-OP-0029</v>
      </c>
      <c r="D181" s="34">
        <v>51893.792832897052</v>
      </c>
      <c r="E181" s="34">
        <v>159193.2418849722</v>
      </c>
      <c r="F181" s="34">
        <v>18.860926425435991</v>
      </c>
      <c r="G181" s="34">
        <v>51893.426692097528</v>
      </c>
      <c r="H181" s="34">
        <v>159191.97223012178</v>
      </c>
      <c r="I181" s="34">
        <v>18.857700906325203</v>
      </c>
      <c r="J181" s="33">
        <v>-1.5658224583603442E-6</v>
      </c>
      <c r="K181" s="33">
        <v>-5.4208794608712196E-6</v>
      </c>
      <c r="L181" s="33">
        <v>5.8720467066564197E-6</v>
      </c>
      <c r="M181" s="33">
        <v>-4.609901225194335E-7</v>
      </c>
      <c r="N181" s="33">
        <v>-3.3493150840513408E-4</v>
      </c>
      <c r="O181" s="33">
        <v>2.4049384705904231E-10</v>
      </c>
      <c r="P181" s="29">
        <f>(Table_TrackDisplacement[[#This Row],[LR Track Z]]-Table_TrackDisplacement[[#This Row],[RR Track Z]])*1000</f>
        <v>3.2255191107886105</v>
      </c>
      <c r="Q181" s="29">
        <f>_xlfn.XLOOKUP(Table_TrackDisplacement[[#This Row],[Track ID]],Table__Track_Baseline[Track ID],Table__Track_Baseline[Avg. Cant],"-")</f>
        <v>3.2196473045758012</v>
      </c>
      <c r="R181" s="29">
        <f>Table_TrackDisplacement[[#This Row],[Cant Raw Data]]-Table_TrackDisplacement[[#This Row],[BL Cant Raw Data]]</f>
        <v>5.8718062128093607E-3</v>
      </c>
      <c r="S181" s="30">
        <f>(Table_TrackDisplacement[[#This Row],[Delta LR Z]]-Table_TrackDisplacement[[#This Row],[Delta RR Z]])*1000</f>
        <v>5.8718062128093607E-3</v>
      </c>
      <c r="T181" s="29">
        <f>Table_TrackDisplacement[[#This Row],[Cant Delta Data]]-Table_TrackDisplacement[[#This Row],[Raw Cant Change]]</f>
        <v>0</v>
      </c>
      <c r="U181" s="29">
        <f ca="1">IFERROR(Table_TrackDisplacement[[#This Row],[Cant Raw Data]]-OFFSET(Table_TrackDisplacement[[#This Row],[Cant Raw Data]],-2,0),"-")</f>
        <v>-1.1530183429115937</v>
      </c>
      <c r="V181" s="29">
        <f ca="1">_xlfn.XLOOKUP(Table_TrackDisplacement[[#This Row],[Track ID]],Table__Track_Baseline[Track ID],Table__Track_Baseline[Avg. Twist],"-")</f>
        <v>-1.1591554537986326</v>
      </c>
      <c r="W181" s="29">
        <f ca="1">IFERROR(Table_TrackDisplacement[[#This Row],[Twist Raw Data]]-Table_TrackDisplacement[[#This Row],[BL Twist Raw Data]],"-")</f>
        <v>6.1371108870389435E-3</v>
      </c>
      <c r="X181" s="29">
        <f ca="1">IFERROR(Table_TrackDisplacement[[#This Row],[Cant Delta Data]]-OFFSET(Table_TrackDisplacement[[#This Row],[Cant Delta Data]],-2,0),"-")</f>
        <v>6.1371108870389435E-3</v>
      </c>
      <c r="Y181" s="29">
        <f ca="1">IFERROR(Table_TrackDisplacement[[#This Row],[Twist Delta Data]]-Table_TrackDisplacement[[#This Row],[Raw Twist Change]],"-")</f>
        <v>0</v>
      </c>
      <c r="Z1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1321.3980960474578</v>
      </c>
      <c r="AA181" s="29">
        <f>_xlfn.XLOOKUP(Table_TrackDisplacement[[#This Row],[Track ID]],Table__Track_Baseline[Track ID],Table__Track_Baseline[Avg. Gauge],"-")</f>
        <v>1321.0817834196855</v>
      </c>
      <c r="AB181" s="29">
        <f>IFERROR(Table_TrackDisplacement[[#This Row],[Gauge Raw Data]]-Table_TrackDisplacement[[#This Row],[BL Gauge Raw Data]],"-")</f>
        <v>0.31631262777227676</v>
      </c>
      <c r="AC1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0.32956479385689058</v>
      </c>
    </row>
    <row r="182" spans="1:29" x14ac:dyDescent="0.25">
      <c r="A182" s="27">
        <v>45778.270833333336</v>
      </c>
      <c r="B182" s="28" t="s">
        <v>21</v>
      </c>
      <c r="C182" s="28" t="str">
        <f>Table_TrackDisplacement[[#This Row],[Epoch]]&amp;"-"&amp;Table_TrackDisplacement[[#This Row],[Track ID]]</f>
        <v>45778.2708333333-250-RL-OP-0030</v>
      </c>
      <c r="D182" s="34">
        <v>51894.753608932246</v>
      </c>
      <c r="E182" s="34">
        <v>159192.96455996652</v>
      </c>
      <c r="F182" s="34">
        <v>18.86142785685897</v>
      </c>
      <c r="G182" s="34">
        <v>51894.38746521555</v>
      </c>
      <c r="H182" s="34">
        <v>159191.69489460939</v>
      </c>
      <c r="I182" s="34">
        <v>18.857871911080654</v>
      </c>
      <c r="J182" s="33">
        <v>-3.1277857488021255E-5</v>
      </c>
      <c r="K182" s="33">
        <v>-1.0828414815478027E-4</v>
      </c>
      <c r="L182" s="33">
        <v>1.1729608288391091E-4</v>
      </c>
      <c r="M182" s="33">
        <v>-8.7440414063166827E-5</v>
      </c>
      <c r="N182" s="33">
        <v>-6.3647501519881189E-4</v>
      </c>
      <c r="O182" s="33">
        <v>4.5616282307037181E-8</v>
      </c>
      <c r="P182" s="29">
        <f>(Table_TrackDisplacement[[#This Row],[LR Track Z]]-Table_TrackDisplacement[[#This Row],[RR Track Z]])*1000</f>
        <v>3.5559457783165271</v>
      </c>
      <c r="Q182" s="29">
        <f>_xlfn.XLOOKUP(Table_TrackDisplacement[[#This Row],[Track ID]],Table__Track_Baseline[Track ID],Table__Track_Baseline[Avg. Cant],"-")</f>
        <v>3.4386953117149233</v>
      </c>
      <c r="R182" s="29">
        <f>Table_TrackDisplacement[[#This Row],[Cant Raw Data]]-Table_TrackDisplacement[[#This Row],[BL Cant Raw Data]]</f>
        <v>0.11725046660160388</v>
      </c>
      <c r="S182" s="30">
        <f>(Table_TrackDisplacement[[#This Row],[Delta LR Z]]-Table_TrackDisplacement[[#This Row],[Delta RR Z]])*1000</f>
        <v>0.11725046660160388</v>
      </c>
      <c r="T182" s="29">
        <f>Table_TrackDisplacement[[#This Row],[Cant Delta Data]]-Table_TrackDisplacement[[#This Row],[Raw Cant Change]]</f>
        <v>0</v>
      </c>
      <c r="U182" s="29">
        <f ca="1">IFERROR(Table_TrackDisplacement[[#This Row],[Cant Raw Data]]-OFFSET(Table_TrackDisplacement[[#This Row],[Cant Raw Data]],-2,0),"-")</f>
        <v>-0.17303784869326932</v>
      </c>
      <c r="V182" s="29">
        <f ca="1">_xlfn.XLOOKUP(Table_TrackDisplacement[[#This Row],[Track ID]],Table__Track_Baseline[Track ID],Table__Track_Baseline[Avg. Twist],"-")</f>
        <v>-0.29083113531669369</v>
      </c>
      <c r="W182" s="29">
        <f ca="1">IFERROR(Table_TrackDisplacement[[#This Row],[Twist Raw Data]]-Table_TrackDisplacement[[#This Row],[BL Twist Raw Data]],"-")</f>
        <v>0.11779328662342436</v>
      </c>
      <c r="X182" s="29">
        <f ca="1">IFERROR(Table_TrackDisplacement[[#This Row],[Cant Delta Data]]-OFFSET(Table_TrackDisplacement[[#This Row],[Cant Delta Data]],-2,0),"-")</f>
        <v>0.11779328662342436</v>
      </c>
      <c r="Y182" s="29">
        <f ca="1">IFERROR(Table_TrackDisplacement[[#This Row],[Twist Delta Data]]-Table_TrackDisplacement[[#This Row],[Raw Twist Change]],"-")</f>
        <v>0</v>
      </c>
      <c r="Z1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1321.4098475225333</v>
      </c>
      <c r="AA182" s="29">
        <f>_xlfn.XLOOKUP(Table_TrackDisplacement[[#This Row],[Track ID]],Table__Track_Baseline[Track ID],Table__Track_Baseline[Avg. Gauge],"-")</f>
        <v>1320.8864707908592</v>
      </c>
      <c r="AB182" s="29">
        <f>IFERROR(Table_TrackDisplacement[[#This Row],[Gauge Raw Data]]-Table_TrackDisplacement[[#This Row],[BL Gauge Raw Data]],"-")</f>
        <v>0.52337673167403409</v>
      </c>
      <c r="AC1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0.54395541794165092</v>
      </c>
    </row>
    <row r="183" spans="1:29" x14ac:dyDescent="0.25">
      <c r="A183" s="27">
        <v>45778.270833333336</v>
      </c>
      <c r="B183" s="28" t="s">
        <v>22</v>
      </c>
      <c r="C183" s="28" t="str">
        <f>Table_TrackDisplacement[[#This Row],[Epoch]]&amp;"-"&amp;Table_TrackDisplacement[[#This Row],[Track ID]]</f>
        <v>45778.2708333333-250-RL-OP-0031</v>
      </c>
      <c r="D183" s="34">
        <v>51895.714384967439</v>
      </c>
      <c r="E183" s="34">
        <v>159192.68723496085</v>
      </c>
      <c r="F183" s="34">
        <v>18.861929288281949</v>
      </c>
      <c r="G183" s="34">
        <v>51895.34823833358</v>
      </c>
      <c r="H183" s="34">
        <v>159191.417559097</v>
      </c>
      <c r="I183" s="34">
        <v>18.858042915836105</v>
      </c>
      <c r="J183" s="33">
        <v>-6.0989885241724551E-5</v>
      </c>
      <c r="K183" s="33">
        <v>-2.1114741684868932E-4</v>
      </c>
      <c r="L183" s="33">
        <v>2.2872011906471812E-4</v>
      </c>
      <c r="M183" s="33">
        <v>-1.7441983800381422E-4</v>
      </c>
      <c r="N183" s="33">
        <v>-9.380185219924897E-4</v>
      </c>
      <c r="O183" s="33">
        <v>9.0992070767015321E-8</v>
      </c>
      <c r="P183" s="29">
        <f>(Table_TrackDisplacement[[#This Row],[LR Track Z]]-Table_TrackDisplacement[[#This Row],[RR Track Z]])*1000</f>
        <v>3.8863724458444437</v>
      </c>
      <c r="Q183" s="29">
        <f>_xlfn.XLOOKUP(Table_TrackDisplacement[[#This Row],[Track ID]],Table__Track_Baseline[Track ID],Table__Track_Baseline[Avg. Cant],"-")</f>
        <v>3.6577433188504926</v>
      </c>
      <c r="R183" s="29">
        <f>Table_TrackDisplacement[[#This Row],[Cant Raw Data]]-Table_TrackDisplacement[[#This Row],[BL Cant Raw Data]]</f>
        <v>0.2286291269939511</v>
      </c>
      <c r="S183" s="30">
        <f>(Table_TrackDisplacement[[#This Row],[Delta LR Z]]-Table_TrackDisplacement[[#This Row],[Delta RR Z]])*1000</f>
        <v>0.2286291269939511</v>
      </c>
      <c r="T183" s="29">
        <f>Table_TrackDisplacement[[#This Row],[Cant Delta Data]]-Table_TrackDisplacement[[#This Row],[Raw Cant Change]]</f>
        <v>0</v>
      </c>
      <c r="U183" s="29">
        <f ca="1">IFERROR(Table_TrackDisplacement[[#This Row],[Cant Raw Data]]-OFFSET(Table_TrackDisplacement[[#This Row],[Cant Raw Data]],-2,0),"-")</f>
        <v>0.66085333505583321</v>
      </c>
      <c r="V183" s="29">
        <f ca="1">_xlfn.XLOOKUP(Table_TrackDisplacement[[#This Row],[Track ID]],Table__Track_Baseline[Track ID],Table__Track_Baseline[Avg. Twist],"-")</f>
        <v>0.43809601427469147</v>
      </c>
      <c r="W183" s="29">
        <f ca="1">IFERROR(Table_TrackDisplacement[[#This Row],[Twist Raw Data]]-Table_TrackDisplacement[[#This Row],[BL Twist Raw Data]],"-")</f>
        <v>0.22275732078114174</v>
      </c>
      <c r="X183" s="29">
        <f ca="1">IFERROR(Table_TrackDisplacement[[#This Row],[Cant Delta Data]]-OFFSET(Table_TrackDisplacement[[#This Row],[Cant Delta Data]],-2,0),"-")</f>
        <v>0.22275732078114174</v>
      </c>
      <c r="Y183" s="29">
        <f ca="1">IFERROR(Table_TrackDisplacement[[#This Row],[Twist Delta Data]]-Table_TrackDisplacement[[#This Row],[Raw Twist Change]],"-")</f>
        <v>0</v>
      </c>
      <c r="Z1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1321.4216816055512</v>
      </c>
      <c r="AA183" s="29">
        <f>_xlfn.XLOOKUP(Table_TrackDisplacement[[#This Row],[Track ID]],Table__Track_Baseline[Track ID],Table__Track_Baseline[Avg. Gauge],"-")</f>
        <v>1320.6911946526989</v>
      </c>
      <c r="AB183" s="29">
        <f>IFERROR(Table_TrackDisplacement[[#This Row],[Gauge Raw Data]]-Table_TrackDisplacement[[#This Row],[BL Gauge Raw Data]],"-")</f>
        <v>0.7304869528522886</v>
      </c>
      <c r="AC1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0.77037603505469709</v>
      </c>
    </row>
    <row r="184" spans="1:29" x14ac:dyDescent="0.25">
      <c r="A184" s="27">
        <v>45778.270833333336</v>
      </c>
      <c r="B184" s="28" t="s">
        <v>23</v>
      </c>
      <c r="C184" s="28" t="str">
        <f>Table_TrackDisplacement[[#This Row],[Epoch]]&amp;"-"&amp;Table_TrackDisplacement[[#This Row],[Track ID]]</f>
        <v>45778.2708333333-250-RL-OP-0032</v>
      </c>
      <c r="D184" s="34">
        <v>51896.675400318774</v>
      </c>
      <c r="E184" s="34">
        <v>159192.40988834528</v>
      </c>
      <c r="F184" s="34">
        <v>18.862476975813159</v>
      </c>
      <c r="G184" s="34">
        <v>51896.308530813891</v>
      </c>
      <c r="H184" s="34">
        <v>159191.1407419327</v>
      </c>
      <c r="I184" s="34">
        <v>18.85824732893396</v>
      </c>
      <c r="J184" s="33">
        <v>-1.8839127733372152E-6</v>
      </c>
      <c r="K184" s="33">
        <v>-3.3991914824582636E-4</v>
      </c>
      <c r="L184" s="33">
        <v>3.2620349303513763E-4</v>
      </c>
      <c r="M184" s="33">
        <v>-9.9059742933604866E-4</v>
      </c>
      <c r="N184" s="33">
        <v>-9.6691877115517855E-4</v>
      </c>
      <c r="O184" s="33">
        <v>-9.293614173344622E-6</v>
      </c>
      <c r="P184" s="29">
        <f>(Table_TrackDisplacement[[#This Row],[LR Track Z]]-Table_TrackDisplacement[[#This Row],[RR Track Z]])*1000</f>
        <v>4.2296468791995778</v>
      </c>
      <c r="Q184" s="29">
        <f>_xlfn.XLOOKUP(Table_TrackDisplacement[[#This Row],[Track ID]],Table__Track_Baseline[Track ID],Table__Track_Baseline[Avg. Cant],"-")</f>
        <v>3.8941497719910956</v>
      </c>
      <c r="R184" s="29">
        <f>Table_TrackDisplacement[[#This Row],[Cant Raw Data]]-Table_TrackDisplacement[[#This Row],[BL Cant Raw Data]]</f>
        <v>0.33549710720848225</v>
      </c>
      <c r="S184" s="30">
        <f>(Table_TrackDisplacement[[#This Row],[Delta LR Z]]-Table_TrackDisplacement[[#This Row],[Delta RR Z]])*1000</f>
        <v>0.33549710720848225</v>
      </c>
      <c r="T184" s="29">
        <f>Table_TrackDisplacement[[#This Row],[Cant Delta Data]]-Table_TrackDisplacement[[#This Row],[Raw Cant Change]]</f>
        <v>0</v>
      </c>
      <c r="U184" s="29">
        <f ca="1">IFERROR(Table_TrackDisplacement[[#This Row],[Cant Raw Data]]-OFFSET(Table_TrackDisplacement[[#This Row],[Cant Raw Data]],-2,0),"-")</f>
        <v>0.67370110088305069</v>
      </c>
      <c r="V184" s="29">
        <f ca="1">_xlfn.XLOOKUP(Table_TrackDisplacement[[#This Row],[Track ID]],Table__Track_Baseline[Track ID],Table__Track_Baseline[Avg. Twist],"-")</f>
        <v>0.45545446027617231</v>
      </c>
      <c r="W184" s="29">
        <f ca="1">IFERROR(Table_TrackDisplacement[[#This Row],[Twist Raw Data]]-Table_TrackDisplacement[[#This Row],[BL Twist Raw Data]],"-")</f>
        <v>0.21824664060687837</v>
      </c>
      <c r="X184" s="29">
        <f ca="1">IFERROR(Table_TrackDisplacement[[#This Row],[Cant Delta Data]]-OFFSET(Table_TrackDisplacement[[#This Row],[Cant Delta Data]],-2,0),"-")</f>
        <v>0.21824664060687837</v>
      </c>
      <c r="Y184" s="29">
        <f ca="1">IFERROR(Table_TrackDisplacement[[#This Row],[Twist Delta Data]]-Table_TrackDisplacement[[#This Row],[Raw Twist Change]],"-")</f>
        <v>0</v>
      </c>
      <c r="Z1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1321.1145825006306</v>
      </c>
      <c r="AA184" s="29">
        <f>_xlfn.XLOOKUP(Table_TrackDisplacement[[#This Row],[Track ID]],Table__Track_Baseline[Track ID],Table__Track_Baseline[Avg. Gauge],"-")</f>
        <v>1320.2368798619764</v>
      </c>
      <c r="AB184" s="29">
        <f>IFERROR(Table_TrackDisplacement[[#This Row],[Gauge Raw Data]]-Table_TrackDisplacement[[#This Row],[BL Gauge Raw Data]],"-")</f>
        <v>0.87770263865422748</v>
      </c>
      <c r="AC1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1.2178839246445174</v>
      </c>
    </row>
    <row r="185" spans="1:29" x14ac:dyDescent="0.25">
      <c r="A185" s="27">
        <v>45778.270833333336</v>
      </c>
      <c r="B185" s="28" t="s">
        <v>24</v>
      </c>
      <c r="C185" s="28" t="str">
        <f>Table_TrackDisplacement[[#This Row],[Epoch]]&amp;"-"&amp;Table_TrackDisplacement[[#This Row],[Track ID]]</f>
        <v>45778.2708333333-250-RL-OP-0033</v>
      </c>
      <c r="D185" s="34">
        <v>51897.636381111792</v>
      </c>
      <c r="E185" s="34">
        <v>159192.13327607361</v>
      </c>
      <c r="F185" s="34">
        <v>18.863728615051539</v>
      </c>
      <c r="G185" s="34">
        <v>51897.27054583728</v>
      </c>
      <c r="H185" s="34">
        <v>159190.86774605056</v>
      </c>
      <c r="I185" s="34">
        <v>18.858833083067108</v>
      </c>
      <c r="J185" s="33">
        <v>-3.2516683859284967E-5</v>
      </c>
      <c r="K185" s="33">
        <v>-4.4700535363517702E-4</v>
      </c>
      <c r="L185" s="33">
        <v>2.102711304416971E-4</v>
      </c>
      <c r="M185" s="33">
        <v>-8.742289719521068E-4</v>
      </c>
      <c r="N185" s="33">
        <v>-5.5749708553776145E-4</v>
      </c>
      <c r="O185" s="33">
        <v>-1.243135915629523E-4</v>
      </c>
      <c r="P185" s="29">
        <f>(Table_TrackDisplacement[[#This Row],[LR Track Z]]-Table_TrackDisplacement[[#This Row],[RR Track Z]])*1000</f>
        <v>4.8955319844310452</v>
      </c>
      <c r="Q185" s="29">
        <f>_xlfn.XLOOKUP(Table_TrackDisplacement[[#This Row],[Track ID]],Table__Track_Baseline[Track ID],Table__Track_Baseline[Avg. Cant],"-")</f>
        <v>4.5609472624263958</v>
      </c>
      <c r="R185" s="29">
        <f>Table_TrackDisplacement[[#This Row],[Cant Raw Data]]-Table_TrackDisplacement[[#This Row],[BL Cant Raw Data]]</f>
        <v>0.33458472200464939</v>
      </c>
      <c r="S185" s="30">
        <f>(Table_TrackDisplacement[[#This Row],[Delta LR Z]]-Table_TrackDisplacement[[#This Row],[Delta RR Z]])*1000</f>
        <v>0.33458472200464939</v>
      </c>
      <c r="T185" s="29">
        <f>Table_TrackDisplacement[[#This Row],[Cant Delta Data]]-Table_TrackDisplacement[[#This Row],[Raw Cant Change]]</f>
        <v>0</v>
      </c>
      <c r="U185" s="29">
        <f ca="1">IFERROR(Table_TrackDisplacement[[#This Row],[Cant Raw Data]]-OFFSET(Table_TrackDisplacement[[#This Row],[Cant Raw Data]],-2,0),"-")</f>
        <v>1.0091595385866015</v>
      </c>
      <c r="V185" s="29">
        <f ca="1">_xlfn.XLOOKUP(Table_TrackDisplacement[[#This Row],[Track ID]],Table__Track_Baseline[Track ID],Table__Track_Baseline[Avg. Twist],"-")</f>
        <v>0.90320394357590317</v>
      </c>
      <c r="W185" s="29">
        <f ca="1">IFERROR(Table_TrackDisplacement[[#This Row],[Twist Raw Data]]-Table_TrackDisplacement[[#This Row],[BL Twist Raw Data]],"-")</f>
        <v>0.10595559501069829</v>
      </c>
      <c r="X185" s="29">
        <f ca="1">IFERROR(Table_TrackDisplacement[[#This Row],[Cant Delta Data]]-OFFSET(Table_TrackDisplacement[[#This Row],[Cant Delta Data]],-2,0),"-")</f>
        <v>0.10595559501069829</v>
      </c>
      <c r="Y185" s="29">
        <f ca="1">IFERROR(Table_TrackDisplacement[[#This Row],[Twist Delta Data]]-Table_TrackDisplacement[[#This Row],[Raw Twist Change]],"-")</f>
        <v>0</v>
      </c>
      <c r="Z1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1317.3555532059313</v>
      </c>
      <c r="AA185" s="29">
        <f>_xlfn.XLOOKUP(Table_TrackDisplacement[[#This Row],[Track ID]],Table__Track_Baseline[Track ID],Table__Track_Baseline[Avg. Gauge],"-")</f>
        <v>1317.0146897271238</v>
      </c>
      <c r="AB185" s="29">
        <f>IFERROR(Table_TrackDisplacement[[#This Row],[Gauge Raw Data]]-Table_TrackDisplacement[[#This Row],[BL Gauge Raw Data]],"-")</f>
        <v>0.3408634788074778</v>
      </c>
      <c r="AC1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0.91248832044263151</v>
      </c>
    </row>
    <row r="186" spans="1:29" x14ac:dyDescent="0.25">
      <c r="A186" s="27">
        <v>45778.270833333336</v>
      </c>
      <c r="B186" s="28" t="s">
        <v>25</v>
      </c>
      <c r="C186" s="28" t="str">
        <f>Table_TrackDisplacement[[#This Row],[Epoch]]&amp;"-"&amp;Table_TrackDisplacement[[#This Row],[Track ID]]</f>
        <v>45778.2708333333-250-RL-OP-0034</v>
      </c>
      <c r="D186" s="34">
        <v>51898.597361904816</v>
      </c>
      <c r="E186" s="34">
        <v>159191.85666380194</v>
      </c>
      <c r="F186" s="34">
        <v>18.864980254289922</v>
      </c>
      <c r="G186" s="34">
        <v>51898.232560860662</v>
      </c>
      <c r="H186" s="34">
        <v>159190.59475016838</v>
      </c>
      <c r="I186" s="34">
        <v>18.859418837200259</v>
      </c>
      <c r="J186" s="33">
        <v>-6.3149447669275105E-5</v>
      </c>
      <c r="K186" s="33">
        <v>-5.5409155902452767E-4</v>
      </c>
      <c r="L186" s="33">
        <v>9.4338767848256566E-5</v>
      </c>
      <c r="M186" s="33">
        <v>-7.5786052912008017E-4</v>
      </c>
      <c r="N186" s="33">
        <v>-1.4807545812800527E-4</v>
      </c>
      <c r="O186" s="33">
        <v>-2.3933356894900726E-4</v>
      </c>
      <c r="P186" s="29">
        <f>(Table_TrackDisplacement[[#This Row],[LR Track Z]]-Table_TrackDisplacement[[#This Row],[RR Track Z]])*1000</f>
        <v>5.5614170896625126</v>
      </c>
      <c r="Q186" s="29">
        <f>_xlfn.XLOOKUP(Table_TrackDisplacement[[#This Row],[Track ID]],Table__Track_Baseline[Track ID],Table__Track_Baseline[Avg. Cant],"-")</f>
        <v>5.2277447528652488</v>
      </c>
      <c r="R186" s="29">
        <f>Table_TrackDisplacement[[#This Row],[Cant Raw Data]]-Table_TrackDisplacement[[#This Row],[BL Cant Raw Data]]</f>
        <v>0.33367233679726382</v>
      </c>
      <c r="S186" s="30">
        <f>(Table_TrackDisplacement[[#This Row],[Delta LR Z]]-Table_TrackDisplacement[[#This Row],[Delta RR Z]])*1000</f>
        <v>0.33367233679726382</v>
      </c>
      <c r="T186" s="29">
        <f>Table_TrackDisplacement[[#This Row],[Cant Delta Data]]-Table_TrackDisplacement[[#This Row],[Raw Cant Change]]</f>
        <v>0</v>
      </c>
      <c r="U186" s="29">
        <f ca="1">IFERROR(Table_TrackDisplacement[[#This Row],[Cant Raw Data]]-OFFSET(Table_TrackDisplacement[[#This Row],[Cant Raw Data]],-2,0),"-")</f>
        <v>1.3317702104629348</v>
      </c>
      <c r="V186" s="29">
        <f ca="1">_xlfn.XLOOKUP(Table_TrackDisplacement[[#This Row],[Track ID]],Table__Track_Baseline[Track ID],Table__Track_Baseline[Avg. Twist],"-")</f>
        <v>1.3335949808741532</v>
      </c>
      <c r="W186" s="29">
        <f ca="1">IFERROR(Table_TrackDisplacement[[#This Row],[Twist Raw Data]]-Table_TrackDisplacement[[#This Row],[BL Twist Raw Data]],"-")</f>
        <v>-1.8247704112184238E-3</v>
      </c>
      <c r="X186" s="29">
        <f ca="1">IFERROR(Table_TrackDisplacement[[#This Row],[Cant Delta Data]]-OFFSET(Table_TrackDisplacement[[#This Row],[Cant Delta Data]],-2,0),"-")</f>
        <v>-1.8247704112184238E-3</v>
      </c>
      <c r="Y186" s="29">
        <f ca="1">IFERROR(Table_TrackDisplacement[[#This Row],[Twist Delta Data]]-Table_TrackDisplacement[[#This Row],[Raw Twist Change]],"-")</f>
        <v>0</v>
      </c>
      <c r="Z1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1313.5968748937275</v>
      </c>
      <c r="AA186" s="29">
        <f>_xlfn.XLOOKUP(Table_TrackDisplacement[[#This Row],[Track ID]],Table__Track_Baseline[Track ID],Table__Track_Baseline[Avg. Gauge],"-")</f>
        <v>1313.7928485909856</v>
      </c>
      <c r="AB186" s="29">
        <f>IFERROR(Table_TrackDisplacement[[#This Row],[Gauge Raw Data]]-Table_TrackDisplacement[[#This Row],[BL Gauge Raw Data]],"-")</f>
        <v>-0.19597369725806857</v>
      </c>
      <c r="AC1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0.8710968885385304</v>
      </c>
    </row>
    <row r="187" spans="1:29" x14ac:dyDescent="0.25">
      <c r="A187" s="27">
        <v>45778.270833333336</v>
      </c>
      <c r="B187" s="28" t="s">
        <v>26</v>
      </c>
      <c r="C187" s="28" t="str">
        <f>Table_TrackDisplacement[[#This Row],[Epoch]]&amp;"-"&amp;Table_TrackDisplacement[[#This Row],[Track ID]]</f>
        <v>45778.2708333333-250-RL-OP-0035</v>
      </c>
      <c r="D187" s="34">
        <v>51899.558748431518</v>
      </c>
      <c r="E187" s="34">
        <v>159191.58137758734</v>
      </c>
      <c r="F187" s="34">
        <v>18.866</v>
      </c>
      <c r="G187" s="34">
        <v>51899.203456362877</v>
      </c>
      <c r="H187" s="34">
        <v>159190.3195632399</v>
      </c>
      <c r="I187" s="34">
        <v>18.859777438017044</v>
      </c>
      <c r="J187" s="33">
        <v>0</v>
      </c>
      <c r="K187" s="33">
        <v>-6.6666665952652693E-4</v>
      </c>
      <c r="L187" s="33">
        <v>0</v>
      </c>
      <c r="M187" s="33">
        <v>-2.1310217562131584E-5</v>
      </c>
      <c r="N187" s="33">
        <v>-7.5710326200351119E-5</v>
      </c>
      <c r="O187" s="33">
        <v>-3.1289007524648582E-4</v>
      </c>
      <c r="P187" s="29">
        <f>(Table_TrackDisplacement[[#This Row],[LR Track Z]]-Table_TrackDisplacement[[#This Row],[RR Track Z]])*1000</f>
        <v>6.2225619829554546</v>
      </c>
      <c r="Q187" s="29">
        <f>_xlfn.XLOOKUP(Table_TrackDisplacement[[#This Row],[Track ID]],Table__Track_Baseline[Track ID],Table__Track_Baseline[Avg. Cant],"-")</f>
        <v>5.9096719077089688</v>
      </c>
      <c r="R187" s="29">
        <f>Table_TrackDisplacement[[#This Row],[Cant Raw Data]]-Table_TrackDisplacement[[#This Row],[BL Cant Raw Data]]</f>
        <v>0.31289007524648582</v>
      </c>
      <c r="S187" s="30">
        <f>(Table_TrackDisplacement[[#This Row],[Delta LR Z]]-Table_TrackDisplacement[[#This Row],[Delta RR Z]])*1000</f>
        <v>0.31289007524648582</v>
      </c>
      <c r="T187" s="29">
        <f>Table_TrackDisplacement[[#This Row],[Cant Delta Data]]-Table_TrackDisplacement[[#This Row],[Raw Cant Change]]</f>
        <v>0</v>
      </c>
      <c r="U187" s="29">
        <f ca="1">IFERROR(Table_TrackDisplacement[[#This Row],[Cant Raw Data]]-OFFSET(Table_TrackDisplacement[[#This Row],[Cant Raw Data]],-2,0),"-")</f>
        <v>1.3270299985244094</v>
      </c>
      <c r="V187" s="29">
        <f ca="1">_xlfn.XLOOKUP(Table_TrackDisplacement[[#This Row],[Track ID]],Table__Track_Baseline[Track ID],Table__Track_Baseline[Avg. Twist],"-")</f>
        <v>1.348724645282573</v>
      </c>
      <c r="W187" s="29">
        <f ca="1">IFERROR(Table_TrackDisplacement[[#This Row],[Twist Raw Data]]-Table_TrackDisplacement[[#This Row],[BL Twist Raw Data]],"-")</f>
        <v>-2.1694646758163572E-2</v>
      </c>
      <c r="X187" s="29">
        <f ca="1">IFERROR(Table_TrackDisplacement[[#This Row],[Cant Delta Data]]-OFFSET(Table_TrackDisplacement[[#This Row],[Cant Delta Data]],-2,0),"-")</f>
        <v>-2.1694646758163572E-2</v>
      </c>
      <c r="Y187" s="29">
        <f ca="1">IFERROR(Table_TrackDisplacement[[#This Row],[Twist Delta Data]]-Table_TrackDisplacement[[#This Row],[Raw Twist Change]],"-")</f>
        <v>0</v>
      </c>
      <c r="Z1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1310.8953511705988</v>
      </c>
      <c r="AA187" s="29">
        <f>_xlfn.XLOOKUP(Table_TrackDisplacement[[#This Row],[Track ID]],Table__Track_Baseline[Track ID],Table__Track_Baseline[Avg. Gauge],"-")</f>
        <v>1311.4569710845515</v>
      </c>
      <c r="AB187" s="29">
        <f>IFERROR(Table_TrackDisplacement[[#This Row],[Gauge Raw Data]]-Table_TrackDisplacement[[#This Row],[BL Gauge Raw Data]],"-")</f>
        <v>-0.56161991395265431</v>
      </c>
      <c r="AC1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0.66901697471634836</v>
      </c>
    </row>
    <row r="188" spans="1:29" x14ac:dyDescent="0.25">
      <c r="A188" s="27">
        <v>45778.270833333336</v>
      </c>
      <c r="B188" s="28" t="s">
        <v>27</v>
      </c>
      <c r="C188" s="28" t="str">
        <f>Table_TrackDisplacement[[#This Row],[Epoch]]&amp;"-"&amp;Table_TrackDisplacement[[#This Row],[Track ID]]</f>
        <v>45778.2708333333-250-RL-OP-0036</v>
      </c>
      <c r="D188" s="34">
        <v>51900.521772886575</v>
      </c>
      <c r="E188" s="34">
        <v>159191.31196359557</v>
      </c>
      <c r="F188" s="34">
        <v>18.866</v>
      </c>
      <c r="G188" s="34">
        <v>51900.16593032598</v>
      </c>
      <c r="H188" s="34">
        <v>159190.04818998408</v>
      </c>
      <c r="I188" s="34">
        <v>18.859124470606528</v>
      </c>
      <c r="J188" s="33">
        <v>0</v>
      </c>
      <c r="K188" s="33">
        <v>-6.6666665952652693E-4</v>
      </c>
      <c r="L188" s="33">
        <v>0</v>
      </c>
      <c r="M188" s="33">
        <v>-1.3484364899341017E-4</v>
      </c>
      <c r="N188" s="33">
        <v>-4.7906851978041232E-4</v>
      </c>
      <c r="O188" s="33">
        <v>-2.0397554094842008E-4</v>
      </c>
      <c r="P188" s="29">
        <f>(Table_TrackDisplacement[[#This Row],[LR Track Z]]-Table_TrackDisplacement[[#This Row],[RR Track Z]])*1000</f>
        <v>6.8755293934721351</v>
      </c>
      <c r="Q188" s="29">
        <f>_xlfn.XLOOKUP(Table_TrackDisplacement[[#This Row],[Track ID]],Table__Track_Baseline[Track ID],Table__Track_Baseline[Avg. Cant],"-")</f>
        <v>6.671553852523715</v>
      </c>
      <c r="R188" s="29">
        <f>Table_TrackDisplacement[[#This Row],[Cant Raw Data]]-Table_TrackDisplacement[[#This Row],[BL Cant Raw Data]]</f>
        <v>0.20397554094842008</v>
      </c>
      <c r="S188" s="30">
        <f>(Table_TrackDisplacement[[#This Row],[Delta LR Z]]-Table_TrackDisplacement[[#This Row],[Delta RR Z]])*1000</f>
        <v>0.20397554094842008</v>
      </c>
      <c r="T188" s="29">
        <f>Table_TrackDisplacement[[#This Row],[Cant Delta Data]]-Table_TrackDisplacement[[#This Row],[Raw Cant Change]]</f>
        <v>0</v>
      </c>
      <c r="U188" s="29">
        <f ca="1">IFERROR(Table_TrackDisplacement[[#This Row],[Cant Raw Data]]-OFFSET(Table_TrackDisplacement[[#This Row],[Cant Raw Data]],-2,0),"-")</f>
        <v>1.3141123038096225</v>
      </c>
      <c r="V188" s="29">
        <f ca="1">_xlfn.XLOOKUP(Table_TrackDisplacement[[#This Row],[Track ID]],Table__Track_Baseline[Track ID],Table__Track_Baseline[Avg. Twist],"-")</f>
        <v>1.4438090996584663</v>
      </c>
      <c r="W188" s="29">
        <f ca="1">IFERROR(Table_TrackDisplacement[[#This Row],[Twist Raw Data]]-Table_TrackDisplacement[[#This Row],[BL Twist Raw Data]],"-")</f>
        <v>-0.12969679584884375</v>
      </c>
      <c r="X188" s="29">
        <f ca="1">IFERROR(Table_TrackDisplacement[[#This Row],[Cant Delta Data]]-OFFSET(Table_TrackDisplacement[[#This Row],[Cant Delta Data]],-2,0),"-")</f>
        <v>-0.12969679584884375</v>
      </c>
      <c r="Y188" s="29">
        <f ca="1">IFERROR(Table_TrackDisplacement[[#This Row],[Twist Delta Data]]-Table_TrackDisplacement[[#This Row],[Raw Twist Change]],"-")</f>
        <v>0</v>
      </c>
      <c r="Z1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1312.9337157376617</v>
      </c>
      <c r="AA188" s="29">
        <f>_xlfn.XLOOKUP(Table_TrackDisplacement[[#This Row],[Track ID]],Table__Track_Baseline[Track ID],Table__Track_Baseline[Avg. Gauge],"-")</f>
        <v>1313.0767033808097</v>
      </c>
      <c r="AB188" s="29">
        <f>IFERROR(Table_TrackDisplacement[[#This Row],[Gauge Raw Data]]-Table_TrackDisplacement[[#This Row],[BL Gauge Raw Data]],"-")</f>
        <v>-0.14298764314798973</v>
      </c>
      <c r="AC1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0.3081913253407067</v>
      </c>
    </row>
    <row r="189" spans="1:29" x14ac:dyDescent="0.25">
      <c r="A189" s="27">
        <v>45778.270833333336</v>
      </c>
      <c r="B189" s="28" t="s">
        <v>28</v>
      </c>
      <c r="C189" s="28" t="str">
        <f>Table_TrackDisplacement[[#This Row],[Epoch]]&amp;"-"&amp;Table_TrackDisplacement[[#This Row],[Track ID]]</f>
        <v>45778.2708333333-250-RL-OP-0037</v>
      </c>
      <c r="D189" s="34">
        <v>51901.484797341633</v>
      </c>
      <c r="E189" s="34">
        <v>159191.04254960379</v>
      </c>
      <c r="F189" s="34">
        <v>18.866</v>
      </c>
      <c r="G189" s="34">
        <v>51901.128404289084</v>
      </c>
      <c r="H189" s="34">
        <v>159189.77681672826</v>
      </c>
      <c r="I189" s="34">
        <v>18.858471503196011</v>
      </c>
      <c r="J189" s="33">
        <v>0</v>
      </c>
      <c r="K189" s="33">
        <v>-6.6666665952652693E-4</v>
      </c>
      <c r="L189" s="33">
        <v>0</v>
      </c>
      <c r="M189" s="33">
        <v>-2.4837707314873114E-4</v>
      </c>
      <c r="N189" s="33">
        <v>-8.8242671336047351E-4</v>
      </c>
      <c r="O189" s="33">
        <v>-9.5061006653907043E-5</v>
      </c>
      <c r="P189" s="29">
        <f>(Table_TrackDisplacement[[#This Row],[LR Track Z]]-Table_TrackDisplacement[[#This Row],[RR Track Z]])*1000</f>
        <v>7.5284968039888156</v>
      </c>
      <c r="Q189" s="29">
        <f>_xlfn.XLOOKUP(Table_TrackDisplacement[[#This Row],[Track ID]],Table__Track_Baseline[Track ID],Table__Track_Baseline[Avg. Cant],"-")</f>
        <v>7.4334357973349086</v>
      </c>
      <c r="R189" s="29">
        <f>Table_TrackDisplacement[[#This Row],[Cant Raw Data]]-Table_TrackDisplacement[[#This Row],[BL Cant Raw Data]]</f>
        <v>9.5061006653907043E-2</v>
      </c>
      <c r="S189" s="30">
        <f>(Table_TrackDisplacement[[#This Row],[Delta LR Z]]-Table_TrackDisplacement[[#This Row],[Delta RR Z]])*1000</f>
        <v>9.5061006653907043E-2</v>
      </c>
      <c r="T189" s="29">
        <f>Table_TrackDisplacement[[#This Row],[Cant Delta Data]]-Table_TrackDisplacement[[#This Row],[Raw Cant Change]]</f>
        <v>0</v>
      </c>
      <c r="U189" s="29">
        <f ca="1">IFERROR(Table_TrackDisplacement[[#This Row],[Cant Raw Data]]-OFFSET(Table_TrackDisplacement[[#This Row],[Cant Raw Data]],-2,0),"-")</f>
        <v>1.305934821033361</v>
      </c>
      <c r="V189" s="29">
        <f ca="1">_xlfn.XLOOKUP(Table_TrackDisplacement[[#This Row],[Track ID]],Table__Track_Baseline[Track ID],Table__Track_Baseline[Avg. Twist],"-")</f>
        <v>1.5237638896259398</v>
      </c>
      <c r="W189" s="29">
        <f ca="1">IFERROR(Table_TrackDisplacement[[#This Row],[Twist Raw Data]]-Table_TrackDisplacement[[#This Row],[BL Twist Raw Data]],"-")</f>
        <v>-0.21782906859257878</v>
      </c>
      <c r="X189" s="29">
        <f ca="1">IFERROR(Table_TrackDisplacement[[#This Row],[Cant Delta Data]]-OFFSET(Table_TrackDisplacement[[#This Row],[Cant Delta Data]],-2,0),"-")</f>
        <v>-0.21782906859257878</v>
      </c>
      <c r="Y189" s="29">
        <f ca="1">IFERROR(Table_TrackDisplacement[[#This Row],[Twist Delta Data]]-Table_TrackDisplacement[[#This Row],[Raw Twist Change]],"-")</f>
        <v>0</v>
      </c>
      <c r="Z1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1314.9723945268124</v>
      </c>
      <c r="AA189" s="29">
        <f>_xlfn.XLOOKUP(Table_TrackDisplacement[[#This Row],[Track ID]],Table__Track_Baseline[Track ID],Table__Track_Baseline[Avg. Gauge],"-")</f>
        <v>1314.6968682557522</v>
      </c>
      <c r="AB189" s="29">
        <f>IFERROR(Table_TrackDisplacement[[#This Row],[Gauge Raw Data]]-Table_TrackDisplacement[[#This Row],[BL Gauge Raw Data]],"-")</f>
        <v>0.27552627106024374</v>
      </c>
      <c r="AC1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0.34246191946318916</v>
      </c>
    </row>
    <row r="190" spans="1:29" x14ac:dyDescent="0.25">
      <c r="A190" s="27">
        <v>45778.270833333336</v>
      </c>
      <c r="B190" s="28" t="s">
        <v>29</v>
      </c>
      <c r="C190" s="28" t="str">
        <f>Table_TrackDisplacement[[#This Row],[Epoch]]&amp;"-"&amp;Table_TrackDisplacement[[#This Row],[Track ID]]</f>
        <v>45778.2708333333-250-RL-OP-0038</v>
      </c>
      <c r="D190" s="34">
        <v>51902.447765809411</v>
      </c>
      <c r="E190" s="34">
        <v>159190.77423042283</v>
      </c>
      <c r="F190" s="34">
        <v>18.866124802963387</v>
      </c>
      <c r="G190" s="34">
        <v>51902.099872443272</v>
      </c>
      <c r="H190" s="34">
        <v>159189.50404742008</v>
      </c>
      <c r="I190" s="34">
        <v>18.857900000000001</v>
      </c>
      <c r="J190" s="33">
        <v>-2.0321749616414309E-8</v>
      </c>
      <c r="K190" s="33">
        <v>-6.6666110069490969E-4</v>
      </c>
      <c r="L190" s="33">
        <v>3.9619980672256361E-5</v>
      </c>
      <c r="M190" s="33">
        <v>3.774315700866282E-6</v>
      </c>
      <c r="N190" s="33">
        <v>-1.3195229403208941E-3</v>
      </c>
      <c r="O190" s="33">
        <v>0</v>
      </c>
      <c r="P190" s="29">
        <f>(Table_TrackDisplacement[[#This Row],[LR Track Z]]-Table_TrackDisplacement[[#This Row],[RR Track Z]])*1000</f>
        <v>8.2248029633866793</v>
      </c>
      <c r="Q190" s="29">
        <f>_xlfn.XLOOKUP(Table_TrackDisplacement[[#This Row],[Track ID]],Table__Track_Baseline[Track ID],Table__Track_Baseline[Avg. Cant],"-")</f>
        <v>8.1851829827144229</v>
      </c>
      <c r="R190" s="29">
        <f>Table_TrackDisplacement[[#This Row],[Cant Raw Data]]-Table_TrackDisplacement[[#This Row],[BL Cant Raw Data]]</f>
        <v>3.9619980672256361E-2</v>
      </c>
      <c r="S190" s="30">
        <f>(Table_TrackDisplacement[[#This Row],[Delta LR Z]]-Table_TrackDisplacement[[#This Row],[Delta RR Z]])*1000</f>
        <v>3.9619980672256361E-2</v>
      </c>
      <c r="T190" s="29">
        <f>Table_TrackDisplacement[[#This Row],[Cant Delta Data]]-Table_TrackDisplacement[[#This Row],[Raw Cant Change]]</f>
        <v>0</v>
      </c>
      <c r="U190" s="29">
        <f ca="1">IFERROR(Table_TrackDisplacement[[#This Row],[Cant Raw Data]]-OFFSET(Table_TrackDisplacement[[#This Row],[Cant Raw Data]],-2,0),"-")</f>
        <v>1.3492735699145442</v>
      </c>
      <c r="V190" s="29">
        <f ca="1">_xlfn.XLOOKUP(Table_TrackDisplacement[[#This Row],[Track ID]],Table__Track_Baseline[Track ID],Table__Track_Baseline[Avg. Twist],"-")</f>
        <v>1.5136291301907079</v>
      </c>
      <c r="W190" s="29">
        <f ca="1">IFERROR(Table_TrackDisplacement[[#This Row],[Twist Raw Data]]-Table_TrackDisplacement[[#This Row],[BL Twist Raw Data]],"-")</f>
        <v>-0.16435556027616371</v>
      </c>
      <c r="X190" s="29">
        <f ca="1">IFERROR(Table_TrackDisplacement[[#This Row],[Cant Delta Data]]-OFFSET(Table_TrackDisplacement[[#This Row],[Cant Delta Data]],-2,0),"-")</f>
        <v>-0.16435556027616371</v>
      </c>
      <c r="Y190" s="29">
        <f ca="1">IFERROR(Table_TrackDisplacement[[#This Row],[Twist Delta Data]]-Table_TrackDisplacement[[#This Row],[Raw Twist Change]],"-")</f>
        <v>0</v>
      </c>
      <c r="Z1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1316.9898640705298</v>
      </c>
      <c r="AA190" s="29">
        <f>_xlfn.XLOOKUP(Table_TrackDisplacement[[#This Row],[Track ID]],Table__Track_Baseline[Track ID],Table__Track_Baseline[Avg. Gauge],"-")</f>
        <v>1316.360972673865</v>
      </c>
      <c r="AB190" s="29">
        <f>IFERROR(Table_TrackDisplacement[[#This Row],[Gauge Raw Data]]-Table_TrackDisplacement[[#This Row],[BL Gauge Raw Data]],"-")</f>
        <v>0.62889139666481242</v>
      </c>
      <c r="AC1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0.65407394366514493</v>
      </c>
    </row>
    <row r="191" spans="1:29" x14ac:dyDescent="0.25">
      <c r="A191" s="27">
        <v>45778.270833333336</v>
      </c>
      <c r="B191" s="28" t="s">
        <v>30</v>
      </c>
      <c r="C191" s="28" t="str">
        <f>Table_TrackDisplacement[[#This Row],[Epoch]]&amp;"-"&amp;Table_TrackDisplacement[[#This Row],[Track ID]]</f>
        <v>45778.2708333333-250-RL-OP-0039</v>
      </c>
      <c r="D191" s="34">
        <v>51903.412339687522</v>
      </c>
      <c r="E191" s="34">
        <v>159190.51041847002</v>
      </c>
      <c r="F191" s="34">
        <v>18.866822806114332</v>
      </c>
      <c r="G191" s="34">
        <v>51903.064539433311</v>
      </c>
      <c r="H191" s="34">
        <v>159189.24057522361</v>
      </c>
      <c r="I191" s="34">
        <v>18.857900000000001</v>
      </c>
      <c r="J191" s="33">
        <v>-1.3399403542280197E-7</v>
      </c>
      <c r="K191" s="33">
        <v>-6.666300178039819E-4</v>
      </c>
      <c r="L191" s="33">
        <v>2.6120823947195504E-4</v>
      </c>
      <c r="M191" s="33">
        <v>3.1982955988496542E-5</v>
      </c>
      <c r="N191" s="33">
        <v>-1.2163060600869358E-3</v>
      </c>
      <c r="O191" s="33">
        <v>0</v>
      </c>
      <c r="P191" s="29">
        <f>(Table_TrackDisplacement[[#This Row],[LR Track Z]]-Table_TrackDisplacement[[#This Row],[RR Track Z]])*1000</f>
        <v>8.922806114330939</v>
      </c>
      <c r="Q191" s="29">
        <f>_xlfn.XLOOKUP(Table_TrackDisplacement[[#This Row],[Track ID]],Table__Track_Baseline[Track ID],Table__Track_Baseline[Avg. Cant],"-")</f>
        <v>8.6615978748589839</v>
      </c>
      <c r="R191" s="29">
        <f>Table_TrackDisplacement[[#This Row],[Cant Raw Data]]-Table_TrackDisplacement[[#This Row],[BL Cant Raw Data]]</f>
        <v>0.26120823947195504</v>
      </c>
      <c r="S191" s="30">
        <f>(Table_TrackDisplacement[[#This Row],[Delta LR Z]]-Table_TrackDisplacement[[#This Row],[Delta RR Z]])*1000</f>
        <v>0.26120823947195504</v>
      </c>
      <c r="T191" s="29">
        <f>Table_TrackDisplacement[[#This Row],[Cant Delta Data]]-Table_TrackDisplacement[[#This Row],[Raw Cant Change]]</f>
        <v>0</v>
      </c>
      <c r="U191" s="29">
        <f ca="1">IFERROR(Table_TrackDisplacement[[#This Row],[Cant Raw Data]]-OFFSET(Table_TrackDisplacement[[#This Row],[Cant Raw Data]],-2,0),"-")</f>
        <v>1.3943093103421234</v>
      </c>
      <c r="V191" s="29">
        <f ca="1">_xlfn.XLOOKUP(Table_TrackDisplacement[[#This Row],[Track ID]],Table__Track_Baseline[Track ID],Table__Track_Baseline[Avg. Twist],"-")</f>
        <v>1.2281620775240754</v>
      </c>
      <c r="W191" s="29">
        <f ca="1">IFERROR(Table_TrackDisplacement[[#This Row],[Twist Raw Data]]-Table_TrackDisplacement[[#This Row],[BL Twist Raw Data]],"-")</f>
        <v>0.166147232818048</v>
      </c>
      <c r="X191" s="29">
        <f ca="1">IFERROR(Table_TrackDisplacement[[#This Row],[Cant Delta Data]]-OFFSET(Table_TrackDisplacement[[#This Row],[Cant Delta Data]],-2,0),"-")</f>
        <v>0.166147232818048</v>
      </c>
      <c r="Y191" s="29">
        <f ca="1">IFERROR(Table_TrackDisplacement[[#This Row],[Twist Delta Data]]-Table_TrackDisplacement[[#This Row],[Raw Twist Change]],"-")</f>
        <v>0</v>
      </c>
      <c r="Z1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1316.6421319969854</v>
      </c>
      <c r="AA191" s="29">
        <f>_xlfn.XLOOKUP(Table_TrackDisplacement[[#This Row],[Track ID]],Table__Track_Baseline[Track ID],Table__Track_Baseline[Avg. Gauge],"-")</f>
        <v>1316.118744445334</v>
      </c>
      <c r="AB191" s="29">
        <f>IFERROR(Table_TrackDisplacement[[#This Row],[Gauge Raw Data]]-Table_TrackDisplacement[[#This Row],[BL Gauge Raw Data]],"-")</f>
        <v>0.52338755165146722</v>
      </c>
      <c r="AC1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0.60943005694396868</v>
      </c>
    </row>
    <row r="192" spans="1:29" x14ac:dyDescent="0.25">
      <c r="A192" s="27">
        <v>45778.270833333336</v>
      </c>
      <c r="B192" s="28" t="s">
        <v>31</v>
      </c>
      <c r="C192" s="28" t="str">
        <f>Table_TrackDisplacement[[#This Row],[Epoch]]&amp;"-"&amp;Table_TrackDisplacement[[#This Row],[Track ID]]</f>
        <v>45778.2708333333-250-RL-OP-0040</v>
      </c>
      <c r="D192" s="34">
        <v>51904.37691356564</v>
      </c>
      <c r="E192" s="34">
        <v>159190.2466065172</v>
      </c>
      <c r="F192" s="34">
        <v>18.867520809265276</v>
      </c>
      <c r="G192" s="34">
        <v>51904.029206423358</v>
      </c>
      <c r="H192" s="34">
        <v>159188.97710302711</v>
      </c>
      <c r="I192" s="34">
        <v>18.857900000000001</v>
      </c>
      <c r="J192" s="33">
        <v>-2.4766632122918963E-7</v>
      </c>
      <c r="K192" s="33">
        <v>-6.6659893491305411E-4</v>
      </c>
      <c r="L192" s="33">
        <v>4.8279649827165372E-4</v>
      </c>
      <c r="M192" s="33">
        <v>6.0191603552084416E-5</v>
      </c>
      <c r="N192" s="33">
        <v>-1.1130892089568079E-3</v>
      </c>
      <c r="O192" s="33">
        <v>0</v>
      </c>
      <c r="P192" s="29">
        <f>(Table_TrackDisplacement[[#This Row],[LR Track Z]]-Table_TrackDisplacement[[#This Row],[RR Track Z]])*1000</f>
        <v>9.6208092652751986</v>
      </c>
      <c r="Q192" s="29">
        <f>_xlfn.XLOOKUP(Table_TrackDisplacement[[#This Row],[Track ID]],Table__Track_Baseline[Track ID],Table__Track_Baseline[Avg. Cant],"-")</f>
        <v>9.1380127670035449</v>
      </c>
      <c r="R192" s="29">
        <f>Table_TrackDisplacement[[#This Row],[Cant Raw Data]]-Table_TrackDisplacement[[#This Row],[BL Cant Raw Data]]</f>
        <v>0.48279649827165372</v>
      </c>
      <c r="S192" s="30">
        <f>(Table_TrackDisplacement[[#This Row],[Delta LR Z]]-Table_TrackDisplacement[[#This Row],[Delta RR Z]])*1000</f>
        <v>0.48279649827165372</v>
      </c>
      <c r="T192" s="29">
        <f>Table_TrackDisplacement[[#This Row],[Cant Delta Data]]-Table_TrackDisplacement[[#This Row],[Raw Cant Change]]</f>
        <v>0</v>
      </c>
      <c r="U192" s="29">
        <f ca="1">IFERROR(Table_TrackDisplacement[[#This Row],[Cant Raw Data]]-OFFSET(Table_TrackDisplacement[[#This Row],[Cant Raw Data]],-2,0),"-")</f>
        <v>1.3960063018885194</v>
      </c>
      <c r="V192" s="29">
        <f ca="1">_xlfn.XLOOKUP(Table_TrackDisplacement[[#This Row],[Track ID]],Table__Track_Baseline[Track ID],Table__Track_Baseline[Avg. Twist],"-")</f>
        <v>0.95282978428912202</v>
      </c>
      <c r="W192" s="29">
        <f ca="1">IFERROR(Table_TrackDisplacement[[#This Row],[Twist Raw Data]]-Table_TrackDisplacement[[#This Row],[BL Twist Raw Data]],"-")</f>
        <v>0.44317651759939736</v>
      </c>
      <c r="X192" s="29">
        <f ca="1">IFERROR(Table_TrackDisplacement[[#This Row],[Cant Delta Data]]-OFFSET(Table_TrackDisplacement[[#This Row],[Cant Delta Data]],-2,0),"-")</f>
        <v>0.44317651759939736</v>
      </c>
      <c r="Y192" s="29">
        <f ca="1">IFERROR(Table_TrackDisplacement[[#This Row],[Twist Delta Data]]-Table_TrackDisplacement[[#This Row],[Raw Twist Change]],"-")</f>
        <v>0</v>
      </c>
      <c r="Z1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1316.294772508696</v>
      </c>
      <c r="AA192" s="29">
        <f>_xlfn.XLOOKUP(Table_TrackDisplacement[[#This Row],[Track ID]],Table__Track_Baseline[Track ID],Table__Track_Baseline[Avg. Gauge],"-")</f>
        <v>1315.8766898367924</v>
      </c>
      <c r="AB192" s="29">
        <f>IFERROR(Table_TrackDisplacement[[#This Row],[Gauge Raw Data]]-Table_TrackDisplacement[[#This Row],[BL Gauge Raw Data]],"-")</f>
        <v>0.41808267190367587</v>
      </c>
      <c r="AC1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0.6603778682707776</v>
      </c>
    </row>
    <row r="193" spans="1:29" x14ac:dyDescent="0.25">
      <c r="A193" s="27">
        <v>45778.270833333336</v>
      </c>
      <c r="B193" s="28" t="s">
        <v>32</v>
      </c>
      <c r="C193" s="28" t="str">
        <f>Table_TrackDisplacement[[#This Row],[Epoch]]&amp;"-"&amp;Table_TrackDisplacement[[#This Row],[Track ID]]</f>
        <v>45778.2708333333-250-RL-OP-0041</v>
      </c>
      <c r="D193" s="34">
        <v>51905.341841450259</v>
      </c>
      <c r="E193" s="34">
        <v>159189.98417913547</v>
      </c>
      <c r="F193" s="34">
        <v>18.868392406740742</v>
      </c>
      <c r="G193" s="34">
        <v>51905.003861376892</v>
      </c>
      <c r="H193" s="34">
        <v>159188.71199131437</v>
      </c>
      <c r="I193" s="34">
        <v>18.858104705007346</v>
      </c>
      <c r="J193" s="33">
        <v>7.2817783802747726E-8</v>
      </c>
      <c r="K193" s="33">
        <v>-6.6668595536611974E-4</v>
      </c>
      <c r="L193" s="33">
        <v>6.2688359244944536E-4</v>
      </c>
      <c r="M193" s="33">
        <v>4.1235252865590155E-6</v>
      </c>
      <c r="N193" s="33">
        <v>-9.8445164621807635E-4</v>
      </c>
      <c r="O193" s="33">
        <v>6.2823559687785746E-9</v>
      </c>
      <c r="P193" s="29">
        <f>(Table_TrackDisplacement[[#This Row],[LR Track Z]]-Table_TrackDisplacement[[#This Row],[RR Track Z]])*1000</f>
        <v>10.287701733396659</v>
      </c>
      <c r="Q193" s="29">
        <f>_xlfn.XLOOKUP(Table_TrackDisplacement[[#This Row],[Track ID]],Table__Track_Baseline[Track ID],Table__Track_Baseline[Avg. Cant],"-")</f>
        <v>9.6608244233031826</v>
      </c>
      <c r="R193" s="29">
        <f>Table_TrackDisplacement[[#This Row],[Cant Raw Data]]-Table_TrackDisplacement[[#This Row],[BL Cant Raw Data]]</f>
        <v>0.62687731009347658</v>
      </c>
      <c r="S193" s="30">
        <f>(Table_TrackDisplacement[[#This Row],[Delta LR Z]]-Table_TrackDisplacement[[#This Row],[Delta RR Z]])*1000</f>
        <v>0.62687731009347658</v>
      </c>
      <c r="T193" s="29">
        <f>Table_TrackDisplacement[[#This Row],[Cant Delta Data]]-Table_TrackDisplacement[[#This Row],[Raw Cant Change]]</f>
        <v>0</v>
      </c>
      <c r="U193" s="29">
        <f ca="1">IFERROR(Table_TrackDisplacement[[#This Row],[Cant Raw Data]]-OFFSET(Table_TrackDisplacement[[#This Row],[Cant Raw Data]],-2,0),"-")</f>
        <v>1.3648956190657202</v>
      </c>
      <c r="V193" s="29">
        <f ca="1">_xlfn.XLOOKUP(Table_TrackDisplacement[[#This Row],[Track ID]],Table__Track_Baseline[Track ID],Table__Track_Baseline[Avg. Twist],"-")</f>
        <v>0.99922654844419867</v>
      </c>
      <c r="W193" s="29">
        <f ca="1">IFERROR(Table_TrackDisplacement[[#This Row],[Twist Raw Data]]-Table_TrackDisplacement[[#This Row],[BL Twist Raw Data]],"-")</f>
        <v>0.36566907062152154</v>
      </c>
      <c r="X193" s="29">
        <f ca="1">IFERROR(Table_TrackDisplacement[[#This Row],[Cant Delta Data]]-OFFSET(Table_TrackDisplacement[[#This Row],[Cant Delta Data]],-2,0),"-")</f>
        <v>0.36566907062152154</v>
      </c>
      <c r="Y193" s="29">
        <f ca="1">IFERROR(Table_TrackDisplacement[[#This Row],[Twist Delta Data]]-Table_TrackDisplacement[[#This Row],[Raw Twist Change]],"-")</f>
        <v>0</v>
      </c>
      <c r="Z1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1316.3579372492436</v>
      </c>
      <c r="AA193" s="29">
        <f>_xlfn.XLOOKUP(Table_TrackDisplacement[[#This Row],[Track ID]],Table__Track_Baseline[Track ID],Table__Track_Baseline[Avg. Gauge],"-")</f>
        <v>1316.0471258679206</v>
      </c>
      <c r="AB193" s="29">
        <f>IFERROR(Table_TrackDisplacement[[#This Row],[Gauge Raw Data]]-Table_TrackDisplacement[[#This Row],[BL Gauge Raw Data]],"-")</f>
        <v>0.31081138132299202</v>
      </c>
      <c r="AC1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0.70282757801890994</v>
      </c>
    </row>
    <row r="194" spans="1:29" x14ac:dyDescent="0.25">
      <c r="A194" s="27">
        <v>45778.270833333336</v>
      </c>
      <c r="B194" s="28" t="s">
        <v>33</v>
      </c>
      <c r="C194" s="28" t="str">
        <f>Table_TrackDisplacement[[#This Row],[Epoch]]&amp;"-"&amp;Table_TrackDisplacement[[#This Row],[Track ID]]</f>
        <v>45778.2708333333-250-RL-OP-0042</v>
      </c>
      <c r="D194" s="34">
        <v>51906.308594977025</v>
      </c>
      <c r="E194" s="34">
        <v>159189.72847487876</v>
      </c>
      <c r="F194" s="34">
        <v>18.870110425193992</v>
      </c>
      <c r="G194" s="34">
        <v>51905.970489987638</v>
      </c>
      <c r="H194" s="34">
        <v>159188.45581371963</v>
      </c>
      <c r="I194" s="34">
        <v>18.859577402901905</v>
      </c>
      <c r="J194" s="33">
        <v>5.0066591938957572E-7</v>
      </c>
      <c r="K194" s="33">
        <v>-6.6679911105893552E-4</v>
      </c>
      <c r="L194" s="33">
        <v>3.9314050068739448E-4</v>
      </c>
      <c r="M194" s="33">
        <v>3.3789161534514278E-5</v>
      </c>
      <c r="N194" s="33">
        <v>-8.725931984372437E-4</v>
      </c>
      <c r="O194" s="33">
        <v>5.1479162266332423E-8</v>
      </c>
      <c r="P194" s="29">
        <f>(Table_TrackDisplacement[[#This Row],[LR Track Z]]-Table_TrackDisplacement[[#This Row],[RR Track Z]])*1000</f>
        <v>10.533022292086969</v>
      </c>
      <c r="Q194" s="29">
        <f>_xlfn.XLOOKUP(Table_TrackDisplacement[[#This Row],[Track ID]],Table__Track_Baseline[Track ID],Table__Track_Baseline[Avg. Cant],"-")</f>
        <v>10.139933270561841</v>
      </c>
      <c r="R194" s="29">
        <f>Table_TrackDisplacement[[#This Row],[Cant Raw Data]]-Table_TrackDisplacement[[#This Row],[BL Cant Raw Data]]</f>
        <v>0.39308902152512815</v>
      </c>
      <c r="S194" s="30">
        <f>(Table_TrackDisplacement[[#This Row],[Delta LR Z]]-Table_TrackDisplacement[[#This Row],[Delta RR Z]])*1000</f>
        <v>0.39308902152512815</v>
      </c>
      <c r="T194" s="29">
        <f>Table_TrackDisplacement[[#This Row],[Cant Delta Data]]-Table_TrackDisplacement[[#This Row],[Raw Cant Change]]</f>
        <v>0</v>
      </c>
      <c r="U194" s="29">
        <f ca="1">IFERROR(Table_TrackDisplacement[[#This Row],[Cant Raw Data]]-OFFSET(Table_TrackDisplacement[[#This Row],[Cant Raw Data]],-2,0),"-")</f>
        <v>0.91221302681177008</v>
      </c>
      <c r="V194" s="29">
        <f ca="1">_xlfn.XLOOKUP(Table_TrackDisplacement[[#This Row],[Track ID]],Table__Track_Baseline[Track ID],Table__Track_Baseline[Avg. Twist],"-")</f>
        <v>1.0019205035582956</v>
      </c>
      <c r="W194" s="29">
        <f ca="1">IFERROR(Table_TrackDisplacement[[#This Row],[Twist Raw Data]]-Table_TrackDisplacement[[#This Row],[BL Twist Raw Data]],"-")</f>
        <v>-8.9707476746525572E-2</v>
      </c>
      <c r="X194" s="29">
        <f ca="1">IFERROR(Table_TrackDisplacement[[#This Row],[Cant Delta Data]]-OFFSET(Table_TrackDisplacement[[#This Row],[Cant Delta Data]],-2,0),"-")</f>
        <v>-8.9707476746525572E-2</v>
      </c>
      <c r="Y194" s="29">
        <f ca="1">IFERROR(Table_TrackDisplacement[[#This Row],[Twist Delta Data]]-Table_TrackDisplacement[[#This Row],[Raw Twist Change]],"-")</f>
        <v>0</v>
      </c>
      <c r="Z1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1316.849404593481</v>
      </c>
      <c r="AA194" s="29">
        <f>_xlfn.XLOOKUP(Table_TrackDisplacement[[#This Row],[Track ID]],Table__Track_Baseline[Track ID],Table__Track_Baseline[Avg. Gauge],"-")</f>
        <v>1316.655979842496</v>
      </c>
      <c r="AB194" s="29">
        <f>IFERROR(Table_TrackDisplacement[[#This Row],[Gauge Raw Data]]-Table_TrackDisplacement[[#This Row],[BL Gauge Raw Data]],"-")</f>
        <v>0.19342475098505929</v>
      </c>
      <c r="AC1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0.44494753531598707</v>
      </c>
    </row>
    <row r="195" spans="1:29" x14ac:dyDescent="0.25">
      <c r="A195" s="27">
        <v>45778.270833333336</v>
      </c>
      <c r="B195" s="28" t="s">
        <v>34</v>
      </c>
      <c r="C195" s="28" t="str">
        <f>Table_TrackDisplacement[[#This Row],[Epoch]]&amp;"-"&amp;Table_TrackDisplacement[[#This Row],[Track ID]]</f>
        <v>45778.2708333333-250-RL-OP-0043</v>
      </c>
      <c r="D195" s="34">
        <v>51907.275348503783</v>
      </c>
      <c r="E195" s="34">
        <v>159189.47277062206</v>
      </c>
      <c r="F195" s="34">
        <v>18.871828443647242</v>
      </c>
      <c r="G195" s="34">
        <v>51906.937118598384</v>
      </c>
      <c r="H195" s="34">
        <v>159188.19963612489</v>
      </c>
      <c r="I195" s="34">
        <v>18.861050100796465</v>
      </c>
      <c r="J195" s="33">
        <v>9.2849950306117535E-7</v>
      </c>
      <c r="K195" s="33">
        <v>-6.6691223764792085E-4</v>
      </c>
      <c r="L195" s="33">
        <v>1.5939740892889631E-4</v>
      </c>
      <c r="M195" s="33">
        <v>6.3454805058427155E-5</v>
      </c>
      <c r="N195" s="33">
        <v>-7.607347215525806E-4</v>
      </c>
      <c r="O195" s="33">
        <v>9.6675968563886272E-8</v>
      </c>
      <c r="P195" s="29">
        <f>(Table_TrackDisplacement[[#This Row],[LR Track Z]]-Table_TrackDisplacement[[#This Row],[RR Track Z]])*1000</f>
        <v>10.778342850777278</v>
      </c>
      <c r="Q195" s="29">
        <f>_xlfn.XLOOKUP(Table_TrackDisplacement[[#This Row],[Track ID]],Table__Track_Baseline[Track ID],Table__Track_Baseline[Avg. Cant],"-")</f>
        <v>10.619042117816946</v>
      </c>
      <c r="R195" s="29">
        <f>Table_TrackDisplacement[[#This Row],[Cant Raw Data]]-Table_TrackDisplacement[[#This Row],[BL Cant Raw Data]]</f>
        <v>0.15930073296033243</v>
      </c>
      <c r="S195" s="30">
        <f>(Table_TrackDisplacement[[#This Row],[Delta LR Z]]-Table_TrackDisplacement[[#This Row],[Delta RR Z]])*1000</f>
        <v>0.15930073296033243</v>
      </c>
      <c r="T195" s="29">
        <f>Table_TrackDisplacement[[#This Row],[Cant Delta Data]]-Table_TrackDisplacement[[#This Row],[Raw Cant Change]]</f>
        <v>0</v>
      </c>
      <c r="U195" s="29">
        <f ca="1">IFERROR(Table_TrackDisplacement[[#This Row],[Cant Raw Data]]-OFFSET(Table_TrackDisplacement[[#This Row],[Cant Raw Data]],-2,0),"-")</f>
        <v>0.49064111738061911</v>
      </c>
      <c r="V195" s="29">
        <f ca="1">_xlfn.XLOOKUP(Table_TrackDisplacement[[#This Row],[Track ID]],Table__Track_Baseline[Track ID],Table__Track_Baseline[Avg. Twist],"-")</f>
        <v>0.95821769451376326</v>
      </c>
      <c r="W195" s="29">
        <f ca="1">IFERROR(Table_TrackDisplacement[[#This Row],[Twist Raw Data]]-Table_TrackDisplacement[[#This Row],[BL Twist Raw Data]],"-")</f>
        <v>-0.46757657713314416</v>
      </c>
      <c r="X195" s="29">
        <f ca="1">IFERROR(Table_TrackDisplacement[[#This Row],[Cant Delta Data]]-OFFSET(Table_TrackDisplacement[[#This Row],[Cant Delta Data]],-2,0),"-")</f>
        <v>-0.46757657713314416</v>
      </c>
      <c r="Y195" s="29">
        <f ca="1">IFERROR(Table_TrackDisplacement[[#This Row],[Twist Delta Data]]-Table_TrackDisplacement[[#This Row],[Raw Twist Change]],"-")</f>
        <v>0</v>
      </c>
      <c r="Z1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1317.3409161878221</v>
      </c>
      <c r="AA195" s="29">
        <f>_xlfn.XLOOKUP(Table_TrackDisplacement[[#This Row],[Track ID]],Table__Track_Baseline[Track ID],Table__Track_Baseline[Avg. Gauge],"-")</f>
        <v>1317.2650047757083</v>
      </c>
      <c r="AB195" s="29">
        <f>IFERROR(Table_TrackDisplacement[[#This Row],[Gauge Raw Data]]-Table_TrackDisplacement[[#This Row],[BL Gauge Raw Data]],"-")</f>
        <v>7.5911412113782717E-2</v>
      </c>
      <c r="AC1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0.19516383090660591</v>
      </c>
    </row>
    <row r="196" spans="1:29" x14ac:dyDescent="0.25">
      <c r="A196" s="27">
        <v>45778.270833333336</v>
      </c>
      <c r="B196" s="28" t="s">
        <v>35</v>
      </c>
      <c r="C196" s="28" t="str">
        <f>Table_TrackDisplacement[[#This Row],[Epoch]]&amp;"-"&amp;Table_TrackDisplacement[[#This Row],[Track ID]]</f>
        <v>45778.2708333333-250-RL-OP-0044</v>
      </c>
      <c r="D196" s="34">
        <v>51908.242837315098</v>
      </c>
      <c r="E196" s="34">
        <v>159189.22062192488</v>
      </c>
      <c r="F196" s="34">
        <v>18.873859426244497</v>
      </c>
      <c r="G196" s="34">
        <v>51907.904517584328</v>
      </c>
      <c r="H196" s="34">
        <v>159187.94720456348</v>
      </c>
      <c r="I196" s="34">
        <v>18.86283128862453</v>
      </c>
      <c r="J196" s="33">
        <v>1.2180091289337724E-5</v>
      </c>
      <c r="K196" s="33">
        <v>-6.184220255818218E-4</v>
      </c>
      <c r="L196" s="33">
        <v>-1.5627740168611126E-7</v>
      </c>
      <c r="M196" s="33">
        <v>1.1057069059461355E-5</v>
      </c>
      <c r="N196" s="33">
        <v>-6.2307901680469513E-4</v>
      </c>
      <c r="O196" s="33">
        <v>2.9815868529681211E-7</v>
      </c>
      <c r="P196" s="29">
        <f>(Table_TrackDisplacement[[#This Row],[LR Track Z]]-Table_TrackDisplacement[[#This Row],[RR Track Z]])*1000</f>
        <v>11.028137619966571</v>
      </c>
      <c r="Q196" s="29">
        <f>_xlfn.XLOOKUP(Table_TrackDisplacement[[#This Row],[Track ID]],Table__Track_Baseline[Track ID],Table__Track_Baseline[Avg. Cant],"-")</f>
        <v>11.028592056053554</v>
      </c>
      <c r="R196" s="29">
        <f>Table_TrackDisplacement[[#This Row],[Cant Raw Data]]-Table_TrackDisplacement[[#This Row],[BL Cant Raw Data]]</f>
        <v>-4.5443608698292337E-4</v>
      </c>
      <c r="S196" s="30">
        <f>(Table_TrackDisplacement[[#This Row],[Delta LR Z]]-Table_TrackDisplacement[[#This Row],[Delta RR Z]])*1000</f>
        <v>-4.5443608698292337E-4</v>
      </c>
      <c r="T196" s="29">
        <f>Table_TrackDisplacement[[#This Row],[Cant Delta Data]]-Table_TrackDisplacement[[#This Row],[Raw Cant Change]]</f>
        <v>0</v>
      </c>
      <c r="U196" s="29">
        <f ca="1">IFERROR(Table_TrackDisplacement[[#This Row],[Cant Raw Data]]-OFFSET(Table_TrackDisplacement[[#This Row],[Cant Raw Data]],-2,0),"-")</f>
        <v>0.49511532787960277</v>
      </c>
      <c r="V196" s="29">
        <f ca="1">_xlfn.XLOOKUP(Table_TrackDisplacement[[#This Row],[Track ID]],Table__Track_Baseline[Track ID],Table__Track_Baseline[Avg. Twist],"-")</f>
        <v>0.88865878549171384</v>
      </c>
      <c r="W196" s="29">
        <f ca="1">IFERROR(Table_TrackDisplacement[[#This Row],[Twist Raw Data]]-Table_TrackDisplacement[[#This Row],[BL Twist Raw Data]],"-")</f>
        <v>-0.39354345761211107</v>
      </c>
      <c r="X196" s="29">
        <f ca="1">IFERROR(Table_TrackDisplacement[[#This Row],[Cant Delta Data]]-OFFSET(Table_TrackDisplacement[[#This Row],[Cant Delta Data]],-2,0),"-")</f>
        <v>-0.39354345761211107</v>
      </c>
      <c r="Y196" s="29">
        <f ca="1">IFERROR(Table_TrackDisplacement[[#This Row],[Twist Delta Data]]-Table_TrackDisplacement[[#This Row],[Raw Twist Change]],"-")</f>
        <v>0</v>
      </c>
      <c r="Z1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1317.639418188757</v>
      </c>
      <c r="AA196" s="29">
        <f>_xlfn.XLOOKUP(Table_TrackDisplacement[[#This Row],[Track ID]],Table__Track_Baseline[Track ID],Table__Track_Baseline[Avg. Gauge],"-")</f>
        <v>1317.6346329476246</v>
      </c>
      <c r="AB196" s="29">
        <f>IFERROR(Table_TrackDisplacement[[#This Row],[Gauge Raw Data]]-Table_TrackDisplacement[[#This Row],[BL Gauge Raw Data]],"-")</f>
        <v>4.785241132367446E-3</v>
      </c>
      <c r="AC1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4.8119910988974283E-3</v>
      </c>
    </row>
    <row r="197" spans="1:29" x14ac:dyDescent="0.25">
      <c r="A197" s="27">
        <v>45778.270833333336</v>
      </c>
      <c r="B197" s="28" t="s">
        <v>36</v>
      </c>
      <c r="C197" s="28" t="str">
        <f>Table_TrackDisplacement[[#This Row],[Epoch]]&amp;"-"&amp;Table_TrackDisplacement[[#This Row],[Track ID]]</f>
        <v>45778.2708333333-250-RL-OP-0045</v>
      </c>
      <c r="D197" s="34">
        <v>51909.212441955213</v>
      </c>
      <c r="E197" s="34">
        <v>159188.97595984521</v>
      </c>
      <c r="F197" s="34">
        <v>18.87656287463863</v>
      </c>
      <c r="G197" s="34">
        <v>51908.873845612303</v>
      </c>
      <c r="H197" s="34">
        <v>159187.7014451595</v>
      </c>
      <c r="I197" s="34">
        <v>18.865174266709456</v>
      </c>
      <c r="J197" s="33">
        <v>5.049430183134973E-5</v>
      </c>
      <c r="K197" s="33">
        <v>-4.6666161506436765E-4</v>
      </c>
      <c r="L197" s="33">
        <v>-6.478703618029158E-7</v>
      </c>
      <c r="M197" s="33">
        <v>4.2221327021252364E-5</v>
      </c>
      <c r="N197" s="33">
        <v>-5.0022773211821914E-4</v>
      </c>
      <c r="O197" s="33">
        <v>1.1385157527854517E-6</v>
      </c>
      <c r="P197" s="29">
        <f>(Table_TrackDisplacement[[#This Row],[LR Track Z]]-Table_TrackDisplacement[[#This Row],[RR Track Z]])*1000</f>
        <v>11.388607929173844</v>
      </c>
      <c r="Q197" s="29">
        <f>_xlfn.XLOOKUP(Table_TrackDisplacement[[#This Row],[Track ID]],Table__Track_Baseline[Track ID],Table__Track_Baseline[Avg. Cant],"-")</f>
        <v>11.390394315288432</v>
      </c>
      <c r="R197" s="29">
        <f>Table_TrackDisplacement[[#This Row],[Cant Raw Data]]-Table_TrackDisplacement[[#This Row],[BL Cant Raw Data]]</f>
        <v>-1.7863861145883675E-3</v>
      </c>
      <c r="S197" s="30">
        <f>(Table_TrackDisplacement[[#This Row],[Delta LR Z]]-Table_TrackDisplacement[[#This Row],[Delta RR Z]])*1000</f>
        <v>-1.7863861145883675E-3</v>
      </c>
      <c r="T197" s="29">
        <f>Table_TrackDisplacement[[#This Row],[Cant Delta Data]]-Table_TrackDisplacement[[#This Row],[Raw Cant Change]]</f>
        <v>0</v>
      </c>
      <c r="U197" s="29">
        <f ca="1">IFERROR(Table_TrackDisplacement[[#This Row],[Cant Raw Data]]-OFFSET(Table_TrackDisplacement[[#This Row],[Cant Raw Data]],-2,0),"-")</f>
        <v>0.61026507839656574</v>
      </c>
      <c r="V197" s="29">
        <f ca="1">_xlfn.XLOOKUP(Table_TrackDisplacement[[#This Row],[Track ID]],Table__Track_Baseline[Track ID],Table__Track_Baseline[Avg. Twist],"-")</f>
        <v>0.77135219747148653</v>
      </c>
      <c r="W197" s="29">
        <f ca="1">IFERROR(Table_TrackDisplacement[[#This Row],[Twist Raw Data]]-Table_TrackDisplacement[[#This Row],[BL Twist Raw Data]],"-")</f>
        <v>-0.16108711907492079</v>
      </c>
      <c r="X197" s="29">
        <f ca="1">IFERROR(Table_TrackDisplacement[[#This Row],[Cant Delta Data]]-OFFSET(Table_TrackDisplacement[[#This Row],[Cant Delta Data]],-2,0),"-")</f>
        <v>-0.16108711907492079</v>
      </c>
      <c r="Y197" s="29">
        <f ca="1">IFERROR(Table_TrackDisplacement[[#This Row],[Twist Delta Data]]-Table_TrackDisplacement[[#This Row],[Raw Twist Change]],"-")</f>
        <v>0</v>
      </c>
      <c r="Z1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1318.7740018291622</v>
      </c>
      <c r="AA197" s="29">
        <f>_xlfn.XLOOKUP(Table_TrackDisplacement[[#This Row],[Track ID]],Table__Track_Baseline[Track ID],Table__Track_Baseline[Avg. Gauge],"-")</f>
        <v>1318.7394535583733</v>
      </c>
      <c r="AB197" s="29">
        <f>IFERROR(Table_TrackDisplacement[[#This Row],[Gauge Raw Data]]-Table_TrackDisplacement[[#This Row],[BL Gauge Raw Data]],"-")</f>
        <v>3.4548270788945956E-2</v>
      </c>
      <c r="AC1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3.4616722860949148E-2</v>
      </c>
    </row>
    <row r="198" spans="1:29" x14ac:dyDescent="0.25">
      <c r="A198" s="27">
        <v>45778.270833333336</v>
      </c>
      <c r="B198" s="28" t="s">
        <v>37</v>
      </c>
      <c r="C198" s="28" t="str">
        <f>Table_TrackDisplacement[[#This Row],[Epoch]]&amp;"-"&amp;Table_TrackDisplacement[[#This Row],[Track ID]]</f>
        <v>45778.2708333333-250-RL-OP-0046</v>
      </c>
      <c r="D198" s="34">
        <v>51910.182046595335</v>
      </c>
      <c r="E198" s="34">
        <v>159188.73129776554</v>
      </c>
      <c r="F198" s="34">
        <v>18.879266323032763</v>
      </c>
      <c r="G198" s="34">
        <v>51909.843173640271</v>
      </c>
      <c r="H198" s="34">
        <v>159187.45568575553</v>
      </c>
      <c r="I198" s="34">
        <v>18.867517244794382</v>
      </c>
      <c r="J198" s="33">
        <v>8.8808519649319351E-5</v>
      </c>
      <c r="K198" s="33">
        <v>-3.149012045469135E-4</v>
      </c>
      <c r="L198" s="33">
        <v>-1.1394633219197203E-6</v>
      </c>
      <c r="M198" s="33">
        <v>7.3385570431128144E-5</v>
      </c>
      <c r="N198" s="33">
        <v>-3.7737644743174314E-4</v>
      </c>
      <c r="O198" s="33">
        <v>1.9788728202740913E-6</v>
      </c>
      <c r="P198" s="29">
        <f>(Table_TrackDisplacement[[#This Row],[LR Track Z]]-Table_TrackDisplacement[[#This Row],[RR Track Z]])*1000</f>
        <v>11.749078238381117</v>
      </c>
      <c r="Q198" s="29">
        <f>_xlfn.XLOOKUP(Table_TrackDisplacement[[#This Row],[Track ID]],Table__Track_Baseline[Track ID],Table__Track_Baseline[Avg. Cant],"-")</f>
        <v>11.75219657452331</v>
      </c>
      <c r="R198" s="29">
        <f>Table_TrackDisplacement[[#This Row],[Cant Raw Data]]-Table_TrackDisplacement[[#This Row],[BL Cant Raw Data]]</f>
        <v>-3.1183361421938116E-3</v>
      </c>
      <c r="S198" s="30">
        <f>(Table_TrackDisplacement[[#This Row],[Delta LR Z]]-Table_TrackDisplacement[[#This Row],[Delta RR Z]])*1000</f>
        <v>-3.1183361421938116E-3</v>
      </c>
      <c r="T198" s="29">
        <f>Table_TrackDisplacement[[#This Row],[Cant Delta Data]]-Table_TrackDisplacement[[#This Row],[Raw Cant Change]]</f>
        <v>0</v>
      </c>
      <c r="U198" s="29">
        <f ca="1">IFERROR(Table_TrackDisplacement[[#This Row],[Cant Raw Data]]-OFFSET(Table_TrackDisplacement[[#This Row],[Cant Raw Data]],-2,0),"-")</f>
        <v>0.72094061841454504</v>
      </c>
      <c r="V198" s="29">
        <f ca="1">_xlfn.XLOOKUP(Table_TrackDisplacement[[#This Row],[Track ID]],Table__Track_Baseline[Track ID],Table__Track_Baseline[Avg. Twist],"-")</f>
        <v>0.72360451846975593</v>
      </c>
      <c r="W198" s="29">
        <f ca="1">IFERROR(Table_TrackDisplacement[[#This Row],[Twist Raw Data]]-Table_TrackDisplacement[[#This Row],[BL Twist Raw Data]],"-")</f>
        <v>-2.6639000552108882E-3</v>
      </c>
      <c r="X198" s="29">
        <f ca="1">IFERROR(Table_TrackDisplacement[[#This Row],[Cant Delta Data]]-OFFSET(Table_TrackDisplacement[[#This Row],[Cant Delta Data]],-2,0),"-")</f>
        <v>-2.6639000552108882E-3</v>
      </c>
      <c r="Y198" s="29">
        <f ca="1">IFERROR(Table_TrackDisplacement[[#This Row],[Twist Delta Data]]-Table_TrackDisplacement[[#This Row],[Raw Twist Change]],"-")</f>
        <v>0</v>
      </c>
      <c r="Z1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1319.9086788840959</v>
      </c>
      <c r="AA198" s="29">
        <f>_xlfn.XLOOKUP(Table_TrackDisplacement[[#This Row],[Track ID]],Table__Track_Baseline[Track ID],Table__Track_Baseline[Avg. Gauge],"-")</f>
        <v>1319.8443684156091</v>
      </c>
      <c r="AB198" s="29">
        <f>IFERROR(Table_TrackDisplacement[[#This Row],[Gauge Raw Data]]-Table_TrackDisplacement[[#This Row],[BL Gauge Raw Data]],"-")</f>
        <v>6.4310468486837635E-2</v>
      </c>
      <c r="AC1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6.442629398313296E-2</v>
      </c>
    </row>
    <row r="199" spans="1:29" x14ac:dyDescent="0.25">
      <c r="A199" s="27">
        <v>45778.270833333336</v>
      </c>
      <c r="B199" s="28" t="s">
        <v>38</v>
      </c>
      <c r="C199" s="28" t="str">
        <f>Table_TrackDisplacement[[#This Row],[Epoch]]&amp;"-"&amp;Table_TrackDisplacement[[#This Row],[Track ID]]</f>
        <v>45778.2708333333-250-RL-OP-0047</v>
      </c>
      <c r="D199" s="34">
        <v>51911.15212013515</v>
      </c>
      <c r="E199" s="34">
        <v>159188.48835677281</v>
      </c>
      <c r="F199" s="34">
        <v>18.882402466562812</v>
      </c>
      <c r="G199" s="34">
        <v>51910.834175044969</v>
      </c>
      <c r="H199" s="34">
        <v>159187.20644558506</v>
      </c>
      <c r="I199" s="34">
        <v>18.870138804746514</v>
      </c>
      <c r="J199" s="33">
        <v>6.5116163750644773E-4</v>
      </c>
      <c r="K199" s="33">
        <v>-3.9662056951783597E-4</v>
      </c>
      <c r="L199" s="33">
        <v>2.4846731438543657E-5</v>
      </c>
      <c r="M199" s="33">
        <v>-1.007411367027089E-3</v>
      </c>
      <c r="N199" s="33">
        <v>-3.0395109206438065E-5</v>
      </c>
      <c r="O199" s="33">
        <v>-2.9126071865448466E-7</v>
      </c>
      <c r="P199" s="29">
        <f>(Table_TrackDisplacement[[#This Row],[LR Track Z]]-Table_TrackDisplacement[[#This Row],[RR Track Z]])*1000</f>
        <v>12.263661816298566</v>
      </c>
      <c r="Q199" s="29">
        <f>_xlfn.XLOOKUP(Table_TrackDisplacement[[#This Row],[Track ID]],Table__Track_Baseline[Track ID],Table__Track_Baseline[Avg. Cant],"-")</f>
        <v>12.238523824141367</v>
      </c>
      <c r="R199" s="29">
        <f>Table_TrackDisplacement[[#This Row],[Cant Raw Data]]-Table_TrackDisplacement[[#This Row],[BL Cant Raw Data]]</f>
        <v>2.5137992157198141E-2</v>
      </c>
      <c r="S199" s="30">
        <f>(Table_TrackDisplacement[[#This Row],[Delta LR Z]]-Table_TrackDisplacement[[#This Row],[Delta RR Z]])*1000</f>
        <v>2.5137992157198141E-2</v>
      </c>
      <c r="T199" s="29">
        <f>Table_TrackDisplacement[[#This Row],[Cant Delta Data]]-Table_TrackDisplacement[[#This Row],[Raw Cant Change]]</f>
        <v>0</v>
      </c>
      <c r="U199" s="29">
        <f ca="1">IFERROR(Table_TrackDisplacement[[#This Row],[Cant Raw Data]]-OFFSET(Table_TrackDisplacement[[#This Row],[Cant Raw Data]],-2,0),"-")</f>
        <v>0.87505388712472154</v>
      </c>
      <c r="V199" s="29">
        <f ca="1">_xlfn.XLOOKUP(Table_TrackDisplacement[[#This Row],[Track ID]],Table__Track_Baseline[Track ID],Table__Track_Baseline[Avg. Twist],"-")</f>
        <v>0.84812950885293503</v>
      </c>
      <c r="W199" s="29">
        <f ca="1">IFERROR(Table_TrackDisplacement[[#This Row],[Twist Raw Data]]-Table_TrackDisplacement[[#This Row],[BL Twist Raw Data]],"-")</f>
        <v>2.6924378271786509E-2</v>
      </c>
      <c r="X199" s="29">
        <f ca="1">IFERROR(Table_TrackDisplacement[[#This Row],[Cant Delta Data]]-OFFSET(Table_TrackDisplacement[[#This Row],[Cant Delta Data]],-2,0),"-")</f>
        <v>2.6924378271786509E-2</v>
      </c>
      <c r="Y199" s="29">
        <f ca="1">IFERROR(Table_TrackDisplacement[[#This Row],[Twist Delta Data]]-Table_TrackDisplacement[[#This Row],[Raw Twist Change]],"-")</f>
        <v>0</v>
      </c>
      <c r="Z1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1320.808756422432</v>
      </c>
      <c r="AA199" s="29">
        <f>_xlfn.XLOOKUP(Table_TrackDisplacement[[#This Row],[Track ID]],Table__Track_Baseline[Track ID],Table__Track_Baseline[Avg. Gauge],"-")</f>
        <v>1320.7658031742594</v>
      </c>
      <c r="AB199" s="29">
        <f>IFERROR(Table_TrackDisplacement[[#This Row],[Gauge Raw Data]]-Table_TrackDisplacement[[#This Row],[BL Gauge Raw Data]],"-")</f>
        <v>4.2953248172580061E-2</v>
      </c>
      <c r="AC1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1.698710516184966</v>
      </c>
    </row>
    <row r="200" spans="1:29" x14ac:dyDescent="0.25">
      <c r="A200" s="27">
        <v>45778.270833333336</v>
      </c>
      <c r="B200" s="28" t="s">
        <v>39</v>
      </c>
      <c r="C200" s="28" t="str">
        <f>Table_TrackDisplacement[[#This Row],[Epoch]]&amp;"-"&amp;Table_TrackDisplacement[[#This Row],[Track ID]]</f>
        <v>45778.2708333333-250-RL-OP-0048</v>
      </c>
      <c r="D200" s="34">
        <v>51912.12375265485</v>
      </c>
      <c r="E200" s="34">
        <v>159188.251908826</v>
      </c>
      <c r="F200" s="34">
        <v>18.88715800054198</v>
      </c>
      <c r="G200" s="34">
        <v>51911.805659447018</v>
      </c>
      <c r="H200" s="34">
        <v>159186.96936626773</v>
      </c>
      <c r="I200" s="34">
        <v>18.873523159975598</v>
      </c>
      <c r="J200" s="33">
        <v>5.7760837080422789E-4</v>
      </c>
      <c r="K200" s="33">
        <v>-6.9684459595009685E-4</v>
      </c>
      <c r="L200" s="33">
        <v>1.427154763895544E-4</v>
      </c>
      <c r="M200" s="33">
        <v>-1.0413617856102064E-3</v>
      </c>
      <c r="N200" s="33">
        <v>-1.6963059897534549E-4</v>
      </c>
      <c r="O200" s="33">
        <v>-1.6254829837691886E-6</v>
      </c>
      <c r="P200" s="29">
        <f>(Table_TrackDisplacement[[#This Row],[LR Track Z]]-Table_TrackDisplacement[[#This Row],[RR Track Z]])*1000</f>
        <v>13.634840566382422</v>
      </c>
      <c r="Q200" s="29">
        <f>_xlfn.XLOOKUP(Table_TrackDisplacement[[#This Row],[Track ID]],Table__Track_Baseline[Track ID],Table__Track_Baseline[Avg. Cant],"-")</f>
        <v>13.490499607009099</v>
      </c>
      <c r="R200" s="29">
        <f>Table_TrackDisplacement[[#This Row],[Cant Raw Data]]-Table_TrackDisplacement[[#This Row],[BL Cant Raw Data]]</f>
        <v>0.14434095937332359</v>
      </c>
      <c r="S200" s="30">
        <f>(Table_TrackDisplacement[[#This Row],[Delta LR Z]]-Table_TrackDisplacement[[#This Row],[Delta RR Z]])*1000</f>
        <v>0.14434095937332359</v>
      </c>
      <c r="T200" s="29">
        <f>Table_TrackDisplacement[[#This Row],[Cant Delta Data]]-Table_TrackDisplacement[[#This Row],[Raw Cant Change]]</f>
        <v>0</v>
      </c>
      <c r="U200" s="29">
        <f ca="1">IFERROR(Table_TrackDisplacement[[#This Row],[Cant Raw Data]]-OFFSET(Table_TrackDisplacement[[#This Row],[Cant Raw Data]],-2,0),"-")</f>
        <v>1.8857623280013058</v>
      </c>
      <c r="V200" s="29">
        <f ca="1">_xlfn.XLOOKUP(Table_TrackDisplacement[[#This Row],[Track ID]],Table__Track_Baseline[Track ID],Table__Track_Baseline[Avg. Twist],"-")</f>
        <v>1.7383030324857884</v>
      </c>
      <c r="W200" s="29">
        <f ca="1">IFERROR(Table_TrackDisplacement[[#This Row],[Twist Raw Data]]-Table_TrackDisplacement[[#This Row],[BL Twist Raw Data]],"-")</f>
        <v>0.1474592955155174</v>
      </c>
      <c r="X200" s="29">
        <f ca="1">IFERROR(Table_TrackDisplacement[[#This Row],[Cant Delta Data]]-OFFSET(Table_TrackDisplacement[[#This Row],[Cant Delta Data]],-2,0),"-")</f>
        <v>0.1474592955155174</v>
      </c>
      <c r="Y200" s="29">
        <f ca="1">IFERROR(Table_TrackDisplacement[[#This Row],[Twist Delta Data]]-Table_TrackDisplacement[[#This Row],[Raw Twist Change]],"-")</f>
        <v>0</v>
      </c>
      <c r="Z2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1321.4706245396694</v>
      </c>
      <c r="AA200" s="29">
        <f>_xlfn.XLOOKUP(Table_TrackDisplacement[[#This Row],[Track ID]],Table__Track_Baseline[Track ID],Table__Track_Baseline[Avg. Gauge],"-")</f>
        <v>1321.5922129002581</v>
      </c>
      <c r="AB200" s="29">
        <f>IFERROR(Table_TrackDisplacement[[#This Row],[Gauge Raw Data]]-Table_TrackDisplacement[[#This Row],[BL Gauge Raw Data]],"-")</f>
        <v>-0.12158836058870293</v>
      </c>
      <c r="AC2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1.7087578173982065</v>
      </c>
    </row>
    <row r="201" spans="1:29" x14ac:dyDescent="0.25">
      <c r="A201" s="27">
        <v>45778.270833333336</v>
      </c>
      <c r="B201" s="28" t="s">
        <v>40</v>
      </c>
      <c r="C201" s="28" t="str">
        <f>Table_TrackDisplacement[[#This Row],[Epoch]]&amp;"-"&amp;Table_TrackDisplacement[[#This Row],[Track ID]]</f>
        <v>45778.2708333333-250-RL-OP-0049</v>
      </c>
      <c r="D201" s="34">
        <v>51913.095385174551</v>
      </c>
      <c r="E201" s="34">
        <v>159188.01546087916</v>
      </c>
      <c r="F201" s="34">
        <v>18.891913534521148</v>
      </c>
      <c r="G201" s="34">
        <v>51912.777143849067</v>
      </c>
      <c r="H201" s="34">
        <v>159186.73228695037</v>
      </c>
      <c r="I201" s="34">
        <v>18.876907515204685</v>
      </c>
      <c r="J201" s="33">
        <v>5.0405511137796566E-4</v>
      </c>
      <c r="K201" s="33">
        <v>-9.9706865148618817E-4</v>
      </c>
      <c r="L201" s="33">
        <v>2.6058422134411785E-4</v>
      </c>
      <c r="M201" s="33">
        <v>-1.0753122041933239E-3</v>
      </c>
      <c r="N201" s="33">
        <v>-3.0886614695191383E-4</v>
      </c>
      <c r="O201" s="33">
        <v>-2.959705245331179E-6</v>
      </c>
      <c r="P201" s="29">
        <f>(Table_TrackDisplacement[[#This Row],[LR Track Z]]-Table_TrackDisplacement[[#This Row],[RR Track Z]])*1000</f>
        <v>15.006019316462726</v>
      </c>
      <c r="Q201" s="29">
        <f>_xlfn.XLOOKUP(Table_TrackDisplacement[[#This Row],[Track ID]],Table__Track_Baseline[Track ID],Table__Track_Baseline[Avg. Cant],"-")</f>
        <v>14.742475389873277</v>
      </c>
      <c r="R201" s="29">
        <f>Table_TrackDisplacement[[#This Row],[Cant Raw Data]]-Table_TrackDisplacement[[#This Row],[BL Cant Raw Data]]</f>
        <v>0.26354392658944903</v>
      </c>
      <c r="S201" s="30">
        <f>(Table_TrackDisplacement[[#This Row],[Delta LR Z]]-Table_TrackDisplacement[[#This Row],[Delta RR Z]])*1000</f>
        <v>0.26354392658944903</v>
      </c>
      <c r="T201" s="29">
        <f>Table_TrackDisplacement[[#This Row],[Cant Delta Data]]-Table_TrackDisplacement[[#This Row],[Raw Cant Change]]</f>
        <v>0</v>
      </c>
      <c r="U201" s="29">
        <f ca="1">IFERROR(Table_TrackDisplacement[[#This Row],[Cant Raw Data]]-OFFSET(Table_TrackDisplacement[[#This Row],[Cant Raw Data]],-2,0),"-")</f>
        <v>2.7423575001641609</v>
      </c>
      <c r="V201" s="29">
        <f ca="1">_xlfn.XLOOKUP(Table_TrackDisplacement[[#This Row],[Track ID]],Table__Track_Baseline[Track ID],Table__Track_Baseline[Avg. Twist],"-")</f>
        <v>2.50395156573191</v>
      </c>
      <c r="W201" s="29">
        <f ca="1">IFERROR(Table_TrackDisplacement[[#This Row],[Twist Raw Data]]-Table_TrackDisplacement[[#This Row],[BL Twist Raw Data]],"-")</f>
        <v>0.23840593443225089</v>
      </c>
      <c r="X201" s="29">
        <f ca="1">IFERROR(Table_TrackDisplacement[[#This Row],[Cant Delta Data]]-OFFSET(Table_TrackDisplacement[[#This Row],[Cant Delta Data]],-2,0),"-")</f>
        <v>0.23840593443225089</v>
      </c>
      <c r="Y201" s="29">
        <f ca="1">IFERROR(Table_TrackDisplacement[[#This Row],[Twist Delta Data]]-Table_TrackDisplacement[[#This Row],[Raw Twist Change]],"-")</f>
        <v>0</v>
      </c>
      <c r="Z2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1322.1339014630246</v>
      </c>
      <c r="AA201" s="29">
        <f>_xlfn.XLOOKUP(Table_TrackDisplacement[[#This Row],[Track ID]],Table__Track_Baseline[Track ID],Table__Track_Baseline[Avg. Gauge],"-")</f>
        <v>1322.4197928471017</v>
      </c>
      <c r="AB201" s="29">
        <f>IFERROR(Table_TrackDisplacement[[#This Row],[Gauge Raw Data]]-Table_TrackDisplacement[[#This Row],[BL Gauge Raw Data]],"-")</f>
        <v>-0.28589138407710379</v>
      </c>
      <c r="AC2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1.7428365402367183</v>
      </c>
    </row>
    <row r="202" spans="1:29" x14ac:dyDescent="0.25">
      <c r="A202" s="27">
        <v>45779.270833333336</v>
      </c>
      <c r="B202" s="28" t="s">
        <v>12</v>
      </c>
      <c r="C202" s="28" t="str">
        <f>Table_TrackDisplacement[[#This Row],[Epoch]]&amp;"-"&amp;Table_TrackDisplacement[[#This Row],[Track ID]]</f>
        <v>45779.2708333333-250-RL-OP-0021</v>
      </c>
      <c r="D202" s="34">
        <v>51886.102866827561</v>
      </c>
      <c r="E202" s="34">
        <v>159195.44560737311</v>
      </c>
      <c r="F202" s="34">
        <v>18.870056358563076</v>
      </c>
      <c r="G202" s="34">
        <v>51885.74297614133</v>
      </c>
      <c r="H202" s="34">
        <v>159194.18669572662</v>
      </c>
      <c r="I202" s="34">
        <v>18.866068645440574</v>
      </c>
      <c r="J202" s="33">
        <v>2.4795968784019351E-5</v>
      </c>
      <c r="K202" s="33">
        <v>-2.4648645194247365E-4</v>
      </c>
      <c r="L202" s="33">
        <v>1.7857466616533202E-9</v>
      </c>
      <c r="M202" s="33">
        <v>0</v>
      </c>
      <c r="N202" s="33">
        <v>0</v>
      </c>
      <c r="O202" s="33">
        <v>0</v>
      </c>
      <c r="P202" s="29">
        <f>(Table_TrackDisplacement[[#This Row],[LR Track Z]]-Table_TrackDisplacement[[#This Row],[RR Track Z]])*1000</f>
        <v>3.9877131225019014</v>
      </c>
      <c r="Q202" s="29">
        <f>_xlfn.XLOOKUP(Table_TrackDisplacement[[#This Row],[Track ID]],Table__Track_Baseline[Track ID],Table__Track_Baseline[Avg. Cant],"-")</f>
        <v>3.9877113367552397</v>
      </c>
      <c r="R202" s="29">
        <f>Table_TrackDisplacement[[#This Row],[Cant Raw Data]]-Table_TrackDisplacement[[#This Row],[BL Cant Raw Data]]</f>
        <v>1.7857466616533202E-6</v>
      </c>
      <c r="S202" s="30">
        <f>(Table_TrackDisplacement[[#This Row],[Delta LR Z]]-Table_TrackDisplacement[[#This Row],[Delta RR Z]])*1000</f>
        <v>1.7857466616533202E-6</v>
      </c>
      <c r="T202" s="29">
        <f>Table_TrackDisplacement[[#This Row],[Cant Delta Data]]-Table_TrackDisplacement[[#This Row],[Raw Cant Change]]</f>
        <v>0</v>
      </c>
      <c r="U202" s="29">
        <f ca="1">IFERROR(Table_TrackDisplacement[[#This Row],[Cant Raw Data]]-OFFSET(Table_TrackDisplacement[[#This Row],[Cant Raw Data]],-2,0),"-")</f>
        <v>-9.647127443880521</v>
      </c>
      <c r="V202" s="29" t="str">
        <f ca="1">_xlfn.XLOOKUP(Table_TrackDisplacement[[#This Row],[Track ID]],Table__Track_Baseline[Track ID],Table__Track_Baseline[Avg. Twist],"-")</f>
        <v>-</v>
      </c>
      <c r="W202" s="29" t="str">
        <f ca="1">IFERROR(Table_TrackDisplacement[[#This Row],[Twist Raw Data]]-Table_TrackDisplacement[[#This Row],[BL Twist Raw Data]],"-")</f>
        <v>-</v>
      </c>
      <c r="X202" s="29">
        <f ca="1">IFERROR(Table_TrackDisplacement[[#This Row],[Cant Delta Data]]-OFFSET(Table_TrackDisplacement[[#This Row],[Cant Delta Data]],-2,0),"-")</f>
        <v>-0.14433917362666193</v>
      </c>
      <c r="Y202" s="29" t="str">
        <f ca="1">IFERROR(Table_TrackDisplacement[[#This Row],[Twist Delta Data]]-Table_TrackDisplacement[[#This Row],[Raw Twist Change]],"-")</f>
        <v>-</v>
      </c>
      <c r="Z2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1309.3493581062576</v>
      </c>
      <c r="AA202" s="29">
        <f>_xlfn.XLOOKUP(Table_TrackDisplacement[[#This Row],[Track ID]],Table__Track_Baseline[Track ID],Table__Track_Baseline[Avg. Gauge],"-")</f>
        <v>1309.5795373260466</v>
      </c>
      <c r="AB202" s="29">
        <f>IFERROR(Table_TrackDisplacement[[#This Row],[Gauge Raw Data]]-Table_TrackDisplacement[[#This Row],[BL Gauge Raw Data]],"-")</f>
        <v>-0.23017921978907907</v>
      </c>
      <c r="AC2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0.24773052105527152</v>
      </c>
    </row>
    <row r="203" spans="1:29" x14ac:dyDescent="0.25">
      <c r="A203" s="27">
        <v>45779.270833333336</v>
      </c>
      <c r="B203" s="28" t="s">
        <v>13</v>
      </c>
      <c r="C203" s="28" t="str">
        <f>Table_TrackDisplacement[[#This Row],[Epoch]]&amp;"-"&amp;Table_TrackDisplacement[[#This Row],[Track ID]]</f>
        <v>45779.2708333333-250-RL-OP-0022</v>
      </c>
      <c r="D203" s="34">
        <v>51887.064487407013</v>
      </c>
      <c r="E203" s="34">
        <v>159195.17122469077</v>
      </c>
      <c r="F203" s="34">
        <v>18.870125612142669</v>
      </c>
      <c r="G203" s="34">
        <v>51886.704005157357</v>
      </c>
      <c r="H203" s="34">
        <v>159193.91024828269</v>
      </c>
      <c r="I203" s="34">
        <v>18.866271344287416</v>
      </c>
      <c r="J203" s="33">
        <v>5.5265336413867772E-5</v>
      </c>
      <c r="K203" s="33">
        <v>-1.397687301505357E-4</v>
      </c>
      <c r="L203" s="33">
        <v>3.9800767126507708E-9</v>
      </c>
      <c r="M203" s="33">
        <v>0</v>
      </c>
      <c r="N203" s="33">
        <v>0</v>
      </c>
      <c r="O203" s="33">
        <v>0</v>
      </c>
      <c r="P203" s="29">
        <f>(Table_TrackDisplacement[[#This Row],[LR Track Z]]-Table_TrackDisplacement[[#This Row],[RR Track Z]])*1000</f>
        <v>3.8542678552531129</v>
      </c>
      <c r="Q203" s="29">
        <f>_xlfn.XLOOKUP(Table_TrackDisplacement[[#This Row],[Track ID]],Table__Track_Baseline[Track ID],Table__Track_Baseline[Avg. Cant],"-")</f>
        <v>3.8542638751764002</v>
      </c>
      <c r="R203" s="29">
        <f>Table_TrackDisplacement[[#This Row],[Cant Raw Data]]-Table_TrackDisplacement[[#This Row],[BL Cant Raw Data]]</f>
        <v>3.9800767126507708E-6</v>
      </c>
      <c r="S203" s="30">
        <f>(Table_TrackDisplacement[[#This Row],[Delta LR Z]]-Table_TrackDisplacement[[#This Row],[Delta RR Z]])*1000</f>
        <v>3.9800767126507708E-6</v>
      </c>
      <c r="T203" s="29">
        <f>Table_TrackDisplacement[[#This Row],[Cant Delta Data]]-Table_TrackDisplacement[[#This Row],[Raw Cant Change]]</f>
        <v>0</v>
      </c>
      <c r="U203" s="29">
        <f ca="1">IFERROR(Table_TrackDisplacement[[#This Row],[Cant Raw Data]]-OFFSET(Table_TrackDisplacement[[#This Row],[Cant Raw Data]],-2,0),"-")</f>
        <v>-11.151751461209614</v>
      </c>
      <c r="V203" s="29" t="str">
        <f ca="1">_xlfn.XLOOKUP(Table_TrackDisplacement[[#This Row],[Track ID]],Table__Track_Baseline[Track ID],Table__Track_Baseline[Avg. Twist],"-")</f>
        <v>-</v>
      </c>
      <c r="W203" s="29" t="str">
        <f ca="1">IFERROR(Table_TrackDisplacement[[#This Row],[Twist Raw Data]]-Table_TrackDisplacement[[#This Row],[BL Twist Raw Data]],"-")</f>
        <v>-</v>
      </c>
      <c r="X203" s="29">
        <f ca="1">IFERROR(Table_TrackDisplacement[[#This Row],[Cant Delta Data]]-OFFSET(Table_TrackDisplacement[[#This Row],[Cant Delta Data]],-2,0),"-")</f>
        <v>-0.26353994651273638</v>
      </c>
      <c r="Y203" s="29" t="str">
        <f ca="1">IFERROR(Table_TrackDisplacement[[#This Row],[Twist Delta Data]]-Table_TrackDisplacement[[#This Row],[Raw Twist Change]],"-")</f>
        <v>-</v>
      </c>
      <c r="Z2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1311.4967820941861</v>
      </c>
      <c r="AA203" s="29">
        <f>_xlfn.XLOOKUP(Table_TrackDisplacement[[#This Row],[Track ID]],Table__Track_Baseline[Track ID],Table__Track_Baseline[Avg. Gauge],"-")</f>
        <v>1311.6159795455751</v>
      </c>
      <c r="AB203" s="29">
        <f>IFERROR(Table_TrackDisplacement[[#This Row],[Gauge Raw Data]]-Table_TrackDisplacement[[#This Row],[BL Gauge Raw Data]],"-")</f>
        <v>-0.11919745138902726</v>
      </c>
      <c r="AC2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0.15029822138891819</v>
      </c>
    </row>
    <row r="204" spans="1:29" x14ac:dyDescent="0.25">
      <c r="A204" s="27">
        <v>45779.270833333336</v>
      </c>
      <c r="B204" s="28" t="s">
        <v>14</v>
      </c>
      <c r="C204" s="28" t="str">
        <f>Table_TrackDisplacement[[#This Row],[Epoch]]&amp;"-"&amp;Table_TrackDisplacement[[#This Row],[Track ID]]</f>
        <v>45779.2708333333-250-RL-OP-0023</v>
      </c>
      <c r="D204" s="34">
        <v>51888.026107986465</v>
      </c>
      <c r="E204" s="34">
        <v>159194.8968420084</v>
      </c>
      <c r="F204" s="34">
        <v>18.870194865722262</v>
      </c>
      <c r="G204" s="34">
        <v>51887.665034173377</v>
      </c>
      <c r="H204" s="34">
        <v>159193.63380083872</v>
      </c>
      <c r="I204" s="34">
        <v>18.866474043134257</v>
      </c>
      <c r="J204" s="33">
        <v>8.5734704043716192E-5</v>
      </c>
      <c r="K204" s="33">
        <v>-3.3051008358597755E-5</v>
      </c>
      <c r="L204" s="33">
        <v>6.1744067636482214E-9</v>
      </c>
      <c r="M204" s="33">
        <v>0</v>
      </c>
      <c r="N204" s="33">
        <v>0</v>
      </c>
      <c r="O204" s="33">
        <v>0</v>
      </c>
      <c r="P204" s="29">
        <f>(Table_TrackDisplacement[[#This Row],[LR Track Z]]-Table_TrackDisplacement[[#This Row],[RR Track Z]])*1000</f>
        <v>3.7208225880043244</v>
      </c>
      <c r="Q204" s="29">
        <f>_xlfn.XLOOKUP(Table_TrackDisplacement[[#This Row],[Track ID]],Table__Track_Baseline[Track ID],Table__Track_Baseline[Avg. Cant],"-")</f>
        <v>3.7208164135975608</v>
      </c>
      <c r="R204" s="29">
        <f>Table_TrackDisplacement[[#This Row],[Cant Raw Data]]-Table_TrackDisplacement[[#This Row],[BL Cant Raw Data]]</f>
        <v>6.1744067636482214E-6</v>
      </c>
      <c r="S204" s="30">
        <f>(Table_TrackDisplacement[[#This Row],[Delta LR Z]]-Table_TrackDisplacement[[#This Row],[Delta RR Z]])*1000</f>
        <v>6.1744067636482214E-6</v>
      </c>
      <c r="T204" s="29">
        <f>Table_TrackDisplacement[[#This Row],[Cant Delta Data]]-Table_TrackDisplacement[[#This Row],[Raw Cant Change]]</f>
        <v>0</v>
      </c>
      <c r="U204" s="29">
        <f ca="1">IFERROR(Table_TrackDisplacement[[#This Row],[Cant Raw Data]]-OFFSET(Table_TrackDisplacement[[#This Row],[Cant Raw Data]],-2,0),"-")</f>
        <v>-0.26689053449757694</v>
      </c>
      <c r="V204" s="29">
        <f ca="1">_xlfn.XLOOKUP(Table_TrackDisplacement[[#This Row],[Track ID]],Table__Track_Baseline[Track ID],Table__Track_Baseline[Avg. Twist],"-")</f>
        <v>-0.26689492315767893</v>
      </c>
      <c r="W204" s="29">
        <f ca="1">IFERROR(Table_TrackDisplacement[[#This Row],[Twist Raw Data]]-Table_TrackDisplacement[[#This Row],[BL Twist Raw Data]],"-")</f>
        <v>4.3886601019949012E-6</v>
      </c>
      <c r="X204" s="29">
        <f ca="1">IFERROR(Table_TrackDisplacement[[#This Row],[Cant Delta Data]]-OFFSET(Table_TrackDisplacement[[#This Row],[Cant Delta Data]],-2,0),"-")</f>
        <v>4.3886601019949012E-6</v>
      </c>
      <c r="Y204" s="29">
        <f ca="1">IFERROR(Table_TrackDisplacement[[#This Row],[Twist Delta Data]]-Table_TrackDisplacement[[#This Row],[Raw Twist Change]],"-")</f>
        <v>0</v>
      </c>
      <c r="Z2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1313.6442209782244</v>
      </c>
      <c r="AA204" s="29">
        <f>_xlfn.XLOOKUP(Table_TrackDisplacement[[#This Row],[Track ID]],Table__Track_Baseline[Track ID],Table__Track_Baseline[Avg. Gauge],"-")</f>
        <v>1313.6524365911453</v>
      </c>
      <c r="AB204" s="29">
        <f>IFERROR(Table_TrackDisplacement[[#This Row],[Gauge Raw Data]]-Table_TrackDisplacement[[#This Row],[BL Gauge Raw Data]],"-")</f>
        <v>-8.2156129208215134E-3</v>
      </c>
      <c r="AC2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9.1884757545019416E-2</v>
      </c>
    </row>
    <row r="205" spans="1:29" x14ac:dyDescent="0.25">
      <c r="A205" s="27">
        <v>45779.270833333336</v>
      </c>
      <c r="B205" s="28" t="s">
        <v>15</v>
      </c>
      <c r="C205" s="28" t="str">
        <f>Table_TrackDisplacement[[#This Row],[Epoch]]&amp;"-"&amp;Table_TrackDisplacement[[#This Row],[Track ID]]</f>
        <v>45779.2708333333-250-RL-OP-0024</v>
      </c>
      <c r="D205" s="34">
        <v>51888.986311906534</v>
      </c>
      <c r="E205" s="34">
        <v>159194.62209812674</v>
      </c>
      <c r="F205" s="34">
        <v>18.869514952116027</v>
      </c>
      <c r="G205" s="34">
        <v>51888.625103758357</v>
      </c>
      <c r="H205" s="34">
        <v>159193.35707278902</v>
      </c>
      <c r="I205" s="34">
        <v>18.865453221913011</v>
      </c>
      <c r="J205" s="33">
        <v>0</v>
      </c>
      <c r="K205" s="33">
        <v>0</v>
      </c>
      <c r="L205" s="33">
        <v>0</v>
      </c>
      <c r="M205" s="33">
        <v>7.6553478720597923E-6</v>
      </c>
      <c r="N205" s="33">
        <v>2.6546069420874119E-5</v>
      </c>
      <c r="O205" s="33">
        <v>1.1514594788764043E-7</v>
      </c>
      <c r="P205" s="29">
        <f>(Table_TrackDisplacement[[#This Row],[LR Track Z]]-Table_TrackDisplacement[[#This Row],[RR Track Z]])*1000</f>
        <v>4.0617302030163671</v>
      </c>
      <c r="Q205" s="29">
        <f>_xlfn.XLOOKUP(Table_TrackDisplacement[[#This Row],[Track ID]],Table__Track_Baseline[Track ID],Table__Track_Baseline[Avg. Cant],"-")</f>
        <v>4.0618453489642548</v>
      </c>
      <c r="R205" s="29">
        <f>Table_TrackDisplacement[[#This Row],[Cant Raw Data]]-Table_TrackDisplacement[[#This Row],[BL Cant Raw Data]]</f>
        <v>-1.1514594788764043E-4</v>
      </c>
      <c r="S205" s="30">
        <f>(Table_TrackDisplacement[[#This Row],[Delta LR Z]]-Table_TrackDisplacement[[#This Row],[Delta RR Z]])*1000</f>
        <v>-1.1514594788764043E-4</v>
      </c>
      <c r="T205" s="29">
        <f>Table_TrackDisplacement[[#This Row],[Cant Delta Data]]-Table_TrackDisplacement[[#This Row],[Raw Cant Change]]</f>
        <v>0</v>
      </c>
      <c r="U205" s="29">
        <f ca="1">IFERROR(Table_TrackDisplacement[[#This Row],[Cant Raw Data]]-OFFSET(Table_TrackDisplacement[[#This Row],[Cant Raw Data]],-2,0),"-")</f>
        <v>0.20746234776325423</v>
      </c>
      <c r="V205" s="29">
        <f ca="1">_xlfn.XLOOKUP(Table_TrackDisplacement[[#This Row],[Track ID]],Table__Track_Baseline[Track ID],Table__Track_Baseline[Avg. Twist],"-")</f>
        <v>0.20758147378785452</v>
      </c>
      <c r="W205" s="29">
        <f ca="1">IFERROR(Table_TrackDisplacement[[#This Row],[Twist Raw Data]]-Table_TrackDisplacement[[#This Row],[BL Twist Raw Data]],"-")</f>
        <v>-1.191260246002912E-4</v>
      </c>
      <c r="X205" s="29">
        <f ca="1">IFERROR(Table_TrackDisplacement[[#This Row],[Cant Delta Data]]-OFFSET(Table_TrackDisplacement[[#This Row],[Cant Delta Data]],-2,0),"-")</f>
        <v>-1.191260246002912E-4</v>
      </c>
      <c r="Y205" s="29">
        <f ca="1">IFERROR(Table_TrackDisplacement[[#This Row],[Twist Delta Data]]-Table_TrackDisplacement[[#This Row],[Raw Twist Change]],"-")</f>
        <v>0</v>
      </c>
      <c r="Z2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1315.5899547499391</v>
      </c>
      <c r="AA205" s="29">
        <f>_xlfn.XLOOKUP(Table_TrackDisplacement[[#This Row],[Track ID]],Table__Track_Baseline[Track ID],Table__Track_Baseline[Avg. Gauge],"-")</f>
        <v>1315.6175827293309</v>
      </c>
      <c r="AB205" s="29">
        <f>IFERROR(Table_TrackDisplacement[[#This Row],[Gauge Raw Data]]-Table_TrackDisplacement[[#This Row],[BL Gauge Raw Data]],"-")</f>
        <v>-2.7627979391809276E-2</v>
      </c>
      <c r="AC2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2.7628090982357672E-2</v>
      </c>
    </row>
    <row r="206" spans="1:29" x14ac:dyDescent="0.25">
      <c r="A206" s="27">
        <v>45779.270833333336</v>
      </c>
      <c r="B206" s="28" t="s">
        <v>16</v>
      </c>
      <c r="C206" s="28" t="str">
        <f>Table_TrackDisplacement[[#This Row],[Epoch]]&amp;"-"&amp;Table_TrackDisplacement[[#This Row],[Track ID]]</f>
        <v>45779.2708333333-250-RL-OP-0025</v>
      </c>
      <c r="D206" s="34">
        <v>51889.947713492664</v>
      </c>
      <c r="E206" s="34">
        <v>159194.3469500916</v>
      </c>
      <c r="F206" s="34">
        <v>18.868774039414347</v>
      </c>
      <c r="G206" s="34">
        <v>51889.585962165373</v>
      </c>
      <c r="H206" s="34">
        <v>159193.08003546728</v>
      </c>
      <c r="I206" s="34">
        <v>18.864251548067312</v>
      </c>
      <c r="J206" s="33">
        <v>0</v>
      </c>
      <c r="K206" s="33">
        <v>0</v>
      </c>
      <c r="L206" s="33">
        <v>0</v>
      </c>
      <c r="M206" s="33">
        <v>1.6443489585071802E-5</v>
      </c>
      <c r="N206" s="33">
        <v>5.7020282838493586E-5</v>
      </c>
      <c r="O206" s="33">
        <v>2.473304867578463E-7</v>
      </c>
      <c r="P206" s="29">
        <f>(Table_TrackDisplacement[[#This Row],[LR Track Z]]-Table_TrackDisplacement[[#This Row],[RR Track Z]])*1000</f>
        <v>4.5224913470356398</v>
      </c>
      <c r="Q206" s="29">
        <f>_xlfn.XLOOKUP(Table_TrackDisplacement[[#This Row],[Track ID]],Table__Track_Baseline[Track ID],Table__Track_Baseline[Avg. Cant],"-")</f>
        <v>4.5227386775223977</v>
      </c>
      <c r="R206" s="29">
        <f>Table_TrackDisplacement[[#This Row],[Cant Raw Data]]-Table_TrackDisplacement[[#This Row],[BL Cant Raw Data]]</f>
        <v>-2.473304867578463E-4</v>
      </c>
      <c r="S206" s="30">
        <f>(Table_TrackDisplacement[[#This Row],[Delta LR Z]]-Table_TrackDisplacement[[#This Row],[Delta RR Z]])*1000</f>
        <v>-2.473304867578463E-4</v>
      </c>
      <c r="T206" s="29">
        <f>Table_TrackDisplacement[[#This Row],[Cant Delta Data]]-Table_TrackDisplacement[[#This Row],[Raw Cant Change]]</f>
        <v>0</v>
      </c>
      <c r="U206" s="29">
        <f ca="1">IFERROR(Table_TrackDisplacement[[#This Row],[Cant Raw Data]]-OFFSET(Table_TrackDisplacement[[#This Row],[Cant Raw Data]],-2,0),"-")</f>
        <v>0.8016687590313154</v>
      </c>
      <c r="V206" s="29">
        <f ca="1">_xlfn.XLOOKUP(Table_TrackDisplacement[[#This Row],[Track ID]],Table__Track_Baseline[Track ID],Table__Track_Baseline[Avg. Twist],"-")</f>
        <v>0.8019222639248369</v>
      </c>
      <c r="W206" s="29">
        <f ca="1">IFERROR(Table_TrackDisplacement[[#This Row],[Twist Raw Data]]-Table_TrackDisplacement[[#This Row],[BL Twist Raw Data]],"-")</f>
        <v>-2.5350489352149452E-4</v>
      </c>
      <c r="X206" s="29">
        <f ca="1">IFERROR(Table_TrackDisplacement[[#This Row],[Cant Delta Data]]-OFFSET(Table_TrackDisplacement[[#This Row],[Cant Delta Data]],-2,0),"-")</f>
        <v>-2.5350489352149452E-4</v>
      </c>
      <c r="Y206" s="29">
        <f ca="1">IFERROR(Table_TrackDisplacement[[#This Row],[Twist Delta Data]]-Table_TrackDisplacement[[#This Row],[Raw Twist Change]],"-")</f>
        <v>0</v>
      </c>
      <c r="Z2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1317.5572629012891</v>
      </c>
      <c r="AA206" s="29">
        <f>_xlfn.XLOOKUP(Table_TrackDisplacement[[#This Row],[Track ID]],Table__Track_Baseline[Track ID],Table__Track_Baseline[Avg. Gauge],"-")</f>
        <v>1317.6166071174061</v>
      </c>
      <c r="AB206" s="29">
        <f>IFERROR(Table_TrackDisplacement[[#This Row],[Gauge Raw Data]]-Table_TrackDisplacement[[#This Row],[BL Gauge Raw Data]],"-")</f>
        <v>-5.9344216117096948E-2</v>
      </c>
      <c r="AC2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5.9344436782952543E-2</v>
      </c>
    </row>
    <row r="207" spans="1:29" x14ac:dyDescent="0.25">
      <c r="A207" s="27">
        <v>45779.270833333336</v>
      </c>
      <c r="B207" s="28" t="s">
        <v>17</v>
      </c>
      <c r="C207" s="28" t="str">
        <f>Table_TrackDisplacement[[#This Row],[Epoch]]&amp;"-"&amp;Table_TrackDisplacement[[#This Row],[Track ID]]</f>
        <v>45779.2708333333-250-RL-OP-0026</v>
      </c>
      <c r="D207" s="34">
        <v>51890.909115078794</v>
      </c>
      <c r="E207" s="34">
        <v>159194.07180205648</v>
      </c>
      <c r="F207" s="34">
        <v>18.868033126712668</v>
      </c>
      <c r="G207" s="34">
        <v>51890.546820572396</v>
      </c>
      <c r="H207" s="34">
        <v>159192.80299814555</v>
      </c>
      <c r="I207" s="34">
        <v>18.863049874221616</v>
      </c>
      <c r="J207" s="33">
        <v>0</v>
      </c>
      <c r="K207" s="33">
        <v>0</v>
      </c>
      <c r="L207" s="33">
        <v>0</v>
      </c>
      <c r="M207" s="33">
        <v>2.5231631298083812E-5</v>
      </c>
      <c r="N207" s="33">
        <v>8.7494467152282596E-5</v>
      </c>
      <c r="O207" s="33">
        <v>3.7951502207533849E-7</v>
      </c>
      <c r="P207" s="29">
        <f>(Table_TrackDisplacement[[#This Row],[LR Track Z]]-Table_TrackDisplacement[[#This Row],[RR Track Z]])*1000</f>
        <v>4.9832524910513598</v>
      </c>
      <c r="Q207" s="29">
        <f>_xlfn.XLOOKUP(Table_TrackDisplacement[[#This Row],[Track ID]],Table__Track_Baseline[Track ID],Table__Track_Baseline[Avg. Cant],"-")</f>
        <v>4.9836320060734352</v>
      </c>
      <c r="R207" s="29">
        <f>Table_TrackDisplacement[[#This Row],[Cant Raw Data]]-Table_TrackDisplacement[[#This Row],[BL Cant Raw Data]]</f>
        <v>-3.7951502207533849E-4</v>
      </c>
      <c r="S207" s="30">
        <f>(Table_TrackDisplacement[[#This Row],[Delta LR Z]]-Table_TrackDisplacement[[#This Row],[Delta RR Z]])*1000</f>
        <v>-3.7951502207533849E-4</v>
      </c>
      <c r="T207" s="29">
        <f>Table_TrackDisplacement[[#This Row],[Cant Delta Data]]-Table_TrackDisplacement[[#This Row],[Raw Cant Change]]</f>
        <v>0</v>
      </c>
      <c r="U207" s="29">
        <f ca="1">IFERROR(Table_TrackDisplacement[[#This Row],[Cant Raw Data]]-OFFSET(Table_TrackDisplacement[[#This Row],[Cant Raw Data]],-2,0),"-")</f>
        <v>0.9215222880349927</v>
      </c>
      <c r="V207" s="29">
        <f ca="1">_xlfn.XLOOKUP(Table_TrackDisplacement[[#This Row],[Track ID]],Table__Track_Baseline[Track ID],Table__Track_Baseline[Avg. Twist],"-")</f>
        <v>0.9217866571091804</v>
      </c>
      <c r="W207" s="29">
        <f ca="1">IFERROR(Table_TrackDisplacement[[#This Row],[Twist Raw Data]]-Table_TrackDisplacement[[#This Row],[BL Twist Raw Data]],"-")</f>
        <v>-2.6436907418769806E-4</v>
      </c>
      <c r="X207" s="29">
        <f ca="1">IFERROR(Table_TrackDisplacement[[#This Row],[Cant Delta Data]]-OFFSET(Table_TrackDisplacement[[#This Row],[Cant Delta Data]],-2,0),"-")</f>
        <v>-2.6436907418769806E-4</v>
      </c>
      <c r="Y207" s="29">
        <f ca="1">IFERROR(Table_TrackDisplacement[[#This Row],[Twist Delta Data]]-Table_TrackDisplacement[[#This Row],[Raw Twist Change]],"-")</f>
        <v>0</v>
      </c>
      <c r="Z2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1319.5247275340939</v>
      </c>
      <c r="AA207" s="29">
        <f>_xlfn.XLOOKUP(Table_TrackDisplacement[[#This Row],[Track ID]],Table__Track_Baseline[Track ID],Table__Track_Baseline[Avg. Gauge],"-")</f>
        <v>1319.6157879683969</v>
      </c>
      <c r="AB207" s="29">
        <f>IFERROR(Table_TrackDisplacement[[#This Row],[Gauge Raw Data]]-Table_TrackDisplacement[[#This Row],[BL Gauge Raw Data]],"-")</f>
        <v>-9.1060434303017246E-2</v>
      </c>
      <c r="AC2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9.106075461951918E-2</v>
      </c>
    </row>
    <row r="208" spans="1:29" x14ac:dyDescent="0.25">
      <c r="A208" s="27">
        <v>45779.270833333336</v>
      </c>
      <c r="B208" s="28" t="s">
        <v>18</v>
      </c>
      <c r="C208" s="28" t="str">
        <f>Table_TrackDisplacement[[#This Row],[Epoch]]&amp;"-"&amp;Table_TrackDisplacement[[#This Row],[Track ID]]</f>
        <v>45779.2708333333-250-RL-OP-0027</v>
      </c>
      <c r="D208" s="34">
        <v>51891.870997674043</v>
      </c>
      <c r="E208" s="34">
        <v>159193.79503821288</v>
      </c>
      <c r="F208" s="34">
        <v>18.865661670375356</v>
      </c>
      <c r="G208" s="34">
        <v>51891.505242386549</v>
      </c>
      <c r="H208" s="34">
        <v>159192.52652276491</v>
      </c>
      <c r="I208" s="34">
        <v>18.861282734964647</v>
      </c>
      <c r="J208" s="33">
        <v>0</v>
      </c>
      <c r="K208" s="33">
        <v>0</v>
      </c>
      <c r="L208" s="33">
        <v>0</v>
      </c>
      <c r="M208" s="33">
        <v>2.9630825156345963E-4</v>
      </c>
      <c r="N208" s="33">
        <v>-1.2844757293350995E-4</v>
      </c>
      <c r="O208" s="33">
        <v>-1.3265233533843457E-7</v>
      </c>
      <c r="P208" s="29">
        <f>(Table_TrackDisplacement[[#This Row],[LR Track Z]]-Table_TrackDisplacement[[#This Row],[RR Track Z]])*1000</f>
        <v>4.3789354107097722</v>
      </c>
      <c r="Q208" s="29">
        <f>_xlfn.XLOOKUP(Table_TrackDisplacement[[#This Row],[Track ID]],Table__Track_Baseline[Track ID],Table__Track_Baseline[Avg. Cant],"-")</f>
        <v>4.3788027583744338</v>
      </c>
      <c r="R208" s="29">
        <f>Table_TrackDisplacement[[#This Row],[Cant Raw Data]]-Table_TrackDisplacement[[#This Row],[BL Cant Raw Data]]</f>
        <v>1.3265233533843457E-4</v>
      </c>
      <c r="S208" s="30">
        <f>(Table_TrackDisplacement[[#This Row],[Delta LR Z]]-Table_TrackDisplacement[[#This Row],[Delta RR Z]])*1000</f>
        <v>1.3265233533843457E-4</v>
      </c>
      <c r="T208" s="29">
        <f>Table_TrackDisplacement[[#This Row],[Cant Delta Data]]-Table_TrackDisplacement[[#This Row],[Raw Cant Change]]</f>
        <v>0</v>
      </c>
      <c r="U208" s="29">
        <f ca="1">IFERROR(Table_TrackDisplacement[[#This Row],[Cant Raw Data]]-OFFSET(Table_TrackDisplacement[[#This Row],[Cant Raw Data]],-2,0),"-")</f>
        <v>-0.14355593632586761</v>
      </c>
      <c r="V208" s="29">
        <f ca="1">_xlfn.XLOOKUP(Table_TrackDisplacement[[#This Row],[Track ID]],Table__Track_Baseline[Track ID],Table__Track_Baseline[Avg. Twist],"-")</f>
        <v>-0.14393591914796389</v>
      </c>
      <c r="W208" s="29">
        <f ca="1">IFERROR(Table_TrackDisplacement[[#This Row],[Twist Raw Data]]-Table_TrackDisplacement[[#This Row],[BL Twist Raw Data]],"-")</f>
        <v>3.7998282209628087E-4</v>
      </c>
      <c r="X208" s="29">
        <f ca="1">IFERROR(Table_TrackDisplacement[[#This Row],[Cant Delta Data]]-OFFSET(Table_TrackDisplacement[[#This Row],[Cant Delta Data]],-2,0),"-")</f>
        <v>3.7998282209628087E-4</v>
      </c>
      <c r="Y208" s="29">
        <f ca="1">IFERROR(Table_TrackDisplacement[[#This Row],[Twist Delta Data]]-Table_TrackDisplacement[[#This Row],[Raw Twist Change]],"-")</f>
        <v>0</v>
      </c>
      <c r="Z2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1320.1998133397824</v>
      </c>
      <c r="AA208" s="29">
        <f>_xlfn.XLOOKUP(Table_TrackDisplacement[[#This Row],[Track ID]],Table__Track_Baseline[Track ID],Table__Track_Baseline[Avg. Gauge],"-")</f>
        <v>1320.1585236010314</v>
      </c>
      <c r="AB208" s="29">
        <f>IFERROR(Table_TrackDisplacement[[#This Row],[Gauge Raw Data]]-Table_TrackDisplacement[[#This Row],[BL Gauge Raw Data]],"-")</f>
        <v>4.1289738750947436E-2</v>
      </c>
      <c r="AC2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0.32295104355574689</v>
      </c>
    </row>
    <row r="209" spans="1:29" x14ac:dyDescent="0.25">
      <c r="A209" s="27">
        <v>45779.270833333336</v>
      </c>
      <c r="B209" s="28" t="s">
        <v>19</v>
      </c>
      <c r="C209" s="28" t="str">
        <f>Table_TrackDisplacement[[#This Row],[Epoch]]&amp;"-"&amp;Table_TrackDisplacement[[#This Row],[Track ID]]</f>
        <v>45779.2708333333-250-RL-OP-0028</v>
      </c>
      <c r="D209" s="34">
        <v>51892.831986665937</v>
      </c>
      <c r="E209" s="34">
        <v>159193.51846240537</v>
      </c>
      <c r="F209" s="34">
        <v>18.863216230483452</v>
      </c>
      <c r="G209" s="34">
        <v>51892.466060782528</v>
      </c>
      <c r="H209" s="34">
        <v>159192.24934992488</v>
      </c>
      <c r="I209" s="34">
        <v>18.859486432626408</v>
      </c>
      <c r="J209" s="33">
        <v>0</v>
      </c>
      <c r="K209" s="33">
        <v>0</v>
      </c>
      <c r="L209" s="33">
        <v>0</v>
      </c>
      <c r="M209" s="33">
        <v>2.5757909315871075E-4</v>
      </c>
      <c r="N209" s="33">
        <v>-2.628069487400353E-4</v>
      </c>
      <c r="O209" s="33">
        <v>-2.7141001268660148E-7</v>
      </c>
      <c r="P209" s="29">
        <f>(Table_TrackDisplacement[[#This Row],[LR Track Z]]-Table_TrackDisplacement[[#This Row],[RR Track Z]])*1000</f>
        <v>3.7297978570443036</v>
      </c>
      <c r="Q209" s="29">
        <f>_xlfn.XLOOKUP(Table_TrackDisplacement[[#This Row],[Track ID]],Table__Track_Baseline[Track ID],Table__Track_Baseline[Avg. Cant],"-")</f>
        <v>3.729526447031617</v>
      </c>
      <c r="R209" s="29">
        <f>Table_TrackDisplacement[[#This Row],[Cant Raw Data]]-Table_TrackDisplacement[[#This Row],[BL Cant Raw Data]]</f>
        <v>2.7141001268660148E-4</v>
      </c>
      <c r="S209" s="30">
        <f>(Table_TrackDisplacement[[#This Row],[Delta LR Z]]-Table_TrackDisplacement[[#This Row],[Delta RR Z]])*1000</f>
        <v>2.7141001268660148E-4</v>
      </c>
      <c r="T209" s="29">
        <f>Table_TrackDisplacement[[#This Row],[Cant Delta Data]]-Table_TrackDisplacement[[#This Row],[Raw Cant Change]]</f>
        <v>0</v>
      </c>
      <c r="U209" s="29">
        <f ca="1">IFERROR(Table_TrackDisplacement[[#This Row],[Cant Raw Data]]-OFFSET(Table_TrackDisplacement[[#This Row],[Cant Raw Data]],-2,0),"-")</f>
        <v>-1.2534546340070563</v>
      </c>
      <c r="V209" s="29">
        <f ca="1">_xlfn.XLOOKUP(Table_TrackDisplacement[[#This Row],[Track ID]],Table__Track_Baseline[Track ID],Table__Track_Baseline[Avg. Twist],"-")</f>
        <v>-1.2541055590418182</v>
      </c>
      <c r="W209" s="29">
        <f ca="1">IFERROR(Table_TrackDisplacement[[#This Row],[Twist Raw Data]]-Table_TrackDisplacement[[#This Row],[BL Twist Raw Data]],"-")</f>
        <v>6.5092503476193997E-4</v>
      </c>
      <c r="X209" s="29">
        <f ca="1">IFERROR(Table_TrackDisplacement[[#This Row],[Cant Delta Data]]-OFFSET(Table_TrackDisplacement[[#This Row],[Cant Delta Data]],-2,0),"-")</f>
        <v>6.5092503476193997E-4</v>
      </c>
      <c r="Y209" s="29">
        <f ca="1">IFERROR(Table_TrackDisplacement[[#This Row],[Twist Delta Data]]-Table_TrackDisplacement[[#This Row],[Raw Twist Change]],"-")</f>
        <v>0</v>
      </c>
      <c r="Z2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1320.8187429246898</v>
      </c>
      <c r="AA209" s="29">
        <f>_xlfn.XLOOKUP(Table_TrackDisplacement[[#This Row],[Track ID]],Table__Track_Baseline[Track ID],Table__Track_Baseline[Avg. Gauge],"-")</f>
        <v>1320.6376231231336</v>
      </c>
      <c r="AB209" s="29">
        <f>IFERROR(Table_TrackDisplacement[[#This Row],[Gauge Raw Data]]-Table_TrackDisplacement[[#This Row],[BL Gauge Raw Data]],"-")</f>
        <v>0.18111980155617857</v>
      </c>
      <c r="AC2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0.3679871671701424</v>
      </c>
    </row>
    <row r="210" spans="1:29" x14ac:dyDescent="0.25">
      <c r="A210" s="27">
        <v>45779.270833333336</v>
      </c>
      <c r="B210" s="28" t="s">
        <v>20</v>
      </c>
      <c r="C210" s="28" t="str">
        <f>Table_TrackDisplacement[[#This Row],[Epoch]]&amp;"-"&amp;Table_TrackDisplacement[[#This Row],[Track ID]]</f>
        <v>45779.2708333333-250-RL-OP-0029</v>
      </c>
      <c r="D210" s="34">
        <v>51893.792832897052</v>
      </c>
      <c r="E210" s="34">
        <v>159193.2418849722</v>
      </c>
      <c r="F210" s="34">
        <v>18.860926425435991</v>
      </c>
      <c r="G210" s="34">
        <v>51893.426692719338</v>
      </c>
      <c r="H210" s="34">
        <v>159191.97223227765</v>
      </c>
      <c r="I210" s="34">
        <v>18.857700906113323</v>
      </c>
      <c r="J210" s="33">
        <v>-1.5658224583603442E-6</v>
      </c>
      <c r="K210" s="33">
        <v>-5.4208794608712196E-6</v>
      </c>
      <c r="L210" s="33">
        <v>5.8720467066564197E-6</v>
      </c>
      <c r="M210" s="33">
        <v>1.6082049114629626E-7</v>
      </c>
      <c r="N210" s="33">
        <v>-3.3277564216405153E-4</v>
      </c>
      <c r="O210" s="33">
        <v>2.8613555969059234E-11</v>
      </c>
      <c r="P210" s="29">
        <f>(Table_TrackDisplacement[[#This Row],[LR Track Z]]-Table_TrackDisplacement[[#This Row],[RR Track Z]])*1000</f>
        <v>3.2255193226689016</v>
      </c>
      <c r="Q210" s="29">
        <f>_xlfn.XLOOKUP(Table_TrackDisplacement[[#This Row],[Track ID]],Table__Track_Baseline[Track ID],Table__Track_Baseline[Avg. Cant],"-")</f>
        <v>3.2196473045758012</v>
      </c>
      <c r="R210" s="29">
        <f>Table_TrackDisplacement[[#This Row],[Cant Raw Data]]-Table_TrackDisplacement[[#This Row],[BL Cant Raw Data]]</f>
        <v>5.8720180931004506E-3</v>
      </c>
      <c r="S210" s="30">
        <f>(Table_TrackDisplacement[[#This Row],[Delta LR Z]]-Table_TrackDisplacement[[#This Row],[Delta RR Z]])*1000</f>
        <v>5.8720180931004506E-3</v>
      </c>
      <c r="T210" s="29">
        <f>Table_TrackDisplacement[[#This Row],[Cant Delta Data]]-Table_TrackDisplacement[[#This Row],[Raw Cant Change]]</f>
        <v>0</v>
      </c>
      <c r="U210" s="29">
        <f ca="1">IFERROR(Table_TrackDisplacement[[#This Row],[Cant Raw Data]]-OFFSET(Table_TrackDisplacement[[#This Row],[Cant Raw Data]],-2,0),"-")</f>
        <v>-1.1534160880408706</v>
      </c>
      <c r="V210" s="29">
        <f ca="1">_xlfn.XLOOKUP(Table_TrackDisplacement[[#This Row],[Track ID]],Table__Track_Baseline[Track ID],Table__Track_Baseline[Avg. Twist],"-")</f>
        <v>-1.1591554537986326</v>
      </c>
      <c r="W210" s="29">
        <f ca="1">IFERROR(Table_TrackDisplacement[[#This Row],[Twist Raw Data]]-Table_TrackDisplacement[[#This Row],[BL Twist Raw Data]],"-")</f>
        <v>5.7393657577620161E-3</v>
      </c>
      <c r="X210" s="29">
        <f ca="1">IFERROR(Table_TrackDisplacement[[#This Row],[Cant Delta Data]]-OFFSET(Table_TrackDisplacement[[#This Row],[Cant Delta Data]],-2,0),"-")</f>
        <v>5.7393657577620161E-3</v>
      </c>
      <c r="Y210" s="29">
        <f ca="1">IFERROR(Table_TrackDisplacement[[#This Row],[Twist Delta Data]]-Table_TrackDisplacement[[#This Row],[Raw Twist Change]],"-")</f>
        <v>0</v>
      </c>
      <c r="Z2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1321.3958523060824</v>
      </c>
      <c r="AA210" s="29">
        <f>_xlfn.XLOOKUP(Table_TrackDisplacement[[#This Row],[Track ID]],Table__Track_Baseline[Track ID],Table__Track_Baseline[Avg. Gauge],"-")</f>
        <v>1321.0817834196855</v>
      </c>
      <c r="AB210" s="29">
        <f>IFERROR(Table_TrackDisplacement[[#This Row],[Gauge Raw Data]]-Table_TrackDisplacement[[#This Row],[BL Gauge Raw Data]],"-")</f>
        <v>0.31406888639685349</v>
      </c>
      <c r="AC2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0.32741197680722717</v>
      </c>
    </row>
    <row r="211" spans="1:29" x14ac:dyDescent="0.25">
      <c r="A211" s="27">
        <v>45779.270833333336</v>
      </c>
      <c r="B211" s="28" t="s">
        <v>21</v>
      </c>
      <c r="C211" s="28" t="str">
        <f>Table_TrackDisplacement[[#This Row],[Epoch]]&amp;"-"&amp;Table_TrackDisplacement[[#This Row],[Track ID]]</f>
        <v>45779.2708333333-250-RL-OP-0030</v>
      </c>
      <c r="D211" s="34">
        <v>51894.753608932246</v>
      </c>
      <c r="E211" s="34">
        <v>159192.96455996652</v>
      </c>
      <c r="F211" s="34">
        <v>18.86142785685897</v>
      </c>
      <c r="G211" s="34">
        <v>51894.38758316014</v>
      </c>
      <c r="H211" s="34">
        <v>159191.6953035295</v>
      </c>
      <c r="I211" s="34">
        <v>18.857871870891774</v>
      </c>
      <c r="J211" s="33">
        <v>-3.1277857488021255E-5</v>
      </c>
      <c r="K211" s="33">
        <v>-1.0828414815478027E-4</v>
      </c>
      <c r="L211" s="33">
        <v>1.1729608288391091E-4</v>
      </c>
      <c r="M211" s="33">
        <v>3.0504175811074674E-5</v>
      </c>
      <c r="N211" s="33">
        <v>-2.2755490499548614E-4</v>
      </c>
      <c r="O211" s="33">
        <v>5.4274025274025917E-9</v>
      </c>
      <c r="P211" s="29">
        <f>(Table_TrackDisplacement[[#This Row],[LR Track Z]]-Table_TrackDisplacement[[#This Row],[RR Track Z]])*1000</f>
        <v>3.5559859671963068</v>
      </c>
      <c r="Q211" s="29">
        <f>_xlfn.XLOOKUP(Table_TrackDisplacement[[#This Row],[Track ID]],Table__Track_Baseline[Track ID],Table__Track_Baseline[Avg. Cant],"-")</f>
        <v>3.4386953117149233</v>
      </c>
      <c r="R211" s="29">
        <f>Table_TrackDisplacement[[#This Row],[Cant Raw Data]]-Table_TrackDisplacement[[#This Row],[BL Cant Raw Data]]</f>
        <v>0.11729065548138351</v>
      </c>
      <c r="S211" s="30">
        <f>(Table_TrackDisplacement[[#This Row],[Delta LR Z]]-Table_TrackDisplacement[[#This Row],[Delta RR Z]])*1000</f>
        <v>0.11729065548138351</v>
      </c>
      <c r="T211" s="29">
        <f>Table_TrackDisplacement[[#This Row],[Cant Delta Data]]-Table_TrackDisplacement[[#This Row],[Raw Cant Change]]</f>
        <v>0</v>
      </c>
      <c r="U211" s="29">
        <f ca="1">IFERROR(Table_TrackDisplacement[[#This Row],[Cant Raw Data]]-OFFSET(Table_TrackDisplacement[[#This Row],[Cant Raw Data]],-2,0),"-")</f>
        <v>-0.17381188984799678</v>
      </c>
      <c r="V211" s="29">
        <f ca="1">_xlfn.XLOOKUP(Table_TrackDisplacement[[#This Row],[Track ID]],Table__Track_Baseline[Track ID],Table__Track_Baseline[Avg. Twist],"-")</f>
        <v>-0.29083113531669369</v>
      </c>
      <c r="W211" s="29">
        <f ca="1">IFERROR(Table_TrackDisplacement[[#This Row],[Twist Raw Data]]-Table_TrackDisplacement[[#This Row],[BL Twist Raw Data]],"-")</f>
        <v>0.11701924546869691</v>
      </c>
      <c r="X211" s="29">
        <f ca="1">IFERROR(Table_TrackDisplacement[[#This Row],[Cant Delta Data]]-OFFSET(Table_TrackDisplacement[[#This Row],[Cant Delta Data]],-2,0),"-")</f>
        <v>0.11701924546869691</v>
      </c>
      <c r="Y211" s="29">
        <f ca="1">IFERROR(Table_TrackDisplacement[[#This Row],[Twist Delta Data]]-Table_TrackDisplacement[[#This Row],[Raw Twist Change]],"-")</f>
        <v>0</v>
      </c>
      <c r="Z2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1320.9842594843462</v>
      </c>
      <c r="AA211" s="29">
        <f>_xlfn.XLOOKUP(Table_TrackDisplacement[[#This Row],[Track ID]],Table__Track_Baseline[Track ID],Table__Track_Baseline[Avg. Gauge],"-")</f>
        <v>1320.8864707908592</v>
      </c>
      <c r="AB211" s="29">
        <f>IFERROR(Table_TrackDisplacement[[#This Row],[Gauge Raw Data]]-Table_TrackDisplacement[[#This Row],[BL Gauge Raw Data]],"-")</f>
        <v>9.7788693487018463E-2</v>
      </c>
      <c r="AC2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0.17832451020310691</v>
      </c>
    </row>
    <row r="212" spans="1:29" x14ac:dyDescent="0.25">
      <c r="A212" s="27">
        <v>45779.270833333336</v>
      </c>
      <c r="B212" s="28" t="s">
        <v>22</v>
      </c>
      <c r="C212" s="28" t="str">
        <f>Table_TrackDisplacement[[#This Row],[Epoch]]&amp;"-"&amp;Table_TrackDisplacement[[#This Row],[Track ID]]</f>
        <v>45779.2708333333-250-RL-OP-0031</v>
      </c>
      <c r="D212" s="34">
        <v>51895.714384967439</v>
      </c>
      <c r="E212" s="34">
        <v>159192.68723496085</v>
      </c>
      <c r="F212" s="34">
        <v>18.861929288281949</v>
      </c>
      <c r="G212" s="34">
        <v>51895.348473600949</v>
      </c>
      <c r="H212" s="34">
        <v>159191.41837478138</v>
      </c>
      <c r="I212" s="34">
        <v>18.858042835670226</v>
      </c>
      <c r="J212" s="33">
        <v>-6.0989885241724551E-5</v>
      </c>
      <c r="K212" s="33">
        <v>-2.1114741684868932E-4</v>
      </c>
      <c r="L212" s="33">
        <v>2.2872011906471812E-4</v>
      </c>
      <c r="M212" s="33">
        <v>6.0847531131003052E-5</v>
      </c>
      <c r="N212" s="33">
        <v>-1.2233413872309029E-4</v>
      </c>
      <c r="O212" s="33">
        <v>1.0826191498836124E-8</v>
      </c>
      <c r="P212" s="29">
        <f>(Table_TrackDisplacement[[#This Row],[LR Track Z]]-Table_TrackDisplacement[[#This Row],[RR Track Z]])*1000</f>
        <v>3.8864526117237119</v>
      </c>
      <c r="Q212" s="29">
        <f>_xlfn.XLOOKUP(Table_TrackDisplacement[[#This Row],[Track ID]],Table__Track_Baseline[Track ID],Table__Track_Baseline[Avg. Cant],"-")</f>
        <v>3.6577433188504926</v>
      </c>
      <c r="R212" s="29">
        <f>Table_TrackDisplacement[[#This Row],[Cant Raw Data]]-Table_TrackDisplacement[[#This Row],[BL Cant Raw Data]]</f>
        <v>0.22870929287321928</v>
      </c>
      <c r="S212" s="30">
        <f>(Table_TrackDisplacement[[#This Row],[Delta LR Z]]-Table_TrackDisplacement[[#This Row],[Delta RR Z]])*1000</f>
        <v>0.22870929287321928</v>
      </c>
      <c r="T212" s="29">
        <f>Table_TrackDisplacement[[#This Row],[Cant Delta Data]]-Table_TrackDisplacement[[#This Row],[Raw Cant Change]]</f>
        <v>0</v>
      </c>
      <c r="U212" s="29">
        <f ca="1">IFERROR(Table_TrackDisplacement[[#This Row],[Cant Raw Data]]-OFFSET(Table_TrackDisplacement[[#This Row],[Cant Raw Data]],-2,0),"-")</f>
        <v>0.6609332890548103</v>
      </c>
      <c r="V212" s="29">
        <f ca="1">_xlfn.XLOOKUP(Table_TrackDisplacement[[#This Row],[Track ID]],Table__Track_Baseline[Track ID],Table__Track_Baseline[Avg. Twist],"-")</f>
        <v>0.43809601427469147</v>
      </c>
      <c r="W212" s="29">
        <f ca="1">IFERROR(Table_TrackDisplacement[[#This Row],[Twist Raw Data]]-Table_TrackDisplacement[[#This Row],[BL Twist Raw Data]],"-")</f>
        <v>0.22283727478011883</v>
      </c>
      <c r="X212" s="29">
        <f ca="1">IFERROR(Table_TrackDisplacement[[#This Row],[Cant Delta Data]]-OFFSET(Table_TrackDisplacement[[#This Row],[Cant Delta Data]],-2,0),"-")</f>
        <v>0.22283727478011883</v>
      </c>
      <c r="Y212" s="29">
        <f ca="1">IFERROR(Table_TrackDisplacement[[#This Row],[Twist Delta Data]]-Table_TrackDisplacement[[#This Row],[Raw Twist Change]],"-")</f>
        <v>0</v>
      </c>
      <c r="Z2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1320.5727498603262</v>
      </c>
      <c r="AA212" s="29">
        <f>_xlfn.XLOOKUP(Table_TrackDisplacement[[#This Row],[Track ID]],Table__Track_Baseline[Track ID],Table__Track_Baseline[Avg. Gauge],"-")</f>
        <v>1320.6911946526989</v>
      </c>
      <c r="AB212" s="29">
        <f>IFERROR(Table_TrackDisplacement[[#This Row],[Gauge Raw Data]]-Table_TrackDisplacement[[#This Row],[BL Gauge Raw Data]],"-")</f>
        <v>-0.11844479237265659</v>
      </c>
      <c r="AC2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0.27393447217603772</v>
      </c>
    </row>
    <row r="213" spans="1:29" x14ac:dyDescent="0.25">
      <c r="A213" s="27">
        <v>45779.270833333336</v>
      </c>
      <c r="B213" s="28" t="s">
        <v>23</v>
      </c>
      <c r="C213" s="28" t="str">
        <f>Table_TrackDisplacement[[#This Row],[Epoch]]&amp;"-"&amp;Table_TrackDisplacement[[#This Row],[Track ID]]</f>
        <v>45779.2708333333-250-RL-OP-0032</v>
      </c>
      <c r="D213" s="34">
        <v>51896.675400318774</v>
      </c>
      <c r="E213" s="34">
        <v>159192.40988834528</v>
      </c>
      <c r="F213" s="34">
        <v>18.862476975813159</v>
      </c>
      <c r="G213" s="34">
        <v>51896.309521418087</v>
      </c>
      <c r="H213" s="34">
        <v>159191.14170884955</v>
      </c>
      <c r="I213" s="34">
        <v>18.858247340168667</v>
      </c>
      <c r="J213" s="33">
        <v>-1.8839127733372152E-6</v>
      </c>
      <c r="K213" s="33">
        <v>-3.3991914824582636E-4</v>
      </c>
      <c r="L213" s="33">
        <v>3.2620349303513763E-4</v>
      </c>
      <c r="M213" s="33">
        <v>6.7666405811905861E-9</v>
      </c>
      <c r="N213" s="33">
        <v>-1.9208528101444244E-9</v>
      </c>
      <c r="O213" s="33">
        <v>-9.2823794659580017E-6</v>
      </c>
      <c r="P213" s="29">
        <f>(Table_TrackDisplacement[[#This Row],[LR Track Z]]-Table_TrackDisplacement[[#This Row],[RR Track Z]])*1000</f>
        <v>4.2296356444921912</v>
      </c>
      <c r="Q213" s="29">
        <f>_xlfn.XLOOKUP(Table_TrackDisplacement[[#This Row],[Track ID]],Table__Track_Baseline[Track ID],Table__Track_Baseline[Avg. Cant],"-")</f>
        <v>3.8941497719910956</v>
      </c>
      <c r="R213" s="29">
        <f>Table_TrackDisplacement[[#This Row],[Cant Raw Data]]-Table_TrackDisplacement[[#This Row],[BL Cant Raw Data]]</f>
        <v>0.33548587250109563</v>
      </c>
      <c r="S213" s="30">
        <f>(Table_TrackDisplacement[[#This Row],[Delta LR Z]]-Table_TrackDisplacement[[#This Row],[Delta RR Z]])*1000</f>
        <v>0.33548587250109563</v>
      </c>
      <c r="T213" s="29">
        <f>Table_TrackDisplacement[[#This Row],[Cant Delta Data]]-Table_TrackDisplacement[[#This Row],[Raw Cant Change]]</f>
        <v>0</v>
      </c>
      <c r="U213" s="29">
        <f ca="1">IFERROR(Table_TrackDisplacement[[#This Row],[Cant Raw Data]]-OFFSET(Table_TrackDisplacement[[#This Row],[Cant Raw Data]],-2,0),"-")</f>
        <v>0.67364967729588443</v>
      </c>
      <c r="V213" s="29">
        <f ca="1">_xlfn.XLOOKUP(Table_TrackDisplacement[[#This Row],[Track ID]],Table__Track_Baseline[Track ID],Table__Track_Baseline[Avg. Twist],"-")</f>
        <v>0.45545446027617231</v>
      </c>
      <c r="W213" s="29">
        <f ca="1">IFERROR(Table_TrackDisplacement[[#This Row],[Twist Raw Data]]-Table_TrackDisplacement[[#This Row],[BL Twist Raw Data]],"-")</f>
        <v>0.21819521701971212</v>
      </c>
      <c r="X213" s="29">
        <f ca="1">IFERROR(Table_TrackDisplacement[[#This Row],[Cant Delta Data]]-OFFSET(Table_TrackDisplacement[[#This Row],[Cant Delta Data]],-2,0),"-")</f>
        <v>0.21819521701971212</v>
      </c>
      <c r="Y213" s="29">
        <f ca="1">IFERROR(Table_TrackDisplacement[[#This Row],[Twist Delta Data]]-Table_TrackDisplacement[[#This Row],[Raw Twist Change]],"-")</f>
        <v>0</v>
      </c>
      <c r="Z2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1319.9107898567108</v>
      </c>
      <c r="AA213" s="29">
        <f>_xlfn.XLOOKUP(Table_TrackDisplacement[[#This Row],[Track ID]],Table__Track_Baseline[Track ID],Table__Track_Baseline[Avg. Gauge],"-")</f>
        <v>1320.2368798619764</v>
      </c>
      <c r="AB213" s="29">
        <f>IFERROR(Table_TrackDisplacement[[#This Row],[Gauge Raw Data]]-Table_TrackDisplacement[[#This Row],[BL Gauge Raw Data]],"-")</f>
        <v>-0.32609000526554155</v>
      </c>
      <c r="AC2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0.47759613356372882</v>
      </c>
    </row>
    <row r="214" spans="1:29" x14ac:dyDescent="0.25">
      <c r="A214" s="27">
        <v>45779.270833333336</v>
      </c>
      <c r="B214" s="28" t="s">
        <v>24</v>
      </c>
      <c r="C214" s="28" t="str">
        <f>Table_TrackDisplacement[[#This Row],[Epoch]]&amp;"-"&amp;Table_TrackDisplacement[[#This Row],[Track ID]]</f>
        <v>45779.2708333333-250-RL-OP-0033</v>
      </c>
      <c r="D214" s="34">
        <v>51897.636381111792</v>
      </c>
      <c r="E214" s="34">
        <v>159192.13327607361</v>
      </c>
      <c r="F214" s="34">
        <v>18.863728615051539</v>
      </c>
      <c r="G214" s="34">
        <v>51897.271420156809</v>
      </c>
      <c r="H214" s="34">
        <v>159190.86830352191</v>
      </c>
      <c r="I214" s="34">
        <v>18.858833233345244</v>
      </c>
      <c r="J214" s="33">
        <v>-3.2516683859284967E-5</v>
      </c>
      <c r="K214" s="33">
        <v>-4.4700535363517702E-4</v>
      </c>
      <c r="L214" s="33">
        <v>2.102711304416971E-4</v>
      </c>
      <c r="M214" s="33">
        <v>9.0556568466126919E-8</v>
      </c>
      <c r="N214" s="33">
        <v>-2.5727786123752594E-8</v>
      </c>
      <c r="O214" s="33">
        <v>-1.241633134263509E-4</v>
      </c>
      <c r="P214" s="29">
        <f>(Table_TrackDisplacement[[#This Row],[LR Track Z]]-Table_TrackDisplacement[[#This Row],[RR Track Z]])*1000</f>
        <v>4.8953817062944438</v>
      </c>
      <c r="Q214" s="29">
        <f>_xlfn.XLOOKUP(Table_TrackDisplacement[[#This Row],[Track ID]],Table__Track_Baseline[Track ID],Table__Track_Baseline[Avg. Cant],"-")</f>
        <v>4.5609472624263958</v>
      </c>
      <c r="R214" s="29">
        <f>Table_TrackDisplacement[[#This Row],[Cant Raw Data]]-Table_TrackDisplacement[[#This Row],[BL Cant Raw Data]]</f>
        <v>0.33443444386804799</v>
      </c>
      <c r="S214" s="30">
        <f>(Table_TrackDisplacement[[#This Row],[Delta LR Z]]-Table_TrackDisplacement[[#This Row],[Delta RR Z]])*1000</f>
        <v>0.33443444386804799</v>
      </c>
      <c r="T214" s="29">
        <f>Table_TrackDisplacement[[#This Row],[Cant Delta Data]]-Table_TrackDisplacement[[#This Row],[Raw Cant Change]]</f>
        <v>0</v>
      </c>
      <c r="U214" s="29">
        <f ca="1">IFERROR(Table_TrackDisplacement[[#This Row],[Cant Raw Data]]-OFFSET(Table_TrackDisplacement[[#This Row],[Cant Raw Data]],-2,0),"-")</f>
        <v>1.0089290945707319</v>
      </c>
      <c r="V214" s="29">
        <f ca="1">_xlfn.XLOOKUP(Table_TrackDisplacement[[#This Row],[Track ID]],Table__Track_Baseline[Track ID],Table__Track_Baseline[Avg. Twist],"-")</f>
        <v>0.90320394357590317</v>
      </c>
      <c r="W214" s="29">
        <f ca="1">IFERROR(Table_TrackDisplacement[[#This Row],[Twist Raw Data]]-Table_TrackDisplacement[[#This Row],[BL Twist Raw Data]],"-")</f>
        <v>0.10572515099482871</v>
      </c>
      <c r="X214" s="29">
        <f ca="1">IFERROR(Table_TrackDisplacement[[#This Row],[Cant Delta Data]]-OFFSET(Table_TrackDisplacement[[#This Row],[Cant Delta Data]],-2,0),"-")</f>
        <v>0.10572515099482871</v>
      </c>
      <c r="Y214" s="29">
        <f ca="1">IFERROR(Table_TrackDisplacement[[#This Row],[Twist Delta Data]]-Table_TrackDisplacement[[#This Row],[Raw Twist Change]],"-")</f>
        <v>0</v>
      </c>
      <c r="Z2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1316.5773885230556</v>
      </c>
      <c r="AA214" s="29">
        <f>_xlfn.XLOOKUP(Table_TrackDisplacement[[#This Row],[Track ID]],Table__Track_Baseline[Track ID],Table__Track_Baseline[Avg. Gauge],"-")</f>
        <v>1317.0146897271238</v>
      </c>
      <c r="AB214" s="29">
        <f>IFERROR(Table_TrackDisplacement[[#This Row],[Gauge Raw Data]]-Table_TrackDisplacement[[#This Row],[BL Gauge Raw Data]],"-")</f>
        <v>-0.43730120406826245</v>
      </c>
      <c r="AC2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0.55919622253534884</v>
      </c>
    </row>
    <row r="215" spans="1:29" x14ac:dyDescent="0.25">
      <c r="A215" s="27">
        <v>45779.270833333336</v>
      </c>
      <c r="B215" s="28" t="s">
        <v>25</v>
      </c>
      <c r="C215" s="28" t="str">
        <f>Table_TrackDisplacement[[#This Row],[Epoch]]&amp;"-"&amp;Table_TrackDisplacement[[#This Row],[Track ID]]</f>
        <v>45779.2708333333-250-RL-OP-0034</v>
      </c>
      <c r="D215" s="34">
        <v>51898.597361904816</v>
      </c>
      <c r="E215" s="34">
        <v>159191.85666380194</v>
      </c>
      <c r="F215" s="34">
        <v>18.864980254289922</v>
      </c>
      <c r="G215" s="34">
        <v>51898.233318895531</v>
      </c>
      <c r="H215" s="34">
        <v>159190.59489819428</v>
      </c>
      <c r="I215" s="34">
        <v>18.859419126521821</v>
      </c>
      <c r="J215" s="33">
        <v>-6.3149447669275105E-5</v>
      </c>
      <c r="K215" s="33">
        <v>-5.5409155902452767E-4</v>
      </c>
      <c r="L215" s="33">
        <v>9.4338767848256566E-5</v>
      </c>
      <c r="M215" s="33">
        <v>1.7433922039344907E-7</v>
      </c>
      <c r="N215" s="33">
        <v>-4.9563823267817497E-8</v>
      </c>
      <c r="O215" s="33">
        <v>-2.3904424738674379E-4</v>
      </c>
      <c r="P215" s="29">
        <f>(Table_TrackDisplacement[[#This Row],[LR Track Z]]-Table_TrackDisplacement[[#This Row],[RR Track Z]])*1000</f>
        <v>5.5611277681002491</v>
      </c>
      <c r="Q215" s="29">
        <f>_xlfn.XLOOKUP(Table_TrackDisplacement[[#This Row],[Track ID]],Table__Track_Baseline[Track ID],Table__Track_Baseline[Avg. Cant],"-")</f>
        <v>5.2277447528652488</v>
      </c>
      <c r="R215" s="29">
        <f>Table_TrackDisplacement[[#This Row],[Cant Raw Data]]-Table_TrackDisplacement[[#This Row],[BL Cant Raw Data]]</f>
        <v>0.33338301523500036</v>
      </c>
      <c r="S215" s="30">
        <f>(Table_TrackDisplacement[[#This Row],[Delta LR Z]]-Table_TrackDisplacement[[#This Row],[Delta RR Z]])*1000</f>
        <v>0.33338301523500036</v>
      </c>
      <c r="T215" s="29">
        <f>Table_TrackDisplacement[[#This Row],[Cant Delta Data]]-Table_TrackDisplacement[[#This Row],[Raw Cant Change]]</f>
        <v>0</v>
      </c>
      <c r="U215" s="29">
        <f ca="1">IFERROR(Table_TrackDisplacement[[#This Row],[Cant Raw Data]]-OFFSET(Table_TrackDisplacement[[#This Row],[Cant Raw Data]],-2,0),"-")</f>
        <v>1.3314921236080579</v>
      </c>
      <c r="V215" s="29">
        <f ca="1">_xlfn.XLOOKUP(Table_TrackDisplacement[[#This Row],[Track ID]],Table__Track_Baseline[Track ID],Table__Track_Baseline[Avg. Twist],"-")</f>
        <v>1.3335949808741532</v>
      </c>
      <c r="W215" s="29">
        <f ca="1">IFERROR(Table_TrackDisplacement[[#This Row],[Twist Raw Data]]-Table_TrackDisplacement[[#This Row],[BL Twist Raw Data]],"-")</f>
        <v>-2.1028572660952705E-3</v>
      </c>
      <c r="X215" s="29">
        <f ca="1">IFERROR(Table_TrackDisplacement[[#This Row],[Cant Delta Data]]-OFFSET(Table_TrackDisplacement[[#This Row],[Cant Delta Data]],-2,0),"-")</f>
        <v>-2.1028572660952705E-3</v>
      </c>
      <c r="Y215" s="29">
        <f ca="1">IFERROR(Table_TrackDisplacement[[#This Row],[Twist Delta Data]]-Table_TrackDisplacement[[#This Row],[Raw Twist Change]],"-")</f>
        <v>0</v>
      </c>
      <c r="Z2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1313.2443365306647</v>
      </c>
      <c r="AA215" s="29">
        <f>_xlfn.XLOOKUP(Table_TrackDisplacement[[#This Row],[Track ID]],Table__Track_Baseline[Track ID],Table__Track_Baseline[Avg. Gauge],"-")</f>
        <v>1313.7928485909856</v>
      </c>
      <c r="AB215" s="29">
        <f>IFERROR(Table_TrackDisplacement[[#This Row],[Gauge Raw Data]]-Table_TrackDisplacement[[#This Row],[BL Gauge Raw Data]],"-")</f>
        <v>-0.54851206032094524</v>
      </c>
      <c r="AC2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0.64970506330166578</v>
      </c>
    </row>
    <row r="216" spans="1:29" x14ac:dyDescent="0.25">
      <c r="A216" s="27">
        <v>45779.270833333336</v>
      </c>
      <c r="B216" s="28" t="s">
        <v>26</v>
      </c>
      <c r="C216" s="28" t="str">
        <f>Table_TrackDisplacement[[#This Row],[Epoch]]&amp;"-"&amp;Table_TrackDisplacement[[#This Row],[Track ID]]</f>
        <v>45779.2708333333-250-RL-OP-0035</v>
      </c>
      <c r="D216" s="34">
        <v>51899.558748431518</v>
      </c>
      <c r="E216" s="34">
        <v>159191.58137758734</v>
      </c>
      <c r="F216" s="34">
        <v>18.866</v>
      </c>
      <c r="G216" s="34">
        <v>51899.203472361332</v>
      </c>
      <c r="H216" s="34">
        <v>159190.31962001548</v>
      </c>
      <c r="I216" s="34">
        <v>18.859777427163273</v>
      </c>
      <c r="J216" s="33">
        <v>0</v>
      </c>
      <c r="K216" s="33">
        <v>-6.6666665952652693E-4</v>
      </c>
      <c r="L216" s="33">
        <v>0</v>
      </c>
      <c r="M216" s="33">
        <v>-5.3117619245313108E-6</v>
      </c>
      <c r="N216" s="33">
        <v>-1.893474836833775E-5</v>
      </c>
      <c r="O216" s="33">
        <v>-3.1290092901770095E-4</v>
      </c>
      <c r="P216" s="29">
        <f>(Table_TrackDisplacement[[#This Row],[LR Track Z]]-Table_TrackDisplacement[[#This Row],[RR Track Z]])*1000</f>
        <v>6.2225728367266697</v>
      </c>
      <c r="Q216" s="29">
        <f>_xlfn.XLOOKUP(Table_TrackDisplacement[[#This Row],[Track ID]],Table__Track_Baseline[Track ID],Table__Track_Baseline[Avg. Cant],"-")</f>
        <v>5.9096719077089688</v>
      </c>
      <c r="R216" s="29">
        <f>Table_TrackDisplacement[[#This Row],[Cant Raw Data]]-Table_TrackDisplacement[[#This Row],[BL Cant Raw Data]]</f>
        <v>0.31290092901770095</v>
      </c>
      <c r="S216" s="30">
        <f>(Table_TrackDisplacement[[#This Row],[Delta LR Z]]-Table_TrackDisplacement[[#This Row],[Delta RR Z]])*1000</f>
        <v>0.31290092901770095</v>
      </c>
      <c r="T216" s="29">
        <f>Table_TrackDisplacement[[#This Row],[Cant Delta Data]]-Table_TrackDisplacement[[#This Row],[Raw Cant Change]]</f>
        <v>0</v>
      </c>
      <c r="U216" s="29">
        <f ca="1">IFERROR(Table_TrackDisplacement[[#This Row],[Cant Raw Data]]-OFFSET(Table_TrackDisplacement[[#This Row],[Cant Raw Data]],-2,0),"-")</f>
        <v>1.3271911304322259</v>
      </c>
      <c r="V216" s="29">
        <f ca="1">_xlfn.XLOOKUP(Table_TrackDisplacement[[#This Row],[Track ID]],Table__Track_Baseline[Track ID],Table__Track_Baseline[Avg. Twist],"-")</f>
        <v>1.348724645282573</v>
      </c>
      <c r="W216" s="29">
        <f ca="1">IFERROR(Table_TrackDisplacement[[#This Row],[Twist Raw Data]]-Table_TrackDisplacement[[#This Row],[BL Twist Raw Data]],"-")</f>
        <v>-2.1533514850347046E-2</v>
      </c>
      <c r="X216" s="29">
        <f ca="1">IFERROR(Table_TrackDisplacement[[#This Row],[Cant Delta Data]]-OFFSET(Table_TrackDisplacement[[#This Row],[Cant Delta Data]],-2,0),"-")</f>
        <v>-2.1533514850347046E-2</v>
      </c>
      <c r="Y216" s="29">
        <f ca="1">IFERROR(Table_TrackDisplacement[[#This Row],[Twist Delta Data]]-Table_TrackDisplacement[[#This Row],[Raw Twist Change]],"-")</f>
        <v>0</v>
      </c>
      <c r="Z2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1310.8363653061349</v>
      </c>
      <c r="AA216" s="29">
        <f>_xlfn.XLOOKUP(Table_TrackDisplacement[[#This Row],[Track ID]],Table__Track_Baseline[Track ID],Table__Track_Baseline[Avg. Gauge],"-")</f>
        <v>1311.4569710845515</v>
      </c>
      <c r="AB216" s="29">
        <f>IFERROR(Table_TrackDisplacement[[#This Row],[Gauge Raw Data]]-Table_TrackDisplacement[[#This Row],[BL Gauge Raw Data]],"-")</f>
        <v>-0.62060577841657505</v>
      </c>
      <c r="AC2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0.71936905335684509</v>
      </c>
    </row>
    <row r="217" spans="1:29" x14ac:dyDescent="0.25">
      <c r="A217" s="27">
        <v>45779.270833333336</v>
      </c>
      <c r="B217" s="28" t="s">
        <v>27</v>
      </c>
      <c r="C217" s="28" t="str">
        <f>Table_TrackDisplacement[[#This Row],[Epoch]]&amp;"-"&amp;Table_TrackDisplacement[[#This Row],[Track ID]]</f>
        <v>45779.2708333333-250-RL-OP-0036</v>
      </c>
      <c r="D217" s="34">
        <v>51900.521772886575</v>
      </c>
      <c r="E217" s="34">
        <v>159191.31196359557</v>
      </c>
      <c r="F217" s="34">
        <v>18.866</v>
      </c>
      <c r="G217" s="34">
        <v>51900.166031558641</v>
      </c>
      <c r="H217" s="34">
        <v>159190.04854924016</v>
      </c>
      <c r="I217" s="34">
        <v>18.859124401927648</v>
      </c>
      <c r="J217" s="33">
        <v>0</v>
      </c>
      <c r="K217" s="33">
        <v>-6.6666665952652693E-4</v>
      </c>
      <c r="L217" s="33">
        <v>0</v>
      </c>
      <c r="M217" s="33">
        <v>-3.3610987884458154E-5</v>
      </c>
      <c r="N217" s="33">
        <v>-1.198124373331666E-4</v>
      </c>
      <c r="O217" s="33">
        <v>-2.0404421982789245E-4</v>
      </c>
      <c r="P217" s="29">
        <f>(Table_TrackDisplacement[[#This Row],[LR Track Z]]-Table_TrackDisplacement[[#This Row],[RR Track Z]])*1000</f>
        <v>6.8755980723516075</v>
      </c>
      <c r="Q217" s="29">
        <f>_xlfn.XLOOKUP(Table_TrackDisplacement[[#This Row],[Track ID]],Table__Track_Baseline[Track ID],Table__Track_Baseline[Avg. Cant],"-")</f>
        <v>6.671553852523715</v>
      </c>
      <c r="R217" s="29">
        <f>Table_TrackDisplacement[[#This Row],[Cant Raw Data]]-Table_TrackDisplacement[[#This Row],[BL Cant Raw Data]]</f>
        <v>0.20404421982789245</v>
      </c>
      <c r="S217" s="30">
        <f>(Table_TrackDisplacement[[#This Row],[Delta LR Z]]-Table_TrackDisplacement[[#This Row],[Delta RR Z]])*1000</f>
        <v>0.20404421982789245</v>
      </c>
      <c r="T217" s="29">
        <f>Table_TrackDisplacement[[#This Row],[Cant Delta Data]]-Table_TrackDisplacement[[#This Row],[Raw Cant Change]]</f>
        <v>0</v>
      </c>
      <c r="U217" s="29">
        <f ca="1">IFERROR(Table_TrackDisplacement[[#This Row],[Cant Raw Data]]-OFFSET(Table_TrackDisplacement[[#This Row],[Cant Raw Data]],-2,0),"-")</f>
        <v>1.3144703042513584</v>
      </c>
      <c r="V217" s="29">
        <f ca="1">_xlfn.XLOOKUP(Table_TrackDisplacement[[#This Row],[Track ID]],Table__Track_Baseline[Track ID],Table__Track_Baseline[Avg. Twist],"-")</f>
        <v>1.4438090996584663</v>
      </c>
      <c r="W217" s="29">
        <f ca="1">IFERROR(Table_TrackDisplacement[[#This Row],[Twist Raw Data]]-Table_TrackDisplacement[[#This Row],[BL Twist Raw Data]],"-")</f>
        <v>-0.12933879540710791</v>
      </c>
      <c r="X217" s="29">
        <f ca="1">IFERROR(Table_TrackDisplacement[[#This Row],[Cant Delta Data]]-OFFSET(Table_TrackDisplacement[[#This Row],[Cant Delta Data]],-2,0),"-")</f>
        <v>-0.12933879540710791</v>
      </c>
      <c r="Y217" s="29">
        <f ca="1">IFERROR(Table_TrackDisplacement[[#This Row],[Twist Delta Data]]-Table_TrackDisplacement[[#This Row],[Raw Twist Change]],"-")</f>
        <v>0</v>
      </c>
      <c r="Z2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1312.5604746775994</v>
      </c>
      <c r="AA217" s="29">
        <f>_xlfn.XLOOKUP(Table_TrackDisplacement[[#This Row],[Track ID]],Table__Track_Baseline[Track ID],Table__Track_Baseline[Avg. Gauge],"-")</f>
        <v>1313.0767033808097</v>
      </c>
      <c r="AB217" s="29">
        <f>IFERROR(Table_TrackDisplacement[[#This Row],[Gauge Raw Data]]-Table_TrackDisplacement[[#This Row],[BL Gauge Raw Data]],"-")</f>
        <v>-0.51622870321034497</v>
      </c>
      <c r="AC2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0.58464799878426643</v>
      </c>
    </row>
    <row r="218" spans="1:29" x14ac:dyDescent="0.25">
      <c r="A218" s="27">
        <v>45779.270833333336</v>
      </c>
      <c r="B218" s="28" t="s">
        <v>28</v>
      </c>
      <c r="C218" s="28" t="str">
        <f>Table_TrackDisplacement[[#This Row],[Epoch]]&amp;"-"&amp;Table_TrackDisplacement[[#This Row],[Track ID]]</f>
        <v>45779.2708333333-250-RL-OP-0037</v>
      </c>
      <c r="D218" s="34">
        <v>51901.484797341633</v>
      </c>
      <c r="E218" s="34">
        <v>159191.04254960379</v>
      </c>
      <c r="F218" s="34">
        <v>18.866</v>
      </c>
      <c r="G218" s="34">
        <v>51901.128590755958</v>
      </c>
      <c r="H218" s="34">
        <v>159189.77747846485</v>
      </c>
      <c r="I218" s="34">
        <v>18.858471376692027</v>
      </c>
      <c r="J218" s="33">
        <v>0</v>
      </c>
      <c r="K218" s="33">
        <v>-6.6666665952652693E-4</v>
      </c>
      <c r="L218" s="33">
        <v>0</v>
      </c>
      <c r="M218" s="33">
        <v>-6.191019929246977E-5</v>
      </c>
      <c r="N218" s="33">
        <v>-2.2069012629799545E-4</v>
      </c>
      <c r="O218" s="33">
        <v>-9.518751063808395E-5</v>
      </c>
      <c r="P218" s="29">
        <f>(Table_TrackDisplacement[[#This Row],[LR Track Z]]-Table_TrackDisplacement[[#This Row],[RR Track Z]])*1000</f>
        <v>7.5286233079729925</v>
      </c>
      <c r="Q218" s="29">
        <f>_xlfn.XLOOKUP(Table_TrackDisplacement[[#This Row],[Track ID]],Table__Track_Baseline[Track ID],Table__Track_Baseline[Avg. Cant],"-")</f>
        <v>7.4334357973349086</v>
      </c>
      <c r="R218" s="29">
        <f>Table_TrackDisplacement[[#This Row],[Cant Raw Data]]-Table_TrackDisplacement[[#This Row],[BL Cant Raw Data]]</f>
        <v>9.518751063808395E-2</v>
      </c>
      <c r="S218" s="30">
        <f>(Table_TrackDisplacement[[#This Row],[Delta LR Z]]-Table_TrackDisplacement[[#This Row],[Delta RR Z]])*1000</f>
        <v>9.518751063808395E-2</v>
      </c>
      <c r="T218" s="29">
        <f>Table_TrackDisplacement[[#This Row],[Cant Delta Data]]-Table_TrackDisplacement[[#This Row],[Raw Cant Change]]</f>
        <v>0</v>
      </c>
      <c r="U218" s="29">
        <f ca="1">IFERROR(Table_TrackDisplacement[[#This Row],[Cant Raw Data]]-OFFSET(Table_TrackDisplacement[[#This Row],[Cant Raw Data]],-2,0),"-")</f>
        <v>1.3060504712463228</v>
      </c>
      <c r="V218" s="29">
        <f ca="1">_xlfn.XLOOKUP(Table_TrackDisplacement[[#This Row],[Track ID]],Table__Track_Baseline[Track ID],Table__Track_Baseline[Avg. Twist],"-")</f>
        <v>1.5237638896259398</v>
      </c>
      <c r="W218" s="29">
        <f ca="1">IFERROR(Table_TrackDisplacement[[#This Row],[Twist Raw Data]]-Table_TrackDisplacement[[#This Row],[BL Twist Raw Data]],"-")</f>
        <v>-0.217713418379617</v>
      </c>
      <c r="X218" s="29">
        <f ca="1">IFERROR(Table_TrackDisplacement[[#This Row],[Cant Delta Data]]-OFFSET(Table_TrackDisplacement[[#This Row],[Cant Delta Data]],-2,0),"-")</f>
        <v>-0.217713418379617</v>
      </c>
      <c r="Y218" s="29">
        <f ca="1">IFERROR(Table_TrackDisplacement[[#This Row],[Twist Delta Data]]-Table_TrackDisplacement[[#This Row],[Raw Twist Change]],"-")</f>
        <v>0</v>
      </c>
      <c r="Z2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1314.284900025277</v>
      </c>
      <c r="AA218" s="29">
        <f>_xlfn.XLOOKUP(Table_TrackDisplacement[[#This Row],[Track ID]],Table__Track_Baseline[Track ID],Table__Track_Baseline[Avg. Gauge],"-")</f>
        <v>1314.6968682557522</v>
      </c>
      <c r="AB218" s="29">
        <f>IFERROR(Table_TrackDisplacement[[#This Row],[Gauge Raw Data]]-Table_TrackDisplacement[[#This Row],[BL Gauge Raw Data]],"-")</f>
        <v>-0.41196823047516773</v>
      </c>
      <c r="AC2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0.46020495776170006</v>
      </c>
    </row>
    <row r="219" spans="1:29" x14ac:dyDescent="0.25">
      <c r="A219" s="27">
        <v>45779.270833333336</v>
      </c>
      <c r="B219" s="28" t="s">
        <v>29</v>
      </c>
      <c r="C219" s="28" t="str">
        <f>Table_TrackDisplacement[[#This Row],[Epoch]]&amp;"-"&amp;Table_TrackDisplacement[[#This Row],[Track ID]]</f>
        <v>45779.2708333333-250-RL-OP-0038</v>
      </c>
      <c r="D219" s="34">
        <v>51902.447765839897</v>
      </c>
      <c r="E219" s="34">
        <v>159190.77423041448</v>
      </c>
      <c r="F219" s="34">
        <v>18.866065372992377</v>
      </c>
      <c r="G219" s="34">
        <v>51902.099872443272</v>
      </c>
      <c r="H219" s="34">
        <v>159189.5050474201</v>
      </c>
      <c r="I219" s="34">
        <v>18.857900000000001</v>
      </c>
      <c r="J219" s="33">
        <v>1.0164512787014246E-8</v>
      </c>
      <c r="K219" s="33">
        <v>-6.6666945349425077E-4</v>
      </c>
      <c r="L219" s="33">
        <v>-1.9809990337904537E-5</v>
      </c>
      <c r="M219" s="33">
        <v>3.774315700866282E-6</v>
      </c>
      <c r="N219" s="33">
        <v>-3.1952292192727327E-4</v>
      </c>
      <c r="O219" s="33">
        <v>0</v>
      </c>
      <c r="P219" s="29">
        <f>(Table_TrackDisplacement[[#This Row],[LR Track Z]]-Table_TrackDisplacement[[#This Row],[RR Track Z]])*1000</f>
        <v>8.1653729923765184</v>
      </c>
      <c r="Q219" s="29">
        <f>_xlfn.XLOOKUP(Table_TrackDisplacement[[#This Row],[Track ID]],Table__Track_Baseline[Track ID],Table__Track_Baseline[Avg. Cant],"-")</f>
        <v>8.1851829827144229</v>
      </c>
      <c r="R219" s="29">
        <f>Table_TrackDisplacement[[#This Row],[Cant Raw Data]]-Table_TrackDisplacement[[#This Row],[BL Cant Raw Data]]</f>
        <v>-1.9809990337904537E-2</v>
      </c>
      <c r="S219" s="30">
        <f>(Table_TrackDisplacement[[#This Row],[Delta LR Z]]-Table_TrackDisplacement[[#This Row],[Delta RR Z]])*1000</f>
        <v>-1.9809990337904537E-2</v>
      </c>
      <c r="T219" s="29">
        <f>Table_TrackDisplacement[[#This Row],[Cant Delta Data]]-Table_TrackDisplacement[[#This Row],[Raw Cant Change]]</f>
        <v>0</v>
      </c>
      <c r="U219" s="29">
        <f ca="1">IFERROR(Table_TrackDisplacement[[#This Row],[Cant Raw Data]]-OFFSET(Table_TrackDisplacement[[#This Row],[Cant Raw Data]],-2,0),"-")</f>
        <v>1.2897749200249109</v>
      </c>
      <c r="V219" s="29">
        <f ca="1">_xlfn.XLOOKUP(Table_TrackDisplacement[[#This Row],[Track ID]],Table__Track_Baseline[Track ID],Table__Track_Baseline[Avg. Twist],"-")</f>
        <v>1.5136291301907079</v>
      </c>
      <c r="W219" s="29">
        <f ca="1">IFERROR(Table_TrackDisplacement[[#This Row],[Twist Raw Data]]-Table_TrackDisplacement[[#This Row],[BL Twist Raw Data]],"-")</f>
        <v>-0.22385421016579699</v>
      </c>
      <c r="X219" s="29">
        <f ca="1">IFERROR(Table_TrackDisplacement[[#This Row],[Cant Delta Data]]-OFFSET(Table_TrackDisplacement[[#This Row],[Cant Delta Data]],-2,0),"-")</f>
        <v>-0.22385421016579699</v>
      </c>
      <c r="Y219" s="29">
        <f ca="1">IFERROR(Table_TrackDisplacement[[#This Row],[Twist Delta Data]]-Table_TrackDisplacement[[#This Row],[Raw Twist Change]],"-")</f>
        <v>0</v>
      </c>
      <c r="Z2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1316.0250612940904</v>
      </c>
      <c r="AA219" s="29">
        <f>_xlfn.XLOOKUP(Table_TrackDisplacement[[#This Row],[Track ID]],Table__Track_Baseline[Track ID],Table__Track_Baseline[Avg. Gauge],"-")</f>
        <v>1316.360972673865</v>
      </c>
      <c r="AB219" s="29">
        <f>IFERROR(Table_TrackDisplacement[[#This Row],[Gauge Raw Data]]-Table_TrackDisplacement[[#This Row],[BL Gauge Raw Data]],"-")</f>
        <v>-0.33591137977464314</v>
      </c>
      <c r="AC2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0.34773167662773707</v>
      </c>
    </row>
    <row r="220" spans="1:29" x14ac:dyDescent="0.25">
      <c r="A220" s="27">
        <v>45779.270833333336</v>
      </c>
      <c r="B220" s="28" t="s">
        <v>30</v>
      </c>
      <c r="C220" s="28" t="str">
        <f>Table_TrackDisplacement[[#This Row],[Epoch]]&amp;"-"&amp;Table_TrackDisplacement[[#This Row],[Track ID]]</f>
        <v>45779.2708333333-250-RL-OP-0039</v>
      </c>
      <c r="D220" s="34">
        <v>51903.412339888513</v>
      </c>
      <c r="E220" s="34">
        <v>159190.51041841504</v>
      </c>
      <c r="F220" s="34">
        <v>18.86643099375512</v>
      </c>
      <c r="G220" s="34">
        <v>51903.064539433311</v>
      </c>
      <c r="H220" s="34">
        <v>159189.2415752236</v>
      </c>
      <c r="I220" s="34">
        <v>18.857900000000001</v>
      </c>
      <c r="J220" s="33">
        <v>6.6997017711400986E-8</v>
      </c>
      <c r="K220" s="33">
        <v>-6.6668499493971467E-4</v>
      </c>
      <c r="L220" s="33">
        <v>-1.3060411973953023E-4</v>
      </c>
      <c r="M220" s="33">
        <v>3.1982955988496542E-5</v>
      </c>
      <c r="N220" s="33">
        <v>-2.1630607079714537E-4</v>
      </c>
      <c r="O220" s="33">
        <v>0</v>
      </c>
      <c r="P220" s="29">
        <f>(Table_TrackDisplacement[[#This Row],[LR Track Z]]-Table_TrackDisplacement[[#This Row],[RR Track Z]])*1000</f>
        <v>8.5309937551194537</v>
      </c>
      <c r="Q220" s="29">
        <f>_xlfn.XLOOKUP(Table_TrackDisplacement[[#This Row],[Track ID]],Table__Track_Baseline[Track ID],Table__Track_Baseline[Avg. Cant],"-")</f>
        <v>8.6615978748589839</v>
      </c>
      <c r="R220" s="29">
        <f>Table_TrackDisplacement[[#This Row],[Cant Raw Data]]-Table_TrackDisplacement[[#This Row],[BL Cant Raw Data]]</f>
        <v>-0.13060411973953023</v>
      </c>
      <c r="S220" s="30">
        <f>(Table_TrackDisplacement[[#This Row],[Delta LR Z]]-Table_TrackDisplacement[[#This Row],[Delta RR Z]])*1000</f>
        <v>-0.13060411973953023</v>
      </c>
      <c r="T220" s="29">
        <f>Table_TrackDisplacement[[#This Row],[Cant Delta Data]]-Table_TrackDisplacement[[#This Row],[Raw Cant Change]]</f>
        <v>0</v>
      </c>
      <c r="U220" s="29">
        <f ca="1">IFERROR(Table_TrackDisplacement[[#This Row],[Cant Raw Data]]-OFFSET(Table_TrackDisplacement[[#This Row],[Cant Raw Data]],-2,0),"-")</f>
        <v>1.0023704471464612</v>
      </c>
      <c r="V220" s="29">
        <f ca="1">_xlfn.XLOOKUP(Table_TrackDisplacement[[#This Row],[Track ID]],Table__Track_Baseline[Track ID],Table__Track_Baseline[Avg. Twist],"-")</f>
        <v>1.2281620775240754</v>
      </c>
      <c r="W220" s="29">
        <f ca="1">IFERROR(Table_TrackDisplacement[[#This Row],[Twist Raw Data]]-Table_TrackDisplacement[[#This Row],[BL Twist Raw Data]],"-")</f>
        <v>-0.22579163037761418</v>
      </c>
      <c r="X220" s="29">
        <f ca="1">IFERROR(Table_TrackDisplacement[[#This Row],[Cant Delta Data]]-OFFSET(Table_TrackDisplacement[[#This Row],[Cant Delta Data]],-2,0),"-")</f>
        <v>-0.22579163037761418</v>
      </c>
      <c r="Y220" s="29">
        <f ca="1">IFERROR(Table_TrackDisplacement[[#This Row],[Twist Delta Data]]-Table_TrackDisplacement[[#This Row],[Raw Twist Change]],"-")</f>
        <v>0</v>
      </c>
      <c r="Z2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1315.6751038779332</v>
      </c>
      <c r="AA220" s="29">
        <f>_xlfn.XLOOKUP(Table_TrackDisplacement[[#This Row],[Track ID]],Table__Track_Baseline[Track ID],Table__Track_Baseline[Avg. Gauge],"-")</f>
        <v>1316.118744445334</v>
      </c>
      <c r="AB220" s="29">
        <f>IFERROR(Table_TrackDisplacement[[#This Row],[Gauge Raw Data]]-Table_TrackDisplacement[[#This Row],[BL Gauge Raw Data]],"-")</f>
        <v>-0.44364056740073465</v>
      </c>
      <c r="AC2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0.47001833989939223</v>
      </c>
    </row>
    <row r="221" spans="1:29" x14ac:dyDescent="0.25">
      <c r="A221" s="27">
        <v>45779.270833333336</v>
      </c>
      <c r="B221" s="28" t="s">
        <v>31</v>
      </c>
      <c r="C221" s="28" t="str">
        <f>Table_TrackDisplacement[[#This Row],[Epoch]]&amp;"-"&amp;Table_TrackDisplacement[[#This Row],[Track ID]]</f>
        <v>45779.2708333333-250-RL-OP-0040</v>
      </c>
      <c r="D221" s="34">
        <v>51904.376913937129</v>
      </c>
      <c r="E221" s="34">
        <v>159190.2466064156</v>
      </c>
      <c r="F221" s="34">
        <v>18.866796614517863</v>
      </c>
      <c r="G221" s="34">
        <v>51904.029206423351</v>
      </c>
      <c r="H221" s="34">
        <v>159188.9781030271</v>
      </c>
      <c r="I221" s="34">
        <v>18.857900000000001</v>
      </c>
      <c r="J221" s="33">
        <v>1.2382224667817354E-7</v>
      </c>
      <c r="K221" s="33">
        <v>-6.6670053638517857E-4</v>
      </c>
      <c r="L221" s="33">
        <v>-2.4139824914115593E-4</v>
      </c>
      <c r="M221" s="33">
        <v>6.0191596276126802E-5</v>
      </c>
      <c r="N221" s="33">
        <v>-1.1308921966701746E-4</v>
      </c>
      <c r="O221" s="33">
        <v>0</v>
      </c>
      <c r="P221" s="29">
        <f>(Table_TrackDisplacement[[#This Row],[LR Track Z]]-Table_TrackDisplacement[[#This Row],[RR Track Z]])*1000</f>
        <v>8.896614517862389</v>
      </c>
      <c r="Q221" s="29">
        <f>_xlfn.XLOOKUP(Table_TrackDisplacement[[#This Row],[Track ID]],Table__Track_Baseline[Track ID],Table__Track_Baseline[Avg. Cant],"-")</f>
        <v>9.1380127670035449</v>
      </c>
      <c r="R221" s="29">
        <f>Table_TrackDisplacement[[#This Row],[Cant Raw Data]]-Table_TrackDisplacement[[#This Row],[BL Cant Raw Data]]</f>
        <v>-0.24139824914115593</v>
      </c>
      <c r="S221" s="30">
        <f>(Table_TrackDisplacement[[#This Row],[Delta LR Z]]-Table_TrackDisplacement[[#This Row],[Delta RR Z]])*1000</f>
        <v>-0.24139824914115593</v>
      </c>
      <c r="T221" s="29">
        <f>Table_TrackDisplacement[[#This Row],[Cant Delta Data]]-Table_TrackDisplacement[[#This Row],[Raw Cant Change]]</f>
        <v>0</v>
      </c>
      <c r="U221" s="29">
        <f ca="1">IFERROR(Table_TrackDisplacement[[#This Row],[Cant Raw Data]]-OFFSET(Table_TrackDisplacement[[#This Row],[Cant Raw Data]],-2,0),"-")</f>
        <v>0.73124152548587062</v>
      </c>
      <c r="V221" s="29">
        <f ca="1">_xlfn.XLOOKUP(Table_TrackDisplacement[[#This Row],[Track ID]],Table__Track_Baseline[Track ID],Table__Track_Baseline[Avg. Twist],"-")</f>
        <v>0.95282978428912202</v>
      </c>
      <c r="W221" s="29">
        <f ca="1">IFERROR(Table_TrackDisplacement[[#This Row],[Twist Raw Data]]-Table_TrackDisplacement[[#This Row],[BL Twist Raw Data]],"-")</f>
        <v>-0.22158825880325139</v>
      </c>
      <c r="X221" s="29">
        <f ca="1">IFERROR(Table_TrackDisplacement[[#This Row],[Cant Delta Data]]-OFFSET(Table_TrackDisplacement[[#This Row],[Cant Delta Data]],-2,0),"-")</f>
        <v>-0.22158825880325139</v>
      </c>
      <c r="Y221" s="29">
        <f ca="1">IFERROR(Table_TrackDisplacement[[#This Row],[Twist Delta Data]]-Table_TrackDisplacement[[#This Row],[Raw Twist Change]],"-")</f>
        <v>0</v>
      </c>
      <c r="Z2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1315.3252493355699</v>
      </c>
      <c r="AA221" s="29">
        <f>_xlfn.XLOOKUP(Table_TrackDisplacement[[#This Row],[Track ID]],Table__Track_Baseline[Track ID],Table__Track_Baseline[Avg. Gauge],"-")</f>
        <v>1315.8766898367924</v>
      </c>
      <c r="AB221" s="29">
        <f>IFERROR(Table_TrackDisplacement[[#This Row],[Gauge Raw Data]]-Table_TrackDisplacement[[#This Row],[BL Gauge Raw Data]],"-")</f>
        <v>-0.551440501222487</v>
      </c>
      <c r="AC2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0.60693223852723832</v>
      </c>
    </row>
    <row r="222" spans="1:29" x14ac:dyDescent="0.25">
      <c r="A222" s="27">
        <v>45779.270833333336</v>
      </c>
      <c r="B222" s="28" t="s">
        <v>32</v>
      </c>
      <c r="C222" s="28" t="str">
        <f>Table_TrackDisplacement[[#This Row],[Epoch]]&amp;"-"&amp;Table_TrackDisplacement[[#This Row],[Track ID]]</f>
        <v>45779.2708333333-250-RL-OP-0041</v>
      </c>
      <c r="D222" s="34">
        <v>51905.341841341033</v>
      </c>
      <c r="E222" s="34">
        <v>159189.98417916437</v>
      </c>
      <c r="F222" s="34">
        <v>18.86745208135207</v>
      </c>
      <c r="G222" s="34">
        <v>51905.003849006323</v>
      </c>
      <c r="H222" s="34">
        <v>159188.71294466936</v>
      </c>
      <c r="I222" s="34">
        <v>18.858104686160278</v>
      </c>
      <c r="J222" s="33">
        <v>-3.6408891901373863E-8</v>
      </c>
      <c r="K222" s="33">
        <v>-6.6665705526247621E-4</v>
      </c>
      <c r="L222" s="33">
        <v>-3.1344179622294632E-4</v>
      </c>
      <c r="M222" s="33">
        <v>-8.2470432971604168E-6</v>
      </c>
      <c r="N222" s="33">
        <v>-3.1096657039597631E-5</v>
      </c>
      <c r="O222" s="33">
        <v>-1.2564711937557149E-8</v>
      </c>
      <c r="P222" s="29">
        <f>(Table_TrackDisplacement[[#This Row],[LR Track Z]]-Table_TrackDisplacement[[#This Row],[RR Track Z]])*1000</f>
        <v>9.3473951917921738</v>
      </c>
      <c r="Q222" s="29">
        <f>_xlfn.XLOOKUP(Table_TrackDisplacement[[#This Row],[Track ID]],Table__Track_Baseline[Track ID],Table__Track_Baseline[Avg. Cant],"-")</f>
        <v>9.6608244233031826</v>
      </c>
      <c r="R222" s="29">
        <f>Table_TrackDisplacement[[#This Row],[Cant Raw Data]]-Table_TrackDisplacement[[#This Row],[BL Cant Raw Data]]</f>
        <v>-0.31342923151100877</v>
      </c>
      <c r="S222" s="30">
        <f>(Table_TrackDisplacement[[#This Row],[Delta LR Z]]-Table_TrackDisplacement[[#This Row],[Delta RR Z]])*1000</f>
        <v>-0.31342923151100877</v>
      </c>
      <c r="T222" s="29">
        <f>Table_TrackDisplacement[[#This Row],[Cant Delta Data]]-Table_TrackDisplacement[[#This Row],[Raw Cant Change]]</f>
        <v>0</v>
      </c>
      <c r="U222" s="29">
        <f ca="1">IFERROR(Table_TrackDisplacement[[#This Row],[Cant Raw Data]]-OFFSET(Table_TrackDisplacement[[#This Row],[Cant Raw Data]],-2,0),"-")</f>
        <v>0.81640143667272014</v>
      </c>
      <c r="V222" s="29">
        <f ca="1">_xlfn.XLOOKUP(Table_TrackDisplacement[[#This Row],[Track ID]],Table__Track_Baseline[Track ID],Table__Track_Baseline[Avg. Twist],"-")</f>
        <v>0.99922654844419867</v>
      </c>
      <c r="W222" s="29">
        <f ca="1">IFERROR(Table_TrackDisplacement[[#This Row],[Twist Raw Data]]-Table_TrackDisplacement[[#This Row],[BL Twist Raw Data]],"-")</f>
        <v>-0.18282511177147853</v>
      </c>
      <c r="X222" s="29">
        <f ca="1">IFERROR(Table_TrackDisplacement[[#This Row],[Cant Delta Data]]-OFFSET(Table_TrackDisplacement[[#This Row],[Cant Delta Data]],-2,0),"-")</f>
        <v>-0.18282511177147853</v>
      </c>
      <c r="Y222" s="29">
        <f ca="1">IFERROR(Table_TrackDisplacement[[#This Row],[Twist Delta Data]]-Table_TrackDisplacement[[#This Row],[Raw Twist Change]],"-")</f>
        <v>0</v>
      </c>
      <c r="Z2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1315.4327551905988</v>
      </c>
      <c r="AA222" s="29">
        <f>_xlfn.XLOOKUP(Table_TrackDisplacement[[#This Row],[Track ID]],Table__Track_Baseline[Track ID],Table__Track_Baseline[Avg. Gauge],"-")</f>
        <v>1316.0471258679206</v>
      </c>
      <c r="AB222" s="29">
        <f>IFERROR(Table_TrackDisplacement[[#This Row],[Gauge Raw Data]]-Table_TrackDisplacement[[#This Row],[BL Gauge Raw Data]],"-")</f>
        <v>-0.61437067732185824</v>
      </c>
      <c r="AC2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0.70869056538953745</v>
      </c>
    </row>
    <row r="223" spans="1:29" x14ac:dyDescent="0.25">
      <c r="A223" s="27">
        <v>45779.270833333336</v>
      </c>
      <c r="B223" s="28" t="s">
        <v>33</v>
      </c>
      <c r="C223" s="28" t="str">
        <f>Table_TrackDisplacement[[#This Row],[Epoch]]&amp;"-"&amp;Table_TrackDisplacement[[#This Row],[Track ID]]</f>
        <v>45779.2708333333-250-RL-OP-0042</v>
      </c>
      <c r="D223" s="34">
        <v>51906.308594226037</v>
      </c>
      <c r="E223" s="34">
        <v>159189.7284750774</v>
      </c>
      <c r="F223" s="34">
        <v>18.869520714442967</v>
      </c>
      <c r="G223" s="34">
        <v>51905.970388620146</v>
      </c>
      <c r="H223" s="34">
        <v>159188.45643149922</v>
      </c>
      <c r="I223" s="34">
        <v>18.859577248464422</v>
      </c>
      <c r="J223" s="33">
        <v>-2.5032204575836658E-7</v>
      </c>
      <c r="K223" s="33">
        <v>-6.6660047741606832E-4</v>
      </c>
      <c r="L223" s="33">
        <v>-1.9657025033836817E-4</v>
      </c>
      <c r="M223" s="33">
        <v>-6.7578330344986171E-5</v>
      </c>
      <c r="N223" s="33">
        <v>-2.5481361080892384E-4</v>
      </c>
      <c r="O223" s="33">
        <v>-1.0295832097995117E-7</v>
      </c>
      <c r="P223" s="29">
        <f>(Table_TrackDisplacement[[#This Row],[LR Track Z]]-Table_TrackDisplacement[[#This Row],[RR Track Z]])*1000</f>
        <v>9.9434659785444524</v>
      </c>
      <c r="Q223" s="29">
        <f>_xlfn.XLOOKUP(Table_TrackDisplacement[[#This Row],[Track ID]],Table__Track_Baseline[Track ID],Table__Track_Baseline[Avg. Cant],"-")</f>
        <v>10.139933270561841</v>
      </c>
      <c r="R223" s="29">
        <f>Table_TrackDisplacement[[#This Row],[Cant Raw Data]]-Table_TrackDisplacement[[#This Row],[BL Cant Raw Data]]</f>
        <v>-0.19646729201738822</v>
      </c>
      <c r="S223" s="30">
        <f>(Table_TrackDisplacement[[#This Row],[Delta LR Z]]-Table_TrackDisplacement[[#This Row],[Delta RR Z]])*1000</f>
        <v>-0.19646729201738822</v>
      </c>
      <c r="T223" s="29">
        <f>Table_TrackDisplacement[[#This Row],[Cant Delta Data]]-Table_TrackDisplacement[[#This Row],[Raw Cant Change]]</f>
        <v>0</v>
      </c>
      <c r="U223" s="29">
        <f ca="1">IFERROR(Table_TrackDisplacement[[#This Row],[Cant Raw Data]]-OFFSET(Table_TrackDisplacement[[#This Row],[Cant Raw Data]],-2,0),"-")</f>
        <v>1.0468514606820634</v>
      </c>
      <c r="V223" s="29">
        <f ca="1">_xlfn.XLOOKUP(Table_TrackDisplacement[[#This Row],[Track ID]],Table__Track_Baseline[Track ID],Table__Track_Baseline[Avg. Twist],"-")</f>
        <v>1.0019205035582956</v>
      </c>
      <c r="W223" s="29">
        <f ca="1">IFERROR(Table_TrackDisplacement[[#This Row],[Twist Raw Data]]-Table_TrackDisplacement[[#This Row],[BL Twist Raw Data]],"-")</f>
        <v>4.4930957123767712E-2</v>
      </c>
      <c r="X223" s="29">
        <f ca="1">IFERROR(Table_TrackDisplacement[[#This Row],[Cant Delta Data]]-OFFSET(Table_TrackDisplacement[[#This Row],[Cant Delta Data]],-2,0),"-")</f>
        <v>4.4930957123767712E-2</v>
      </c>
      <c r="Y223" s="29">
        <f ca="1">IFERROR(Table_TrackDisplacement[[#This Row],[Twist Delta Data]]-Table_TrackDisplacement[[#This Row],[Raw Twist Change]],"-")</f>
        <v>0</v>
      </c>
      <c r="Z2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1316.2738199795817</v>
      </c>
      <c r="AA223" s="29">
        <f>_xlfn.XLOOKUP(Table_TrackDisplacement[[#This Row],[Track ID]],Table__Track_Baseline[Track ID],Table__Track_Baseline[Avg. Gauge],"-")</f>
        <v>1316.655979842496</v>
      </c>
      <c r="AB223" s="29">
        <f>IFERROR(Table_TrackDisplacement[[#This Row],[Gauge Raw Data]]-Table_TrackDisplacement[[#This Row],[BL Gauge Raw Data]],"-")</f>
        <v>-0.38215986291424997</v>
      </c>
      <c r="AC2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0.46119505748036455</v>
      </c>
    </row>
    <row r="224" spans="1:29" x14ac:dyDescent="0.25">
      <c r="A224" s="27">
        <v>45779.270833333336</v>
      </c>
      <c r="B224" s="28" t="s">
        <v>34</v>
      </c>
      <c r="C224" s="28" t="str">
        <f>Table_TrackDisplacement[[#This Row],[Epoch]]&amp;"-"&amp;Table_TrackDisplacement[[#This Row],[Track ID]]</f>
        <v>45779.2708333333-250-RL-OP-0043</v>
      </c>
      <c r="D224" s="34">
        <v>51907.275347111034</v>
      </c>
      <c r="E224" s="34">
        <v>159189.47277099043</v>
      </c>
      <c r="F224" s="34">
        <v>18.87158934753386</v>
      </c>
      <c r="G224" s="34">
        <v>51906.936928233976</v>
      </c>
      <c r="H224" s="34">
        <v>159188.19991832905</v>
      </c>
      <c r="I224" s="34">
        <v>18.861049810768563</v>
      </c>
      <c r="J224" s="33">
        <v>-4.6424975153058767E-7</v>
      </c>
      <c r="K224" s="33">
        <v>-6.6654387046582997E-4</v>
      </c>
      <c r="L224" s="33">
        <v>-7.9698704453790015E-5</v>
      </c>
      <c r="M224" s="33">
        <v>-1.269096028408967E-4</v>
      </c>
      <c r="N224" s="33">
        <v>-4.7853056457825005E-4</v>
      </c>
      <c r="O224" s="33">
        <v>-1.9335193357505887E-7</v>
      </c>
      <c r="P224" s="29">
        <f>(Table_TrackDisplacement[[#This Row],[LR Track Z]]-Table_TrackDisplacement[[#This Row],[RR Track Z]])*1000</f>
        <v>10.539536765296731</v>
      </c>
      <c r="Q224" s="29">
        <f>_xlfn.XLOOKUP(Table_TrackDisplacement[[#This Row],[Track ID]],Table__Track_Baseline[Track ID],Table__Track_Baseline[Avg. Cant],"-")</f>
        <v>10.619042117816946</v>
      </c>
      <c r="R224" s="29">
        <f>Table_TrackDisplacement[[#This Row],[Cant Raw Data]]-Table_TrackDisplacement[[#This Row],[BL Cant Raw Data]]</f>
        <v>-7.9505352520214956E-2</v>
      </c>
      <c r="S224" s="30">
        <f>(Table_TrackDisplacement[[#This Row],[Delta LR Z]]-Table_TrackDisplacement[[#This Row],[Delta RR Z]])*1000</f>
        <v>-7.9505352520214956E-2</v>
      </c>
      <c r="T224" s="29">
        <f>Table_TrackDisplacement[[#This Row],[Cant Delta Data]]-Table_TrackDisplacement[[#This Row],[Raw Cant Change]]</f>
        <v>0</v>
      </c>
      <c r="U224" s="29">
        <f ca="1">IFERROR(Table_TrackDisplacement[[#This Row],[Cant Raw Data]]-OFFSET(Table_TrackDisplacement[[#This Row],[Cant Raw Data]],-2,0),"-")</f>
        <v>1.1921415735045571</v>
      </c>
      <c r="V224" s="29">
        <f ca="1">_xlfn.XLOOKUP(Table_TrackDisplacement[[#This Row],[Track ID]],Table__Track_Baseline[Track ID],Table__Track_Baseline[Avg. Twist],"-")</f>
        <v>0.95821769451376326</v>
      </c>
      <c r="W224" s="29">
        <f ca="1">IFERROR(Table_TrackDisplacement[[#This Row],[Twist Raw Data]]-Table_TrackDisplacement[[#This Row],[BL Twist Raw Data]],"-")</f>
        <v>0.23392387899079381</v>
      </c>
      <c r="X224" s="29">
        <f ca="1">IFERROR(Table_TrackDisplacement[[#This Row],[Cant Delta Data]]-OFFSET(Table_TrackDisplacement[[#This Row],[Cant Delta Data]],-2,0),"-")</f>
        <v>0.23392387899079381</v>
      </c>
      <c r="Y224" s="29">
        <f ca="1">IFERROR(Table_TrackDisplacement[[#This Row],[Twist Delta Data]]-Table_TrackDisplacement[[#This Row],[Raw Twist Change]],"-")</f>
        <v>0</v>
      </c>
      <c r="Z2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1317.1151490148081</v>
      </c>
      <c r="AA224" s="29">
        <f>_xlfn.XLOOKUP(Table_TrackDisplacement[[#This Row],[Track ID]],Table__Track_Baseline[Track ID],Table__Track_Baseline[Avg. Gauge],"-")</f>
        <v>1317.2650047757083</v>
      </c>
      <c r="AB224" s="29">
        <f>IFERROR(Table_TrackDisplacement[[#This Row],[Gauge Raw Data]]-Table_TrackDisplacement[[#This Row],[BL Gauge Raw Data]],"-")</f>
        <v>-0.14985576090020913</v>
      </c>
      <c r="AC2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0.24012190984588391</v>
      </c>
    </row>
    <row r="225" spans="1:29" x14ac:dyDescent="0.25">
      <c r="A225" s="27">
        <v>45779.270833333336</v>
      </c>
      <c r="B225" s="28" t="s">
        <v>35</v>
      </c>
      <c r="C225" s="28" t="str">
        <f>Table_TrackDisplacement[[#This Row],[Epoch]]&amp;"-"&amp;Table_TrackDisplacement[[#This Row],[Track ID]]</f>
        <v>45779.2708333333-250-RL-OP-0044</v>
      </c>
      <c r="D225" s="34">
        <v>51908.24283118709</v>
      </c>
      <c r="E225" s="34">
        <v>159189.22059764637</v>
      </c>
      <c r="F225" s="34">
        <v>18.873859694515247</v>
      </c>
      <c r="G225" s="34">
        <v>51907.904524366677</v>
      </c>
      <c r="H225" s="34">
        <v>159187.94723131644</v>
      </c>
      <c r="I225" s="34">
        <v>18.862831033571712</v>
      </c>
      <c r="J225" s="33">
        <v>6.0520833358168602E-6</v>
      </c>
      <c r="K225" s="33">
        <v>-6.4270052826032043E-4</v>
      </c>
      <c r="L225" s="33">
        <v>1.119933479287738E-7</v>
      </c>
      <c r="M225" s="33">
        <v>1.7839418433140963E-5</v>
      </c>
      <c r="N225" s="33">
        <v>-5.9632604825310409E-4</v>
      </c>
      <c r="O225" s="33">
        <v>4.310586732003685E-8</v>
      </c>
      <c r="P225" s="29">
        <f>(Table_TrackDisplacement[[#This Row],[LR Track Z]]-Table_TrackDisplacement[[#This Row],[RR Track Z]])*1000</f>
        <v>11.028660943534163</v>
      </c>
      <c r="Q225" s="29">
        <f>_xlfn.XLOOKUP(Table_TrackDisplacement[[#This Row],[Track ID]],Table__Track_Baseline[Track ID],Table__Track_Baseline[Avg. Cant],"-")</f>
        <v>11.028592056053554</v>
      </c>
      <c r="R225" s="29">
        <f>Table_TrackDisplacement[[#This Row],[Cant Raw Data]]-Table_TrackDisplacement[[#This Row],[BL Cant Raw Data]]</f>
        <v>6.8887480608736951E-5</v>
      </c>
      <c r="S225" s="30">
        <f>(Table_TrackDisplacement[[#This Row],[Delta LR Z]]-Table_TrackDisplacement[[#This Row],[Delta RR Z]])*1000</f>
        <v>6.8887480608736951E-5</v>
      </c>
      <c r="T225" s="29">
        <f>Table_TrackDisplacement[[#This Row],[Cant Delta Data]]-Table_TrackDisplacement[[#This Row],[Raw Cant Change]]</f>
        <v>0</v>
      </c>
      <c r="U225" s="29">
        <f ca="1">IFERROR(Table_TrackDisplacement[[#This Row],[Cant Raw Data]]-OFFSET(Table_TrackDisplacement[[#This Row],[Cant Raw Data]],-2,0),"-")</f>
        <v>1.0851949649897108</v>
      </c>
      <c r="V225" s="29">
        <f ca="1">_xlfn.XLOOKUP(Table_TrackDisplacement[[#This Row],[Track ID]],Table__Track_Baseline[Track ID],Table__Track_Baseline[Avg. Twist],"-")</f>
        <v>0.88865878549171384</v>
      </c>
      <c r="W225" s="29">
        <f ca="1">IFERROR(Table_TrackDisplacement[[#This Row],[Twist Raw Data]]-Table_TrackDisplacement[[#This Row],[BL Twist Raw Data]],"-")</f>
        <v>0.19653617949799695</v>
      </c>
      <c r="X225" s="29">
        <f ca="1">IFERROR(Table_TrackDisplacement[[#This Row],[Cant Delta Data]]-OFFSET(Table_TrackDisplacement[[#This Row],[Cant Delta Data]],-2,0),"-")</f>
        <v>0.19653617949799695</v>
      </c>
      <c r="Y225" s="29">
        <f ca="1">IFERROR(Table_TrackDisplacement[[#This Row],[Twist Delta Data]]-Table_TrackDisplacement[[#This Row],[Raw Twist Change]],"-")</f>
        <v>0</v>
      </c>
      <c r="Z2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1317.5867889055439</v>
      </c>
      <c r="AA225" s="29">
        <f>_xlfn.XLOOKUP(Table_TrackDisplacement[[#This Row],[Track ID]],Table__Track_Baseline[Track ID],Table__Track_Baseline[Avg. Gauge],"-")</f>
        <v>1317.6346329476246</v>
      </c>
      <c r="AB225" s="29">
        <f>IFERROR(Table_TrackDisplacement[[#This Row],[Gauge Raw Data]]-Table_TrackDisplacement[[#This Row],[BL Gauge Raw Data]],"-")</f>
        <v>-4.7844042080669169E-2</v>
      </c>
      <c r="AC2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4.7849121309814051E-2</v>
      </c>
    </row>
    <row r="226" spans="1:29" x14ac:dyDescent="0.25">
      <c r="A226" s="27">
        <v>45779.270833333336</v>
      </c>
      <c r="B226" s="28" t="s">
        <v>36</v>
      </c>
      <c r="C226" s="28" t="str">
        <f>Table_TrackDisplacement[[#This Row],[Epoch]]&amp;"-"&amp;Table_TrackDisplacement[[#This Row],[Track ID]]</f>
        <v>45779.2708333333-250-RL-OP-0045</v>
      </c>
      <c r="D226" s="34">
        <v>51909.212416550698</v>
      </c>
      <c r="E226" s="34">
        <v>159188.9758591952</v>
      </c>
      <c r="F226" s="34">
        <v>18.876563986793464</v>
      </c>
      <c r="G226" s="34">
        <v>51908.873871510616</v>
      </c>
      <c r="H226" s="34">
        <v>159187.70154731543</v>
      </c>
      <c r="I226" s="34">
        <v>18.865173292792999</v>
      </c>
      <c r="J226" s="33">
        <v>2.5089786504395306E-5</v>
      </c>
      <c r="K226" s="33">
        <v>-5.6731162476353347E-4</v>
      </c>
      <c r="L226" s="33">
        <v>4.6428447220137059E-7</v>
      </c>
      <c r="M226" s="33">
        <v>6.8119639763608575E-5</v>
      </c>
      <c r="N226" s="33">
        <v>-3.9807180291973054E-4</v>
      </c>
      <c r="O226" s="33">
        <v>1.6459929597090195E-7</v>
      </c>
      <c r="P226" s="29">
        <f>(Table_TrackDisplacement[[#This Row],[LR Track Z]]-Table_TrackDisplacement[[#This Row],[RR Track Z]])*1000</f>
        <v>11.390694000464663</v>
      </c>
      <c r="Q226" s="29">
        <f>_xlfn.XLOOKUP(Table_TrackDisplacement[[#This Row],[Track ID]],Table__Track_Baseline[Track ID],Table__Track_Baseline[Avg. Cant],"-")</f>
        <v>11.390394315288432</v>
      </c>
      <c r="R226" s="29">
        <f>Table_TrackDisplacement[[#This Row],[Cant Raw Data]]-Table_TrackDisplacement[[#This Row],[BL Cant Raw Data]]</f>
        <v>2.9968517623046864E-4</v>
      </c>
      <c r="S226" s="30">
        <f>(Table_TrackDisplacement[[#This Row],[Delta LR Z]]-Table_TrackDisplacement[[#This Row],[Delta RR Z]])*1000</f>
        <v>2.9968517623046864E-4</v>
      </c>
      <c r="T226" s="29">
        <f>Table_TrackDisplacement[[#This Row],[Cant Delta Data]]-Table_TrackDisplacement[[#This Row],[Raw Cant Change]]</f>
        <v>0</v>
      </c>
      <c r="U226" s="29">
        <f ca="1">IFERROR(Table_TrackDisplacement[[#This Row],[Cant Raw Data]]-OFFSET(Table_TrackDisplacement[[#This Row],[Cant Raw Data]],-2,0),"-")</f>
        <v>0.85115723516793196</v>
      </c>
      <c r="V226" s="29">
        <f ca="1">_xlfn.XLOOKUP(Table_TrackDisplacement[[#This Row],[Track ID]],Table__Track_Baseline[Track ID],Table__Track_Baseline[Avg. Twist],"-")</f>
        <v>0.77135219747148653</v>
      </c>
      <c r="W226" s="29">
        <f ca="1">IFERROR(Table_TrackDisplacement[[#This Row],[Twist Raw Data]]-Table_TrackDisplacement[[#This Row],[BL Twist Raw Data]],"-")</f>
        <v>7.9805037696445424E-2</v>
      </c>
      <c r="X226" s="29">
        <f ca="1">IFERROR(Table_TrackDisplacement[[#This Row],[Cant Delta Data]]-OFFSET(Table_TrackDisplacement[[#This Row],[Cant Delta Data]],-2,0),"-")</f>
        <v>7.9805037696445424E-2</v>
      </c>
      <c r="Y226" s="29">
        <f ca="1">IFERROR(Table_TrackDisplacement[[#This Row],[Twist Delta Data]]-Table_TrackDisplacement[[#This Row],[Raw Twist Change]],"-")</f>
        <v>0</v>
      </c>
      <c r="Z2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1318.5648482297345</v>
      </c>
      <c r="AA226" s="29">
        <f>_xlfn.XLOOKUP(Table_TrackDisplacement[[#This Row],[Track ID]],Table__Track_Baseline[Track ID],Table__Track_Baseline[Avg. Gauge],"-")</f>
        <v>1318.7394535583733</v>
      </c>
      <c r="AB226" s="29">
        <f>IFERROR(Table_TrackDisplacement[[#This Row],[Gauge Raw Data]]-Table_TrackDisplacement[[#This Row],[BL Gauge Raw Data]],"-")</f>
        <v>-0.17460532863879052</v>
      </c>
      <c r="AC2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0.17462467002241247</v>
      </c>
    </row>
    <row r="227" spans="1:29" x14ac:dyDescent="0.25">
      <c r="A227" s="27">
        <v>45779.270833333336</v>
      </c>
      <c r="B227" s="28" t="s">
        <v>37</v>
      </c>
      <c r="C227" s="28" t="str">
        <f>Table_TrackDisplacement[[#This Row],[Epoch]]&amp;"-"&amp;Table_TrackDisplacement[[#This Row],[Track ID]]</f>
        <v>45779.2708333333-250-RL-OP-0046</v>
      </c>
      <c r="D227" s="34">
        <v>51910.182001914305</v>
      </c>
      <c r="E227" s="34">
        <v>159188.73112074402</v>
      </c>
      <c r="F227" s="34">
        <v>18.879268279071681</v>
      </c>
      <c r="G227" s="34">
        <v>51909.843218654561</v>
      </c>
      <c r="H227" s="34">
        <v>159187.45586331442</v>
      </c>
      <c r="I227" s="34">
        <v>18.867515552014286</v>
      </c>
      <c r="J227" s="33">
        <v>4.4127489672973752E-5</v>
      </c>
      <c r="K227" s="33">
        <v>-4.9192272126674652E-4</v>
      </c>
      <c r="L227" s="33">
        <v>8.1657559647396738E-7</v>
      </c>
      <c r="M227" s="33">
        <v>1.1839986109407619E-4</v>
      </c>
      <c r="N227" s="33">
        <v>-1.99817557586357E-4</v>
      </c>
      <c r="O227" s="33">
        <v>2.8609272462176705E-7</v>
      </c>
      <c r="P227" s="29">
        <f>(Table_TrackDisplacement[[#This Row],[LR Track Z]]-Table_TrackDisplacement[[#This Row],[RR Track Z]])*1000</f>
        <v>11.752727057395163</v>
      </c>
      <c r="Q227" s="29">
        <f>_xlfn.XLOOKUP(Table_TrackDisplacement[[#This Row],[Track ID]],Table__Track_Baseline[Track ID],Table__Track_Baseline[Avg. Cant],"-")</f>
        <v>11.75219657452331</v>
      </c>
      <c r="R227" s="29">
        <f>Table_TrackDisplacement[[#This Row],[Cant Raw Data]]-Table_TrackDisplacement[[#This Row],[BL Cant Raw Data]]</f>
        <v>5.3048287185220033E-4</v>
      </c>
      <c r="S227" s="30">
        <f>(Table_TrackDisplacement[[#This Row],[Delta LR Z]]-Table_TrackDisplacement[[#This Row],[Delta RR Z]])*1000</f>
        <v>5.3048287185220033E-4</v>
      </c>
      <c r="T227" s="29">
        <f>Table_TrackDisplacement[[#This Row],[Cant Delta Data]]-Table_TrackDisplacement[[#This Row],[Raw Cant Change]]</f>
        <v>0</v>
      </c>
      <c r="U227" s="29">
        <f ca="1">IFERROR(Table_TrackDisplacement[[#This Row],[Cant Raw Data]]-OFFSET(Table_TrackDisplacement[[#This Row],[Cant Raw Data]],-2,0),"-")</f>
        <v>0.72406611386099939</v>
      </c>
      <c r="V227" s="29">
        <f ca="1">_xlfn.XLOOKUP(Table_TrackDisplacement[[#This Row],[Track ID]],Table__Track_Baseline[Track ID],Table__Track_Baseline[Avg. Twist],"-")</f>
        <v>0.72360451846975593</v>
      </c>
      <c r="W227" s="29">
        <f ca="1">IFERROR(Table_TrackDisplacement[[#This Row],[Twist Raw Data]]-Table_TrackDisplacement[[#This Row],[BL Twist Raw Data]],"-")</f>
        <v>4.6159539124346338E-4</v>
      </c>
      <c r="X227" s="29">
        <f ca="1">IFERROR(Table_TrackDisplacement[[#This Row],[Cant Delta Data]]-OFFSET(Table_TrackDisplacement[[#This Row],[Cant Delta Data]],-2,0),"-")</f>
        <v>4.6159539124346338E-4</v>
      </c>
      <c r="Y227" s="29">
        <f ca="1">IFERROR(Table_TrackDisplacement[[#This Row],[Twist Delta Data]]-Table_TrackDisplacement[[#This Row],[Raw Twist Change]],"-")</f>
        <v>0</v>
      </c>
      <c r="Z2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1319.5430024947771</v>
      </c>
      <c r="AA227" s="29">
        <f>_xlfn.XLOOKUP(Table_TrackDisplacement[[#This Row],[Track ID]],Table__Track_Baseline[Track ID],Table__Track_Baseline[Avg. Gauge],"-")</f>
        <v>1319.8443684156091</v>
      </c>
      <c r="AB227" s="29">
        <f>IFERROR(Table_TrackDisplacement[[#This Row],[Gauge Raw Data]]-Table_TrackDisplacement[[#This Row],[BL Gauge Raw Data]],"-")</f>
        <v>-0.3013659208320405</v>
      </c>
      <c r="AC2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0.30140022099749481</v>
      </c>
    </row>
    <row r="228" spans="1:29" x14ac:dyDescent="0.25">
      <c r="A228" s="27">
        <v>45779.270833333336</v>
      </c>
      <c r="B228" s="28" t="s">
        <v>38</v>
      </c>
      <c r="C228" s="28" t="str">
        <f>Table_TrackDisplacement[[#This Row],[Epoch]]&amp;"-"&amp;Table_TrackDisplacement[[#This Row],[Track ID]]</f>
        <v>45779.2708333333-250-RL-OP-0047</v>
      </c>
      <c r="D228" s="34">
        <v>51911.151141168484</v>
      </c>
      <c r="E228" s="34">
        <v>159188.48844327914</v>
      </c>
      <c r="F228" s="34">
        <v>18.882402208832403</v>
      </c>
      <c r="G228" s="34">
        <v>51910.835170760911</v>
      </c>
      <c r="H228" s="34">
        <v>159187.20642803697</v>
      </c>
      <c r="I228" s="34">
        <v>18.870139055249297</v>
      </c>
      <c r="J228" s="33">
        <v>-3.2780502806417644E-4</v>
      </c>
      <c r="K228" s="33">
        <v>-3.101142356172204E-4</v>
      </c>
      <c r="L228" s="33">
        <v>2.4589001029085011E-5</v>
      </c>
      <c r="M228" s="33">
        <v>-1.1695425200741738E-5</v>
      </c>
      <c r="N228" s="33">
        <v>-4.7943205572664738E-5</v>
      </c>
      <c r="O228" s="33">
        <v>-4.075793569313646E-8</v>
      </c>
      <c r="P228" s="29">
        <f>(Table_TrackDisplacement[[#This Row],[LR Track Z]]-Table_TrackDisplacement[[#This Row],[RR Track Z]])*1000</f>
        <v>12.263153583106146</v>
      </c>
      <c r="Q228" s="29">
        <f>_xlfn.XLOOKUP(Table_TrackDisplacement[[#This Row],[Track ID]],Table__Track_Baseline[Track ID],Table__Track_Baseline[Avg. Cant],"-")</f>
        <v>12.238523824141367</v>
      </c>
      <c r="R228" s="29">
        <f>Table_TrackDisplacement[[#This Row],[Cant Raw Data]]-Table_TrackDisplacement[[#This Row],[BL Cant Raw Data]]</f>
        <v>2.4629758964778148E-2</v>
      </c>
      <c r="S228" s="30">
        <f>(Table_TrackDisplacement[[#This Row],[Delta LR Z]]-Table_TrackDisplacement[[#This Row],[Delta RR Z]])*1000</f>
        <v>2.4629758964778148E-2</v>
      </c>
      <c r="T228" s="29">
        <f>Table_TrackDisplacement[[#This Row],[Cant Delta Data]]-Table_TrackDisplacement[[#This Row],[Raw Cant Change]]</f>
        <v>0</v>
      </c>
      <c r="U228" s="29">
        <f ca="1">IFERROR(Table_TrackDisplacement[[#This Row],[Cant Raw Data]]-OFFSET(Table_TrackDisplacement[[#This Row],[Cant Raw Data]],-2,0),"-")</f>
        <v>0.87245958264148271</v>
      </c>
      <c r="V228" s="29">
        <f ca="1">_xlfn.XLOOKUP(Table_TrackDisplacement[[#This Row],[Track ID]],Table__Track_Baseline[Track ID],Table__Track_Baseline[Avg. Twist],"-")</f>
        <v>0.84812950885293503</v>
      </c>
      <c r="W228" s="29">
        <f ca="1">IFERROR(Table_TrackDisplacement[[#This Row],[Twist Raw Data]]-Table_TrackDisplacement[[#This Row],[BL Twist Raw Data]],"-")</f>
        <v>2.4330073788547679E-2</v>
      </c>
      <c r="X228" s="29">
        <f ca="1">IFERROR(Table_TrackDisplacement[[#This Row],[Cant Delta Data]]-OFFSET(Table_TrackDisplacement[[#This Row],[Cant Delta Data]],-2,0),"-")</f>
        <v>2.4330073788547679E-2</v>
      </c>
      <c r="Y228" s="29">
        <f ca="1">IFERROR(Table_TrackDisplacement[[#This Row],[Twist Delta Data]]-Table_TrackDisplacement[[#This Row],[Raw Twist Change]],"-")</f>
        <v>0</v>
      </c>
      <c r="Z2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1320.4358237236552</v>
      </c>
      <c r="AA228" s="29">
        <f>_xlfn.XLOOKUP(Table_TrackDisplacement[[#This Row],[Track ID]],Table__Track_Baseline[Track ID],Table__Track_Baseline[Avg. Gauge],"-")</f>
        <v>1320.7658031742594</v>
      </c>
      <c r="AB228" s="29">
        <f>IFERROR(Table_TrackDisplacement[[#This Row],[Gauge Raw Data]]-Table_TrackDisplacement[[#This Row],[BL Gauge Raw Data]],"-")</f>
        <v>-0.32997945060424172</v>
      </c>
      <c r="AC2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0.41141895318976834</v>
      </c>
    </row>
    <row r="229" spans="1:29" x14ac:dyDescent="0.25">
      <c r="A229" s="27">
        <v>45779.270833333336</v>
      </c>
      <c r="B229" s="28" t="s">
        <v>39</v>
      </c>
      <c r="C229" s="28" t="str">
        <f>Table_TrackDisplacement[[#This Row],[Epoch]]&amp;"-"&amp;Table_TrackDisplacement[[#This Row],[Track ID]]</f>
        <v>45779.2708333333-250-RL-OP-0048</v>
      </c>
      <c r="D229" s="34">
        <v>51912.122873466811</v>
      </c>
      <c r="E229" s="34">
        <v>159188.25240570394</v>
      </c>
      <c r="F229" s="34">
        <v>18.887156520181541</v>
      </c>
      <c r="G229" s="34">
        <v>51911.806635538363</v>
      </c>
      <c r="H229" s="34">
        <v>159186.96926833433</v>
      </c>
      <c r="I229" s="34">
        <v>18.873524557994575</v>
      </c>
      <c r="J229" s="33">
        <v>-3.015796683030203E-4</v>
      </c>
      <c r="K229" s="33">
        <v>-1.9996665650978684E-4</v>
      </c>
      <c r="L229" s="33">
        <v>1.4123511595087734E-4</v>
      </c>
      <c r="M229" s="33">
        <v>-6.5270440245512873E-5</v>
      </c>
      <c r="N229" s="33">
        <v>-2.6756399893201888E-4</v>
      </c>
      <c r="O229" s="33">
        <v>-2.2746400674122924E-7</v>
      </c>
      <c r="P229" s="29">
        <f>(Table_TrackDisplacement[[#This Row],[LR Track Z]]-Table_TrackDisplacement[[#This Row],[RR Track Z]])*1000</f>
        <v>13.631962186966717</v>
      </c>
      <c r="Q229" s="29">
        <f>_xlfn.XLOOKUP(Table_TrackDisplacement[[#This Row],[Track ID]],Table__Track_Baseline[Track ID],Table__Track_Baseline[Avg. Cant],"-")</f>
        <v>13.490499607009099</v>
      </c>
      <c r="R229" s="29">
        <f>Table_TrackDisplacement[[#This Row],[Cant Raw Data]]-Table_TrackDisplacement[[#This Row],[BL Cant Raw Data]]</f>
        <v>0.14146257995761857</v>
      </c>
      <c r="S229" s="30">
        <f>(Table_TrackDisplacement[[#This Row],[Delta LR Z]]-Table_TrackDisplacement[[#This Row],[Delta RR Z]])*1000</f>
        <v>0.14146257995761857</v>
      </c>
      <c r="T229" s="29">
        <f>Table_TrackDisplacement[[#This Row],[Cant Delta Data]]-Table_TrackDisplacement[[#This Row],[Raw Cant Change]]</f>
        <v>0</v>
      </c>
      <c r="U229" s="29">
        <f ca="1">IFERROR(Table_TrackDisplacement[[#This Row],[Cant Raw Data]]-OFFSET(Table_TrackDisplacement[[#This Row],[Cant Raw Data]],-2,0),"-")</f>
        <v>1.8792351295715548</v>
      </c>
      <c r="V229" s="29">
        <f ca="1">_xlfn.XLOOKUP(Table_TrackDisplacement[[#This Row],[Track ID]],Table__Track_Baseline[Track ID],Table__Track_Baseline[Avg. Twist],"-")</f>
        <v>1.7383030324857884</v>
      </c>
      <c r="W229" s="29">
        <f ca="1">IFERROR(Table_TrackDisplacement[[#This Row],[Twist Raw Data]]-Table_TrackDisplacement[[#This Row],[BL Twist Raw Data]],"-")</f>
        <v>0.14093209708576637</v>
      </c>
      <c r="X229" s="29">
        <f ca="1">IFERROR(Table_TrackDisplacement[[#This Row],[Cant Delta Data]]-OFFSET(Table_TrackDisplacement[[#This Row],[Cant Delta Data]],-2,0),"-")</f>
        <v>0.14093209708576637</v>
      </c>
      <c r="Y229" s="29">
        <f ca="1">IFERROR(Table_TrackDisplacement[[#This Row],[Twist Delta Data]]-Table_TrackDisplacement[[#This Row],[Raw Twist Change]],"-")</f>
        <v>0</v>
      </c>
      <c r="Z2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1321.6027266434337</v>
      </c>
      <c r="AA229" s="29">
        <f>_xlfn.XLOOKUP(Table_TrackDisplacement[[#This Row],[Track ID]],Table__Track_Baseline[Track ID],Table__Track_Baseline[Avg. Gauge],"-")</f>
        <v>1321.5922129002581</v>
      </c>
      <c r="AB229" s="29">
        <f>IFERROR(Table_TrackDisplacement[[#This Row],[Gauge Raw Data]]-Table_TrackDisplacement[[#This Row],[BL Gauge Raw Data]],"-")</f>
        <v>1.0513743175579293E-2</v>
      </c>
      <c r="AC2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0.28358969215390956</v>
      </c>
    </row>
    <row r="230" spans="1:29" x14ac:dyDescent="0.25">
      <c r="A230" s="27">
        <v>45779.270833333336</v>
      </c>
      <c r="B230" s="28" t="s">
        <v>40</v>
      </c>
      <c r="C230" s="28" t="str">
        <f>Table_TrackDisplacement[[#This Row],[Epoch]]&amp;"-"&amp;Table_TrackDisplacement[[#This Row],[Track ID]]</f>
        <v>45779.2708333333-250-RL-OP-0049</v>
      </c>
      <c r="D230" s="34">
        <v>51913.094605765138</v>
      </c>
      <c r="E230" s="34">
        <v>159188.01636812874</v>
      </c>
      <c r="F230" s="34">
        <v>18.89191083153068</v>
      </c>
      <c r="G230" s="34">
        <v>51912.778100315809</v>
      </c>
      <c r="H230" s="34">
        <v>159186.7321086317</v>
      </c>
      <c r="I230" s="34">
        <v>18.876910060739853</v>
      </c>
      <c r="J230" s="33">
        <v>-2.7535430126590654E-4</v>
      </c>
      <c r="K230" s="33">
        <v>-8.9819077402353287E-5</v>
      </c>
      <c r="L230" s="33">
        <v>2.5788123087622239E-4</v>
      </c>
      <c r="M230" s="33">
        <v>-1.1884546256624162E-4</v>
      </c>
      <c r="N230" s="33">
        <v>-4.8718482139520347E-4</v>
      </c>
      <c r="O230" s="33">
        <v>-4.1417007778932202E-7</v>
      </c>
      <c r="P230" s="29">
        <f>(Table_TrackDisplacement[[#This Row],[LR Track Z]]-Table_TrackDisplacement[[#This Row],[RR Track Z]])*1000</f>
        <v>15.000770790827289</v>
      </c>
      <c r="Q230" s="29">
        <f>_xlfn.XLOOKUP(Table_TrackDisplacement[[#This Row],[Track ID]],Table__Track_Baseline[Track ID],Table__Track_Baseline[Avg. Cant],"-")</f>
        <v>14.742475389873277</v>
      </c>
      <c r="R230" s="29">
        <f>Table_TrackDisplacement[[#This Row],[Cant Raw Data]]-Table_TrackDisplacement[[#This Row],[BL Cant Raw Data]]</f>
        <v>0.25829540095401171</v>
      </c>
      <c r="S230" s="30">
        <f>(Table_TrackDisplacement[[#This Row],[Delta LR Z]]-Table_TrackDisplacement[[#This Row],[Delta RR Z]])*1000</f>
        <v>0.25829540095401171</v>
      </c>
      <c r="T230" s="29">
        <f>Table_TrackDisplacement[[#This Row],[Cant Delta Data]]-Table_TrackDisplacement[[#This Row],[Raw Cant Change]]</f>
        <v>0</v>
      </c>
      <c r="U230" s="29">
        <f ca="1">IFERROR(Table_TrackDisplacement[[#This Row],[Cant Raw Data]]-OFFSET(Table_TrackDisplacement[[#This Row],[Cant Raw Data]],-2,0),"-")</f>
        <v>2.7376172077211436</v>
      </c>
      <c r="V230" s="29">
        <f ca="1">_xlfn.XLOOKUP(Table_TrackDisplacement[[#This Row],[Track ID]],Table__Track_Baseline[Track ID],Table__Track_Baseline[Avg. Twist],"-")</f>
        <v>2.50395156573191</v>
      </c>
      <c r="W230" s="29">
        <f ca="1">IFERROR(Table_TrackDisplacement[[#This Row],[Twist Raw Data]]-Table_TrackDisplacement[[#This Row],[BL Twist Raw Data]],"-")</f>
        <v>0.23366564198923356</v>
      </c>
      <c r="X230" s="29">
        <f ca="1">IFERROR(Table_TrackDisplacement[[#This Row],[Cant Delta Data]]-OFFSET(Table_TrackDisplacement[[#This Row],[Cant Delta Data]],-2,0),"-")</f>
        <v>0.23366564198923356</v>
      </c>
      <c r="Y230" s="29">
        <f ca="1">IFERROR(Table_TrackDisplacement[[#This Row],[Twist Delta Data]]-Table_TrackDisplacement[[#This Row],[Raw Twist Change]],"-")</f>
        <v>0</v>
      </c>
      <c r="Z2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1322.7710226351837</v>
      </c>
      <c r="AA230" s="29">
        <f>_xlfn.XLOOKUP(Table_TrackDisplacement[[#This Row],[Track ID]],Table__Track_Baseline[Track ID],Table__Track_Baseline[Avg. Gauge],"-")</f>
        <v>1322.4197928471017</v>
      </c>
      <c r="AB230" s="29">
        <f>IFERROR(Table_TrackDisplacement[[#This Row],[Gauge Raw Data]]-Table_TrackDisplacement[[#This Row],[BL Gauge Raw Data]],"-")</f>
        <v>0.35122978808203698</v>
      </c>
      <c r="AC2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0.49911027363109117</v>
      </c>
    </row>
    <row r="231" spans="1:29" x14ac:dyDescent="0.25">
      <c r="A231" s="27">
        <v>45783.270833333336</v>
      </c>
      <c r="B231" s="28" t="s">
        <v>12</v>
      </c>
      <c r="C231" s="28" t="str">
        <f>Table_TrackDisplacement[[#This Row],[Epoch]]&amp;"-"&amp;Table_TrackDisplacement[[#This Row],[Track ID]]</f>
        <v>45783.2708333333-250-RL-OP-0021</v>
      </c>
      <c r="D231" s="34">
        <v>51886.102866827561</v>
      </c>
      <c r="E231" s="34">
        <v>159195.44560737311</v>
      </c>
      <c r="F231" s="34">
        <v>18.870056358563076</v>
      </c>
      <c r="G231" s="34">
        <v>51885.74297614133</v>
      </c>
      <c r="H231" s="34">
        <v>159194.18669572662</v>
      </c>
      <c r="I231" s="34">
        <v>18.866068645440574</v>
      </c>
      <c r="J231" s="33">
        <v>2.4795968784019351E-5</v>
      </c>
      <c r="K231" s="33">
        <v>-2.4648645194247365E-4</v>
      </c>
      <c r="L231" s="33">
        <v>1.7857466616533202E-9</v>
      </c>
      <c r="M231" s="33">
        <v>0</v>
      </c>
      <c r="N231" s="33">
        <v>0</v>
      </c>
      <c r="O231" s="33">
        <v>0</v>
      </c>
      <c r="P231" s="29">
        <f>(Table_TrackDisplacement[[#This Row],[LR Track Z]]-Table_TrackDisplacement[[#This Row],[RR Track Z]])*1000</f>
        <v>3.9877131225019014</v>
      </c>
      <c r="Q231" s="29">
        <f>_xlfn.XLOOKUP(Table_TrackDisplacement[[#This Row],[Track ID]],Table__Track_Baseline[Track ID],Table__Track_Baseline[Avg. Cant],"-")</f>
        <v>3.9877113367552397</v>
      </c>
      <c r="R231" s="29">
        <f>Table_TrackDisplacement[[#This Row],[Cant Raw Data]]-Table_TrackDisplacement[[#This Row],[BL Cant Raw Data]]</f>
        <v>1.7857466616533202E-6</v>
      </c>
      <c r="S231" s="30">
        <f>(Table_TrackDisplacement[[#This Row],[Delta LR Z]]-Table_TrackDisplacement[[#This Row],[Delta RR Z]])*1000</f>
        <v>1.7857466616533202E-6</v>
      </c>
      <c r="T231" s="29">
        <f>Table_TrackDisplacement[[#This Row],[Cant Delta Data]]-Table_TrackDisplacement[[#This Row],[Raw Cant Change]]</f>
        <v>0</v>
      </c>
      <c r="U231" s="29">
        <f ca="1">IFERROR(Table_TrackDisplacement[[#This Row],[Cant Raw Data]]-OFFSET(Table_TrackDisplacement[[#This Row],[Cant Raw Data]],-2,0),"-")</f>
        <v>-9.644249064464816</v>
      </c>
      <c r="V231" s="29" t="str">
        <f ca="1">_xlfn.XLOOKUP(Table_TrackDisplacement[[#This Row],[Track ID]],Table__Track_Baseline[Track ID],Table__Track_Baseline[Avg. Twist],"-")</f>
        <v>-</v>
      </c>
      <c r="W231" s="29" t="str">
        <f ca="1">IFERROR(Table_TrackDisplacement[[#This Row],[Twist Raw Data]]-Table_TrackDisplacement[[#This Row],[BL Twist Raw Data]],"-")</f>
        <v>-</v>
      </c>
      <c r="X231" s="29">
        <f ca="1">IFERROR(Table_TrackDisplacement[[#This Row],[Cant Delta Data]]-OFFSET(Table_TrackDisplacement[[#This Row],[Cant Delta Data]],-2,0),"-")</f>
        <v>-0.14146079421095692</v>
      </c>
      <c r="Y231" s="29" t="str">
        <f ca="1">IFERROR(Table_TrackDisplacement[[#This Row],[Twist Delta Data]]-Table_TrackDisplacement[[#This Row],[Raw Twist Change]],"-")</f>
        <v>-</v>
      </c>
      <c r="Z2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1309.3493581062576</v>
      </c>
      <c r="AA231" s="29">
        <f>_xlfn.XLOOKUP(Table_TrackDisplacement[[#This Row],[Track ID]],Table__Track_Baseline[Track ID],Table__Track_Baseline[Avg. Gauge],"-")</f>
        <v>1309.5795373260466</v>
      </c>
      <c r="AB231" s="29">
        <f>IFERROR(Table_TrackDisplacement[[#This Row],[Gauge Raw Data]]-Table_TrackDisplacement[[#This Row],[BL Gauge Raw Data]],"-")</f>
        <v>-0.23017921978907907</v>
      </c>
      <c r="AC2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0.24773052105527152</v>
      </c>
    </row>
    <row r="232" spans="1:29" x14ac:dyDescent="0.25">
      <c r="A232" s="27">
        <v>45783.270833333336</v>
      </c>
      <c r="B232" s="28" t="s">
        <v>13</v>
      </c>
      <c r="C232" s="28" t="str">
        <f>Table_TrackDisplacement[[#This Row],[Epoch]]&amp;"-"&amp;Table_TrackDisplacement[[#This Row],[Track ID]]</f>
        <v>45783.2708333333-250-RL-OP-0022</v>
      </c>
      <c r="D232" s="34">
        <v>51887.064487407013</v>
      </c>
      <c r="E232" s="34">
        <v>159195.17122469077</v>
      </c>
      <c r="F232" s="34">
        <v>18.870125612142669</v>
      </c>
      <c r="G232" s="34">
        <v>51886.704005157357</v>
      </c>
      <c r="H232" s="34">
        <v>159193.91024828269</v>
      </c>
      <c r="I232" s="34">
        <v>18.866271344287416</v>
      </c>
      <c r="J232" s="33">
        <v>5.5265336413867772E-5</v>
      </c>
      <c r="K232" s="33">
        <v>-1.397687301505357E-4</v>
      </c>
      <c r="L232" s="33">
        <v>3.9800767126507708E-9</v>
      </c>
      <c r="M232" s="33">
        <v>0</v>
      </c>
      <c r="N232" s="33">
        <v>0</v>
      </c>
      <c r="O232" s="33">
        <v>0</v>
      </c>
      <c r="P232" s="29">
        <f>(Table_TrackDisplacement[[#This Row],[LR Track Z]]-Table_TrackDisplacement[[#This Row],[RR Track Z]])*1000</f>
        <v>3.8542678552531129</v>
      </c>
      <c r="Q232" s="29">
        <f>_xlfn.XLOOKUP(Table_TrackDisplacement[[#This Row],[Track ID]],Table__Track_Baseline[Track ID],Table__Track_Baseline[Avg. Cant],"-")</f>
        <v>3.8542638751764002</v>
      </c>
      <c r="R232" s="29">
        <f>Table_TrackDisplacement[[#This Row],[Cant Raw Data]]-Table_TrackDisplacement[[#This Row],[BL Cant Raw Data]]</f>
        <v>3.9800767126507708E-6</v>
      </c>
      <c r="S232" s="30">
        <f>(Table_TrackDisplacement[[#This Row],[Delta LR Z]]-Table_TrackDisplacement[[#This Row],[Delta RR Z]])*1000</f>
        <v>3.9800767126507708E-6</v>
      </c>
      <c r="T232" s="29">
        <f>Table_TrackDisplacement[[#This Row],[Cant Delta Data]]-Table_TrackDisplacement[[#This Row],[Raw Cant Change]]</f>
        <v>0</v>
      </c>
      <c r="U232" s="29">
        <f ca="1">IFERROR(Table_TrackDisplacement[[#This Row],[Cant Raw Data]]-OFFSET(Table_TrackDisplacement[[#This Row],[Cant Raw Data]],-2,0),"-")</f>
        <v>-11.146502935574176</v>
      </c>
      <c r="V232" s="29" t="str">
        <f ca="1">_xlfn.XLOOKUP(Table_TrackDisplacement[[#This Row],[Track ID]],Table__Track_Baseline[Track ID],Table__Track_Baseline[Avg. Twist],"-")</f>
        <v>-</v>
      </c>
      <c r="W232" s="29" t="str">
        <f ca="1">IFERROR(Table_TrackDisplacement[[#This Row],[Twist Raw Data]]-Table_TrackDisplacement[[#This Row],[BL Twist Raw Data]],"-")</f>
        <v>-</v>
      </c>
      <c r="X232" s="29">
        <f ca="1">IFERROR(Table_TrackDisplacement[[#This Row],[Cant Delta Data]]-OFFSET(Table_TrackDisplacement[[#This Row],[Cant Delta Data]],-2,0),"-")</f>
        <v>-0.25829142087729906</v>
      </c>
      <c r="Y232" s="29" t="str">
        <f ca="1">IFERROR(Table_TrackDisplacement[[#This Row],[Twist Delta Data]]-Table_TrackDisplacement[[#This Row],[Raw Twist Change]],"-")</f>
        <v>-</v>
      </c>
      <c r="Z2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1311.4967820941861</v>
      </c>
      <c r="AA232" s="29">
        <f>_xlfn.XLOOKUP(Table_TrackDisplacement[[#This Row],[Track ID]],Table__Track_Baseline[Track ID],Table__Track_Baseline[Avg. Gauge],"-")</f>
        <v>1311.6159795455751</v>
      </c>
      <c r="AB232" s="29">
        <f>IFERROR(Table_TrackDisplacement[[#This Row],[Gauge Raw Data]]-Table_TrackDisplacement[[#This Row],[BL Gauge Raw Data]],"-")</f>
        <v>-0.11919745138902726</v>
      </c>
      <c r="AC2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0.15029822138891819</v>
      </c>
    </row>
    <row r="233" spans="1:29" x14ac:dyDescent="0.25">
      <c r="A233" s="27">
        <v>45783.270833333336</v>
      </c>
      <c r="B233" s="28" t="s">
        <v>14</v>
      </c>
      <c r="C233" s="28" t="str">
        <f>Table_TrackDisplacement[[#This Row],[Epoch]]&amp;"-"&amp;Table_TrackDisplacement[[#This Row],[Track ID]]</f>
        <v>45783.2708333333-250-RL-OP-0023</v>
      </c>
      <c r="D233" s="34">
        <v>51888.026107986465</v>
      </c>
      <c r="E233" s="34">
        <v>159194.8968420084</v>
      </c>
      <c r="F233" s="34">
        <v>18.870194865722262</v>
      </c>
      <c r="G233" s="34">
        <v>51887.665034173377</v>
      </c>
      <c r="H233" s="34">
        <v>159193.63380083872</v>
      </c>
      <c r="I233" s="34">
        <v>18.866474043134257</v>
      </c>
      <c r="J233" s="33">
        <v>8.5734704043716192E-5</v>
      </c>
      <c r="K233" s="33">
        <v>-3.3051008358597755E-5</v>
      </c>
      <c r="L233" s="33">
        <v>6.1744067636482214E-9</v>
      </c>
      <c r="M233" s="33">
        <v>0</v>
      </c>
      <c r="N233" s="33">
        <v>0</v>
      </c>
      <c r="O233" s="33">
        <v>0</v>
      </c>
      <c r="P233" s="29">
        <f>(Table_TrackDisplacement[[#This Row],[LR Track Z]]-Table_TrackDisplacement[[#This Row],[RR Track Z]])*1000</f>
        <v>3.7208225880043244</v>
      </c>
      <c r="Q233" s="29">
        <f>_xlfn.XLOOKUP(Table_TrackDisplacement[[#This Row],[Track ID]],Table__Track_Baseline[Track ID],Table__Track_Baseline[Avg. Cant],"-")</f>
        <v>3.7208164135975608</v>
      </c>
      <c r="R233" s="29">
        <f>Table_TrackDisplacement[[#This Row],[Cant Raw Data]]-Table_TrackDisplacement[[#This Row],[BL Cant Raw Data]]</f>
        <v>6.1744067636482214E-6</v>
      </c>
      <c r="S233" s="30">
        <f>(Table_TrackDisplacement[[#This Row],[Delta LR Z]]-Table_TrackDisplacement[[#This Row],[Delta RR Z]])*1000</f>
        <v>6.1744067636482214E-6</v>
      </c>
      <c r="T233" s="29">
        <f>Table_TrackDisplacement[[#This Row],[Cant Delta Data]]-Table_TrackDisplacement[[#This Row],[Raw Cant Change]]</f>
        <v>0</v>
      </c>
      <c r="U233" s="29">
        <f ca="1">IFERROR(Table_TrackDisplacement[[#This Row],[Cant Raw Data]]-OFFSET(Table_TrackDisplacement[[#This Row],[Cant Raw Data]],-2,0),"-")</f>
        <v>-0.26689053449757694</v>
      </c>
      <c r="V233" s="29">
        <f ca="1">_xlfn.XLOOKUP(Table_TrackDisplacement[[#This Row],[Track ID]],Table__Track_Baseline[Track ID],Table__Track_Baseline[Avg. Twist],"-")</f>
        <v>-0.26689492315767893</v>
      </c>
      <c r="W233" s="29">
        <f ca="1">IFERROR(Table_TrackDisplacement[[#This Row],[Twist Raw Data]]-Table_TrackDisplacement[[#This Row],[BL Twist Raw Data]],"-")</f>
        <v>4.3886601019949012E-6</v>
      </c>
      <c r="X233" s="29">
        <f ca="1">IFERROR(Table_TrackDisplacement[[#This Row],[Cant Delta Data]]-OFFSET(Table_TrackDisplacement[[#This Row],[Cant Delta Data]],-2,0),"-")</f>
        <v>4.3886601019949012E-6</v>
      </c>
      <c r="Y233" s="29">
        <f ca="1">IFERROR(Table_TrackDisplacement[[#This Row],[Twist Delta Data]]-Table_TrackDisplacement[[#This Row],[Raw Twist Change]],"-")</f>
        <v>0</v>
      </c>
      <c r="Z2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1313.6442209782244</v>
      </c>
      <c r="AA233" s="29">
        <f>_xlfn.XLOOKUP(Table_TrackDisplacement[[#This Row],[Track ID]],Table__Track_Baseline[Track ID],Table__Track_Baseline[Avg. Gauge],"-")</f>
        <v>1313.6524365911453</v>
      </c>
      <c r="AB233" s="29">
        <f>IFERROR(Table_TrackDisplacement[[#This Row],[Gauge Raw Data]]-Table_TrackDisplacement[[#This Row],[BL Gauge Raw Data]],"-")</f>
        <v>-8.2156129208215134E-3</v>
      </c>
      <c r="AC2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9.1884757545019416E-2</v>
      </c>
    </row>
    <row r="234" spans="1:29" x14ac:dyDescent="0.25">
      <c r="A234" s="27">
        <v>45783.270833333336</v>
      </c>
      <c r="B234" s="28" t="s">
        <v>15</v>
      </c>
      <c r="C234" s="28" t="str">
        <f>Table_TrackDisplacement[[#This Row],[Epoch]]&amp;"-"&amp;Table_TrackDisplacement[[#This Row],[Track ID]]</f>
        <v>45783.2708333333-250-RL-OP-0024</v>
      </c>
      <c r="D234" s="34">
        <v>51888.986311906534</v>
      </c>
      <c r="E234" s="34">
        <v>159194.62209812674</v>
      </c>
      <c r="F234" s="34">
        <v>18.869514952116027</v>
      </c>
      <c r="G234" s="34">
        <v>51888.625103758357</v>
      </c>
      <c r="H234" s="34">
        <v>159193.35707278902</v>
      </c>
      <c r="I234" s="34">
        <v>18.865453221913011</v>
      </c>
      <c r="J234" s="33">
        <v>0</v>
      </c>
      <c r="K234" s="33">
        <v>0</v>
      </c>
      <c r="L234" s="33">
        <v>0</v>
      </c>
      <c r="M234" s="33">
        <v>7.6553478720597923E-6</v>
      </c>
      <c r="N234" s="33">
        <v>2.6546069420874119E-5</v>
      </c>
      <c r="O234" s="33">
        <v>1.1514594788764043E-7</v>
      </c>
      <c r="P234" s="29">
        <f>(Table_TrackDisplacement[[#This Row],[LR Track Z]]-Table_TrackDisplacement[[#This Row],[RR Track Z]])*1000</f>
        <v>4.0617302030163671</v>
      </c>
      <c r="Q234" s="29">
        <f>_xlfn.XLOOKUP(Table_TrackDisplacement[[#This Row],[Track ID]],Table__Track_Baseline[Track ID],Table__Track_Baseline[Avg. Cant],"-")</f>
        <v>4.0618453489642548</v>
      </c>
      <c r="R234" s="29">
        <f>Table_TrackDisplacement[[#This Row],[Cant Raw Data]]-Table_TrackDisplacement[[#This Row],[BL Cant Raw Data]]</f>
        <v>-1.1514594788764043E-4</v>
      </c>
      <c r="S234" s="30">
        <f>(Table_TrackDisplacement[[#This Row],[Delta LR Z]]-Table_TrackDisplacement[[#This Row],[Delta RR Z]])*1000</f>
        <v>-1.1514594788764043E-4</v>
      </c>
      <c r="T234" s="29">
        <f>Table_TrackDisplacement[[#This Row],[Cant Delta Data]]-Table_TrackDisplacement[[#This Row],[Raw Cant Change]]</f>
        <v>0</v>
      </c>
      <c r="U234" s="29">
        <f ca="1">IFERROR(Table_TrackDisplacement[[#This Row],[Cant Raw Data]]-OFFSET(Table_TrackDisplacement[[#This Row],[Cant Raw Data]],-2,0),"-")</f>
        <v>0.20746234776325423</v>
      </c>
      <c r="V234" s="29">
        <f ca="1">_xlfn.XLOOKUP(Table_TrackDisplacement[[#This Row],[Track ID]],Table__Track_Baseline[Track ID],Table__Track_Baseline[Avg. Twist],"-")</f>
        <v>0.20758147378785452</v>
      </c>
      <c r="W234" s="29">
        <f ca="1">IFERROR(Table_TrackDisplacement[[#This Row],[Twist Raw Data]]-Table_TrackDisplacement[[#This Row],[BL Twist Raw Data]],"-")</f>
        <v>-1.191260246002912E-4</v>
      </c>
      <c r="X234" s="29">
        <f ca="1">IFERROR(Table_TrackDisplacement[[#This Row],[Cant Delta Data]]-OFFSET(Table_TrackDisplacement[[#This Row],[Cant Delta Data]],-2,0),"-")</f>
        <v>-1.191260246002912E-4</v>
      </c>
      <c r="Y234" s="29">
        <f ca="1">IFERROR(Table_TrackDisplacement[[#This Row],[Twist Delta Data]]-Table_TrackDisplacement[[#This Row],[Raw Twist Change]],"-")</f>
        <v>0</v>
      </c>
      <c r="Z2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1315.5899547499391</v>
      </c>
      <c r="AA234" s="29">
        <f>_xlfn.XLOOKUP(Table_TrackDisplacement[[#This Row],[Track ID]],Table__Track_Baseline[Track ID],Table__Track_Baseline[Avg. Gauge],"-")</f>
        <v>1315.6175827293309</v>
      </c>
      <c r="AB234" s="29">
        <f>IFERROR(Table_TrackDisplacement[[#This Row],[Gauge Raw Data]]-Table_TrackDisplacement[[#This Row],[BL Gauge Raw Data]],"-")</f>
        <v>-2.7627979391809276E-2</v>
      </c>
      <c r="AC2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2.7628090982357672E-2</v>
      </c>
    </row>
    <row r="235" spans="1:29" x14ac:dyDescent="0.25">
      <c r="A235" s="27">
        <v>45783.270833333336</v>
      </c>
      <c r="B235" s="28" t="s">
        <v>16</v>
      </c>
      <c r="C235" s="28" t="str">
        <f>Table_TrackDisplacement[[#This Row],[Epoch]]&amp;"-"&amp;Table_TrackDisplacement[[#This Row],[Track ID]]</f>
        <v>45783.2708333333-250-RL-OP-0025</v>
      </c>
      <c r="D235" s="34">
        <v>51889.947713492664</v>
      </c>
      <c r="E235" s="34">
        <v>159194.3469500916</v>
      </c>
      <c r="F235" s="34">
        <v>18.868774039414347</v>
      </c>
      <c r="G235" s="34">
        <v>51889.585962165373</v>
      </c>
      <c r="H235" s="34">
        <v>159193.08003546728</v>
      </c>
      <c r="I235" s="34">
        <v>18.864251548067312</v>
      </c>
      <c r="J235" s="33">
        <v>0</v>
      </c>
      <c r="K235" s="33">
        <v>0</v>
      </c>
      <c r="L235" s="33">
        <v>0</v>
      </c>
      <c r="M235" s="33">
        <v>1.6443489585071802E-5</v>
      </c>
      <c r="N235" s="33">
        <v>5.7020282838493586E-5</v>
      </c>
      <c r="O235" s="33">
        <v>2.473304867578463E-7</v>
      </c>
      <c r="P235" s="29">
        <f>(Table_TrackDisplacement[[#This Row],[LR Track Z]]-Table_TrackDisplacement[[#This Row],[RR Track Z]])*1000</f>
        <v>4.5224913470356398</v>
      </c>
      <c r="Q235" s="29">
        <f>_xlfn.XLOOKUP(Table_TrackDisplacement[[#This Row],[Track ID]],Table__Track_Baseline[Track ID],Table__Track_Baseline[Avg. Cant],"-")</f>
        <v>4.5227386775223977</v>
      </c>
      <c r="R235" s="29">
        <f>Table_TrackDisplacement[[#This Row],[Cant Raw Data]]-Table_TrackDisplacement[[#This Row],[BL Cant Raw Data]]</f>
        <v>-2.473304867578463E-4</v>
      </c>
      <c r="S235" s="30">
        <f>(Table_TrackDisplacement[[#This Row],[Delta LR Z]]-Table_TrackDisplacement[[#This Row],[Delta RR Z]])*1000</f>
        <v>-2.473304867578463E-4</v>
      </c>
      <c r="T235" s="29">
        <f>Table_TrackDisplacement[[#This Row],[Cant Delta Data]]-Table_TrackDisplacement[[#This Row],[Raw Cant Change]]</f>
        <v>0</v>
      </c>
      <c r="U235" s="29">
        <f ca="1">IFERROR(Table_TrackDisplacement[[#This Row],[Cant Raw Data]]-OFFSET(Table_TrackDisplacement[[#This Row],[Cant Raw Data]],-2,0),"-")</f>
        <v>0.8016687590313154</v>
      </c>
      <c r="V235" s="29">
        <f ca="1">_xlfn.XLOOKUP(Table_TrackDisplacement[[#This Row],[Track ID]],Table__Track_Baseline[Track ID],Table__Track_Baseline[Avg. Twist],"-")</f>
        <v>0.8019222639248369</v>
      </c>
      <c r="W235" s="29">
        <f ca="1">IFERROR(Table_TrackDisplacement[[#This Row],[Twist Raw Data]]-Table_TrackDisplacement[[#This Row],[BL Twist Raw Data]],"-")</f>
        <v>-2.5350489352149452E-4</v>
      </c>
      <c r="X235" s="29">
        <f ca="1">IFERROR(Table_TrackDisplacement[[#This Row],[Cant Delta Data]]-OFFSET(Table_TrackDisplacement[[#This Row],[Cant Delta Data]],-2,0),"-")</f>
        <v>-2.5350489352149452E-4</v>
      </c>
      <c r="Y235" s="29">
        <f ca="1">IFERROR(Table_TrackDisplacement[[#This Row],[Twist Delta Data]]-Table_TrackDisplacement[[#This Row],[Raw Twist Change]],"-")</f>
        <v>0</v>
      </c>
      <c r="Z2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1317.5572629012891</v>
      </c>
      <c r="AA235" s="29">
        <f>_xlfn.XLOOKUP(Table_TrackDisplacement[[#This Row],[Track ID]],Table__Track_Baseline[Track ID],Table__Track_Baseline[Avg. Gauge],"-")</f>
        <v>1317.6166071174061</v>
      </c>
      <c r="AB235" s="29">
        <f>IFERROR(Table_TrackDisplacement[[#This Row],[Gauge Raw Data]]-Table_TrackDisplacement[[#This Row],[BL Gauge Raw Data]],"-")</f>
        <v>-5.9344216117096948E-2</v>
      </c>
      <c r="AC2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5.9344436782952543E-2</v>
      </c>
    </row>
    <row r="236" spans="1:29" x14ac:dyDescent="0.25">
      <c r="A236" s="27">
        <v>45783.270833333336</v>
      </c>
      <c r="B236" s="28" t="s">
        <v>17</v>
      </c>
      <c r="C236" s="28" t="str">
        <f>Table_TrackDisplacement[[#This Row],[Epoch]]&amp;"-"&amp;Table_TrackDisplacement[[#This Row],[Track ID]]</f>
        <v>45783.2708333333-250-RL-OP-0026</v>
      </c>
      <c r="D236" s="34">
        <v>51890.909115078794</v>
      </c>
      <c r="E236" s="34">
        <v>159194.07180205648</v>
      </c>
      <c r="F236" s="34">
        <v>18.868033126712668</v>
      </c>
      <c r="G236" s="34">
        <v>51890.546820572396</v>
      </c>
      <c r="H236" s="34">
        <v>159192.80299814555</v>
      </c>
      <c r="I236" s="34">
        <v>18.863049874221616</v>
      </c>
      <c r="J236" s="33">
        <v>0</v>
      </c>
      <c r="K236" s="33">
        <v>0</v>
      </c>
      <c r="L236" s="33">
        <v>0</v>
      </c>
      <c r="M236" s="33">
        <v>2.5231631298083812E-5</v>
      </c>
      <c r="N236" s="33">
        <v>8.7494467152282596E-5</v>
      </c>
      <c r="O236" s="33">
        <v>3.7951502207533849E-7</v>
      </c>
      <c r="P236" s="29">
        <f>(Table_TrackDisplacement[[#This Row],[LR Track Z]]-Table_TrackDisplacement[[#This Row],[RR Track Z]])*1000</f>
        <v>4.9832524910513598</v>
      </c>
      <c r="Q236" s="29">
        <f>_xlfn.XLOOKUP(Table_TrackDisplacement[[#This Row],[Track ID]],Table__Track_Baseline[Track ID],Table__Track_Baseline[Avg. Cant],"-")</f>
        <v>4.9836320060734352</v>
      </c>
      <c r="R236" s="29">
        <f>Table_TrackDisplacement[[#This Row],[Cant Raw Data]]-Table_TrackDisplacement[[#This Row],[BL Cant Raw Data]]</f>
        <v>-3.7951502207533849E-4</v>
      </c>
      <c r="S236" s="30">
        <f>(Table_TrackDisplacement[[#This Row],[Delta LR Z]]-Table_TrackDisplacement[[#This Row],[Delta RR Z]])*1000</f>
        <v>-3.7951502207533849E-4</v>
      </c>
      <c r="T236" s="29">
        <f>Table_TrackDisplacement[[#This Row],[Cant Delta Data]]-Table_TrackDisplacement[[#This Row],[Raw Cant Change]]</f>
        <v>0</v>
      </c>
      <c r="U236" s="29">
        <f ca="1">IFERROR(Table_TrackDisplacement[[#This Row],[Cant Raw Data]]-OFFSET(Table_TrackDisplacement[[#This Row],[Cant Raw Data]],-2,0),"-")</f>
        <v>0.9215222880349927</v>
      </c>
      <c r="V236" s="29">
        <f ca="1">_xlfn.XLOOKUP(Table_TrackDisplacement[[#This Row],[Track ID]],Table__Track_Baseline[Track ID],Table__Track_Baseline[Avg. Twist],"-")</f>
        <v>0.9217866571091804</v>
      </c>
      <c r="W236" s="29">
        <f ca="1">IFERROR(Table_TrackDisplacement[[#This Row],[Twist Raw Data]]-Table_TrackDisplacement[[#This Row],[BL Twist Raw Data]],"-")</f>
        <v>-2.6436907418769806E-4</v>
      </c>
      <c r="X236" s="29">
        <f ca="1">IFERROR(Table_TrackDisplacement[[#This Row],[Cant Delta Data]]-OFFSET(Table_TrackDisplacement[[#This Row],[Cant Delta Data]],-2,0),"-")</f>
        <v>-2.6436907418769806E-4</v>
      </c>
      <c r="Y236" s="29">
        <f ca="1">IFERROR(Table_TrackDisplacement[[#This Row],[Twist Delta Data]]-Table_TrackDisplacement[[#This Row],[Raw Twist Change]],"-")</f>
        <v>0</v>
      </c>
      <c r="Z2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1319.5247275340939</v>
      </c>
      <c r="AA236" s="29">
        <f>_xlfn.XLOOKUP(Table_TrackDisplacement[[#This Row],[Track ID]],Table__Track_Baseline[Track ID],Table__Track_Baseline[Avg. Gauge],"-")</f>
        <v>1319.6157879683969</v>
      </c>
      <c r="AB236" s="29">
        <f>IFERROR(Table_TrackDisplacement[[#This Row],[Gauge Raw Data]]-Table_TrackDisplacement[[#This Row],[BL Gauge Raw Data]],"-")</f>
        <v>-9.1060434303017246E-2</v>
      </c>
      <c r="AC2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9.106075461951918E-2</v>
      </c>
    </row>
    <row r="237" spans="1:29" x14ac:dyDescent="0.25">
      <c r="A237" s="27">
        <v>45783.270833333336</v>
      </c>
      <c r="B237" s="28" t="s">
        <v>18</v>
      </c>
      <c r="C237" s="28" t="str">
        <f>Table_TrackDisplacement[[#This Row],[Epoch]]&amp;"-"&amp;Table_TrackDisplacement[[#This Row],[Track ID]]</f>
        <v>45783.2708333333-250-RL-OP-0027</v>
      </c>
      <c r="D237" s="34">
        <v>51891.870997674043</v>
      </c>
      <c r="E237" s="34">
        <v>159193.79503821288</v>
      </c>
      <c r="F237" s="34">
        <v>18.865661670375356</v>
      </c>
      <c r="G237" s="34">
        <v>51891.505242386549</v>
      </c>
      <c r="H237" s="34">
        <v>159192.52652276491</v>
      </c>
      <c r="I237" s="34">
        <v>18.861282734964647</v>
      </c>
      <c r="J237" s="33">
        <v>0</v>
      </c>
      <c r="K237" s="33">
        <v>0</v>
      </c>
      <c r="L237" s="33">
        <v>0</v>
      </c>
      <c r="M237" s="33">
        <v>2.9630825156345963E-4</v>
      </c>
      <c r="N237" s="33">
        <v>-1.2844757293350995E-4</v>
      </c>
      <c r="O237" s="33">
        <v>-1.3265233533843457E-7</v>
      </c>
      <c r="P237" s="29">
        <f>(Table_TrackDisplacement[[#This Row],[LR Track Z]]-Table_TrackDisplacement[[#This Row],[RR Track Z]])*1000</f>
        <v>4.3789354107097722</v>
      </c>
      <c r="Q237" s="29">
        <f>_xlfn.XLOOKUP(Table_TrackDisplacement[[#This Row],[Track ID]],Table__Track_Baseline[Track ID],Table__Track_Baseline[Avg. Cant],"-")</f>
        <v>4.3788027583744338</v>
      </c>
      <c r="R237" s="29">
        <f>Table_TrackDisplacement[[#This Row],[Cant Raw Data]]-Table_TrackDisplacement[[#This Row],[BL Cant Raw Data]]</f>
        <v>1.3265233533843457E-4</v>
      </c>
      <c r="S237" s="30">
        <f>(Table_TrackDisplacement[[#This Row],[Delta LR Z]]-Table_TrackDisplacement[[#This Row],[Delta RR Z]])*1000</f>
        <v>1.3265233533843457E-4</v>
      </c>
      <c r="T237" s="29">
        <f>Table_TrackDisplacement[[#This Row],[Cant Delta Data]]-Table_TrackDisplacement[[#This Row],[Raw Cant Change]]</f>
        <v>0</v>
      </c>
      <c r="U237" s="29">
        <f ca="1">IFERROR(Table_TrackDisplacement[[#This Row],[Cant Raw Data]]-OFFSET(Table_TrackDisplacement[[#This Row],[Cant Raw Data]],-2,0),"-")</f>
        <v>-0.14355593632586761</v>
      </c>
      <c r="V237" s="29">
        <f ca="1">_xlfn.XLOOKUP(Table_TrackDisplacement[[#This Row],[Track ID]],Table__Track_Baseline[Track ID],Table__Track_Baseline[Avg. Twist],"-")</f>
        <v>-0.14393591914796389</v>
      </c>
      <c r="W237" s="29">
        <f ca="1">IFERROR(Table_TrackDisplacement[[#This Row],[Twist Raw Data]]-Table_TrackDisplacement[[#This Row],[BL Twist Raw Data]],"-")</f>
        <v>3.7998282209628087E-4</v>
      </c>
      <c r="X237" s="29">
        <f ca="1">IFERROR(Table_TrackDisplacement[[#This Row],[Cant Delta Data]]-OFFSET(Table_TrackDisplacement[[#This Row],[Cant Delta Data]],-2,0),"-")</f>
        <v>3.7998282209628087E-4</v>
      </c>
      <c r="Y237" s="29">
        <f ca="1">IFERROR(Table_TrackDisplacement[[#This Row],[Twist Delta Data]]-Table_TrackDisplacement[[#This Row],[Raw Twist Change]],"-")</f>
        <v>0</v>
      </c>
      <c r="Z2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1320.1998133397824</v>
      </c>
      <c r="AA237" s="29">
        <f>_xlfn.XLOOKUP(Table_TrackDisplacement[[#This Row],[Track ID]],Table__Track_Baseline[Track ID],Table__Track_Baseline[Avg. Gauge],"-")</f>
        <v>1320.1585236010314</v>
      </c>
      <c r="AB237" s="29">
        <f>IFERROR(Table_TrackDisplacement[[#This Row],[Gauge Raw Data]]-Table_TrackDisplacement[[#This Row],[BL Gauge Raw Data]],"-")</f>
        <v>4.1289738750947436E-2</v>
      </c>
      <c r="AC2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0.32295104355574689</v>
      </c>
    </row>
    <row r="238" spans="1:29" x14ac:dyDescent="0.25">
      <c r="A238" s="27">
        <v>45783.270833333336</v>
      </c>
      <c r="B238" s="28" t="s">
        <v>19</v>
      </c>
      <c r="C238" s="28" t="str">
        <f>Table_TrackDisplacement[[#This Row],[Epoch]]&amp;"-"&amp;Table_TrackDisplacement[[#This Row],[Track ID]]</f>
        <v>45783.2708333333-250-RL-OP-0028</v>
      </c>
      <c r="D238" s="34">
        <v>51892.831986665937</v>
      </c>
      <c r="E238" s="34">
        <v>159193.51846240537</v>
      </c>
      <c r="F238" s="34">
        <v>18.863216230483452</v>
      </c>
      <c r="G238" s="34">
        <v>51892.466060782528</v>
      </c>
      <c r="H238" s="34">
        <v>159192.24934992488</v>
      </c>
      <c r="I238" s="34">
        <v>18.859486432626408</v>
      </c>
      <c r="J238" s="33">
        <v>0</v>
      </c>
      <c r="K238" s="33">
        <v>0</v>
      </c>
      <c r="L238" s="33">
        <v>0</v>
      </c>
      <c r="M238" s="33">
        <v>2.5757909315871075E-4</v>
      </c>
      <c r="N238" s="33">
        <v>-2.628069487400353E-4</v>
      </c>
      <c r="O238" s="33">
        <v>-2.7141001268660148E-7</v>
      </c>
      <c r="P238" s="29">
        <f>(Table_TrackDisplacement[[#This Row],[LR Track Z]]-Table_TrackDisplacement[[#This Row],[RR Track Z]])*1000</f>
        <v>3.7297978570443036</v>
      </c>
      <c r="Q238" s="29">
        <f>_xlfn.XLOOKUP(Table_TrackDisplacement[[#This Row],[Track ID]],Table__Track_Baseline[Track ID],Table__Track_Baseline[Avg. Cant],"-")</f>
        <v>3.729526447031617</v>
      </c>
      <c r="R238" s="29">
        <f>Table_TrackDisplacement[[#This Row],[Cant Raw Data]]-Table_TrackDisplacement[[#This Row],[BL Cant Raw Data]]</f>
        <v>2.7141001268660148E-4</v>
      </c>
      <c r="S238" s="30">
        <f>(Table_TrackDisplacement[[#This Row],[Delta LR Z]]-Table_TrackDisplacement[[#This Row],[Delta RR Z]])*1000</f>
        <v>2.7141001268660148E-4</v>
      </c>
      <c r="T238" s="29">
        <f>Table_TrackDisplacement[[#This Row],[Cant Delta Data]]-Table_TrackDisplacement[[#This Row],[Raw Cant Change]]</f>
        <v>0</v>
      </c>
      <c r="U238" s="29">
        <f ca="1">IFERROR(Table_TrackDisplacement[[#This Row],[Cant Raw Data]]-OFFSET(Table_TrackDisplacement[[#This Row],[Cant Raw Data]],-2,0),"-")</f>
        <v>-1.2534546340070563</v>
      </c>
      <c r="V238" s="29">
        <f ca="1">_xlfn.XLOOKUP(Table_TrackDisplacement[[#This Row],[Track ID]],Table__Track_Baseline[Track ID],Table__Track_Baseline[Avg. Twist],"-")</f>
        <v>-1.2541055590418182</v>
      </c>
      <c r="W238" s="29">
        <f ca="1">IFERROR(Table_TrackDisplacement[[#This Row],[Twist Raw Data]]-Table_TrackDisplacement[[#This Row],[BL Twist Raw Data]],"-")</f>
        <v>6.5092503476193997E-4</v>
      </c>
      <c r="X238" s="29">
        <f ca="1">IFERROR(Table_TrackDisplacement[[#This Row],[Cant Delta Data]]-OFFSET(Table_TrackDisplacement[[#This Row],[Cant Delta Data]],-2,0),"-")</f>
        <v>6.5092503476193997E-4</v>
      </c>
      <c r="Y238" s="29">
        <f ca="1">IFERROR(Table_TrackDisplacement[[#This Row],[Twist Delta Data]]-Table_TrackDisplacement[[#This Row],[Raw Twist Change]],"-")</f>
        <v>0</v>
      </c>
      <c r="Z2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1320.8187429246898</v>
      </c>
      <c r="AA238" s="29">
        <f>_xlfn.XLOOKUP(Table_TrackDisplacement[[#This Row],[Track ID]],Table__Track_Baseline[Track ID],Table__Track_Baseline[Avg. Gauge],"-")</f>
        <v>1320.6376231231336</v>
      </c>
      <c r="AB238" s="29">
        <f>IFERROR(Table_TrackDisplacement[[#This Row],[Gauge Raw Data]]-Table_TrackDisplacement[[#This Row],[BL Gauge Raw Data]],"-")</f>
        <v>0.18111980155617857</v>
      </c>
      <c r="AC2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0.3679871671701424</v>
      </c>
    </row>
    <row r="239" spans="1:29" x14ac:dyDescent="0.25">
      <c r="A239" s="27">
        <v>45783.270833333336</v>
      </c>
      <c r="B239" s="28" t="s">
        <v>20</v>
      </c>
      <c r="C239" s="28" t="str">
        <f>Table_TrackDisplacement[[#This Row],[Epoch]]&amp;"-"&amp;Table_TrackDisplacement[[#This Row],[Track ID]]</f>
        <v>45783.2708333333-250-RL-OP-0029</v>
      </c>
      <c r="D239" s="34">
        <v>51893.792832897052</v>
      </c>
      <c r="E239" s="34">
        <v>159193.2418849722</v>
      </c>
      <c r="F239" s="34">
        <v>18.860926425435991</v>
      </c>
      <c r="G239" s="34">
        <v>51893.426692719338</v>
      </c>
      <c r="H239" s="34">
        <v>159191.97223227765</v>
      </c>
      <c r="I239" s="34">
        <v>18.857700906113323</v>
      </c>
      <c r="J239" s="33">
        <v>-1.5658224583603442E-6</v>
      </c>
      <c r="K239" s="33">
        <v>-5.4208794608712196E-6</v>
      </c>
      <c r="L239" s="33">
        <v>5.8720467066564197E-6</v>
      </c>
      <c r="M239" s="33">
        <v>1.6082049114629626E-7</v>
      </c>
      <c r="N239" s="33">
        <v>-3.3277564216405153E-4</v>
      </c>
      <c r="O239" s="33">
        <v>2.8613555969059234E-11</v>
      </c>
      <c r="P239" s="29">
        <f>(Table_TrackDisplacement[[#This Row],[LR Track Z]]-Table_TrackDisplacement[[#This Row],[RR Track Z]])*1000</f>
        <v>3.2255193226689016</v>
      </c>
      <c r="Q239" s="29">
        <f>_xlfn.XLOOKUP(Table_TrackDisplacement[[#This Row],[Track ID]],Table__Track_Baseline[Track ID],Table__Track_Baseline[Avg. Cant],"-")</f>
        <v>3.2196473045758012</v>
      </c>
      <c r="R239" s="29">
        <f>Table_TrackDisplacement[[#This Row],[Cant Raw Data]]-Table_TrackDisplacement[[#This Row],[BL Cant Raw Data]]</f>
        <v>5.8720180931004506E-3</v>
      </c>
      <c r="S239" s="30">
        <f>(Table_TrackDisplacement[[#This Row],[Delta LR Z]]-Table_TrackDisplacement[[#This Row],[Delta RR Z]])*1000</f>
        <v>5.8720180931004506E-3</v>
      </c>
      <c r="T239" s="29">
        <f>Table_TrackDisplacement[[#This Row],[Cant Delta Data]]-Table_TrackDisplacement[[#This Row],[Raw Cant Change]]</f>
        <v>0</v>
      </c>
      <c r="U239" s="29">
        <f ca="1">IFERROR(Table_TrackDisplacement[[#This Row],[Cant Raw Data]]-OFFSET(Table_TrackDisplacement[[#This Row],[Cant Raw Data]],-2,0),"-")</f>
        <v>-1.1534160880408706</v>
      </c>
      <c r="V239" s="29">
        <f ca="1">_xlfn.XLOOKUP(Table_TrackDisplacement[[#This Row],[Track ID]],Table__Track_Baseline[Track ID],Table__Track_Baseline[Avg. Twist],"-")</f>
        <v>-1.1591554537986326</v>
      </c>
      <c r="W239" s="29">
        <f ca="1">IFERROR(Table_TrackDisplacement[[#This Row],[Twist Raw Data]]-Table_TrackDisplacement[[#This Row],[BL Twist Raw Data]],"-")</f>
        <v>5.7393657577620161E-3</v>
      </c>
      <c r="X239" s="29">
        <f ca="1">IFERROR(Table_TrackDisplacement[[#This Row],[Cant Delta Data]]-OFFSET(Table_TrackDisplacement[[#This Row],[Cant Delta Data]],-2,0),"-")</f>
        <v>5.7393657577620161E-3</v>
      </c>
      <c r="Y239" s="29">
        <f ca="1">IFERROR(Table_TrackDisplacement[[#This Row],[Twist Delta Data]]-Table_TrackDisplacement[[#This Row],[Raw Twist Change]],"-")</f>
        <v>0</v>
      </c>
      <c r="Z2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1321.3958523060824</v>
      </c>
      <c r="AA239" s="29">
        <f>_xlfn.XLOOKUP(Table_TrackDisplacement[[#This Row],[Track ID]],Table__Track_Baseline[Track ID],Table__Track_Baseline[Avg. Gauge],"-")</f>
        <v>1321.0817834196855</v>
      </c>
      <c r="AB239" s="29">
        <f>IFERROR(Table_TrackDisplacement[[#This Row],[Gauge Raw Data]]-Table_TrackDisplacement[[#This Row],[BL Gauge Raw Data]],"-")</f>
        <v>0.31406888639685349</v>
      </c>
      <c r="AC2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0.32741197680722717</v>
      </c>
    </row>
    <row r="240" spans="1:29" x14ac:dyDescent="0.25">
      <c r="A240" s="27">
        <v>45783.270833333336</v>
      </c>
      <c r="B240" s="28" t="s">
        <v>21</v>
      </c>
      <c r="C240" s="28" t="str">
        <f>Table_TrackDisplacement[[#This Row],[Epoch]]&amp;"-"&amp;Table_TrackDisplacement[[#This Row],[Track ID]]</f>
        <v>45783.2708333333-250-RL-OP-0030</v>
      </c>
      <c r="D240" s="34">
        <v>51894.753608932246</v>
      </c>
      <c r="E240" s="34">
        <v>159192.96455996652</v>
      </c>
      <c r="F240" s="34">
        <v>18.86142785685897</v>
      </c>
      <c r="G240" s="34">
        <v>51894.38758316014</v>
      </c>
      <c r="H240" s="34">
        <v>159191.6953035295</v>
      </c>
      <c r="I240" s="34">
        <v>18.857871870891774</v>
      </c>
      <c r="J240" s="33">
        <v>-3.1277857488021255E-5</v>
      </c>
      <c r="K240" s="33">
        <v>-1.0828414815478027E-4</v>
      </c>
      <c r="L240" s="33">
        <v>1.1729608288391091E-4</v>
      </c>
      <c r="M240" s="33">
        <v>3.0504175811074674E-5</v>
      </c>
      <c r="N240" s="33">
        <v>-2.2755490499548614E-4</v>
      </c>
      <c r="O240" s="33">
        <v>5.4274025274025917E-9</v>
      </c>
      <c r="P240" s="29">
        <f>(Table_TrackDisplacement[[#This Row],[LR Track Z]]-Table_TrackDisplacement[[#This Row],[RR Track Z]])*1000</f>
        <v>3.5559859671963068</v>
      </c>
      <c r="Q240" s="29">
        <f>_xlfn.XLOOKUP(Table_TrackDisplacement[[#This Row],[Track ID]],Table__Track_Baseline[Track ID],Table__Track_Baseline[Avg. Cant],"-")</f>
        <v>3.4386953117149233</v>
      </c>
      <c r="R240" s="29">
        <f>Table_TrackDisplacement[[#This Row],[Cant Raw Data]]-Table_TrackDisplacement[[#This Row],[BL Cant Raw Data]]</f>
        <v>0.11729065548138351</v>
      </c>
      <c r="S240" s="30">
        <f>(Table_TrackDisplacement[[#This Row],[Delta LR Z]]-Table_TrackDisplacement[[#This Row],[Delta RR Z]])*1000</f>
        <v>0.11729065548138351</v>
      </c>
      <c r="T240" s="29">
        <f>Table_TrackDisplacement[[#This Row],[Cant Delta Data]]-Table_TrackDisplacement[[#This Row],[Raw Cant Change]]</f>
        <v>0</v>
      </c>
      <c r="U240" s="29">
        <f ca="1">IFERROR(Table_TrackDisplacement[[#This Row],[Cant Raw Data]]-OFFSET(Table_TrackDisplacement[[#This Row],[Cant Raw Data]],-2,0),"-")</f>
        <v>-0.17381188984799678</v>
      </c>
      <c r="V240" s="29">
        <f ca="1">_xlfn.XLOOKUP(Table_TrackDisplacement[[#This Row],[Track ID]],Table__Track_Baseline[Track ID],Table__Track_Baseline[Avg. Twist],"-")</f>
        <v>-0.29083113531669369</v>
      </c>
      <c r="W240" s="29">
        <f ca="1">IFERROR(Table_TrackDisplacement[[#This Row],[Twist Raw Data]]-Table_TrackDisplacement[[#This Row],[BL Twist Raw Data]],"-")</f>
        <v>0.11701924546869691</v>
      </c>
      <c r="X240" s="29">
        <f ca="1">IFERROR(Table_TrackDisplacement[[#This Row],[Cant Delta Data]]-OFFSET(Table_TrackDisplacement[[#This Row],[Cant Delta Data]],-2,0),"-")</f>
        <v>0.11701924546869691</v>
      </c>
      <c r="Y240" s="29">
        <f ca="1">IFERROR(Table_TrackDisplacement[[#This Row],[Twist Delta Data]]-Table_TrackDisplacement[[#This Row],[Raw Twist Change]],"-")</f>
        <v>0</v>
      </c>
      <c r="Z2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1320.9842594843462</v>
      </c>
      <c r="AA240" s="29">
        <f>_xlfn.XLOOKUP(Table_TrackDisplacement[[#This Row],[Track ID]],Table__Track_Baseline[Track ID],Table__Track_Baseline[Avg. Gauge],"-")</f>
        <v>1320.8864707908592</v>
      </c>
      <c r="AB240" s="29">
        <f>IFERROR(Table_TrackDisplacement[[#This Row],[Gauge Raw Data]]-Table_TrackDisplacement[[#This Row],[BL Gauge Raw Data]],"-")</f>
        <v>9.7788693487018463E-2</v>
      </c>
      <c r="AC2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0.17832451020310691</v>
      </c>
    </row>
    <row r="241" spans="1:29" x14ac:dyDescent="0.25">
      <c r="A241" s="27">
        <v>45783.270833333336</v>
      </c>
      <c r="B241" s="28" t="s">
        <v>22</v>
      </c>
      <c r="C241" s="28" t="str">
        <f>Table_TrackDisplacement[[#This Row],[Epoch]]&amp;"-"&amp;Table_TrackDisplacement[[#This Row],[Track ID]]</f>
        <v>45783.2708333333-250-RL-OP-0031</v>
      </c>
      <c r="D241" s="34">
        <v>51895.714384967439</v>
      </c>
      <c r="E241" s="34">
        <v>159192.68723496085</v>
      </c>
      <c r="F241" s="34">
        <v>18.861929288281949</v>
      </c>
      <c r="G241" s="34">
        <v>51895.348473600949</v>
      </c>
      <c r="H241" s="34">
        <v>159191.41837478138</v>
      </c>
      <c r="I241" s="34">
        <v>18.858042835670226</v>
      </c>
      <c r="J241" s="33">
        <v>-6.0989885241724551E-5</v>
      </c>
      <c r="K241" s="33">
        <v>-2.1114741684868932E-4</v>
      </c>
      <c r="L241" s="33">
        <v>2.2872011906471812E-4</v>
      </c>
      <c r="M241" s="33">
        <v>6.0847531131003052E-5</v>
      </c>
      <c r="N241" s="33">
        <v>-1.2233413872309029E-4</v>
      </c>
      <c r="O241" s="33">
        <v>1.0826191498836124E-8</v>
      </c>
      <c r="P241" s="29">
        <f>(Table_TrackDisplacement[[#This Row],[LR Track Z]]-Table_TrackDisplacement[[#This Row],[RR Track Z]])*1000</f>
        <v>3.8864526117237119</v>
      </c>
      <c r="Q241" s="29">
        <f>_xlfn.XLOOKUP(Table_TrackDisplacement[[#This Row],[Track ID]],Table__Track_Baseline[Track ID],Table__Track_Baseline[Avg. Cant],"-")</f>
        <v>3.6577433188504926</v>
      </c>
      <c r="R241" s="29">
        <f>Table_TrackDisplacement[[#This Row],[Cant Raw Data]]-Table_TrackDisplacement[[#This Row],[BL Cant Raw Data]]</f>
        <v>0.22870929287321928</v>
      </c>
      <c r="S241" s="30">
        <f>(Table_TrackDisplacement[[#This Row],[Delta LR Z]]-Table_TrackDisplacement[[#This Row],[Delta RR Z]])*1000</f>
        <v>0.22870929287321928</v>
      </c>
      <c r="T241" s="29">
        <f>Table_TrackDisplacement[[#This Row],[Cant Delta Data]]-Table_TrackDisplacement[[#This Row],[Raw Cant Change]]</f>
        <v>0</v>
      </c>
      <c r="U241" s="29">
        <f ca="1">IFERROR(Table_TrackDisplacement[[#This Row],[Cant Raw Data]]-OFFSET(Table_TrackDisplacement[[#This Row],[Cant Raw Data]],-2,0),"-")</f>
        <v>0.6609332890548103</v>
      </c>
      <c r="V241" s="29">
        <f ca="1">_xlfn.XLOOKUP(Table_TrackDisplacement[[#This Row],[Track ID]],Table__Track_Baseline[Track ID],Table__Track_Baseline[Avg. Twist],"-")</f>
        <v>0.43809601427469147</v>
      </c>
      <c r="W241" s="29">
        <f ca="1">IFERROR(Table_TrackDisplacement[[#This Row],[Twist Raw Data]]-Table_TrackDisplacement[[#This Row],[BL Twist Raw Data]],"-")</f>
        <v>0.22283727478011883</v>
      </c>
      <c r="X241" s="29">
        <f ca="1">IFERROR(Table_TrackDisplacement[[#This Row],[Cant Delta Data]]-OFFSET(Table_TrackDisplacement[[#This Row],[Cant Delta Data]],-2,0),"-")</f>
        <v>0.22283727478011883</v>
      </c>
      <c r="Y241" s="29">
        <f ca="1">IFERROR(Table_TrackDisplacement[[#This Row],[Twist Delta Data]]-Table_TrackDisplacement[[#This Row],[Raw Twist Change]],"-")</f>
        <v>0</v>
      </c>
      <c r="Z2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1320.5727498603262</v>
      </c>
      <c r="AA241" s="29">
        <f>_xlfn.XLOOKUP(Table_TrackDisplacement[[#This Row],[Track ID]],Table__Track_Baseline[Track ID],Table__Track_Baseline[Avg. Gauge],"-")</f>
        <v>1320.6911946526989</v>
      </c>
      <c r="AB241" s="29">
        <f>IFERROR(Table_TrackDisplacement[[#This Row],[Gauge Raw Data]]-Table_TrackDisplacement[[#This Row],[BL Gauge Raw Data]],"-")</f>
        <v>-0.11844479237265659</v>
      </c>
      <c r="AC2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0.27393447217603772</v>
      </c>
    </row>
    <row r="242" spans="1:29" x14ac:dyDescent="0.25">
      <c r="A242" s="27">
        <v>45783.270833333336</v>
      </c>
      <c r="B242" s="28" t="s">
        <v>23</v>
      </c>
      <c r="C242" s="28" t="str">
        <f>Table_TrackDisplacement[[#This Row],[Epoch]]&amp;"-"&amp;Table_TrackDisplacement[[#This Row],[Track ID]]</f>
        <v>45783.2708333333-250-RL-OP-0032</v>
      </c>
      <c r="D242" s="34">
        <v>51896.675405999806</v>
      </c>
      <c r="E242" s="34">
        <v>159192.40990809427</v>
      </c>
      <c r="F242" s="34">
        <v>18.862476983212481</v>
      </c>
      <c r="G242" s="34">
        <v>51896.309521397779</v>
      </c>
      <c r="H242" s="34">
        <v>159191.14170885531</v>
      </c>
      <c r="I242" s="34">
        <v>18.858275187307061</v>
      </c>
      <c r="J242" s="33">
        <v>3.7971185520291328E-6</v>
      </c>
      <c r="K242" s="33">
        <v>-3.2017016201280057E-4</v>
      </c>
      <c r="L242" s="33">
        <v>3.2621089235718159E-4</v>
      </c>
      <c r="M242" s="33">
        <v>-1.3540557119995356E-8</v>
      </c>
      <c r="N242" s="33">
        <v>3.8417056202888489E-9</v>
      </c>
      <c r="O242" s="33">
        <v>1.856475892836329E-5</v>
      </c>
      <c r="P242" s="29">
        <f>(Table_TrackDisplacement[[#This Row],[LR Track Z]]-Table_TrackDisplacement[[#This Row],[RR Track Z]])*1000</f>
        <v>4.2017959054199139</v>
      </c>
      <c r="Q242" s="29">
        <f>_xlfn.XLOOKUP(Table_TrackDisplacement[[#This Row],[Track ID]],Table__Track_Baseline[Track ID],Table__Track_Baseline[Avg. Cant],"-")</f>
        <v>3.8941497719910956</v>
      </c>
      <c r="R242" s="29">
        <f>Table_TrackDisplacement[[#This Row],[Cant Raw Data]]-Table_TrackDisplacement[[#This Row],[BL Cant Raw Data]]</f>
        <v>0.3076461334288183</v>
      </c>
      <c r="S242" s="30">
        <f>(Table_TrackDisplacement[[#This Row],[Delta LR Z]]-Table_TrackDisplacement[[#This Row],[Delta RR Z]])*1000</f>
        <v>0.3076461334288183</v>
      </c>
      <c r="T242" s="29">
        <f>Table_TrackDisplacement[[#This Row],[Cant Delta Data]]-Table_TrackDisplacement[[#This Row],[Raw Cant Change]]</f>
        <v>0</v>
      </c>
      <c r="U242" s="29">
        <f ca="1">IFERROR(Table_TrackDisplacement[[#This Row],[Cant Raw Data]]-OFFSET(Table_TrackDisplacement[[#This Row],[Cant Raw Data]],-2,0),"-")</f>
        <v>0.64580993822360711</v>
      </c>
      <c r="V242" s="29">
        <f ca="1">_xlfn.XLOOKUP(Table_TrackDisplacement[[#This Row],[Track ID]],Table__Track_Baseline[Track ID],Table__Track_Baseline[Avg. Twist],"-")</f>
        <v>0.45545446027617231</v>
      </c>
      <c r="W242" s="29">
        <f ca="1">IFERROR(Table_TrackDisplacement[[#This Row],[Twist Raw Data]]-Table_TrackDisplacement[[#This Row],[BL Twist Raw Data]],"-")</f>
        <v>0.19035547794743479</v>
      </c>
      <c r="X242" s="29">
        <f ca="1">IFERROR(Table_TrackDisplacement[[#This Row],[Cant Delta Data]]-OFFSET(Table_TrackDisplacement[[#This Row],[Cant Delta Data]],-2,0),"-")</f>
        <v>0.19035547794743479</v>
      </c>
      <c r="Y242" s="29">
        <f ca="1">IFERROR(Table_TrackDisplacement[[#This Row],[Twist Delta Data]]-Table_TrackDisplacement[[#This Row],[Raw Twist Change]],"-")</f>
        <v>0</v>
      </c>
      <c r="Z2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1319.9312507761313</v>
      </c>
      <c r="AA242" s="29">
        <f>_xlfn.XLOOKUP(Table_TrackDisplacement[[#This Row],[Track ID]],Table__Track_Baseline[Track ID],Table__Track_Baseline[Avg. Gauge],"-")</f>
        <v>1320.2368798619764</v>
      </c>
      <c r="AB242" s="29">
        <f>IFERROR(Table_TrackDisplacement[[#This Row],[Gauge Raw Data]]-Table_TrackDisplacement[[#This Row],[BL Gauge Raw Data]],"-")</f>
        <v>-0.30562908584511206</v>
      </c>
      <c r="AC2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0.44404060309123966</v>
      </c>
    </row>
    <row r="243" spans="1:29" x14ac:dyDescent="0.25">
      <c r="A243" s="27">
        <v>45783.270833333336</v>
      </c>
      <c r="B243" s="28" t="s">
        <v>24</v>
      </c>
      <c r="C243" s="28" t="str">
        <f>Table_TrackDisplacement[[#This Row],[Epoch]]&amp;"-"&amp;Table_TrackDisplacement[[#This Row],[Track ID]]</f>
        <v>45783.2708333333-250-RL-OP-0033</v>
      </c>
      <c r="D243" s="34">
        <v>51897.636479167399</v>
      </c>
      <c r="E243" s="34">
        <v>159192.13361694413</v>
      </c>
      <c r="F243" s="34">
        <v>18.863728742765058</v>
      </c>
      <c r="G243" s="34">
        <v>51897.271419885146</v>
      </c>
      <c r="H243" s="34">
        <v>159190.86830359913</v>
      </c>
      <c r="I243" s="34">
        <v>18.85920572328552</v>
      </c>
      <c r="J243" s="33">
        <v>6.5538923081476241E-5</v>
      </c>
      <c r="K243" s="33">
        <v>-1.0613483027555048E-4</v>
      </c>
      <c r="L243" s="33">
        <v>2.1039884396145681E-4</v>
      </c>
      <c r="M243" s="33">
        <v>-1.8110586097463965E-7</v>
      </c>
      <c r="N243" s="33">
        <v>5.1484676077961922E-8</v>
      </c>
      <c r="O243" s="33">
        <v>2.4832662684914908E-4</v>
      </c>
      <c r="P243" s="29">
        <f>(Table_TrackDisplacement[[#This Row],[LR Track Z]]-Table_TrackDisplacement[[#This Row],[RR Track Z]])*1000</f>
        <v>4.5230194795387035</v>
      </c>
      <c r="Q243" s="29">
        <f>_xlfn.XLOOKUP(Table_TrackDisplacement[[#This Row],[Track ID]],Table__Track_Baseline[Track ID],Table__Track_Baseline[Avg. Cant],"-")</f>
        <v>4.5609472624263958</v>
      </c>
      <c r="R243" s="29">
        <f>Table_TrackDisplacement[[#This Row],[Cant Raw Data]]-Table_TrackDisplacement[[#This Row],[BL Cant Raw Data]]</f>
        <v>-3.7927782887692274E-2</v>
      </c>
      <c r="S243" s="30">
        <f>(Table_TrackDisplacement[[#This Row],[Delta LR Z]]-Table_TrackDisplacement[[#This Row],[Delta RR Z]])*1000</f>
        <v>-3.7927782887692274E-2</v>
      </c>
      <c r="T243" s="29">
        <f>Table_TrackDisplacement[[#This Row],[Cant Delta Data]]-Table_TrackDisplacement[[#This Row],[Raw Cant Change]]</f>
        <v>0</v>
      </c>
      <c r="U243" s="29">
        <f ca="1">IFERROR(Table_TrackDisplacement[[#This Row],[Cant Raw Data]]-OFFSET(Table_TrackDisplacement[[#This Row],[Cant Raw Data]],-2,0),"-")</f>
        <v>0.63656686781499161</v>
      </c>
      <c r="V243" s="29">
        <f ca="1">_xlfn.XLOOKUP(Table_TrackDisplacement[[#This Row],[Track ID]],Table__Track_Baseline[Track ID],Table__Track_Baseline[Avg. Twist],"-")</f>
        <v>0.90320394357590317</v>
      </c>
      <c r="W243" s="29">
        <f ca="1">IFERROR(Table_TrackDisplacement[[#This Row],[Twist Raw Data]]-Table_TrackDisplacement[[#This Row],[BL Twist Raw Data]],"-")</f>
        <v>-0.26663707576091156</v>
      </c>
      <c r="X243" s="29">
        <f ca="1">IFERROR(Table_TrackDisplacement[[#This Row],[Cant Delta Data]]-OFFSET(Table_TrackDisplacement[[#This Row],[Cant Delta Data]],-2,0),"-")</f>
        <v>-0.26663707576091156</v>
      </c>
      <c r="Y243" s="29">
        <f ca="1">IFERROR(Table_TrackDisplacement[[#This Row],[Twist Delta Data]]-Table_TrackDisplacement[[#This Row],[Raw Twist Change]],"-")</f>
        <v>0</v>
      </c>
      <c r="Z2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1316.9307492492223</v>
      </c>
      <c r="AA243" s="29">
        <f>_xlfn.XLOOKUP(Table_TrackDisplacement[[#This Row],[Track ID]],Table__Track_Baseline[Track ID],Table__Track_Baseline[Avg. Gauge],"-")</f>
        <v>1317.0146897271238</v>
      </c>
      <c r="AB243" s="29">
        <f>IFERROR(Table_TrackDisplacement[[#This Row],[Gauge Raw Data]]-Table_TrackDisplacement[[#This Row],[BL Gauge Raw Data]],"-")</f>
        <v>-8.3940477901478516E-2</v>
      </c>
      <c r="AC2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0.1305111964621386</v>
      </c>
    </row>
    <row r="244" spans="1:29" x14ac:dyDescent="0.25">
      <c r="A244" s="27">
        <v>45783.270833333336</v>
      </c>
      <c r="B244" s="28" t="s">
        <v>25</v>
      </c>
      <c r="C244" s="28" t="str">
        <f>Table_TrackDisplacement[[#This Row],[Epoch]]&amp;"-"&amp;Table_TrackDisplacement[[#This Row],[Track ID]]</f>
        <v>45783.2708333333-250-RL-OP-0034</v>
      </c>
      <c r="D244" s="34">
        <v>51898.597552334984</v>
      </c>
      <c r="E244" s="34">
        <v>159191.857325794</v>
      </c>
      <c r="F244" s="34">
        <v>18.864980502317636</v>
      </c>
      <c r="G244" s="34">
        <v>51898.233318372506</v>
      </c>
      <c r="H244" s="34">
        <v>159190.59489834294</v>
      </c>
      <c r="I244" s="34">
        <v>18.860136259263978</v>
      </c>
      <c r="J244" s="33">
        <v>1.2728072033496574E-4</v>
      </c>
      <c r="K244" s="33">
        <v>1.079005014616996E-4</v>
      </c>
      <c r="L244" s="33">
        <v>9.4586795562179304E-5</v>
      </c>
      <c r="M244" s="33">
        <v>-3.4868571674451232E-7</v>
      </c>
      <c r="N244" s="33">
        <v>9.9098542705178261E-8</v>
      </c>
      <c r="O244" s="33">
        <v>4.7808849476993487E-4</v>
      </c>
      <c r="P244" s="29">
        <f>(Table_TrackDisplacement[[#This Row],[LR Track Z]]-Table_TrackDisplacement[[#This Row],[RR Track Z]])*1000</f>
        <v>4.8442430536574932</v>
      </c>
      <c r="Q244" s="29">
        <f>_xlfn.XLOOKUP(Table_TrackDisplacement[[#This Row],[Track ID]],Table__Track_Baseline[Track ID],Table__Track_Baseline[Avg. Cant],"-")</f>
        <v>5.2277447528652488</v>
      </c>
      <c r="R244" s="29">
        <f>Table_TrackDisplacement[[#This Row],[Cant Raw Data]]-Table_TrackDisplacement[[#This Row],[BL Cant Raw Data]]</f>
        <v>-0.38350169920775556</v>
      </c>
      <c r="S244" s="30">
        <f>(Table_TrackDisplacement[[#This Row],[Delta LR Z]]-Table_TrackDisplacement[[#This Row],[Delta RR Z]])*1000</f>
        <v>-0.38350169920775556</v>
      </c>
      <c r="T244" s="29">
        <f>Table_TrackDisplacement[[#This Row],[Cant Delta Data]]-Table_TrackDisplacement[[#This Row],[Raw Cant Change]]</f>
        <v>0</v>
      </c>
      <c r="U244" s="29">
        <f ca="1">IFERROR(Table_TrackDisplacement[[#This Row],[Cant Raw Data]]-OFFSET(Table_TrackDisplacement[[#This Row],[Cant Raw Data]],-2,0),"-")</f>
        <v>0.64244714823757931</v>
      </c>
      <c r="V244" s="29">
        <f ca="1">_xlfn.XLOOKUP(Table_TrackDisplacement[[#This Row],[Track ID]],Table__Track_Baseline[Track ID],Table__Track_Baseline[Avg. Twist],"-")</f>
        <v>1.3335949808741532</v>
      </c>
      <c r="W244" s="29">
        <f ca="1">IFERROR(Table_TrackDisplacement[[#This Row],[Twist Raw Data]]-Table_TrackDisplacement[[#This Row],[BL Twist Raw Data]],"-")</f>
        <v>-0.69114783263657387</v>
      </c>
      <c r="X244" s="29">
        <f ca="1">IFERROR(Table_TrackDisplacement[[#This Row],[Cant Delta Data]]-OFFSET(Table_TrackDisplacement[[#This Row],[Cant Delta Data]],-2,0),"-")</f>
        <v>-0.69114783263657387</v>
      </c>
      <c r="Y244" s="29">
        <f ca="1">IFERROR(Table_TrackDisplacement[[#This Row],[Twist Delta Data]]-Table_TrackDisplacement[[#This Row],[Raw Twist Change]],"-")</f>
        <v>0</v>
      </c>
      <c r="Z2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1313.9303312212467</v>
      </c>
      <c r="AA244" s="29">
        <f>_xlfn.XLOOKUP(Table_TrackDisplacement[[#This Row],[Track ID]],Table__Track_Baseline[Track ID],Table__Track_Baseline[Avg. Gauge],"-")</f>
        <v>1313.7928485909856</v>
      </c>
      <c r="AB244" s="29">
        <f>IFERROR(Table_TrackDisplacement[[#This Row],[Gauge Raw Data]]-Table_TrackDisplacement[[#This Row],[BL Gauge Raw Data]],"-")</f>
        <v>0.13748263026104723</v>
      </c>
      <c r="AC2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0.41831084262262619</v>
      </c>
    </row>
    <row r="245" spans="1:29" x14ac:dyDescent="0.25">
      <c r="A245" s="27">
        <v>45783.270833333336</v>
      </c>
      <c r="B245" s="28" t="s">
        <v>26</v>
      </c>
      <c r="C245" s="28" t="str">
        <f>Table_TrackDisplacement[[#This Row],[Epoch]]&amp;"-"&amp;Table_TrackDisplacement[[#This Row],[Track ID]]</f>
        <v>45783.2708333333-250-RL-OP-0035</v>
      </c>
      <c r="D245" s="34">
        <v>51899.558748431518</v>
      </c>
      <c r="E245" s="34">
        <v>159191.58237758733</v>
      </c>
      <c r="F245" s="34">
        <v>18.866</v>
      </c>
      <c r="G245" s="34">
        <v>51899.20347231318</v>
      </c>
      <c r="H245" s="34">
        <v>159190.31962002904</v>
      </c>
      <c r="I245" s="34">
        <v>18.860716140793912</v>
      </c>
      <c r="J245" s="33">
        <v>0</v>
      </c>
      <c r="K245" s="33">
        <v>3.3333332976326346E-4</v>
      </c>
      <c r="L245" s="33">
        <v>0</v>
      </c>
      <c r="M245" s="33">
        <v>-5.3599142120219767E-6</v>
      </c>
      <c r="N245" s="33">
        <v>-1.8921185983344913E-5</v>
      </c>
      <c r="O245" s="33">
        <v>6.258127016209869E-4</v>
      </c>
      <c r="P245" s="29">
        <f>(Table_TrackDisplacement[[#This Row],[LR Track Z]]-Table_TrackDisplacement[[#This Row],[RR Track Z]])*1000</f>
        <v>5.2838592060879819</v>
      </c>
      <c r="Q245" s="29">
        <f>_xlfn.XLOOKUP(Table_TrackDisplacement[[#This Row],[Track ID]],Table__Track_Baseline[Track ID],Table__Track_Baseline[Avg. Cant],"-")</f>
        <v>5.9096719077089688</v>
      </c>
      <c r="R245" s="29">
        <f>Table_TrackDisplacement[[#This Row],[Cant Raw Data]]-Table_TrackDisplacement[[#This Row],[BL Cant Raw Data]]</f>
        <v>-0.6258127016209869</v>
      </c>
      <c r="S245" s="30">
        <f>(Table_TrackDisplacement[[#This Row],[Delta LR Z]]-Table_TrackDisplacement[[#This Row],[Delta RR Z]])*1000</f>
        <v>-0.6258127016209869</v>
      </c>
      <c r="T245" s="29">
        <f>Table_TrackDisplacement[[#This Row],[Cant Delta Data]]-Table_TrackDisplacement[[#This Row],[Raw Cant Change]]</f>
        <v>0</v>
      </c>
      <c r="U245" s="29">
        <f ca="1">IFERROR(Table_TrackDisplacement[[#This Row],[Cant Raw Data]]-OFFSET(Table_TrackDisplacement[[#This Row],[Cant Raw Data]],-2,0),"-")</f>
        <v>0.76083972654927834</v>
      </c>
      <c r="V245" s="29">
        <f ca="1">_xlfn.XLOOKUP(Table_TrackDisplacement[[#This Row],[Track ID]],Table__Track_Baseline[Track ID],Table__Track_Baseline[Avg. Twist],"-")</f>
        <v>1.348724645282573</v>
      </c>
      <c r="W245" s="29">
        <f ca="1">IFERROR(Table_TrackDisplacement[[#This Row],[Twist Raw Data]]-Table_TrackDisplacement[[#This Row],[BL Twist Raw Data]],"-")</f>
        <v>-0.58788491873329463</v>
      </c>
      <c r="X245" s="29">
        <f ca="1">IFERROR(Table_TrackDisplacement[[#This Row],[Cant Delta Data]]-OFFSET(Table_TrackDisplacement[[#This Row],[Cant Delta Data]],-2,0),"-")</f>
        <v>-0.58788491873329463</v>
      </c>
      <c r="Y245" s="29">
        <f ca="1">IFERROR(Table_TrackDisplacement[[#This Row],[Twist Delta Data]]-Table_TrackDisplacement[[#This Row],[Raw Twist Change]],"-")</f>
        <v>0</v>
      </c>
      <c r="Z2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1311.7948354997357</v>
      </c>
      <c r="AA245" s="29">
        <f>_xlfn.XLOOKUP(Table_TrackDisplacement[[#This Row],[Track ID]],Table__Track_Baseline[Track ID],Table__Track_Baseline[Avg. Gauge],"-")</f>
        <v>1311.4569710845515</v>
      </c>
      <c r="AB245" s="29">
        <f>IFERROR(Table_TrackDisplacement[[#This Row],[Gauge Raw Data]]-Table_TrackDisplacement[[#This Row],[BL Gauge Raw Data]],"-")</f>
        <v>0.33786441518418542</v>
      </c>
      <c r="AC2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0.71815980815859926</v>
      </c>
    </row>
    <row r="246" spans="1:29" x14ac:dyDescent="0.25">
      <c r="A246" s="27">
        <v>45783.270833333336</v>
      </c>
      <c r="B246" s="28" t="s">
        <v>27</v>
      </c>
      <c r="C246" s="28" t="str">
        <f>Table_TrackDisplacement[[#This Row],[Epoch]]&amp;"-"&amp;Table_TrackDisplacement[[#This Row],[Track ID]]</f>
        <v>45783.2708333333-250-RL-OP-0036</v>
      </c>
      <c r="D246" s="34">
        <v>51900.521772886575</v>
      </c>
      <c r="E246" s="34">
        <v>159191.31296359556</v>
      </c>
      <c r="F246" s="34">
        <v>18.866</v>
      </c>
      <c r="G246" s="34">
        <v>51900.166031253946</v>
      </c>
      <c r="H246" s="34">
        <v>159190.04854932599</v>
      </c>
      <c r="I246" s="34">
        <v>18.859736603201547</v>
      </c>
      <c r="J246" s="33">
        <v>0</v>
      </c>
      <c r="K246" s="33">
        <v>3.3333332976326346E-4</v>
      </c>
      <c r="L246" s="33">
        <v>0</v>
      </c>
      <c r="M246" s="33">
        <v>-3.3915683161467314E-5</v>
      </c>
      <c r="N246" s="33">
        <v>-1.1972661013714969E-4</v>
      </c>
      <c r="O246" s="33">
        <v>4.0815705407126757E-4</v>
      </c>
      <c r="P246" s="29">
        <f>(Table_TrackDisplacement[[#This Row],[LR Track Z]]-Table_TrackDisplacement[[#This Row],[RR Track Z]])*1000</f>
        <v>6.2633967984524475</v>
      </c>
      <c r="Q246" s="29">
        <f>_xlfn.XLOOKUP(Table_TrackDisplacement[[#This Row],[Track ID]],Table__Track_Baseline[Track ID],Table__Track_Baseline[Avg. Cant],"-")</f>
        <v>6.671553852523715</v>
      </c>
      <c r="R246" s="29">
        <f>Table_TrackDisplacement[[#This Row],[Cant Raw Data]]-Table_TrackDisplacement[[#This Row],[BL Cant Raw Data]]</f>
        <v>-0.40815705407126757</v>
      </c>
      <c r="S246" s="30">
        <f>(Table_TrackDisplacement[[#This Row],[Delta LR Z]]-Table_TrackDisplacement[[#This Row],[Delta RR Z]])*1000</f>
        <v>-0.40815705407126757</v>
      </c>
      <c r="T246" s="29">
        <f>Table_TrackDisplacement[[#This Row],[Cant Delta Data]]-Table_TrackDisplacement[[#This Row],[Raw Cant Change]]</f>
        <v>0</v>
      </c>
      <c r="U246" s="29">
        <f ca="1">IFERROR(Table_TrackDisplacement[[#This Row],[Cant Raw Data]]-OFFSET(Table_TrackDisplacement[[#This Row],[Cant Raw Data]],-2,0),"-")</f>
        <v>1.4191537447949543</v>
      </c>
      <c r="V246" s="29">
        <f ca="1">_xlfn.XLOOKUP(Table_TrackDisplacement[[#This Row],[Track ID]],Table__Track_Baseline[Track ID],Table__Track_Baseline[Avg. Twist],"-")</f>
        <v>1.4438090996584663</v>
      </c>
      <c r="W246" s="29">
        <f ca="1">IFERROR(Table_TrackDisplacement[[#This Row],[Twist Raw Data]]-Table_TrackDisplacement[[#This Row],[BL Twist Raw Data]],"-")</f>
        <v>-2.4655354863512002E-2</v>
      </c>
      <c r="X246" s="29">
        <f ca="1">IFERROR(Table_TrackDisplacement[[#This Row],[Cant Delta Data]]-OFFSET(Table_TrackDisplacement[[#This Row],[Cant Delta Data]],-2,0),"-")</f>
        <v>-2.4655354863512002E-2</v>
      </c>
      <c r="Y246" s="29">
        <f ca="1">IFERROR(Table_TrackDisplacement[[#This Row],[Twist Delta Data]]-Table_TrackDisplacement[[#This Row],[Raw Twist Change]],"-")</f>
        <v>0</v>
      </c>
      <c r="Z2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1313.5199977173684</v>
      </c>
      <c r="AA246" s="29">
        <f>_xlfn.XLOOKUP(Table_TrackDisplacement[[#This Row],[Track ID]],Table__Track_Baseline[Track ID],Table__Track_Baseline[Avg. Gauge],"-")</f>
        <v>1313.0767033808097</v>
      </c>
      <c r="AB246" s="29">
        <f>IFERROR(Table_TrackDisplacement[[#This Row],[Gauge Raw Data]]-Table_TrackDisplacement[[#This Row],[BL Gauge Raw Data]],"-")</f>
        <v>0.44329433655866524</v>
      </c>
      <c r="AC2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0.61074197783925954</v>
      </c>
    </row>
    <row r="247" spans="1:29" x14ac:dyDescent="0.25">
      <c r="A247" s="27">
        <v>45783.270833333336</v>
      </c>
      <c r="B247" s="28" t="s">
        <v>28</v>
      </c>
      <c r="C247" s="28" t="str">
        <f>Table_TrackDisplacement[[#This Row],[Epoch]]&amp;"-"&amp;Table_TrackDisplacement[[#This Row],[Track ID]]</f>
        <v>45783.2708333333-250-RL-OP-0037</v>
      </c>
      <c r="D247" s="34">
        <v>51901.484797341633</v>
      </c>
      <c r="E247" s="34">
        <v>159191.04354960378</v>
      </c>
      <c r="F247" s="34">
        <v>18.866</v>
      </c>
      <c r="G247" s="34">
        <v>51901.128590194705</v>
      </c>
      <c r="H247" s="34">
        <v>159189.77747862291</v>
      </c>
      <c r="I247" s="34">
        <v>18.858757065609186</v>
      </c>
      <c r="J247" s="33">
        <v>0</v>
      </c>
      <c r="K247" s="33">
        <v>3.3333332976326346E-4</v>
      </c>
      <c r="L247" s="33">
        <v>0</v>
      </c>
      <c r="M247" s="33">
        <v>-6.2471452110912651E-5</v>
      </c>
      <c r="N247" s="33">
        <v>-2.2053206339478493E-4</v>
      </c>
      <c r="O247" s="33">
        <v>1.9050140652154823E-4</v>
      </c>
      <c r="P247" s="29">
        <f>(Table_TrackDisplacement[[#This Row],[LR Track Z]]-Table_TrackDisplacement[[#This Row],[RR Track Z]])*1000</f>
        <v>7.2429343908133603</v>
      </c>
      <c r="Q247" s="29">
        <f>_xlfn.XLOOKUP(Table_TrackDisplacement[[#This Row],[Track ID]],Table__Track_Baseline[Track ID],Table__Track_Baseline[Avg. Cant],"-")</f>
        <v>7.4334357973349086</v>
      </c>
      <c r="R247" s="29">
        <f>Table_TrackDisplacement[[#This Row],[Cant Raw Data]]-Table_TrackDisplacement[[#This Row],[BL Cant Raw Data]]</f>
        <v>-0.19050140652154823</v>
      </c>
      <c r="S247" s="30">
        <f>(Table_TrackDisplacement[[#This Row],[Delta LR Z]]-Table_TrackDisplacement[[#This Row],[Delta RR Z]])*1000</f>
        <v>-0.19050140652154823</v>
      </c>
      <c r="T247" s="29">
        <f>Table_TrackDisplacement[[#This Row],[Cant Delta Data]]-Table_TrackDisplacement[[#This Row],[Raw Cant Change]]</f>
        <v>0</v>
      </c>
      <c r="U247" s="29">
        <f ca="1">IFERROR(Table_TrackDisplacement[[#This Row],[Cant Raw Data]]-OFFSET(Table_TrackDisplacement[[#This Row],[Cant Raw Data]],-2,0),"-")</f>
        <v>1.9590751847253784</v>
      </c>
      <c r="V247" s="29">
        <f ca="1">_xlfn.XLOOKUP(Table_TrackDisplacement[[#This Row],[Track ID]],Table__Track_Baseline[Track ID],Table__Track_Baseline[Avg. Twist],"-")</f>
        <v>1.5237638896259398</v>
      </c>
      <c r="W247" s="29">
        <f ca="1">IFERROR(Table_TrackDisplacement[[#This Row],[Twist Raw Data]]-Table_TrackDisplacement[[#This Row],[BL Twist Raw Data]],"-")</f>
        <v>0.43531129509943867</v>
      </c>
      <c r="X247" s="29">
        <f ca="1">IFERROR(Table_TrackDisplacement[[#This Row],[Cant Delta Data]]-OFFSET(Table_TrackDisplacement[[#This Row],[Cant Delta Data]],-2,0),"-")</f>
        <v>0.43531129509943867</v>
      </c>
      <c r="Y247" s="29">
        <f ca="1">IFERROR(Table_TrackDisplacement[[#This Row],[Twist Delta Data]]-Table_TrackDisplacement[[#This Row],[Raw Twist Change]],"-")</f>
        <v>0</v>
      </c>
      <c r="Z2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1315.2458782377446</v>
      </c>
      <c r="AA247" s="29">
        <f>_xlfn.XLOOKUP(Table_TrackDisplacement[[#This Row],[Track ID]],Table__Track_Baseline[Track ID],Table__Track_Baseline[Avg. Gauge],"-")</f>
        <v>1314.6968682557522</v>
      </c>
      <c r="AB247" s="29">
        <f>IFERROR(Table_TrackDisplacement[[#This Row],[Gauge Raw Data]]-Table_TrackDisplacement[[#This Row],[BL Gauge Raw Data]],"-")</f>
        <v>0.54900998199241258</v>
      </c>
      <c r="AC2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0.58903339629740326</v>
      </c>
    </row>
    <row r="248" spans="1:29" x14ac:dyDescent="0.25">
      <c r="A248" s="27">
        <v>45783.270833333336</v>
      </c>
      <c r="B248" s="28" t="s">
        <v>29</v>
      </c>
      <c r="C248" s="28" t="str">
        <f>Table_TrackDisplacement[[#This Row],[Epoch]]&amp;"-"&amp;Table_TrackDisplacement[[#This Row],[Track ID]]</f>
        <v>45783.2708333333-250-RL-OP-0038</v>
      </c>
      <c r="D248" s="34">
        <v>51902.447765809411</v>
      </c>
      <c r="E248" s="34">
        <v>159190.77523042282</v>
      </c>
      <c r="F248" s="34">
        <v>18.866124802963387</v>
      </c>
      <c r="G248" s="34">
        <v>51902.099872443272</v>
      </c>
      <c r="H248" s="34">
        <v>159189.5050474201</v>
      </c>
      <c r="I248" s="34">
        <v>18.857900000000001</v>
      </c>
      <c r="J248" s="33">
        <v>-2.0321749616414309E-8</v>
      </c>
      <c r="K248" s="33">
        <v>3.333388885948807E-4</v>
      </c>
      <c r="L248" s="33">
        <v>3.9619980672256361E-5</v>
      </c>
      <c r="M248" s="33">
        <v>3.774315700866282E-6</v>
      </c>
      <c r="N248" s="33">
        <v>-3.1952292192727327E-4</v>
      </c>
      <c r="O248" s="33">
        <v>0</v>
      </c>
      <c r="P248" s="29">
        <f>(Table_TrackDisplacement[[#This Row],[LR Track Z]]-Table_TrackDisplacement[[#This Row],[RR Track Z]])*1000</f>
        <v>8.2248029633866793</v>
      </c>
      <c r="Q248" s="29">
        <f>_xlfn.XLOOKUP(Table_TrackDisplacement[[#This Row],[Track ID]],Table__Track_Baseline[Track ID],Table__Track_Baseline[Avg. Cant],"-")</f>
        <v>8.1851829827144229</v>
      </c>
      <c r="R248" s="29">
        <f>Table_TrackDisplacement[[#This Row],[Cant Raw Data]]-Table_TrackDisplacement[[#This Row],[BL Cant Raw Data]]</f>
        <v>3.9619980672256361E-2</v>
      </c>
      <c r="S248" s="30">
        <f>(Table_TrackDisplacement[[#This Row],[Delta LR Z]]-Table_TrackDisplacement[[#This Row],[Delta RR Z]])*1000</f>
        <v>3.9619980672256361E-2</v>
      </c>
      <c r="T248" s="29">
        <f>Table_TrackDisplacement[[#This Row],[Cant Delta Data]]-Table_TrackDisplacement[[#This Row],[Raw Cant Change]]</f>
        <v>0</v>
      </c>
      <c r="U248" s="29">
        <f ca="1">IFERROR(Table_TrackDisplacement[[#This Row],[Cant Raw Data]]-OFFSET(Table_TrackDisplacement[[#This Row],[Cant Raw Data]],-2,0),"-")</f>
        <v>1.9614061649342318</v>
      </c>
      <c r="V248" s="29">
        <f ca="1">_xlfn.XLOOKUP(Table_TrackDisplacement[[#This Row],[Track ID]],Table__Track_Baseline[Track ID],Table__Track_Baseline[Avg. Twist],"-")</f>
        <v>1.5136291301907079</v>
      </c>
      <c r="W248" s="29">
        <f ca="1">IFERROR(Table_TrackDisplacement[[#This Row],[Twist Raw Data]]-Table_TrackDisplacement[[#This Row],[BL Twist Raw Data]],"-")</f>
        <v>0.44777703474352393</v>
      </c>
      <c r="X248" s="29">
        <f ca="1">IFERROR(Table_TrackDisplacement[[#This Row],[Cant Delta Data]]-OFFSET(Table_TrackDisplacement[[#This Row],[Cant Delta Data]],-2,0),"-")</f>
        <v>0.44777703474352393</v>
      </c>
      <c r="Y248" s="29">
        <f ca="1">IFERROR(Table_TrackDisplacement[[#This Row],[Twist Delta Data]]-Table_TrackDisplacement[[#This Row],[Raw Twist Change]],"-")</f>
        <v>0</v>
      </c>
      <c r="Z2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1316.9898640424601</v>
      </c>
      <c r="AA248" s="29">
        <f>_xlfn.XLOOKUP(Table_TrackDisplacement[[#This Row],[Track ID]],Table__Track_Baseline[Track ID],Table__Track_Baseline[Avg. Gauge],"-")</f>
        <v>1316.360972673865</v>
      </c>
      <c r="AB248" s="29">
        <f>IFERROR(Table_TrackDisplacement[[#This Row],[Gauge Raw Data]]-Table_TrackDisplacement[[#This Row],[BL Gauge Raw Data]],"-")</f>
        <v>0.62889136859507744</v>
      </c>
      <c r="AC2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0.65407391461524855</v>
      </c>
    </row>
    <row r="249" spans="1:29" x14ac:dyDescent="0.25">
      <c r="A249" s="27">
        <v>45783.270833333336</v>
      </c>
      <c r="B249" s="28" t="s">
        <v>30</v>
      </c>
      <c r="C249" s="28" t="str">
        <f>Table_TrackDisplacement[[#This Row],[Epoch]]&amp;"-"&amp;Table_TrackDisplacement[[#This Row],[Track ID]]</f>
        <v>45783.2708333333-250-RL-OP-0039</v>
      </c>
      <c r="D249" s="34">
        <v>51903.412339687529</v>
      </c>
      <c r="E249" s="34">
        <v>159190.51141847001</v>
      </c>
      <c r="F249" s="34">
        <v>18.866822806114335</v>
      </c>
      <c r="G249" s="34">
        <v>51903.064539433311</v>
      </c>
      <c r="H249" s="34">
        <v>159189.2415752236</v>
      </c>
      <c r="I249" s="34">
        <v>18.857900000000001</v>
      </c>
      <c r="J249" s="33">
        <v>-1.3398675946518779E-7</v>
      </c>
      <c r="K249" s="33">
        <v>3.3336997148580849E-4</v>
      </c>
      <c r="L249" s="33">
        <v>2.6120823947550775E-4</v>
      </c>
      <c r="M249" s="33">
        <v>3.1982955988496542E-5</v>
      </c>
      <c r="N249" s="33">
        <v>-2.1630607079714537E-4</v>
      </c>
      <c r="O249" s="33">
        <v>0</v>
      </c>
      <c r="P249" s="29">
        <f>(Table_TrackDisplacement[[#This Row],[LR Track Z]]-Table_TrackDisplacement[[#This Row],[RR Track Z]])*1000</f>
        <v>8.9228061143344917</v>
      </c>
      <c r="Q249" s="29">
        <f>_xlfn.XLOOKUP(Table_TrackDisplacement[[#This Row],[Track ID]],Table__Track_Baseline[Track ID],Table__Track_Baseline[Avg. Cant],"-")</f>
        <v>8.6615978748589839</v>
      </c>
      <c r="R249" s="29">
        <f>Table_TrackDisplacement[[#This Row],[Cant Raw Data]]-Table_TrackDisplacement[[#This Row],[BL Cant Raw Data]]</f>
        <v>0.26120823947550775</v>
      </c>
      <c r="S249" s="30">
        <f>(Table_TrackDisplacement[[#This Row],[Delta LR Z]]-Table_TrackDisplacement[[#This Row],[Delta RR Z]])*1000</f>
        <v>0.26120823947550775</v>
      </c>
      <c r="T249" s="29">
        <f>Table_TrackDisplacement[[#This Row],[Cant Delta Data]]-Table_TrackDisplacement[[#This Row],[Raw Cant Change]]</f>
        <v>0</v>
      </c>
      <c r="U249" s="29">
        <f ca="1">IFERROR(Table_TrackDisplacement[[#This Row],[Cant Raw Data]]-OFFSET(Table_TrackDisplacement[[#This Row],[Cant Raw Data]],-2,0),"-")</f>
        <v>1.6798717235211313</v>
      </c>
      <c r="V249" s="29">
        <f ca="1">_xlfn.XLOOKUP(Table_TrackDisplacement[[#This Row],[Track ID]],Table__Track_Baseline[Track ID],Table__Track_Baseline[Avg. Twist],"-")</f>
        <v>1.2281620775240754</v>
      </c>
      <c r="W249" s="29">
        <f ca="1">IFERROR(Table_TrackDisplacement[[#This Row],[Twist Raw Data]]-Table_TrackDisplacement[[#This Row],[BL Twist Raw Data]],"-")</f>
        <v>0.45170964599705599</v>
      </c>
      <c r="X249" s="29">
        <f ca="1">IFERROR(Table_TrackDisplacement[[#This Row],[Cant Delta Data]]-OFFSET(Table_TrackDisplacement[[#This Row],[Cant Delta Data]],-2,0),"-")</f>
        <v>0.45170964599705599</v>
      </c>
      <c r="Y249" s="29">
        <f ca="1">IFERROR(Table_TrackDisplacement[[#This Row],[Twist Delta Data]]-Table_TrackDisplacement[[#This Row],[Raw Twist Change]],"-")</f>
        <v>0</v>
      </c>
      <c r="Z2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1316.6421319989074</v>
      </c>
      <c r="AA249" s="29">
        <f>_xlfn.XLOOKUP(Table_TrackDisplacement[[#This Row],[Track ID]],Table__Track_Baseline[Track ID],Table__Track_Baseline[Avg. Gauge],"-")</f>
        <v>1316.118744445334</v>
      </c>
      <c r="AB249" s="29">
        <f>IFERROR(Table_TrackDisplacement[[#This Row],[Gauge Raw Data]]-Table_TrackDisplacement[[#This Row],[BL Gauge Raw Data]],"-")</f>
        <v>0.5233875535734569</v>
      </c>
      <c r="AC2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0.60943005656204852</v>
      </c>
    </row>
    <row r="250" spans="1:29" x14ac:dyDescent="0.25">
      <c r="A250" s="27">
        <v>45783.270833333336</v>
      </c>
      <c r="B250" s="28" t="s">
        <v>31</v>
      </c>
      <c r="C250" s="28" t="str">
        <f>Table_TrackDisplacement[[#This Row],[Epoch]]&amp;"-"&amp;Table_TrackDisplacement[[#This Row],[Track ID]]</f>
        <v>45783.2708333333-250-RL-OP-0040</v>
      </c>
      <c r="D250" s="34">
        <v>51904.376913565648</v>
      </c>
      <c r="E250" s="34">
        <v>159190.24760651719</v>
      </c>
      <c r="F250" s="34">
        <v>18.867520809265283</v>
      </c>
      <c r="G250" s="34">
        <v>51904.029206423351</v>
      </c>
      <c r="H250" s="34">
        <v>159188.9781030271</v>
      </c>
      <c r="I250" s="34">
        <v>18.857900000000001</v>
      </c>
      <c r="J250" s="33">
        <v>-2.4765904527157545E-7</v>
      </c>
      <c r="K250" s="33">
        <v>3.3340105437673628E-4</v>
      </c>
      <c r="L250" s="33">
        <v>4.8279649827875915E-4</v>
      </c>
      <c r="M250" s="33">
        <v>6.0191596276126802E-5</v>
      </c>
      <c r="N250" s="33">
        <v>-1.1308921966701746E-4</v>
      </c>
      <c r="O250" s="33">
        <v>0</v>
      </c>
      <c r="P250" s="29">
        <f>(Table_TrackDisplacement[[#This Row],[LR Track Z]]-Table_TrackDisplacement[[#This Row],[RR Track Z]])*1000</f>
        <v>9.6208092652823041</v>
      </c>
      <c r="Q250" s="29">
        <f>_xlfn.XLOOKUP(Table_TrackDisplacement[[#This Row],[Track ID]],Table__Track_Baseline[Track ID],Table__Track_Baseline[Avg. Cant],"-")</f>
        <v>9.1380127670035449</v>
      </c>
      <c r="R250" s="29">
        <f>Table_TrackDisplacement[[#This Row],[Cant Raw Data]]-Table_TrackDisplacement[[#This Row],[BL Cant Raw Data]]</f>
        <v>0.48279649827875915</v>
      </c>
      <c r="S250" s="30">
        <f>(Table_TrackDisplacement[[#This Row],[Delta LR Z]]-Table_TrackDisplacement[[#This Row],[Delta RR Z]])*1000</f>
        <v>0.48279649827875915</v>
      </c>
      <c r="T250" s="29">
        <f>Table_TrackDisplacement[[#This Row],[Cant Delta Data]]-Table_TrackDisplacement[[#This Row],[Raw Cant Change]]</f>
        <v>0</v>
      </c>
      <c r="U250" s="29">
        <f ca="1">IFERROR(Table_TrackDisplacement[[#This Row],[Cant Raw Data]]-OFFSET(Table_TrackDisplacement[[#This Row],[Cant Raw Data]],-2,0),"-")</f>
        <v>1.3960063018956248</v>
      </c>
      <c r="V250" s="29">
        <f ca="1">_xlfn.XLOOKUP(Table_TrackDisplacement[[#This Row],[Track ID]],Table__Track_Baseline[Track ID],Table__Track_Baseline[Avg. Twist],"-")</f>
        <v>0.95282978428912202</v>
      </c>
      <c r="W250" s="29">
        <f ca="1">IFERROR(Table_TrackDisplacement[[#This Row],[Twist Raw Data]]-Table_TrackDisplacement[[#This Row],[BL Twist Raw Data]],"-")</f>
        <v>0.44317651760650278</v>
      </c>
      <c r="X250" s="29">
        <f ca="1">IFERROR(Table_TrackDisplacement[[#This Row],[Cant Delta Data]]-OFFSET(Table_TrackDisplacement[[#This Row],[Cant Delta Data]],-2,0),"-")</f>
        <v>0.44317651760650278</v>
      </c>
      <c r="Y250" s="29">
        <f ca="1">IFERROR(Table_TrackDisplacement[[#This Row],[Twist Delta Data]]-Table_TrackDisplacement[[#This Row],[Raw Twist Change]],"-")</f>
        <v>0</v>
      </c>
      <c r="Z2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1316.29477251254</v>
      </c>
      <c r="AA250" s="29">
        <f>_xlfn.XLOOKUP(Table_TrackDisplacement[[#This Row],[Track ID]],Table__Track_Baseline[Track ID],Table__Track_Baseline[Avg. Gauge],"-")</f>
        <v>1315.8766898367924</v>
      </c>
      <c r="AB250" s="29">
        <f>IFERROR(Table_TrackDisplacement[[#This Row],[Gauge Raw Data]]-Table_TrackDisplacement[[#This Row],[BL Gauge Raw Data]],"-")</f>
        <v>0.41808267574765523</v>
      </c>
      <c r="AC2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0.66037786694414835</v>
      </c>
    </row>
    <row r="251" spans="1:29" x14ac:dyDescent="0.25">
      <c r="A251" s="27">
        <v>45783.270833333336</v>
      </c>
      <c r="B251" s="28" t="s">
        <v>32</v>
      </c>
      <c r="C251" s="28" t="str">
        <f>Table_TrackDisplacement[[#This Row],[Epoch]]&amp;"-"&amp;Table_TrackDisplacement[[#This Row],[Track ID]]</f>
        <v>45783.2708333333-250-RL-OP-0041</v>
      </c>
      <c r="D251" s="34">
        <v>51905.341841450259</v>
      </c>
      <c r="E251" s="34">
        <v>159189.98517913549</v>
      </c>
      <c r="F251" s="34">
        <v>18.868392406740742</v>
      </c>
      <c r="G251" s="34">
        <v>51905.003861376892</v>
      </c>
      <c r="H251" s="34">
        <v>159188.71299131436</v>
      </c>
      <c r="I251" s="34">
        <v>18.858104705007346</v>
      </c>
      <c r="J251" s="33">
        <v>7.2817783802747726E-8</v>
      </c>
      <c r="K251" s="33">
        <v>3.3331406302750111E-4</v>
      </c>
      <c r="L251" s="33">
        <v>6.2688359244944536E-4</v>
      </c>
      <c r="M251" s="33">
        <v>4.1235252865590155E-6</v>
      </c>
      <c r="N251" s="33">
        <v>1.5548343071714044E-5</v>
      </c>
      <c r="O251" s="33">
        <v>6.2823559687785746E-9</v>
      </c>
      <c r="P251" s="29">
        <f>(Table_TrackDisplacement[[#This Row],[LR Track Z]]-Table_TrackDisplacement[[#This Row],[RR Track Z]])*1000</f>
        <v>10.287701733396659</v>
      </c>
      <c r="Q251" s="29">
        <f>_xlfn.XLOOKUP(Table_TrackDisplacement[[#This Row],[Track ID]],Table__Track_Baseline[Track ID],Table__Track_Baseline[Avg. Cant],"-")</f>
        <v>9.6608244233031826</v>
      </c>
      <c r="R251" s="29">
        <f>Table_TrackDisplacement[[#This Row],[Cant Raw Data]]-Table_TrackDisplacement[[#This Row],[BL Cant Raw Data]]</f>
        <v>0.62687731009347658</v>
      </c>
      <c r="S251" s="30">
        <f>(Table_TrackDisplacement[[#This Row],[Delta LR Z]]-Table_TrackDisplacement[[#This Row],[Delta RR Z]])*1000</f>
        <v>0.62687731009347658</v>
      </c>
      <c r="T251" s="29">
        <f>Table_TrackDisplacement[[#This Row],[Cant Delta Data]]-Table_TrackDisplacement[[#This Row],[Raw Cant Change]]</f>
        <v>0</v>
      </c>
      <c r="U251" s="29">
        <f ca="1">IFERROR(Table_TrackDisplacement[[#This Row],[Cant Raw Data]]-OFFSET(Table_TrackDisplacement[[#This Row],[Cant Raw Data]],-2,0),"-")</f>
        <v>1.3648956190621675</v>
      </c>
      <c r="V251" s="29">
        <f ca="1">_xlfn.XLOOKUP(Table_TrackDisplacement[[#This Row],[Track ID]],Table__Track_Baseline[Track ID],Table__Track_Baseline[Avg. Twist],"-")</f>
        <v>0.99922654844419867</v>
      </c>
      <c r="W251" s="29">
        <f ca="1">IFERROR(Table_TrackDisplacement[[#This Row],[Twist Raw Data]]-Table_TrackDisplacement[[#This Row],[BL Twist Raw Data]],"-")</f>
        <v>0.36566907061796883</v>
      </c>
      <c r="X251" s="29">
        <f ca="1">IFERROR(Table_TrackDisplacement[[#This Row],[Cant Delta Data]]-OFFSET(Table_TrackDisplacement[[#This Row],[Cant Delta Data]],-2,0),"-")</f>
        <v>0.36566907061796883</v>
      </c>
      <c r="Y251" s="29">
        <f ca="1">IFERROR(Table_TrackDisplacement[[#This Row],[Twist Delta Data]]-Table_TrackDisplacement[[#This Row],[Raw Twist Change]],"-")</f>
        <v>0</v>
      </c>
      <c r="Z2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1316.3579372773709</v>
      </c>
      <c r="AA251" s="29">
        <f>_xlfn.XLOOKUP(Table_TrackDisplacement[[#This Row],[Track ID]],Table__Track_Baseline[Track ID],Table__Track_Baseline[Avg. Gauge],"-")</f>
        <v>1316.0471258679206</v>
      </c>
      <c r="AB251" s="29">
        <f>IFERROR(Table_TrackDisplacement[[#This Row],[Gauge Raw Data]]-Table_TrackDisplacement[[#This Row],[BL Gauge Raw Data]],"-")</f>
        <v>0.31081140945025254</v>
      </c>
      <c r="AC2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0.70282759117747029</v>
      </c>
    </row>
    <row r="252" spans="1:29" x14ac:dyDescent="0.25">
      <c r="A252" s="27">
        <v>45783.270833333336</v>
      </c>
      <c r="B252" s="28" t="s">
        <v>33</v>
      </c>
      <c r="C252" s="28" t="str">
        <f>Table_TrackDisplacement[[#This Row],[Epoch]]&amp;"-"&amp;Table_TrackDisplacement[[#This Row],[Track ID]]</f>
        <v>45783.2708333333-250-RL-OP-0042</v>
      </c>
      <c r="D252" s="34">
        <v>51906.308594977017</v>
      </c>
      <c r="E252" s="34">
        <v>159189.72947487878</v>
      </c>
      <c r="F252" s="34">
        <v>18.870110425193985</v>
      </c>
      <c r="G252" s="34">
        <v>51905.970489987638</v>
      </c>
      <c r="H252" s="34">
        <v>159188.45681371962</v>
      </c>
      <c r="I252" s="34">
        <v>18.859577402901905</v>
      </c>
      <c r="J252" s="33">
        <v>5.0065864343196154E-7</v>
      </c>
      <c r="K252" s="33">
        <v>3.3320090733468533E-4</v>
      </c>
      <c r="L252" s="33">
        <v>3.9314050068028905E-4</v>
      </c>
      <c r="M252" s="33">
        <v>3.3789161534514278E-5</v>
      </c>
      <c r="N252" s="33">
        <v>1.2740679085254669E-4</v>
      </c>
      <c r="O252" s="33">
        <v>5.1479162266332423E-8</v>
      </c>
      <c r="P252" s="29">
        <f>(Table_TrackDisplacement[[#This Row],[LR Track Z]]-Table_TrackDisplacement[[#This Row],[RR Track Z]])*1000</f>
        <v>10.533022292079863</v>
      </c>
      <c r="Q252" s="29">
        <f>_xlfn.XLOOKUP(Table_TrackDisplacement[[#This Row],[Track ID]],Table__Track_Baseline[Track ID],Table__Track_Baseline[Avg. Cant],"-")</f>
        <v>10.139933270561841</v>
      </c>
      <c r="R252" s="29">
        <f>Table_TrackDisplacement[[#This Row],[Cant Raw Data]]-Table_TrackDisplacement[[#This Row],[BL Cant Raw Data]]</f>
        <v>0.39308902151802272</v>
      </c>
      <c r="S252" s="30">
        <f>(Table_TrackDisplacement[[#This Row],[Delta LR Z]]-Table_TrackDisplacement[[#This Row],[Delta RR Z]])*1000</f>
        <v>0.39308902151802272</v>
      </c>
      <c r="T252" s="29">
        <f>Table_TrackDisplacement[[#This Row],[Cant Delta Data]]-Table_TrackDisplacement[[#This Row],[Raw Cant Change]]</f>
        <v>0</v>
      </c>
      <c r="U252" s="29">
        <f ca="1">IFERROR(Table_TrackDisplacement[[#This Row],[Cant Raw Data]]-OFFSET(Table_TrackDisplacement[[#This Row],[Cant Raw Data]],-2,0),"-")</f>
        <v>0.91221302679755922</v>
      </c>
      <c r="V252" s="29">
        <f ca="1">_xlfn.XLOOKUP(Table_TrackDisplacement[[#This Row],[Track ID]],Table__Track_Baseline[Track ID],Table__Track_Baseline[Avg. Twist],"-")</f>
        <v>1.0019205035582956</v>
      </c>
      <c r="W252" s="29">
        <f ca="1">IFERROR(Table_TrackDisplacement[[#This Row],[Twist Raw Data]]-Table_TrackDisplacement[[#This Row],[BL Twist Raw Data]],"-")</f>
        <v>-8.9707476760736427E-2</v>
      </c>
      <c r="X252" s="29">
        <f ca="1">IFERROR(Table_TrackDisplacement[[#This Row],[Cant Delta Data]]-OFFSET(Table_TrackDisplacement[[#This Row],[Cant Delta Data]],-2,0),"-")</f>
        <v>-8.9707476760736427E-2</v>
      </c>
      <c r="Y252" s="29">
        <f ca="1">IFERROR(Table_TrackDisplacement[[#This Row],[Twist Delta Data]]-Table_TrackDisplacement[[#This Row],[Raw Twist Change]],"-")</f>
        <v>0</v>
      </c>
      <c r="Z2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1316.8494046197402</v>
      </c>
      <c r="AA252" s="29">
        <f>_xlfn.XLOOKUP(Table_TrackDisplacement[[#This Row],[Track ID]],Table__Track_Baseline[Track ID],Table__Track_Baseline[Avg. Gauge],"-")</f>
        <v>1316.655979842496</v>
      </c>
      <c r="AB252" s="29">
        <f>IFERROR(Table_TrackDisplacement[[#This Row],[Gauge Raw Data]]-Table_TrackDisplacement[[#This Row],[BL Gauge Raw Data]],"-")</f>
        <v>0.19342477724421769</v>
      </c>
      <c r="AC2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0.44494754931496155</v>
      </c>
    </row>
    <row r="253" spans="1:29" x14ac:dyDescent="0.25">
      <c r="A253" s="27">
        <v>45783.270833333336</v>
      </c>
      <c r="B253" s="28" t="s">
        <v>34</v>
      </c>
      <c r="C253" s="28" t="str">
        <f>Table_TrackDisplacement[[#This Row],[Epoch]]&amp;"-"&amp;Table_TrackDisplacement[[#This Row],[Track ID]]</f>
        <v>45783.2708333333-250-RL-OP-0043</v>
      </c>
      <c r="D253" s="34">
        <v>51907.275348503776</v>
      </c>
      <c r="E253" s="34">
        <v>159189.47377062205</v>
      </c>
      <c r="F253" s="34">
        <v>18.871828443647232</v>
      </c>
      <c r="G253" s="34">
        <v>51906.937118598384</v>
      </c>
      <c r="H253" s="34">
        <v>159188.20063612488</v>
      </c>
      <c r="I253" s="34">
        <v>18.861050100796465</v>
      </c>
      <c r="J253" s="33">
        <v>9.2849222710356116E-7</v>
      </c>
      <c r="K253" s="33">
        <v>3.3308775164186954E-4</v>
      </c>
      <c r="L253" s="33">
        <v>1.5939740891823817E-4</v>
      </c>
      <c r="M253" s="33">
        <v>6.3454805058427155E-5</v>
      </c>
      <c r="N253" s="33">
        <v>2.392652677372098E-4</v>
      </c>
      <c r="O253" s="33">
        <v>9.6675968563886272E-8</v>
      </c>
      <c r="P253" s="29">
        <f>(Table_TrackDisplacement[[#This Row],[LR Track Z]]-Table_TrackDisplacement[[#This Row],[RR Track Z]])*1000</f>
        <v>10.77834285076662</v>
      </c>
      <c r="Q253" s="29">
        <f>_xlfn.XLOOKUP(Table_TrackDisplacement[[#This Row],[Track ID]],Table__Track_Baseline[Track ID],Table__Track_Baseline[Avg. Cant],"-")</f>
        <v>10.619042117816946</v>
      </c>
      <c r="R253" s="29">
        <f>Table_TrackDisplacement[[#This Row],[Cant Raw Data]]-Table_TrackDisplacement[[#This Row],[BL Cant Raw Data]]</f>
        <v>0.15930073294967428</v>
      </c>
      <c r="S253" s="30">
        <f>(Table_TrackDisplacement[[#This Row],[Delta LR Z]]-Table_TrackDisplacement[[#This Row],[Delta RR Z]])*1000</f>
        <v>0.15930073294967428</v>
      </c>
      <c r="T253" s="29">
        <f>Table_TrackDisplacement[[#This Row],[Cant Delta Data]]-Table_TrackDisplacement[[#This Row],[Raw Cant Change]]</f>
        <v>0</v>
      </c>
      <c r="U253" s="29">
        <f ca="1">IFERROR(Table_TrackDisplacement[[#This Row],[Cant Raw Data]]-OFFSET(Table_TrackDisplacement[[#This Row],[Cant Raw Data]],-2,0),"-")</f>
        <v>0.49064111736996097</v>
      </c>
      <c r="V253" s="29">
        <f ca="1">_xlfn.XLOOKUP(Table_TrackDisplacement[[#This Row],[Track ID]],Table__Track_Baseline[Track ID],Table__Track_Baseline[Avg. Twist],"-")</f>
        <v>0.95821769451376326</v>
      </c>
      <c r="W253" s="29">
        <f ca="1">IFERROR(Table_TrackDisplacement[[#This Row],[Twist Raw Data]]-Table_TrackDisplacement[[#This Row],[BL Twist Raw Data]],"-")</f>
        <v>-0.4675765771438023</v>
      </c>
      <c r="X253" s="29">
        <f ca="1">IFERROR(Table_TrackDisplacement[[#This Row],[Cant Delta Data]]-OFFSET(Table_TrackDisplacement[[#This Row],[Cant Delta Data]],-2,0),"-")</f>
        <v>-0.4675765771438023</v>
      </c>
      <c r="Y253" s="29">
        <f ca="1">IFERROR(Table_TrackDisplacement[[#This Row],[Twist Delta Data]]-Table_TrackDisplacement[[#This Row],[Raw Twist Change]],"-")</f>
        <v>0</v>
      </c>
      <c r="Z2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1317.3409161859543</v>
      </c>
      <c r="AA253" s="29">
        <f>_xlfn.XLOOKUP(Table_TrackDisplacement[[#This Row],[Track ID]],Table__Track_Baseline[Track ID],Table__Track_Baseline[Avg. Gauge],"-")</f>
        <v>1317.2650047757083</v>
      </c>
      <c r="AB253" s="29">
        <f>IFERROR(Table_TrackDisplacement[[#This Row],[Gauge Raw Data]]-Table_TrackDisplacement[[#This Row],[BL Gauge Raw Data]],"-")</f>
        <v>7.5911410245907973E-2</v>
      </c>
      <c r="AC2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0.19516383322896722</v>
      </c>
    </row>
    <row r="254" spans="1:29" x14ac:dyDescent="0.25">
      <c r="A254" s="27">
        <v>45783.270833333336</v>
      </c>
      <c r="B254" s="28" t="s">
        <v>35</v>
      </c>
      <c r="C254" s="28" t="str">
        <f>Table_TrackDisplacement[[#This Row],[Epoch]]&amp;"-"&amp;Table_TrackDisplacement[[#This Row],[Track ID]]</f>
        <v>45783.2708333333-250-RL-OP-0044</v>
      </c>
      <c r="D254" s="34">
        <v>51908.242813030833</v>
      </c>
      <c r="E254" s="34">
        <v>159189.22152574797</v>
      </c>
      <c r="F254" s="34">
        <v>18.873859358535199</v>
      </c>
      <c r="G254" s="34">
        <v>51907.904497607546</v>
      </c>
      <c r="H254" s="34">
        <v>159187.94812580553</v>
      </c>
      <c r="I254" s="34">
        <v>18.86283096891291</v>
      </c>
      <c r="J254" s="33">
        <v>-1.2104173947591335E-5</v>
      </c>
      <c r="K254" s="33">
        <v>2.8540106723085046E-4</v>
      </c>
      <c r="L254" s="33">
        <v>-2.2398669941026128E-7</v>
      </c>
      <c r="M254" s="33">
        <v>-8.9197128545492887E-6</v>
      </c>
      <c r="N254" s="33">
        <v>2.9816303867846727E-4</v>
      </c>
      <c r="O254" s="33">
        <v>-2.1552935436375265E-8</v>
      </c>
      <c r="P254" s="29">
        <f>(Table_TrackDisplacement[[#This Row],[LR Track Z]]-Table_TrackDisplacement[[#This Row],[RR Track Z]])*1000</f>
        <v>11.028389622289581</v>
      </c>
      <c r="Q254" s="29">
        <f>_xlfn.XLOOKUP(Table_TrackDisplacement[[#This Row],[Track ID]],Table__Track_Baseline[Track ID],Table__Track_Baseline[Avg. Cant],"-")</f>
        <v>11.028592056053554</v>
      </c>
      <c r="R254" s="29">
        <f>Table_TrackDisplacement[[#This Row],[Cant Raw Data]]-Table_TrackDisplacement[[#This Row],[BL Cant Raw Data]]</f>
        <v>-2.0243376397388602E-4</v>
      </c>
      <c r="S254" s="30">
        <f>(Table_TrackDisplacement[[#This Row],[Delta LR Z]]-Table_TrackDisplacement[[#This Row],[Delta RR Z]])*1000</f>
        <v>-2.0243376397388602E-4</v>
      </c>
      <c r="T254" s="29">
        <f>Table_TrackDisplacement[[#This Row],[Cant Delta Data]]-Table_TrackDisplacement[[#This Row],[Raw Cant Change]]</f>
        <v>0</v>
      </c>
      <c r="U254" s="29">
        <f ca="1">IFERROR(Table_TrackDisplacement[[#This Row],[Cant Raw Data]]-OFFSET(Table_TrackDisplacement[[#This Row],[Cant Raw Data]],-2,0),"-")</f>
        <v>0.49536733020971724</v>
      </c>
      <c r="V254" s="29">
        <f ca="1">_xlfn.XLOOKUP(Table_TrackDisplacement[[#This Row],[Track ID]],Table__Track_Baseline[Track ID],Table__Track_Baseline[Avg. Twist],"-")</f>
        <v>0.88865878549171384</v>
      </c>
      <c r="W254" s="29">
        <f ca="1">IFERROR(Table_TrackDisplacement[[#This Row],[Twist Raw Data]]-Table_TrackDisplacement[[#This Row],[BL Twist Raw Data]],"-")</f>
        <v>-0.3932914552819966</v>
      </c>
      <c r="X254" s="29">
        <f ca="1">IFERROR(Table_TrackDisplacement[[#This Row],[Cant Delta Data]]-OFFSET(Table_TrackDisplacement[[#This Row],[Cant Delta Data]],-2,0),"-")</f>
        <v>-0.3932914552819966</v>
      </c>
      <c r="Y254" s="29">
        <f ca="1">IFERROR(Table_TrackDisplacement[[#This Row],[Twist Delta Data]]-Table_TrackDisplacement[[#This Row],[Raw Twist Change]],"-")</f>
        <v>0</v>
      </c>
      <c r="Z2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1317.6214799451761</v>
      </c>
      <c r="AA254" s="29">
        <f>_xlfn.XLOOKUP(Table_TrackDisplacement[[#This Row],[Track ID]],Table__Track_Baseline[Track ID],Table__Track_Baseline[Avg. Gauge],"-")</f>
        <v>1317.6346329476246</v>
      </c>
      <c r="AB254" s="29">
        <f>IFERROR(Table_TrackDisplacement[[#This Row],[Gauge Raw Data]]-Table_TrackDisplacement[[#This Row],[BL Gauge Raw Data]],"-")</f>
        <v>-1.3153002448461848E-2</v>
      </c>
      <c r="AC2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1.3154835122937955E-2</v>
      </c>
    </row>
    <row r="255" spans="1:29" x14ac:dyDescent="0.25">
      <c r="A255" s="27">
        <v>45783.270833333336</v>
      </c>
      <c r="B255" s="28" t="s">
        <v>36</v>
      </c>
      <c r="C255" s="28" t="str">
        <f>Table_TrackDisplacement[[#This Row],[Epoch]]&amp;"-"&amp;Table_TrackDisplacement[[#This Row],[Track ID]]</f>
        <v>45783.2708333333-250-RL-OP-0045</v>
      </c>
      <c r="D255" s="34">
        <v>51909.212341281331</v>
      </c>
      <c r="E255" s="34">
        <v>159188.97656113011</v>
      </c>
      <c r="F255" s="34">
        <v>18.876562593940044</v>
      </c>
      <c r="G255" s="34">
        <v>51908.873769331156</v>
      </c>
      <c r="H255" s="34">
        <v>159187.70214442315</v>
      </c>
      <c r="I255" s="34">
        <v>18.865173045894053</v>
      </c>
      <c r="J255" s="33">
        <v>-5.0179580284748226E-5</v>
      </c>
      <c r="K255" s="33">
        <v>1.3462328934110701E-4</v>
      </c>
      <c r="L255" s="33">
        <v>-9.2856894795545486E-7</v>
      </c>
      <c r="M255" s="33">
        <v>-3.4059819881804287E-5</v>
      </c>
      <c r="N255" s="33">
        <v>1.990359160117805E-4</v>
      </c>
      <c r="O255" s="33">
        <v>-8.2299649761807814E-8</v>
      </c>
      <c r="P255" s="29">
        <f>(Table_TrackDisplacement[[#This Row],[LR Track Z]]-Table_TrackDisplacement[[#This Row],[RR Track Z]])*1000</f>
        <v>11.389548045990239</v>
      </c>
      <c r="Q255" s="29">
        <f>_xlfn.XLOOKUP(Table_TrackDisplacement[[#This Row],[Track ID]],Table__Track_Baseline[Track ID],Table__Track_Baseline[Avg. Cant],"-")</f>
        <v>11.390394315288432</v>
      </c>
      <c r="R255" s="29">
        <f>Table_TrackDisplacement[[#This Row],[Cant Raw Data]]-Table_TrackDisplacement[[#This Row],[BL Cant Raw Data]]</f>
        <v>-8.4626929819364705E-4</v>
      </c>
      <c r="S255" s="30">
        <f>(Table_TrackDisplacement[[#This Row],[Delta LR Z]]-Table_TrackDisplacement[[#This Row],[Delta RR Z]])*1000</f>
        <v>-8.4626929819364705E-4</v>
      </c>
      <c r="T255" s="29">
        <f>Table_TrackDisplacement[[#This Row],[Cant Delta Data]]-Table_TrackDisplacement[[#This Row],[Raw Cant Change]]</f>
        <v>0</v>
      </c>
      <c r="U255" s="29">
        <f ca="1">IFERROR(Table_TrackDisplacement[[#This Row],[Cant Raw Data]]-OFFSET(Table_TrackDisplacement[[#This Row],[Cant Raw Data]],-2,0),"-")</f>
        <v>0.6112051952236186</v>
      </c>
      <c r="V255" s="29">
        <f ca="1">_xlfn.XLOOKUP(Table_TrackDisplacement[[#This Row],[Track ID]],Table__Track_Baseline[Track ID],Table__Track_Baseline[Avg. Twist],"-")</f>
        <v>0.77135219747148653</v>
      </c>
      <c r="W255" s="29">
        <f ca="1">IFERROR(Table_TrackDisplacement[[#This Row],[Twist Raw Data]]-Table_TrackDisplacement[[#This Row],[BL Twist Raw Data]],"-")</f>
        <v>-0.16014700224786793</v>
      </c>
      <c r="X255" s="29">
        <f ca="1">IFERROR(Table_TrackDisplacement[[#This Row],[Cant Delta Data]]-OFFSET(Table_TrackDisplacement[[#This Row],[Cant Delta Data]],-2,0),"-")</f>
        <v>-0.16014700224786793</v>
      </c>
      <c r="Y255" s="29">
        <f ca="1">IFERROR(Table_TrackDisplacement[[#This Row],[Twist Delta Data]]-Table_TrackDisplacement[[#This Row],[Raw Twist Change]],"-")</f>
        <v>0</v>
      </c>
      <c r="Z2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1318.673056611103</v>
      </c>
      <c r="AA255" s="29">
        <f>_xlfn.XLOOKUP(Table_TrackDisplacement[[#This Row],[Track ID]],Table__Track_Baseline[Track ID],Table__Track_Baseline[Avg. Gauge],"-")</f>
        <v>1318.7394535583733</v>
      </c>
      <c r="AB255" s="29">
        <f>IFERROR(Table_TrackDisplacement[[#This Row],[Gauge Raw Data]]-Table_TrackDisplacement[[#This Row],[BL Gauge Raw Data]],"-")</f>
        <v>-6.6396947270277451E-2</v>
      </c>
      <c r="AC2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6.6404437515793641E-2</v>
      </c>
    </row>
    <row r="256" spans="1:29" x14ac:dyDescent="0.25">
      <c r="A256" s="27">
        <v>45783.270833333336</v>
      </c>
      <c r="B256" s="28" t="s">
        <v>37</v>
      </c>
      <c r="C256" s="28" t="str">
        <f>Table_TrackDisplacement[[#This Row],[Epoch]]&amp;"-"&amp;Table_TrackDisplacement[[#This Row],[Track ID]]</f>
        <v>45783.2708333333-250-RL-OP-0046</v>
      </c>
      <c r="D256" s="34">
        <v>51910.181869531829</v>
      </c>
      <c r="E256" s="34">
        <v>159188.73159651223</v>
      </c>
      <c r="F256" s="34">
        <v>18.879265829344888</v>
      </c>
      <c r="G256" s="34">
        <v>51909.843041054766</v>
      </c>
      <c r="H256" s="34">
        <v>159187.45616304077</v>
      </c>
      <c r="I256" s="34">
        <v>18.867515122875201</v>
      </c>
      <c r="J256" s="33">
        <v>-8.8254986621905118E-5</v>
      </c>
      <c r="K256" s="33">
        <v>-1.6154517652466893E-5</v>
      </c>
      <c r="L256" s="33">
        <v>-1.6331511965006484E-6</v>
      </c>
      <c r="M256" s="33">
        <v>-5.91999341850169E-5</v>
      </c>
      <c r="N256" s="33">
        <v>9.9908793345093727E-5</v>
      </c>
      <c r="O256" s="33">
        <v>-1.4304636053452668E-7</v>
      </c>
      <c r="P256" s="29">
        <f>(Table_TrackDisplacement[[#This Row],[LR Track Z]]-Table_TrackDisplacement[[#This Row],[RR Track Z]])*1000</f>
        <v>11.750706469687344</v>
      </c>
      <c r="Q256" s="29">
        <f>_xlfn.XLOOKUP(Table_TrackDisplacement[[#This Row],[Track ID]],Table__Track_Baseline[Track ID],Table__Track_Baseline[Avg. Cant],"-")</f>
        <v>11.75219657452331</v>
      </c>
      <c r="R256" s="29">
        <f>Table_TrackDisplacement[[#This Row],[Cant Raw Data]]-Table_TrackDisplacement[[#This Row],[BL Cant Raw Data]]</f>
        <v>-1.4901048359661218E-3</v>
      </c>
      <c r="S256" s="30">
        <f>(Table_TrackDisplacement[[#This Row],[Delta LR Z]]-Table_TrackDisplacement[[#This Row],[Delta RR Z]])*1000</f>
        <v>-1.4901048359661218E-3</v>
      </c>
      <c r="T256" s="29">
        <f>Table_TrackDisplacement[[#This Row],[Cant Delta Data]]-Table_TrackDisplacement[[#This Row],[Raw Cant Change]]</f>
        <v>0</v>
      </c>
      <c r="U256" s="29">
        <f ca="1">IFERROR(Table_TrackDisplacement[[#This Row],[Cant Raw Data]]-OFFSET(Table_TrackDisplacement[[#This Row],[Cant Raw Data]],-2,0),"-")</f>
        <v>0.72231684739776369</v>
      </c>
      <c r="V256" s="29">
        <f ca="1">_xlfn.XLOOKUP(Table_TrackDisplacement[[#This Row],[Track ID]],Table__Track_Baseline[Track ID],Table__Track_Baseline[Avg. Twist],"-")</f>
        <v>0.72360451846975593</v>
      </c>
      <c r="W256" s="29">
        <f ca="1">IFERROR(Table_TrackDisplacement[[#This Row],[Twist Raw Data]]-Table_TrackDisplacement[[#This Row],[BL Twist Raw Data]],"-")</f>
        <v>-1.2876710719922357E-3</v>
      </c>
      <c r="X256" s="29">
        <f ca="1">IFERROR(Table_TrackDisplacement[[#This Row],[Cant Delta Data]]-OFFSET(Table_TrackDisplacement[[#This Row],[Cant Delta Data]],-2,0),"-")</f>
        <v>-1.2876710719922357E-3</v>
      </c>
      <c r="Y256" s="29">
        <f ca="1">IFERROR(Table_TrackDisplacement[[#This Row],[Twist Delta Data]]-Table_TrackDisplacement[[#This Row],[Raw Twist Change]],"-")</f>
        <v>0</v>
      </c>
      <c r="Z2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1319.7247273882824</v>
      </c>
      <c r="AA256" s="29">
        <f>_xlfn.XLOOKUP(Table_TrackDisplacement[[#This Row],[Track ID]],Table__Track_Baseline[Track ID],Table__Track_Baseline[Avg. Gauge],"-")</f>
        <v>1319.8443684156091</v>
      </c>
      <c r="AB256" s="29">
        <f>IFERROR(Table_TrackDisplacement[[#This Row],[Gauge Raw Data]]-Table_TrackDisplacement[[#This Row],[BL Gauge Raw Data]],"-")</f>
        <v>-0.11964102732667925</v>
      </c>
      <c r="AC2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0.11965412088285539</v>
      </c>
    </row>
    <row r="257" spans="1:29" x14ac:dyDescent="0.25">
      <c r="A257" s="27">
        <v>45783.270833333336</v>
      </c>
      <c r="B257" s="28" t="s">
        <v>38</v>
      </c>
      <c r="C257" s="28" t="str">
        <f>Table_TrackDisplacement[[#This Row],[Epoch]]&amp;"-"&amp;Table_TrackDisplacement[[#This Row],[Track ID]]</f>
        <v>45783.2708333333-250-RL-OP-0047</v>
      </c>
      <c r="D257" s="34">
        <v>51911.152141168488</v>
      </c>
      <c r="E257" s="34">
        <v>159188.48844327914</v>
      </c>
      <c r="F257" s="34">
        <v>18.882402208832403</v>
      </c>
      <c r="G257" s="34">
        <v>51910.835188304052</v>
      </c>
      <c r="H257" s="34">
        <v>159187.20649995178</v>
      </c>
      <c r="I257" s="34">
        <v>18.870139116386198</v>
      </c>
      <c r="J257" s="33">
        <v>6.7219497577752918E-4</v>
      </c>
      <c r="K257" s="33">
        <v>-3.101142356172204E-4</v>
      </c>
      <c r="L257" s="33">
        <v>2.4589001029085011E-5</v>
      </c>
      <c r="M257" s="33">
        <v>5.8477162383496761E-6</v>
      </c>
      <c r="N257" s="33">
        <v>2.3971602786332369E-5</v>
      </c>
      <c r="O257" s="33">
        <v>2.0378966070211391E-8</v>
      </c>
      <c r="P257" s="29">
        <f>(Table_TrackDisplacement[[#This Row],[LR Track Z]]-Table_TrackDisplacement[[#This Row],[RR Track Z]])*1000</f>
        <v>12.263092446204382</v>
      </c>
      <c r="Q257" s="29">
        <f>_xlfn.XLOOKUP(Table_TrackDisplacement[[#This Row],[Track ID]],Table__Track_Baseline[Track ID],Table__Track_Baseline[Avg. Cant],"-")</f>
        <v>12.238523824141367</v>
      </c>
      <c r="R257" s="29">
        <f>Table_TrackDisplacement[[#This Row],[Cant Raw Data]]-Table_TrackDisplacement[[#This Row],[BL Cant Raw Data]]</f>
        <v>2.45686220630148E-2</v>
      </c>
      <c r="S257" s="30">
        <f>(Table_TrackDisplacement[[#This Row],[Delta LR Z]]-Table_TrackDisplacement[[#This Row],[Delta RR Z]])*1000</f>
        <v>2.45686220630148E-2</v>
      </c>
      <c r="T257" s="29">
        <f>Table_TrackDisplacement[[#This Row],[Cant Delta Data]]-Table_TrackDisplacement[[#This Row],[Raw Cant Change]]</f>
        <v>0</v>
      </c>
      <c r="U257" s="29">
        <f ca="1">IFERROR(Table_TrackDisplacement[[#This Row],[Cant Raw Data]]-OFFSET(Table_TrackDisplacement[[#This Row],[Cant Raw Data]],-2,0),"-")</f>
        <v>0.87354440021414348</v>
      </c>
      <c r="V257" s="29">
        <f ca="1">_xlfn.XLOOKUP(Table_TrackDisplacement[[#This Row],[Track ID]],Table__Track_Baseline[Track ID],Table__Track_Baseline[Avg. Twist],"-")</f>
        <v>0.84812950885293503</v>
      </c>
      <c r="W257" s="29">
        <f ca="1">IFERROR(Table_TrackDisplacement[[#This Row],[Twist Raw Data]]-Table_TrackDisplacement[[#This Row],[BL Twist Raw Data]],"-")</f>
        <v>2.5414891361208447E-2</v>
      </c>
      <c r="X257" s="29">
        <f ca="1">IFERROR(Table_TrackDisplacement[[#This Row],[Cant Delta Data]]-OFFSET(Table_TrackDisplacement[[#This Row],[Cant Delta Data]],-2,0),"-")</f>
        <v>2.5414891361208447E-2</v>
      </c>
      <c r="Y257" s="29">
        <f ca="1">IFERROR(Table_TrackDisplacement[[#This Row],[Twist Delta Data]]-Table_TrackDisplacement[[#This Row],[Raw Twist Change]],"-")</f>
        <v>0</v>
      </c>
      <c r="Z2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1320.6014524814439</v>
      </c>
      <c r="AA257" s="29">
        <f>_xlfn.XLOOKUP(Table_TrackDisplacement[[#This Row],[Track ID]],Table__Track_Baseline[Track ID],Table__Track_Baseline[Avg. Gauge],"-")</f>
        <v>1320.7658031742594</v>
      </c>
      <c r="AB257" s="29">
        <f>IFERROR(Table_TrackDisplacement[[#This Row],[Gauge Raw Data]]-Table_TrackDisplacement[[#This Row],[BL Gauge Raw Data]],"-")</f>
        <v>-0.16435069281556025</v>
      </c>
      <c r="AC2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0.74581206406658151</v>
      </c>
    </row>
    <row r="258" spans="1:29" x14ac:dyDescent="0.25">
      <c r="A258" s="27">
        <v>45783.270833333336</v>
      </c>
      <c r="B258" s="28" t="s">
        <v>39</v>
      </c>
      <c r="C258" s="28" t="str">
        <f>Table_TrackDisplacement[[#This Row],[Epoch]]&amp;"-"&amp;Table_TrackDisplacement[[#This Row],[Track ID]]</f>
        <v>45783.2708333333-250-RL-OP-0048</v>
      </c>
      <c r="D258" s="34">
        <v>51912.123873466815</v>
      </c>
      <c r="E258" s="34">
        <v>159188.25240570394</v>
      </c>
      <c r="F258" s="34">
        <v>18.887156520181556</v>
      </c>
      <c r="G258" s="34">
        <v>51911.806733444027</v>
      </c>
      <c r="H258" s="34">
        <v>159186.96966968034</v>
      </c>
      <c r="I258" s="34">
        <v>18.873524899190585</v>
      </c>
      <c r="J258" s="33">
        <v>6.9842033553868532E-4</v>
      </c>
      <c r="K258" s="33">
        <v>-1.9996665650978684E-4</v>
      </c>
      <c r="L258" s="33">
        <v>1.412351159650882E-4</v>
      </c>
      <c r="M258" s="33">
        <v>3.2635223760735244E-5</v>
      </c>
      <c r="N258" s="33">
        <v>1.3378201401792467E-4</v>
      </c>
      <c r="O258" s="33">
        <v>1.1373200337061462E-7</v>
      </c>
      <c r="P258" s="29">
        <f>(Table_TrackDisplacement[[#This Row],[LR Track Z]]-Table_TrackDisplacement[[#This Row],[RR Track Z]])*1000</f>
        <v>13.631620990970816</v>
      </c>
      <c r="Q258" s="29">
        <f>_xlfn.XLOOKUP(Table_TrackDisplacement[[#This Row],[Track ID]],Table__Track_Baseline[Track ID],Table__Track_Baseline[Avg. Cant],"-")</f>
        <v>13.490499607009099</v>
      </c>
      <c r="R258" s="29">
        <f>Table_TrackDisplacement[[#This Row],[Cant Raw Data]]-Table_TrackDisplacement[[#This Row],[BL Cant Raw Data]]</f>
        <v>0.14112138396171758</v>
      </c>
      <c r="S258" s="30">
        <f>(Table_TrackDisplacement[[#This Row],[Delta LR Z]]-Table_TrackDisplacement[[#This Row],[Delta RR Z]])*1000</f>
        <v>0.14112138396171758</v>
      </c>
      <c r="T258" s="29">
        <f>Table_TrackDisplacement[[#This Row],[Cant Delta Data]]-Table_TrackDisplacement[[#This Row],[Raw Cant Change]]</f>
        <v>0</v>
      </c>
      <c r="U258" s="29">
        <f ca="1">IFERROR(Table_TrackDisplacement[[#This Row],[Cant Raw Data]]-OFFSET(Table_TrackDisplacement[[#This Row],[Cant Raw Data]],-2,0),"-")</f>
        <v>1.8809145212834721</v>
      </c>
      <c r="V258" s="29">
        <f ca="1">_xlfn.XLOOKUP(Table_TrackDisplacement[[#This Row],[Track ID]],Table__Track_Baseline[Track ID],Table__Track_Baseline[Avg. Twist],"-")</f>
        <v>1.7383030324857884</v>
      </c>
      <c r="W258" s="29">
        <f ca="1">IFERROR(Table_TrackDisplacement[[#This Row],[Twist Raw Data]]-Table_TrackDisplacement[[#This Row],[BL Twist Raw Data]],"-")</f>
        <v>0.14261148879768371</v>
      </c>
      <c r="X258" s="29">
        <f ca="1">IFERROR(Table_TrackDisplacement[[#This Row],[Cant Delta Data]]-OFFSET(Table_TrackDisplacement[[#This Row],[Cant Delta Data]],-2,0),"-")</f>
        <v>0.14261148879768371</v>
      </c>
      <c r="Y258" s="29">
        <f ca="1">IFERROR(Table_TrackDisplacement[[#This Row],[Twist Delta Data]]-Table_TrackDisplacement[[#This Row],[Raw Twist Change]],"-")</f>
        <v>0</v>
      </c>
      <c r="Z2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1321.4292721813833</v>
      </c>
      <c r="AA258" s="29">
        <f>_xlfn.XLOOKUP(Table_TrackDisplacement[[#This Row],[Track ID]],Table__Track_Baseline[Track ID],Table__Track_Baseline[Avg. Gauge],"-")</f>
        <v>1321.5922129002581</v>
      </c>
      <c r="AB258" s="29">
        <f>IFERROR(Table_TrackDisplacement[[#This Row],[Gauge Raw Data]]-Table_TrackDisplacement[[#This Row],[BL Gauge Raw Data]],"-")</f>
        <v>-0.16294071887477912</v>
      </c>
      <c r="AC2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0.75800609176672373</v>
      </c>
    </row>
    <row r="259" spans="1:29" x14ac:dyDescent="0.25">
      <c r="A259" s="27">
        <v>45783.270833333336</v>
      </c>
      <c r="B259" s="28" t="s">
        <v>40</v>
      </c>
      <c r="C259" s="28" t="str">
        <f>Table_TrackDisplacement[[#This Row],[Epoch]]&amp;"-"&amp;Table_TrackDisplacement[[#This Row],[Track ID]]</f>
        <v>45783.2708333333-250-RL-OP-0049</v>
      </c>
      <c r="D259" s="34">
        <v>51913.095605765142</v>
      </c>
      <c r="E259" s="34">
        <v>159188.01636812871</v>
      </c>
      <c r="F259" s="34">
        <v>18.891910831530705</v>
      </c>
      <c r="G259" s="34">
        <v>51912.778278584003</v>
      </c>
      <c r="H259" s="34">
        <v>159186.73283940891</v>
      </c>
      <c r="I259" s="34">
        <v>18.876910681994968</v>
      </c>
      <c r="J259" s="33">
        <v>7.2464570257579908E-4</v>
      </c>
      <c r="K259" s="33">
        <v>-8.9819106506183743E-5</v>
      </c>
      <c r="L259" s="33">
        <v>2.5788123090109139E-4</v>
      </c>
      <c r="M259" s="33">
        <v>5.9422731283120811E-5</v>
      </c>
      <c r="N259" s="33">
        <v>2.4359239614568651E-4</v>
      </c>
      <c r="O259" s="33">
        <v>2.0708503711830417E-7</v>
      </c>
      <c r="P259" s="29">
        <f>(Table_TrackDisplacement[[#This Row],[LR Track Z]]-Table_TrackDisplacement[[#This Row],[RR Track Z]])*1000</f>
        <v>15.000149535737251</v>
      </c>
      <c r="Q259" s="29">
        <f>_xlfn.XLOOKUP(Table_TrackDisplacement[[#This Row],[Track ID]],Table__Track_Baseline[Track ID],Table__Track_Baseline[Avg. Cant],"-")</f>
        <v>14.742475389873277</v>
      </c>
      <c r="R259" s="29">
        <f>Table_TrackDisplacement[[#This Row],[Cant Raw Data]]-Table_TrackDisplacement[[#This Row],[BL Cant Raw Data]]</f>
        <v>0.25767414586397308</v>
      </c>
      <c r="S259" s="30">
        <f>(Table_TrackDisplacement[[#This Row],[Delta LR Z]]-Table_TrackDisplacement[[#This Row],[Delta RR Z]])*1000</f>
        <v>0.25767414586397308</v>
      </c>
      <c r="T259" s="29">
        <f>Table_TrackDisplacement[[#This Row],[Cant Delta Data]]-Table_TrackDisplacement[[#This Row],[Raw Cant Change]]</f>
        <v>0</v>
      </c>
      <c r="U259" s="29">
        <f ca="1">IFERROR(Table_TrackDisplacement[[#This Row],[Cant Raw Data]]-OFFSET(Table_TrackDisplacement[[#This Row],[Cant Raw Data]],-2,0),"-")</f>
        <v>2.7370570895328683</v>
      </c>
      <c r="V259" s="29">
        <f ca="1">_xlfn.XLOOKUP(Table_TrackDisplacement[[#This Row],[Track ID]],Table__Track_Baseline[Track ID],Table__Track_Baseline[Avg. Twist],"-")</f>
        <v>2.50395156573191</v>
      </c>
      <c r="W259" s="29">
        <f ca="1">IFERROR(Table_TrackDisplacement[[#This Row],[Twist Raw Data]]-Table_TrackDisplacement[[#This Row],[BL Twist Raw Data]],"-")</f>
        <v>0.23310552380095828</v>
      </c>
      <c r="X259" s="29">
        <f ca="1">IFERROR(Table_TrackDisplacement[[#This Row],[Cant Delta Data]]-OFFSET(Table_TrackDisplacement[[#This Row],[Cant Delta Data]],-2,0),"-")</f>
        <v>0.23310552380095828</v>
      </c>
      <c r="Y259" s="29">
        <f ca="1">IFERROR(Table_TrackDisplacement[[#This Row],[Twist Delta Data]]-Table_TrackDisplacement[[#This Row],[Raw Twist Change]],"-")</f>
        <v>0</v>
      </c>
      <c r="Z2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1322.2584917166175</v>
      </c>
      <c r="AA259" s="29">
        <f>_xlfn.XLOOKUP(Table_TrackDisplacement[[#This Row],[Track ID]],Table__Track_Baseline[Track ID],Table__Track_Baseline[Avg. Gauge],"-")</f>
        <v>1322.4197928471017</v>
      </c>
      <c r="AB259" s="29">
        <f>IFERROR(Table_TrackDisplacement[[#This Row],[Gauge Raw Data]]-Table_TrackDisplacement[[#This Row],[BL Gauge Raw Data]],"-")</f>
        <v>-0.16130113048416206</v>
      </c>
      <c r="AC2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0.78745209192862364</v>
      </c>
    </row>
    <row r="260" spans="1:29" x14ac:dyDescent="0.25">
      <c r="A260" s="27">
        <v>45784.263888888891</v>
      </c>
      <c r="B260" s="28" t="s">
        <v>12</v>
      </c>
      <c r="C260" s="28" t="str">
        <f>Table_TrackDisplacement[[#This Row],[Epoch]]&amp;"-"&amp;Table_TrackDisplacement[[#This Row],[Track ID]]</f>
        <v>45784.2638888889-250-RL-OP-0021</v>
      </c>
      <c r="D260" s="34">
        <v>51886.102792439648</v>
      </c>
      <c r="E260" s="34">
        <v>159195.44634683247</v>
      </c>
      <c r="F260" s="34">
        <v>18.870056353205836</v>
      </c>
      <c r="G260" s="34">
        <v>51885.74297614133</v>
      </c>
      <c r="H260" s="34">
        <v>159194.18669572662</v>
      </c>
      <c r="I260" s="34">
        <v>18.866068645440574</v>
      </c>
      <c r="J260" s="33">
        <v>-4.9591944843996316E-5</v>
      </c>
      <c r="K260" s="33">
        <v>4.929729038849473E-4</v>
      </c>
      <c r="L260" s="33">
        <v>-3.5714933233066404E-9</v>
      </c>
      <c r="M260" s="33">
        <v>0</v>
      </c>
      <c r="N260" s="33">
        <v>0</v>
      </c>
      <c r="O260" s="33">
        <v>0</v>
      </c>
      <c r="P260" s="29">
        <f>(Table_TrackDisplacement[[#This Row],[LR Track Z]]-Table_TrackDisplacement[[#This Row],[RR Track Z]])*1000</f>
        <v>3.9877077652619164</v>
      </c>
      <c r="Q260" s="29">
        <f>_xlfn.XLOOKUP(Table_TrackDisplacement[[#This Row],[Track ID]],Table__Track_Baseline[Track ID],Table__Track_Baseline[Avg. Cant],"-")</f>
        <v>3.9877113367552397</v>
      </c>
      <c r="R260" s="29">
        <f>Table_TrackDisplacement[[#This Row],[Cant Raw Data]]-Table_TrackDisplacement[[#This Row],[BL Cant Raw Data]]</f>
        <v>-3.5714933233066404E-6</v>
      </c>
      <c r="S260" s="30">
        <f>(Table_TrackDisplacement[[#This Row],[Delta LR Z]]-Table_TrackDisplacement[[#This Row],[Delta RR Z]])*1000</f>
        <v>-3.5714933233066404E-6</v>
      </c>
      <c r="T260" s="29">
        <f>Table_TrackDisplacement[[#This Row],[Cant Delta Data]]-Table_TrackDisplacement[[#This Row],[Raw Cant Change]]</f>
        <v>0</v>
      </c>
      <c r="U260" s="29">
        <f ca="1">IFERROR(Table_TrackDisplacement[[#This Row],[Cant Raw Data]]-OFFSET(Table_TrackDisplacement[[#This Row],[Cant Raw Data]],-2,0),"-")</f>
        <v>-9.6439132257089</v>
      </c>
      <c r="V260" s="29" t="str">
        <f ca="1">_xlfn.XLOOKUP(Table_TrackDisplacement[[#This Row],[Track ID]],Table__Track_Baseline[Track ID],Table__Track_Baseline[Avg. Twist],"-")</f>
        <v>-</v>
      </c>
      <c r="W260" s="29" t="str">
        <f ca="1">IFERROR(Table_TrackDisplacement[[#This Row],[Twist Raw Data]]-Table_TrackDisplacement[[#This Row],[BL Twist Raw Data]],"-")</f>
        <v>-</v>
      </c>
      <c r="X260" s="29">
        <f ca="1">IFERROR(Table_TrackDisplacement[[#This Row],[Cant Delta Data]]-OFFSET(Table_TrackDisplacement[[#This Row],[Cant Delta Data]],-2,0),"-")</f>
        <v>-0.14112495545504089</v>
      </c>
      <c r="Y260" s="29" t="str">
        <f ca="1">IFERROR(Table_TrackDisplacement[[#This Row],[Twist Delta Data]]-Table_TrackDisplacement[[#This Row],[Raw Twist Change]],"-")</f>
        <v>-</v>
      </c>
      <c r="Z2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1310.039914972059</v>
      </c>
      <c r="AA260" s="29">
        <f>_xlfn.XLOOKUP(Table_TrackDisplacement[[#This Row],[Track ID]],Table__Track_Baseline[Track ID],Table__Track_Baseline[Avg. Gauge],"-")</f>
        <v>1309.5795373260466</v>
      </c>
      <c r="AB260" s="29">
        <f>IFERROR(Table_TrackDisplacement[[#This Row],[Gauge Raw Data]]-Table_TrackDisplacement[[#This Row],[BL Gauge Raw Data]],"-")</f>
        <v>0.46037764601237541</v>
      </c>
      <c r="AC2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0.49546104283881193</v>
      </c>
    </row>
    <row r="261" spans="1:29" x14ac:dyDescent="0.25">
      <c r="A261" s="27">
        <v>45784.263888888891</v>
      </c>
      <c r="B261" s="28" t="s">
        <v>13</v>
      </c>
      <c r="C261" s="28" t="str">
        <f>Table_TrackDisplacement[[#This Row],[Epoch]]&amp;"-"&amp;Table_TrackDisplacement[[#This Row],[Track ID]]</f>
        <v>45784.2638888889-250-RL-OP-0022</v>
      </c>
      <c r="D261" s="34">
        <v>51887.064321610997</v>
      </c>
      <c r="E261" s="34">
        <v>159195.17164399693</v>
      </c>
      <c r="F261" s="34">
        <v>18.870125600202442</v>
      </c>
      <c r="G261" s="34">
        <v>51886.704005157357</v>
      </c>
      <c r="H261" s="34">
        <v>159193.91024828269</v>
      </c>
      <c r="I261" s="34">
        <v>18.866271344287416</v>
      </c>
      <c r="J261" s="33">
        <v>-1.1053068010369316E-4</v>
      </c>
      <c r="K261" s="33">
        <v>2.7953743119724095E-4</v>
      </c>
      <c r="L261" s="33">
        <v>-7.9601498725878628E-9</v>
      </c>
      <c r="M261" s="33">
        <v>0</v>
      </c>
      <c r="N261" s="33">
        <v>0</v>
      </c>
      <c r="O261" s="33">
        <v>0</v>
      </c>
      <c r="P261" s="29">
        <f>(Table_TrackDisplacement[[#This Row],[LR Track Z]]-Table_TrackDisplacement[[#This Row],[RR Track Z]])*1000</f>
        <v>3.8542559150265276</v>
      </c>
      <c r="Q261" s="29">
        <f>_xlfn.XLOOKUP(Table_TrackDisplacement[[#This Row],[Track ID]],Table__Track_Baseline[Track ID],Table__Track_Baseline[Avg. Cant],"-")</f>
        <v>3.8542638751764002</v>
      </c>
      <c r="R261" s="29">
        <f>Table_TrackDisplacement[[#This Row],[Cant Raw Data]]-Table_TrackDisplacement[[#This Row],[BL Cant Raw Data]]</f>
        <v>-7.9601498725878628E-6</v>
      </c>
      <c r="S261" s="30">
        <f>(Table_TrackDisplacement[[#This Row],[Delta LR Z]]-Table_TrackDisplacement[[#This Row],[Delta RR Z]])*1000</f>
        <v>-7.9601498725878628E-6</v>
      </c>
      <c r="T261" s="29">
        <f>Table_TrackDisplacement[[#This Row],[Cant Delta Data]]-Table_TrackDisplacement[[#This Row],[Raw Cant Change]]</f>
        <v>0</v>
      </c>
      <c r="U261" s="29">
        <f ca="1">IFERROR(Table_TrackDisplacement[[#This Row],[Cant Raw Data]]-OFFSET(Table_TrackDisplacement[[#This Row],[Cant Raw Data]],-2,0),"-")</f>
        <v>-11.145893620710723</v>
      </c>
      <c r="V261" s="29" t="str">
        <f ca="1">_xlfn.XLOOKUP(Table_TrackDisplacement[[#This Row],[Track ID]],Table__Track_Baseline[Track ID],Table__Track_Baseline[Avg. Twist],"-")</f>
        <v>-</v>
      </c>
      <c r="W261" s="29" t="str">
        <f ca="1">IFERROR(Table_TrackDisplacement[[#This Row],[Twist Raw Data]]-Table_TrackDisplacement[[#This Row],[BL Twist Raw Data]],"-")</f>
        <v>-</v>
      </c>
      <c r="X261" s="29">
        <f ca="1">IFERROR(Table_TrackDisplacement[[#This Row],[Cant Delta Data]]-OFFSET(Table_TrackDisplacement[[#This Row],[Cant Delta Data]],-2,0),"-")</f>
        <v>-0.25768210601384567</v>
      </c>
      <c r="Y261" s="29" t="str">
        <f ca="1">IFERROR(Table_TrackDisplacement[[#This Row],[Twist Delta Data]]-Table_TrackDisplacement[[#This Row],[Raw Twist Change]],"-")</f>
        <v>-</v>
      </c>
      <c r="Z2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1311.854393585565</v>
      </c>
      <c r="AA261" s="29">
        <f>_xlfn.XLOOKUP(Table_TrackDisplacement[[#This Row],[Track ID]],Table__Track_Baseline[Track ID],Table__Track_Baseline[Avg. Gauge],"-")</f>
        <v>1311.6159795455751</v>
      </c>
      <c r="AB261" s="29">
        <f>IFERROR(Table_TrackDisplacement[[#This Row],[Gauge Raw Data]]-Table_TrackDisplacement[[#This Row],[BL Gauge Raw Data]],"-")</f>
        <v>0.23841403998994792</v>
      </c>
      <c r="AC2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0.30059641838834533</v>
      </c>
    </row>
    <row r="262" spans="1:29" x14ac:dyDescent="0.25">
      <c r="A262" s="27">
        <v>45784.263888888891</v>
      </c>
      <c r="B262" s="28" t="s">
        <v>14</v>
      </c>
      <c r="C262" s="28" t="str">
        <f>Table_TrackDisplacement[[#This Row],[Epoch]]&amp;"-"&amp;Table_TrackDisplacement[[#This Row],[Track ID]]</f>
        <v>45784.2638888889-250-RL-OP-0023</v>
      </c>
      <c r="D262" s="34">
        <v>51888.025850782346</v>
      </c>
      <c r="E262" s="34">
        <v>159194.89694116139</v>
      </c>
      <c r="F262" s="34">
        <v>18.870194847199045</v>
      </c>
      <c r="G262" s="34">
        <v>51887.665034173377</v>
      </c>
      <c r="H262" s="34">
        <v>159193.63380083872</v>
      </c>
      <c r="I262" s="34">
        <v>18.866474043134257</v>
      </c>
      <c r="J262" s="33">
        <v>-1.7146941536339E-4</v>
      </c>
      <c r="K262" s="33">
        <v>6.6101987613365054E-5</v>
      </c>
      <c r="L262" s="33">
        <v>-1.2348809974582764E-8</v>
      </c>
      <c r="M262" s="33">
        <v>0</v>
      </c>
      <c r="N262" s="33">
        <v>0</v>
      </c>
      <c r="O262" s="33">
        <v>0</v>
      </c>
      <c r="P262" s="29">
        <f>(Table_TrackDisplacement[[#This Row],[LR Track Z]]-Table_TrackDisplacement[[#This Row],[RR Track Z]])*1000</f>
        <v>3.7208040647875862</v>
      </c>
      <c r="Q262" s="29">
        <f>_xlfn.XLOOKUP(Table_TrackDisplacement[[#This Row],[Track ID]],Table__Track_Baseline[Track ID],Table__Track_Baseline[Avg. Cant],"-")</f>
        <v>3.7208164135975608</v>
      </c>
      <c r="R262" s="29">
        <f>Table_TrackDisplacement[[#This Row],[Cant Raw Data]]-Table_TrackDisplacement[[#This Row],[BL Cant Raw Data]]</f>
        <v>-1.2348809974582764E-5</v>
      </c>
      <c r="S262" s="30">
        <f>(Table_TrackDisplacement[[#This Row],[Delta LR Z]]-Table_TrackDisplacement[[#This Row],[Delta RR Z]])*1000</f>
        <v>-1.2348809974582764E-5</v>
      </c>
      <c r="T262" s="29">
        <f>Table_TrackDisplacement[[#This Row],[Cant Delta Data]]-Table_TrackDisplacement[[#This Row],[Raw Cant Change]]</f>
        <v>0</v>
      </c>
      <c r="U262" s="29">
        <f ca="1">IFERROR(Table_TrackDisplacement[[#This Row],[Cant Raw Data]]-OFFSET(Table_TrackDisplacement[[#This Row],[Cant Raw Data]],-2,0),"-")</f>
        <v>-0.26690370047433021</v>
      </c>
      <c r="V262" s="29">
        <f ca="1">_xlfn.XLOOKUP(Table_TrackDisplacement[[#This Row],[Track ID]],Table__Track_Baseline[Track ID],Table__Track_Baseline[Avg. Twist],"-")</f>
        <v>-0.26689492315767893</v>
      </c>
      <c r="W262" s="29">
        <f ca="1">IFERROR(Table_TrackDisplacement[[#This Row],[Twist Raw Data]]-Table_TrackDisplacement[[#This Row],[BL Twist Raw Data]],"-")</f>
        <v>-8.7773166512761236E-6</v>
      </c>
      <c r="X262" s="29">
        <f ca="1">IFERROR(Table_TrackDisplacement[[#This Row],[Cant Delta Data]]-OFFSET(Table_TrackDisplacement[[#This Row],[Cant Delta Data]],-2,0),"-")</f>
        <v>-8.7773166512761236E-6</v>
      </c>
      <c r="Y262" s="29">
        <f ca="1">IFERROR(Table_TrackDisplacement[[#This Row],[Twist Delta Data]]-Table_TrackDisplacement[[#This Row],[Raw Twist Change]],"-")</f>
        <v>0</v>
      </c>
      <c r="Z2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1313.6688869135421</v>
      </c>
      <c r="AA262" s="29">
        <f>_xlfn.XLOOKUP(Table_TrackDisplacement[[#This Row],[Track ID]],Table__Track_Baseline[Track ID],Table__Track_Baseline[Avg. Gauge],"-")</f>
        <v>1313.6524365911453</v>
      </c>
      <c r="AB262" s="29">
        <f>IFERROR(Table_TrackDisplacement[[#This Row],[Gauge Raw Data]]-Table_TrackDisplacement[[#This Row],[BL Gauge Raw Data]],"-")</f>
        <v>1.6450322396849515E-2</v>
      </c>
      <c r="AC2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0.18376951141033526</v>
      </c>
    </row>
    <row r="263" spans="1:29" x14ac:dyDescent="0.25">
      <c r="A263" s="27">
        <v>45784.263888888891</v>
      </c>
      <c r="B263" s="28" t="s">
        <v>15</v>
      </c>
      <c r="C263" s="28" t="str">
        <f>Table_TrackDisplacement[[#This Row],[Epoch]]&amp;"-"&amp;Table_TrackDisplacement[[#This Row],[Track ID]]</f>
        <v>45784.2638888889-250-RL-OP-0024</v>
      </c>
      <c r="D263" s="34">
        <v>51888.986311906534</v>
      </c>
      <c r="E263" s="34">
        <v>159194.62209812674</v>
      </c>
      <c r="F263" s="34">
        <v>18.869514952116027</v>
      </c>
      <c r="G263" s="34">
        <v>51888.625080792306</v>
      </c>
      <c r="H263" s="34">
        <v>159193.35699315078</v>
      </c>
      <c r="I263" s="34">
        <v>18.865452876475164</v>
      </c>
      <c r="J263" s="33">
        <v>0</v>
      </c>
      <c r="K263" s="33">
        <v>0</v>
      </c>
      <c r="L263" s="33">
        <v>0</v>
      </c>
      <c r="M263" s="33">
        <v>-1.5310703020077199E-5</v>
      </c>
      <c r="N263" s="33">
        <v>-5.3092167945578694E-5</v>
      </c>
      <c r="O263" s="33">
        <v>-2.3029189932799454E-7</v>
      </c>
      <c r="P263" s="29">
        <f>(Table_TrackDisplacement[[#This Row],[LR Track Z]]-Table_TrackDisplacement[[#This Row],[RR Track Z]])*1000</f>
        <v>4.0620756408635827</v>
      </c>
      <c r="Q263" s="29">
        <f>_xlfn.XLOOKUP(Table_TrackDisplacement[[#This Row],[Track ID]],Table__Track_Baseline[Track ID],Table__Track_Baseline[Avg. Cant],"-")</f>
        <v>4.0618453489642548</v>
      </c>
      <c r="R263" s="29">
        <f>Table_TrackDisplacement[[#This Row],[Cant Raw Data]]-Table_TrackDisplacement[[#This Row],[BL Cant Raw Data]]</f>
        <v>2.3029189932799454E-4</v>
      </c>
      <c r="S263" s="30">
        <f>(Table_TrackDisplacement[[#This Row],[Delta LR Z]]-Table_TrackDisplacement[[#This Row],[Delta RR Z]])*1000</f>
        <v>2.3029189932799454E-4</v>
      </c>
      <c r="T263" s="29">
        <f>Table_TrackDisplacement[[#This Row],[Cant Delta Data]]-Table_TrackDisplacement[[#This Row],[Raw Cant Change]]</f>
        <v>0</v>
      </c>
      <c r="U263" s="29">
        <f ca="1">IFERROR(Table_TrackDisplacement[[#This Row],[Cant Raw Data]]-OFFSET(Table_TrackDisplacement[[#This Row],[Cant Raw Data]],-2,0),"-")</f>
        <v>0.2078197258370551</v>
      </c>
      <c r="V263" s="29">
        <f ca="1">_xlfn.XLOOKUP(Table_TrackDisplacement[[#This Row],[Track ID]],Table__Track_Baseline[Track ID],Table__Track_Baseline[Avg. Twist],"-")</f>
        <v>0.20758147378785452</v>
      </c>
      <c r="W263" s="29">
        <f ca="1">IFERROR(Table_TrackDisplacement[[#This Row],[Twist Raw Data]]-Table_TrackDisplacement[[#This Row],[BL Twist Raw Data]],"-")</f>
        <v>2.3825204920058241E-4</v>
      </c>
      <c r="X263" s="29">
        <f ca="1">IFERROR(Table_TrackDisplacement[[#This Row],[Cant Delta Data]]-OFFSET(Table_TrackDisplacement[[#This Row],[Cant Delta Data]],-2,0),"-")</f>
        <v>2.3825204920058241E-4</v>
      </c>
      <c r="Y263" s="29">
        <f ca="1">IFERROR(Table_TrackDisplacement[[#This Row],[Twist Delta Data]]-Table_TrackDisplacement[[#This Row],[Raw Twist Change]],"-")</f>
        <v>0</v>
      </c>
      <c r="Z2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1315.6728387181111</v>
      </c>
      <c r="AA263" s="29">
        <f>_xlfn.XLOOKUP(Table_TrackDisplacement[[#This Row],[Track ID]],Table__Track_Baseline[Track ID],Table__Track_Baseline[Avg. Gauge],"-")</f>
        <v>1315.6175827293309</v>
      </c>
      <c r="AB263" s="29">
        <f>IFERROR(Table_TrackDisplacement[[#This Row],[Gauge Raw Data]]-Table_TrackDisplacement[[#This Row],[BL Gauge Raw Data]],"-")</f>
        <v>5.5255988780118059E-2</v>
      </c>
      <c r="AC2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5.5256211944806989E-2</v>
      </c>
    </row>
    <row r="264" spans="1:29" x14ac:dyDescent="0.25">
      <c r="A264" s="27">
        <v>45784.263888888891</v>
      </c>
      <c r="B264" s="28" t="s">
        <v>16</v>
      </c>
      <c r="C264" s="28" t="str">
        <f>Table_TrackDisplacement[[#This Row],[Epoch]]&amp;"-"&amp;Table_TrackDisplacement[[#This Row],[Track ID]]</f>
        <v>45784.2638888889-250-RL-OP-0025</v>
      </c>
      <c r="D264" s="34">
        <v>51889.947713492664</v>
      </c>
      <c r="E264" s="34">
        <v>159194.3469500916</v>
      </c>
      <c r="F264" s="34">
        <v>18.868774039414347</v>
      </c>
      <c r="G264" s="34">
        <v>51889.585912834904</v>
      </c>
      <c r="H264" s="34">
        <v>159193.07986440646</v>
      </c>
      <c r="I264" s="34">
        <v>18.864250806075855</v>
      </c>
      <c r="J264" s="33">
        <v>0</v>
      </c>
      <c r="K264" s="33">
        <v>0</v>
      </c>
      <c r="L264" s="33">
        <v>0</v>
      </c>
      <c r="M264" s="33">
        <v>-3.2886979170143604E-5</v>
      </c>
      <c r="N264" s="33">
        <v>-1.1404053657315671E-4</v>
      </c>
      <c r="O264" s="33">
        <v>-4.9466096996297892E-7</v>
      </c>
      <c r="P264" s="29">
        <f>(Table_TrackDisplacement[[#This Row],[LR Track Z]]-Table_TrackDisplacement[[#This Row],[RR Track Z]])*1000</f>
        <v>4.5232333384923606</v>
      </c>
      <c r="Q264" s="29">
        <f>_xlfn.XLOOKUP(Table_TrackDisplacement[[#This Row],[Track ID]],Table__Track_Baseline[Track ID],Table__Track_Baseline[Avg. Cant],"-")</f>
        <v>4.5227386775223977</v>
      </c>
      <c r="R264" s="29">
        <f>Table_TrackDisplacement[[#This Row],[Cant Raw Data]]-Table_TrackDisplacement[[#This Row],[BL Cant Raw Data]]</f>
        <v>4.9466096996297892E-4</v>
      </c>
      <c r="S264" s="30">
        <f>(Table_TrackDisplacement[[#This Row],[Delta LR Z]]-Table_TrackDisplacement[[#This Row],[Delta RR Z]])*1000</f>
        <v>4.9466096996297892E-4</v>
      </c>
      <c r="T264" s="29">
        <f>Table_TrackDisplacement[[#This Row],[Cant Delta Data]]-Table_TrackDisplacement[[#This Row],[Raw Cant Change]]</f>
        <v>0</v>
      </c>
      <c r="U264" s="29">
        <f ca="1">IFERROR(Table_TrackDisplacement[[#This Row],[Cant Raw Data]]-OFFSET(Table_TrackDisplacement[[#This Row],[Cant Raw Data]],-2,0),"-")</f>
        <v>0.80242927370477446</v>
      </c>
      <c r="V264" s="29">
        <f ca="1">_xlfn.XLOOKUP(Table_TrackDisplacement[[#This Row],[Track ID]],Table__Track_Baseline[Track ID],Table__Track_Baseline[Avg. Twist],"-")</f>
        <v>0.8019222639248369</v>
      </c>
      <c r="W264" s="29">
        <f ca="1">IFERROR(Table_TrackDisplacement[[#This Row],[Twist Raw Data]]-Table_TrackDisplacement[[#This Row],[BL Twist Raw Data]],"-")</f>
        <v>5.0700977993756169E-4</v>
      </c>
      <c r="X264" s="29">
        <f ca="1">IFERROR(Table_TrackDisplacement[[#This Row],[Cant Delta Data]]-OFFSET(Table_TrackDisplacement[[#This Row],[Cant Delta Data]],-2,0),"-")</f>
        <v>5.0700977993756169E-4</v>
      </c>
      <c r="Y264" s="29">
        <f ca="1">IFERROR(Table_TrackDisplacement[[#This Row],[Twist Delta Data]]-Table_TrackDisplacement[[#This Row],[Raw Twist Change]],"-")</f>
        <v>0</v>
      </c>
      <c r="Z2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1317.735295521715</v>
      </c>
      <c r="AA264" s="29">
        <f>_xlfn.XLOOKUP(Table_TrackDisplacement[[#This Row],[Track ID]],Table__Track_Baseline[Track ID],Table__Track_Baseline[Avg. Gauge],"-")</f>
        <v>1317.6166071174061</v>
      </c>
      <c r="AB264" s="29">
        <f>IFERROR(Table_TrackDisplacement[[#This Row],[Gauge Raw Data]]-Table_TrackDisplacement[[#This Row],[BL Gauge Raw Data]],"-")</f>
        <v>0.1186884043088412</v>
      </c>
      <c r="AC2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0.11868884560187684</v>
      </c>
    </row>
    <row r="265" spans="1:29" x14ac:dyDescent="0.25">
      <c r="A265" s="27">
        <v>45784.263888888891</v>
      </c>
      <c r="B265" s="28" t="s">
        <v>17</v>
      </c>
      <c r="C265" s="28" t="str">
        <f>Table_TrackDisplacement[[#This Row],[Epoch]]&amp;"-"&amp;Table_TrackDisplacement[[#This Row],[Track ID]]</f>
        <v>45784.2638888889-250-RL-OP-0026</v>
      </c>
      <c r="D265" s="34">
        <v>51890.909115078794</v>
      </c>
      <c r="E265" s="34">
        <v>159194.07180205648</v>
      </c>
      <c r="F265" s="34">
        <v>18.868033126712668</v>
      </c>
      <c r="G265" s="34">
        <v>51890.546744877509</v>
      </c>
      <c r="H265" s="34">
        <v>159192.80273566212</v>
      </c>
      <c r="I265" s="34">
        <v>18.86304873567655</v>
      </c>
      <c r="J265" s="33">
        <v>0</v>
      </c>
      <c r="K265" s="33">
        <v>0</v>
      </c>
      <c r="L265" s="33">
        <v>0</v>
      </c>
      <c r="M265" s="33">
        <v>-5.046325532021001E-5</v>
      </c>
      <c r="N265" s="33">
        <v>-1.7498896340839565E-4</v>
      </c>
      <c r="O265" s="33">
        <v>-7.5903004415067699E-7</v>
      </c>
      <c r="P265" s="29">
        <f>(Table_TrackDisplacement[[#This Row],[LR Track Z]]-Table_TrackDisplacement[[#This Row],[RR Track Z]])*1000</f>
        <v>4.9843910361175858</v>
      </c>
      <c r="Q265" s="29">
        <f>_xlfn.XLOOKUP(Table_TrackDisplacement[[#This Row],[Track ID]],Table__Track_Baseline[Track ID],Table__Track_Baseline[Avg. Cant],"-")</f>
        <v>4.9836320060734352</v>
      </c>
      <c r="R265" s="29">
        <f>Table_TrackDisplacement[[#This Row],[Cant Raw Data]]-Table_TrackDisplacement[[#This Row],[BL Cant Raw Data]]</f>
        <v>7.5903004415067699E-4</v>
      </c>
      <c r="S265" s="30">
        <f>(Table_TrackDisplacement[[#This Row],[Delta LR Z]]-Table_TrackDisplacement[[#This Row],[Delta RR Z]])*1000</f>
        <v>7.5903004415067699E-4</v>
      </c>
      <c r="T265" s="29">
        <f>Table_TrackDisplacement[[#This Row],[Cant Delta Data]]-Table_TrackDisplacement[[#This Row],[Raw Cant Change]]</f>
        <v>0</v>
      </c>
      <c r="U265" s="29">
        <f ca="1">IFERROR(Table_TrackDisplacement[[#This Row],[Cant Raw Data]]-OFFSET(Table_TrackDisplacement[[#This Row],[Cant Raw Data]],-2,0),"-")</f>
        <v>0.92231539525400308</v>
      </c>
      <c r="V265" s="29">
        <f ca="1">_xlfn.XLOOKUP(Table_TrackDisplacement[[#This Row],[Track ID]],Table__Track_Baseline[Track ID],Table__Track_Baseline[Avg. Twist],"-")</f>
        <v>0.9217866571091804</v>
      </c>
      <c r="W265" s="29">
        <f ca="1">IFERROR(Table_TrackDisplacement[[#This Row],[Twist Raw Data]]-Table_TrackDisplacement[[#This Row],[BL Twist Raw Data]],"-")</f>
        <v>5.2873814482268244E-4</v>
      </c>
      <c r="X265" s="29">
        <f ca="1">IFERROR(Table_TrackDisplacement[[#This Row],[Cant Delta Data]]-OFFSET(Table_TrackDisplacement[[#This Row],[Cant Delta Data]],-2,0),"-")</f>
        <v>5.2873814482268244E-4</v>
      </c>
      <c r="Y265" s="29">
        <f ca="1">IFERROR(Table_TrackDisplacement[[#This Row],[Twist Delta Data]]-Table_TrackDisplacement[[#This Row],[Raw Twist Change]],"-")</f>
        <v>0</v>
      </c>
      <c r="Z2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1319.7979088631234</v>
      </c>
      <c r="AA265" s="29">
        <f>_xlfn.XLOOKUP(Table_TrackDisplacement[[#This Row],[Track ID]],Table__Track_Baseline[Track ID],Table__Track_Baseline[Avg. Gauge],"-")</f>
        <v>1319.6157879683969</v>
      </c>
      <c r="AB265" s="29">
        <f>IFERROR(Table_TrackDisplacement[[#This Row],[Gauge Raw Data]]-Table_TrackDisplacement[[#This Row],[BL Gauge Raw Data]],"-")</f>
        <v>0.18212089472649495</v>
      </c>
      <c r="AC2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0.1821215351869884</v>
      </c>
    </row>
    <row r="266" spans="1:29" x14ac:dyDescent="0.25">
      <c r="A266" s="27">
        <v>45784.263888888891</v>
      </c>
      <c r="B266" s="28" t="s">
        <v>18</v>
      </c>
      <c r="C266" s="28" t="str">
        <f>Table_TrackDisplacement[[#This Row],[Epoch]]&amp;"-"&amp;Table_TrackDisplacement[[#This Row],[Track ID]]</f>
        <v>45784.2638888889-250-RL-OP-0027</v>
      </c>
      <c r="D266" s="34">
        <v>51891.870997674043</v>
      </c>
      <c r="E266" s="34">
        <v>159193.79503821288</v>
      </c>
      <c r="F266" s="34">
        <v>18.865661670375356</v>
      </c>
      <c r="G266" s="34">
        <v>51891.504353461787</v>
      </c>
      <c r="H266" s="34">
        <v>159192.52690810763</v>
      </c>
      <c r="I266" s="34">
        <v>18.861283132921656</v>
      </c>
      <c r="J266" s="33">
        <v>0</v>
      </c>
      <c r="K266" s="33">
        <v>0</v>
      </c>
      <c r="L266" s="33">
        <v>0</v>
      </c>
      <c r="M266" s="33">
        <v>-5.9261651040287688E-4</v>
      </c>
      <c r="N266" s="33">
        <v>2.5689514586701989E-4</v>
      </c>
      <c r="O266" s="33">
        <v>2.6530467422958282E-7</v>
      </c>
      <c r="P266" s="29">
        <f>(Table_TrackDisplacement[[#This Row],[LR Track Z]]-Table_TrackDisplacement[[#This Row],[RR Track Z]])*1000</f>
        <v>4.3785374537002042</v>
      </c>
      <c r="Q266" s="29">
        <f>_xlfn.XLOOKUP(Table_TrackDisplacement[[#This Row],[Track ID]],Table__Track_Baseline[Track ID],Table__Track_Baseline[Avg. Cant],"-")</f>
        <v>4.3788027583744338</v>
      </c>
      <c r="R266" s="29">
        <f>Table_TrackDisplacement[[#This Row],[Cant Raw Data]]-Table_TrackDisplacement[[#This Row],[BL Cant Raw Data]]</f>
        <v>-2.6530467422958282E-4</v>
      </c>
      <c r="S266" s="30">
        <f>(Table_TrackDisplacement[[#This Row],[Delta LR Z]]-Table_TrackDisplacement[[#This Row],[Delta RR Z]])*1000</f>
        <v>-2.6530467422958282E-4</v>
      </c>
      <c r="T266" s="29">
        <f>Table_TrackDisplacement[[#This Row],[Cant Delta Data]]-Table_TrackDisplacement[[#This Row],[Raw Cant Change]]</f>
        <v>0</v>
      </c>
      <c r="U266" s="29">
        <f ca="1">IFERROR(Table_TrackDisplacement[[#This Row],[Cant Raw Data]]-OFFSET(Table_TrackDisplacement[[#This Row],[Cant Raw Data]],-2,0),"-")</f>
        <v>-0.14469588479215645</v>
      </c>
      <c r="V266" s="29">
        <f ca="1">_xlfn.XLOOKUP(Table_TrackDisplacement[[#This Row],[Track ID]],Table__Track_Baseline[Track ID],Table__Track_Baseline[Avg. Twist],"-")</f>
        <v>-0.14393591914796389</v>
      </c>
      <c r="W266" s="29">
        <f ca="1">IFERROR(Table_TrackDisplacement[[#This Row],[Twist Raw Data]]-Table_TrackDisplacement[[#This Row],[BL Twist Raw Data]],"-")</f>
        <v>-7.5996564419256174E-4</v>
      </c>
      <c r="X266" s="29">
        <f ca="1">IFERROR(Table_TrackDisplacement[[#This Row],[Cant Delta Data]]-OFFSET(Table_TrackDisplacement[[#This Row],[Cant Delta Data]],-2,0),"-")</f>
        <v>-7.5996564419256174E-4</v>
      </c>
      <c r="Y266" s="29">
        <f ca="1">IFERROR(Table_TrackDisplacement[[#This Row],[Twist Delta Data]]-Table_TrackDisplacement[[#This Row],[Raw Twist Change]],"-")</f>
        <v>0</v>
      </c>
      <c r="Z2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1320.0761772769656</v>
      </c>
      <c r="AA266" s="29">
        <f>_xlfn.XLOOKUP(Table_TrackDisplacement[[#This Row],[Track ID]],Table__Track_Baseline[Track ID],Table__Track_Baseline[Avg. Gauge],"-")</f>
        <v>1320.1585236010314</v>
      </c>
      <c r="AB266" s="29">
        <f>IFERROR(Table_TrackDisplacement[[#This Row],[Gauge Raw Data]]-Table_TrackDisplacement[[#This Row],[BL Gauge Raw Data]],"-")</f>
        <v>-8.2346324065838417E-2</v>
      </c>
      <c r="AC2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0.64590209378720143</v>
      </c>
    </row>
    <row r="267" spans="1:29" x14ac:dyDescent="0.25">
      <c r="A267" s="27">
        <v>45784.263888888891</v>
      </c>
      <c r="B267" s="28" t="s">
        <v>19</v>
      </c>
      <c r="C267" s="28" t="str">
        <f>Table_TrackDisplacement[[#This Row],[Epoch]]&amp;"-"&amp;Table_TrackDisplacement[[#This Row],[Track ID]]</f>
        <v>45784.2638888889-250-RL-OP-0028</v>
      </c>
      <c r="D267" s="34">
        <v>51892.831986665937</v>
      </c>
      <c r="E267" s="34">
        <v>159193.51846240537</v>
      </c>
      <c r="F267" s="34">
        <v>18.863216230483452</v>
      </c>
      <c r="G267" s="34">
        <v>51892.465288045249</v>
      </c>
      <c r="H267" s="34">
        <v>159192.25013834573</v>
      </c>
      <c r="I267" s="34">
        <v>18.859487246856443</v>
      </c>
      <c r="J267" s="33">
        <v>0</v>
      </c>
      <c r="K267" s="33">
        <v>0</v>
      </c>
      <c r="L267" s="33">
        <v>0</v>
      </c>
      <c r="M267" s="33">
        <v>-5.151581863174215E-4</v>
      </c>
      <c r="N267" s="33">
        <v>5.2561389748007059E-4</v>
      </c>
      <c r="O267" s="33">
        <v>5.4282002182048927E-7</v>
      </c>
      <c r="P267" s="29">
        <f>(Table_TrackDisplacement[[#This Row],[LR Track Z]]-Table_TrackDisplacement[[#This Row],[RR Track Z]])*1000</f>
        <v>3.7289836270097965</v>
      </c>
      <c r="Q267" s="29">
        <f>_xlfn.XLOOKUP(Table_TrackDisplacement[[#This Row],[Track ID]],Table__Track_Baseline[Track ID],Table__Track_Baseline[Avg. Cant],"-")</f>
        <v>3.729526447031617</v>
      </c>
      <c r="R267" s="29">
        <f>Table_TrackDisplacement[[#This Row],[Cant Raw Data]]-Table_TrackDisplacement[[#This Row],[BL Cant Raw Data]]</f>
        <v>-5.4282002182048927E-4</v>
      </c>
      <c r="S267" s="30">
        <f>(Table_TrackDisplacement[[#This Row],[Delta LR Z]]-Table_TrackDisplacement[[#This Row],[Delta RR Z]])*1000</f>
        <v>-5.4282002182048927E-4</v>
      </c>
      <c r="T267" s="29">
        <f>Table_TrackDisplacement[[#This Row],[Cant Delta Data]]-Table_TrackDisplacement[[#This Row],[Raw Cant Change]]</f>
        <v>0</v>
      </c>
      <c r="U267" s="29">
        <f ca="1">IFERROR(Table_TrackDisplacement[[#This Row],[Cant Raw Data]]-OFFSET(Table_TrackDisplacement[[#This Row],[Cant Raw Data]],-2,0),"-")</f>
        <v>-1.2554074091077894</v>
      </c>
      <c r="V267" s="29">
        <f ca="1">_xlfn.XLOOKUP(Table_TrackDisplacement[[#This Row],[Track ID]],Table__Track_Baseline[Track ID],Table__Track_Baseline[Avg. Twist],"-")</f>
        <v>-1.2541055590418182</v>
      </c>
      <c r="W267" s="29">
        <f ca="1">IFERROR(Table_TrackDisplacement[[#This Row],[Twist Raw Data]]-Table_TrackDisplacement[[#This Row],[BL Twist Raw Data]],"-")</f>
        <v>-1.3018500659711663E-3</v>
      </c>
      <c r="X267" s="29">
        <f ca="1">IFERROR(Table_TrackDisplacement[[#This Row],[Cant Delta Data]]-OFFSET(Table_TrackDisplacement[[#This Row],[Cant Delta Data]],-2,0),"-")</f>
        <v>-1.3018500659711663E-3</v>
      </c>
      <c r="Y267" s="29">
        <f ca="1">IFERROR(Table_TrackDisplacement[[#This Row],[Twist Delta Data]]-Table_TrackDisplacement[[#This Row],[Raw Twist Change]],"-")</f>
        <v>0</v>
      </c>
      <c r="Z2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1320.2756166762963</v>
      </c>
      <c r="AA267" s="29">
        <f>_xlfn.XLOOKUP(Table_TrackDisplacement[[#This Row],[Track ID]],Table__Track_Baseline[Track ID],Table__Track_Baseline[Avg. Gauge],"-")</f>
        <v>1320.6376231231336</v>
      </c>
      <c r="AB267" s="29">
        <f>IFERROR(Table_TrackDisplacement[[#This Row],[Gauge Raw Data]]-Table_TrackDisplacement[[#This Row],[BL Gauge Raw Data]],"-")</f>
        <v>-0.36200644683731298</v>
      </c>
      <c r="AC2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0.73597433434028214</v>
      </c>
    </row>
    <row r="268" spans="1:29" x14ac:dyDescent="0.25">
      <c r="A268" s="27">
        <v>45784.263888888891</v>
      </c>
      <c r="B268" s="28" t="s">
        <v>20</v>
      </c>
      <c r="C268" s="28" t="str">
        <f>Table_TrackDisplacement[[#This Row],[Epoch]]&amp;"-"&amp;Table_TrackDisplacement[[#This Row],[Track ID]]</f>
        <v>45784.2638888889-250-RL-OP-0029</v>
      </c>
      <c r="D268" s="34">
        <v>51893.792837594527</v>
      </c>
      <c r="E268" s="34">
        <v>159193.24190123487</v>
      </c>
      <c r="F268" s="34">
        <v>18.860908809295871</v>
      </c>
      <c r="G268" s="34">
        <v>51893.426692236877</v>
      </c>
      <c r="H268" s="34">
        <v>159191.97323060461</v>
      </c>
      <c r="I268" s="34">
        <v>18.857700906027482</v>
      </c>
      <c r="J268" s="33">
        <v>3.1316521926783025E-6</v>
      </c>
      <c r="K268" s="33">
        <v>1.0841788025572896E-5</v>
      </c>
      <c r="L268" s="33">
        <v>-1.1744093413312839E-5</v>
      </c>
      <c r="M268" s="33">
        <v>-3.2164098229259253E-7</v>
      </c>
      <c r="N268" s="33">
        <v>6.6555131343193352E-4</v>
      </c>
      <c r="O268" s="33">
        <v>-5.7227111938118469E-11</v>
      </c>
      <c r="P268" s="29">
        <f>(Table_TrackDisplacement[[#This Row],[LR Track Z]]-Table_TrackDisplacement[[#This Row],[RR Track Z]])*1000</f>
        <v>3.2079032683896003</v>
      </c>
      <c r="Q268" s="29">
        <f>_xlfn.XLOOKUP(Table_TrackDisplacement[[#This Row],[Track ID]],Table__Track_Baseline[Track ID],Table__Track_Baseline[Avg. Cant],"-")</f>
        <v>3.2196473045758012</v>
      </c>
      <c r="R268" s="29">
        <f>Table_TrackDisplacement[[#This Row],[Cant Raw Data]]-Table_TrackDisplacement[[#This Row],[BL Cant Raw Data]]</f>
        <v>-1.1744036186200901E-2</v>
      </c>
      <c r="S268" s="30">
        <f>(Table_TrackDisplacement[[#This Row],[Delta LR Z]]-Table_TrackDisplacement[[#This Row],[Delta RR Z]])*1000</f>
        <v>-1.1744036186200901E-2</v>
      </c>
      <c r="T268" s="29">
        <f>Table_TrackDisplacement[[#This Row],[Cant Delta Data]]-Table_TrackDisplacement[[#This Row],[Raw Cant Change]]</f>
        <v>0</v>
      </c>
      <c r="U268" s="29">
        <f ca="1">IFERROR(Table_TrackDisplacement[[#This Row],[Cant Raw Data]]-OFFSET(Table_TrackDisplacement[[#This Row],[Cant Raw Data]],-2,0),"-")</f>
        <v>-1.1706341853106039</v>
      </c>
      <c r="V268" s="29">
        <f ca="1">_xlfn.XLOOKUP(Table_TrackDisplacement[[#This Row],[Track ID]],Table__Track_Baseline[Track ID],Table__Track_Baseline[Avg. Twist],"-")</f>
        <v>-1.1591554537986326</v>
      </c>
      <c r="W268" s="29">
        <f ca="1">IFERROR(Table_TrackDisplacement[[#This Row],[Twist Raw Data]]-Table_TrackDisplacement[[#This Row],[BL Twist Raw Data]],"-")</f>
        <v>-1.1478731511971318E-2</v>
      </c>
      <c r="X268" s="29">
        <f ca="1">IFERROR(Table_TrackDisplacement[[#This Row],[Cant Delta Data]]-OFFSET(Table_TrackDisplacement[[#This Row],[Cant Delta Data]],-2,0),"-")</f>
        <v>-1.1478731511971318E-2</v>
      </c>
      <c r="Y268" s="29">
        <f ca="1">IFERROR(Table_TrackDisplacement[[#This Row],[Twist Delta Data]]-Table_TrackDisplacement[[#This Row],[Raw Twist Change]],"-")</f>
        <v>0</v>
      </c>
      <c r="Z2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1320.4536650952655</v>
      </c>
      <c r="AA268" s="29">
        <f>_xlfn.XLOOKUP(Table_TrackDisplacement[[#This Row],[Track ID]],Table__Track_Baseline[Track ID],Table__Track_Baseline[Avg. Gauge],"-")</f>
        <v>1321.0817834196855</v>
      </c>
      <c r="AB268" s="29">
        <f>IFERROR(Table_TrackDisplacement[[#This Row],[Gauge Raw Data]]-Table_TrackDisplacement[[#This Row],[BL Gauge Raw Data]],"-")</f>
        <v>-0.62811832442002924</v>
      </c>
      <c r="AC2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0.65482395365282497</v>
      </c>
    </row>
    <row r="269" spans="1:29" x14ac:dyDescent="0.25">
      <c r="A269" s="27">
        <v>45784.263888888891</v>
      </c>
      <c r="B269" s="28" t="s">
        <v>21</v>
      </c>
      <c r="C269" s="28" t="str">
        <f>Table_TrackDisplacement[[#This Row],[Epoch]]&amp;"-"&amp;Table_TrackDisplacement[[#This Row],[Track ID]]</f>
        <v>45784.2638888889-250-RL-OP-0030</v>
      </c>
      <c r="D269" s="34">
        <v>51894.753702765811</v>
      </c>
      <c r="E269" s="34">
        <v>159192.964884819</v>
      </c>
      <c r="F269" s="34">
        <v>18.861075968610315</v>
      </c>
      <c r="G269" s="34">
        <v>51894.387491647612</v>
      </c>
      <c r="H269" s="34">
        <v>159191.69598619419</v>
      </c>
      <c r="I269" s="34">
        <v>18.857871854609566</v>
      </c>
      <c r="J269" s="33">
        <v>6.2555707700084895E-5</v>
      </c>
      <c r="K269" s="33">
        <v>2.1656832541339099E-4</v>
      </c>
      <c r="L269" s="33">
        <v>-2.3459216577137454E-4</v>
      </c>
      <c r="M269" s="33">
        <v>-6.1008351622149348E-5</v>
      </c>
      <c r="N269" s="33">
        <v>4.5510978088714182E-4</v>
      </c>
      <c r="O269" s="33">
        <v>-1.0854805054805183E-8</v>
      </c>
      <c r="P269" s="29">
        <f>(Table_TrackDisplacement[[#This Row],[LR Track Z]]-Table_TrackDisplacement[[#This Row],[RR Track Z]])*1000</f>
        <v>3.2041140007486035</v>
      </c>
      <c r="Q269" s="29">
        <f>_xlfn.XLOOKUP(Table_TrackDisplacement[[#This Row],[Track ID]],Table__Track_Baseline[Track ID],Table__Track_Baseline[Avg. Cant],"-")</f>
        <v>3.4386953117149233</v>
      </c>
      <c r="R269" s="29">
        <f>Table_TrackDisplacement[[#This Row],[Cant Raw Data]]-Table_TrackDisplacement[[#This Row],[BL Cant Raw Data]]</f>
        <v>-0.23458131096631973</v>
      </c>
      <c r="S269" s="30">
        <f>(Table_TrackDisplacement[[#This Row],[Delta LR Z]]-Table_TrackDisplacement[[#This Row],[Delta RR Z]])*1000</f>
        <v>-0.23458131096631973</v>
      </c>
      <c r="T269" s="29">
        <f>Table_TrackDisplacement[[#This Row],[Cant Delta Data]]-Table_TrackDisplacement[[#This Row],[Raw Cant Change]]</f>
        <v>0</v>
      </c>
      <c r="U269" s="29">
        <f ca="1">IFERROR(Table_TrackDisplacement[[#This Row],[Cant Raw Data]]-OFFSET(Table_TrackDisplacement[[#This Row],[Cant Raw Data]],-2,0),"-")</f>
        <v>-0.52486962626119293</v>
      </c>
      <c r="V269" s="29">
        <f ca="1">_xlfn.XLOOKUP(Table_TrackDisplacement[[#This Row],[Track ID]],Table__Track_Baseline[Track ID],Table__Track_Baseline[Avg. Twist],"-")</f>
        <v>-0.29083113531669369</v>
      </c>
      <c r="W269" s="29">
        <f ca="1">IFERROR(Table_TrackDisplacement[[#This Row],[Twist Raw Data]]-Table_TrackDisplacement[[#This Row],[BL Twist Raw Data]],"-")</f>
        <v>-0.23403849094449924</v>
      </c>
      <c r="X269" s="29">
        <f ca="1">IFERROR(Table_TrackDisplacement[[#This Row],[Cant Delta Data]]-OFFSET(Table_TrackDisplacement[[#This Row],[Cant Delta Data]],-2,0),"-")</f>
        <v>-0.23403849094449924</v>
      </c>
      <c r="Y269" s="29">
        <f ca="1">IFERROR(Table_TrackDisplacement[[#This Row],[Twist Delta Data]]-Table_TrackDisplacement[[#This Row],[Raw Twist Change]],"-")</f>
        <v>0</v>
      </c>
      <c r="Z2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1320.6909439699953</v>
      </c>
      <c r="AA269" s="29">
        <f>_xlfn.XLOOKUP(Table_TrackDisplacement[[#This Row],[Track ID]],Table__Track_Baseline[Track ID],Table__Track_Baseline[Avg. Gauge],"-")</f>
        <v>1320.8864707908592</v>
      </c>
      <c r="AB269" s="29">
        <f>IFERROR(Table_TrackDisplacement[[#This Row],[Gauge Raw Data]]-Table_TrackDisplacement[[#This Row],[BL Gauge Raw Data]],"-")</f>
        <v>-0.19552682086396089</v>
      </c>
      <c r="AC2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0.35664897895606162</v>
      </c>
    </row>
    <row r="270" spans="1:29" x14ac:dyDescent="0.25">
      <c r="A270" s="27">
        <v>45784.263888888891</v>
      </c>
      <c r="B270" s="28" t="s">
        <v>22</v>
      </c>
      <c r="C270" s="28" t="str">
        <f>Table_TrackDisplacement[[#This Row],[Epoch]]&amp;"-"&amp;Table_TrackDisplacement[[#This Row],[Track ID]]</f>
        <v>45784.2638888889-250-RL-OP-0031</v>
      </c>
      <c r="D270" s="34">
        <v>51895.714567937095</v>
      </c>
      <c r="E270" s="34">
        <v>159192.6878684031</v>
      </c>
      <c r="F270" s="34">
        <v>18.861243127924759</v>
      </c>
      <c r="G270" s="34">
        <v>51895.348291058348</v>
      </c>
      <c r="H270" s="34">
        <v>159191.4187417838</v>
      </c>
      <c r="I270" s="34">
        <v>18.858042803191648</v>
      </c>
      <c r="J270" s="33">
        <v>1.219797704834491E-4</v>
      </c>
      <c r="K270" s="33">
        <v>4.2229483369737864E-4</v>
      </c>
      <c r="L270" s="33">
        <v>-4.5744023812588352E-4</v>
      </c>
      <c r="M270" s="33">
        <v>-1.2169506953796372E-4</v>
      </c>
      <c r="N270" s="33">
        <v>2.4466827744618058E-4</v>
      </c>
      <c r="O270" s="33">
        <v>-2.1652386550385927E-8</v>
      </c>
      <c r="P270" s="29">
        <f>(Table_TrackDisplacement[[#This Row],[LR Track Z]]-Table_TrackDisplacement[[#This Row],[RR Track Z]])*1000</f>
        <v>3.2003247331111595</v>
      </c>
      <c r="Q270" s="29">
        <f>_xlfn.XLOOKUP(Table_TrackDisplacement[[#This Row],[Track ID]],Table__Track_Baseline[Track ID],Table__Track_Baseline[Avg. Cant],"-")</f>
        <v>3.6577433188504926</v>
      </c>
      <c r="R270" s="29">
        <f>Table_TrackDisplacement[[#This Row],[Cant Raw Data]]-Table_TrackDisplacement[[#This Row],[BL Cant Raw Data]]</f>
        <v>-0.45741858573933314</v>
      </c>
      <c r="S270" s="30">
        <f>(Table_TrackDisplacement[[#This Row],[Delta LR Z]]-Table_TrackDisplacement[[#This Row],[Delta RR Z]])*1000</f>
        <v>-0.45741858573933314</v>
      </c>
      <c r="T270" s="29">
        <f>Table_TrackDisplacement[[#This Row],[Cant Delta Data]]-Table_TrackDisplacement[[#This Row],[Raw Cant Change]]</f>
        <v>0</v>
      </c>
      <c r="U270" s="29">
        <f ca="1">IFERROR(Table_TrackDisplacement[[#This Row],[Cant Raw Data]]-OFFSET(Table_TrackDisplacement[[#This Row],[Cant Raw Data]],-2,0),"-")</f>
        <v>-7.5785352784407678E-3</v>
      </c>
      <c r="V270" s="29">
        <f ca="1">_xlfn.XLOOKUP(Table_TrackDisplacement[[#This Row],[Track ID]],Table__Track_Baseline[Track ID],Table__Track_Baseline[Avg. Twist],"-")</f>
        <v>0.43809601427469147</v>
      </c>
      <c r="W270" s="29">
        <f ca="1">IFERROR(Table_TrackDisplacement[[#This Row],[Twist Raw Data]]-Table_TrackDisplacement[[#This Row],[BL Twist Raw Data]],"-")</f>
        <v>-0.44567454955313224</v>
      </c>
      <c r="X270" s="29">
        <f ca="1">IFERROR(Table_TrackDisplacement[[#This Row],[Cant Delta Data]]-OFFSET(Table_TrackDisplacement[[#This Row],[Cant Delta Data]],-2,0),"-")</f>
        <v>-0.44567454955313224</v>
      </c>
      <c r="Y270" s="29">
        <f ca="1">IFERROR(Table_TrackDisplacement[[#This Row],[Twist Delta Data]]-Table_TrackDisplacement[[#This Row],[Raw Twist Change]],"-")</f>
        <v>0</v>
      </c>
      <c r="Z2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1320.9282228032275</v>
      </c>
      <c r="AA270" s="29">
        <f>_xlfn.XLOOKUP(Table_TrackDisplacement[[#This Row],[Track ID]],Table__Track_Baseline[Track ID],Table__Track_Baseline[Avg. Gauge],"-")</f>
        <v>1320.6911946526989</v>
      </c>
      <c r="AB270" s="29">
        <f>IFERROR(Table_TrackDisplacement[[#This Row],[Gauge Raw Data]]-Table_TrackDisplacement[[#This Row],[BL Gauge Raw Data]],"-")</f>
        <v>0.23702815052865844</v>
      </c>
      <c r="AC2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0.54786894758225968</v>
      </c>
    </row>
    <row r="271" spans="1:29" x14ac:dyDescent="0.25">
      <c r="A271" s="27">
        <v>45784.263888888891</v>
      </c>
      <c r="B271" s="28" t="s">
        <v>23</v>
      </c>
      <c r="C271" s="28" t="str">
        <f>Table_TrackDisplacement[[#This Row],[Epoch]]&amp;"-"&amp;Table_TrackDisplacement[[#This Row],[Track ID]]</f>
        <v>45784.2638888889-250-RL-OP-0032</v>
      </c>
      <c r="D271" s="34">
        <v>51896.675400289481</v>
      </c>
      <c r="E271" s="34">
        <v>159192.41088835374</v>
      </c>
      <c r="F271" s="34">
        <v>18.861498357934735</v>
      </c>
      <c r="G271" s="34">
        <v>51896.309521418087</v>
      </c>
      <c r="H271" s="34">
        <v>159191.14170884955</v>
      </c>
      <c r="I271" s="34">
        <v>18.858247340168667</v>
      </c>
      <c r="J271" s="33">
        <v>-1.9132057786919177E-6</v>
      </c>
      <c r="K271" s="33">
        <v>6.6008931025862694E-4</v>
      </c>
      <c r="L271" s="33">
        <v>-6.524143853887665E-4</v>
      </c>
      <c r="M271" s="33">
        <v>6.7666405811905861E-9</v>
      </c>
      <c r="N271" s="33">
        <v>-1.9208528101444244E-9</v>
      </c>
      <c r="O271" s="33">
        <v>-9.2823794659580017E-6</v>
      </c>
      <c r="P271" s="29">
        <f>(Table_TrackDisplacement[[#This Row],[LR Track Z]]-Table_TrackDisplacement[[#This Row],[RR Track Z]])*1000</f>
        <v>3.2510177660682871</v>
      </c>
      <c r="Q271" s="29">
        <f>_xlfn.XLOOKUP(Table_TrackDisplacement[[#This Row],[Track ID]],Table__Track_Baseline[Track ID],Table__Track_Baseline[Avg. Cant],"-")</f>
        <v>3.8941497719910956</v>
      </c>
      <c r="R271" s="29">
        <f>Table_TrackDisplacement[[#This Row],[Cant Raw Data]]-Table_TrackDisplacement[[#This Row],[BL Cant Raw Data]]</f>
        <v>-0.6431320059228085</v>
      </c>
      <c r="S271" s="30">
        <f>(Table_TrackDisplacement[[#This Row],[Delta LR Z]]-Table_TrackDisplacement[[#This Row],[Delta RR Z]])*1000</f>
        <v>-0.6431320059228085</v>
      </c>
      <c r="T271" s="29">
        <f>Table_TrackDisplacement[[#This Row],[Cant Delta Data]]-Table_TrackDisplacement[[#This Row],[Raw Cant Change]]</f>
        <v>0</v>
      </c>
      <c r="U271" s="29">
        <f ca="1">IFERROR(Table_TrackDisplacement[[#This Row],[Cant Raw Data]]-OFFSET(Table_TrackDisplacement[[#This Row],[Cant Raw Data]],-2,0),"-")</f>
        <v>4.6903765319683544E-2</v>
      </c>
      <c r="V271" s="29">
        <f ca="1">_xlfn.XLOOKUP(Table_TrackDisplacement[[#This Row],[Track ID]],Table__Track_Baseline[Track ID],Table__Track_Baseline[Avg. Twist],"-")</f>
        <v>0.45545446027617231</v>
      </c>
      <c r="W271" s="29">
        <f ca="1">IFERROR(Table_TrackDisplacement[[#This Row],[Twist Raw Data]]-Table_TrackDisplacement[[#This Row],[BL Twist Raw Data]],"-")</f>
        <v>-0.40855069495648877</v>
      </c>
      <c r="X271" s="29">
        <f ca="1">IFERROR(Table_TrackDisplacement[[#This Row],[Cant Delta Data]]-OFFSET(Table_TrackDisplacement[[#This Row],[Cant Delta Data]],-2,0),"-")</f>
        <v>-0.40855069495648877</v>
      </c>
      <c r="Y271" s="29">
        <f ca="1">IFERROR(Table_TrackDisplacement[[#This Row],[Twist Delta Data]]-Table_TrackDisplacement[[#This Row],[Raw Twist Change]],"-")</f>
        <v>0</v>
      </c>
      <c r="Z2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1320.8688547716599</v>
      </c>
      <c r="AA271" s="29">
        <f>_xlfn.XLOOKUP(Table_TrackDisplacement[[#This Row],[Track ID]],Table__Track_Baseline[Track ID],Table__Track_Baseline[Avg. Gauge],"-")</f>
        <v>1320.2368798619764</v>
      </c>
      <c r="AB271" s="29">
        <f>IFERROR(Table_TrackDisplacement[[#This Row],[Gauge Raw Data]]-Table_TrackDisplacement[[#This Row],[BL Gauge Raw Data]],"-")</f>
        <v>0.63197490968354941</v>
      </c>
      <c r="AC2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0.92159801254483986</v>
      </c>
    </row>
    <row r="272" spans="1:29" x14ac:dyDescent="0.25">
      <c r="A272" s="27">
        <v>45784.263888888891</v>
      </c>
      <c r="B272" s="28" t="s">
        <v>24</v>
      </c>
      <c r="C272" s="28" t="str">
        <f>Table_TrackDisplacement[[#This Row],[Epoch]]&amp;"-"&amp;Table_TrackDisplacement[[#This Row],[Track ID]]</f>
        <v>45784.2638888889-250-RL-OP-0033</v>
      </c>
      <c r="D272" s="34">
        <v>51897.636380606236</v>
      </c>
      <c r="E272" s="34">
        <v>159192.13427621915</v>
      </c>
      <c r="F272" s="34">
        <v>18.863097673946697</v>
      </c>
      <c r="G272" s="34">
        <v>51897.271420156809</v>
      </c>
      <c r="H272" s="34">
        <v>159190.86830352191</v>
      </c>
      <c r="I272" s="34">
        <v>18.858833233345244</v>
      </c>
      <c r="J272" s="33">
        <v>-3.3022239222191274E-5</v>
      </c>
      <c r="K272" s="33">
        <v>5.531401839107275E-4</v>
      </c>
      <c r="L272" s="33">
        <v>-4.2066997439960119E-4</v>
      </c>
      <c r="M272" s="33">
        <v>9.0556568466126919E-8</v>
      </c>
      <c r="N272" s="33">
        <v>-2.5727786123752594E-8</v>
      </c>
      <c r="O272" s="33">
        <v>-1.241633134263509E-4</v>
      </c>
      <c r="P272" s="29">
        <f>(Table_TrackDisplacement[[#This Row],[LR Track Z]]-Table_TrackDisplacement[[#This Row],[RR Track Z]])*1000</f>
        <v>4.2644406014531455</v>
      </c>
      <c r="Q272" s="29">
        <f>_xlfn.XLOOKUP(Table_TrackDisplacement[[#This Row],[Track ID]],Table__Track_Baseline[Track ID],Table__Track_Baseline[Avg. Cant],"-")</f>
        <v>4.5609472624263958</v>
      </c>
      <c r="R272" s="29">
        <f>Table_TrackDisplacement[[#This Row],[Cant Raw Data]]-Table_TrackDisplacement[[#This Row],[BL Cant Raw Data]]</f>
        <v>-0.29650666097325029</v>
      </c>
      <c r="S272" s="30">
        <f>(Table_TrackDisplacement[[#This Row],[Delta LR Z]]-Table_TrackDisplacement[[#This Row],[Delta RR Z]])*1000</f>
        <v>-0.29650666097325029</v>
      </c>
      <c r="T272" s="29">
        <f>Table_TrackDisplacement[[#This Row],[Cant Delta Data]]-Table_TrackDisplacement[[#This Row],[Raw Cant Change]]</f>
        <v>0</v>
      </c>
      <c r="U272" s="29">
        <f ca="1">IFERROR(Table_TrackDisplacement[[#This Row],[Cant Raw Data]]-OFFSET(Table_TrackDisplacement[[#This Row],[Cant Raw Data]],-2,0),"-")</f>
        <v>1.064115868341986</v>
      </c>
      <c r="V272" s="29">
        <f ca="1">_xlfn.XLOOKUP(Table_TrackDisplacement[[#This Row],[Track ID]],Table__Track_Baseline[Track ID],Table__Track_Baseline[Avg. Twist],"-")</f>
        <v>0.90320394357590317</v>
      </c>
      <c r="W272" s="29">
        <f ca="1">IFERROR(Table_TrackDisplacement[[#This Row],[Twist Raw Data]]-Table_TrackDisplacement[[#This Row],[BL Twist Raw Data]],"-")</f>
        <v>0.16091192476608285</v>
      </c>
      <c r="X272" s="29">
        <f ca="1">IFERROR(Table_TrackDisplacement[[#This Row],[Cant Delta Data]]-OFFSET(Table_TrackDisplacement[[#This Row],[Cant Delta Data]],-2,0),"-")</f>
        <v>0.16091192476608285</v>
      </c>
      <c r="Y272" s="29">
        <f ca="1">IFERROR(Table_TrackDisplacement[[#This Row],[Twist Delta Data]]-Table_TrackDisplacement[[#This Row],[Raw Twist Change]],"-")</f>
        <v>0</v>
      </c>
      <c r="Z2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1317.5360280624559</v>
      </c>
      <c r="AA272" s="29">
        <f>_xlfn.XLOOKUP(Table_TrackDisplacement[[#This Row],[Track ID]],Table__Track_Baseline[Track ID],Table__Track_Baseline[Avg. Gauge],"-")</f>
        <v>1317.0146897271238</v>
      </c>
      <c r="AB272" s="29">
        <f>IFERROR(Table_TrackDisplacement[[#This Row],[Gauge Raw Data]]-Table_TrackDisplacement[[#This Row],[BL Gauge Raw Data]],"-")</f>
        <v>0.52133833533207508</v>
      </c>
      <c r="AC2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0.628494377946206</v>
      </c>
    </row>
    <row r="273" spans="1:29" x14ac:dyDescent="0.25">
      <c r="A273" s="27">
        <v>45784.263888888891</v>
      </c>
      <c r="B273" s="28" t="s">
        <v>25</v>
      </c>
      <c r="C273" s="28" t="str">
        <f>Table_TrackDisplacement[[#This Row],[Epoch]]&amp;"-"&amp;Table_TrackDisplacement[[#This Row],[Track ID]]</f>
        <v>45784.2638888889-250-RL-OP-0034</v>
      </c>
      <c r="D273" s="34">
        <v>51898.597360922984</v>
      </c>
      <c r="E273" s="34">
        <v>159191.85766408456</v>
      </c>
      <c r="F273" s="34">
        <v>18.864696989958659</v>
      </c>
      <c r="G273" s="34">
        <v>51898.233318895531</v>
      </c>
      <c r="H273" s="34">
        <v>159190.59489819428</v>
      </c>
      <c r="I273" s="34">
        <v>18.859419126521821</v>
      </c>
      <c r="J273" s="33">
        <v>-6.4131279941648245E-5</v>
      </c>
      <c r="K273" s="33">
        <v>4.4619105756282806E-4</v>
      </c>
      <c r="L273" s="33">
        <v>-1.8892556341398858E-4</v>
      </c>
      <c r="M273" s="33">
        <v>1.7433922039344907E-7</v>
      </c>
      <c r="N273" s="33">
        <v>-4.9563823267817497E-8</v>
      </c>
      <c r="O273" s="33">
        <v>-2.3904424738674379E-4</v>
      </c>
      <c r="P273" s="29">
        <f>(Table_TrackDisplacement[[#This Row],[LR Track Z]]-Table_TrackDisplacement[[#This Row],[RR Track Z]])*1000</f>
        <v>5.277863436838004</v>
      </c>
      <c r="Q273" s="29">
        <f>_xlfn.XLOOKUP(Table_TrackDisplacement[[#This Row],[Track ID]],Table__Track_Baseline[Track ID],Table__Track_Baseline[Avg. Cant],"-")</f>
        <v>5.2277447528652488</v>
      </c>
      <c r="R273" s="29">
        <f>Table_TrackDisplacement[[#This Row],[Cant Raw Data]]-Table_TrackDisplacement[[#This Row],[BL Cant Raw Data]]</f>
        <v>5.0118683972755207E-2</v>
      </c>
      <c r="S273" s="30">
        <f>(Table_TrackDisplacement[[#This Row],[Delta LR Z]]-Table_TrackDisplacement[[#This Row],[Delta RR Z]])*1000</f>
        <v>5.0118683972755207E-2</v>
      </c>
      <c r="T273" s="29">
        <f>Table_TrackDisplacement[[#This Row],[Cant Delta Data]]-Table_TrackDisplacement[[#This Row],[Raw Cant Change]]</f>
        <v>0</v>
      </c>
      <c r="U273" s="29">
        <f ca="1">IFERROR(Table_TrackDisplacement[[#This Row],[Cant Raw Data]]-OFFSET(Table_TrackDisplacement[[#This Row],[Cant Raw Data]],-2,0),"-")</f>
        <v>2.0268456707697169</v>
      </c>
      <c r="V273" s="29">
        <f ca="1">_xlfn.XLOOKUP(Table_TrackDisplacement[[#This Row],[Track ID]],Table__Track_Baseline[Track ID],Table__Track_Baseline[Avg. Twist],"-")</f>
        <v>1.3335949808741532</v>
      </c>
      <c r="W273" s="29">
        <f ca="1">IFERROR(Table_TrackDisplacement[[#This Row],[Twist Raw Data]]-Table_TrackDisplacement[[#This Row],[BL Twist Raw Data]],"-")</f>
        <v>0.69325068989556371</v>
      </c>
      <c r="X273" s="29">
        <f ca="1">IFERROR(Table_TrackDisplacement[[#This Row],[Cant Delta Data]]-OFFSET(Table_TrackDisplacement[[#This Row],[Cant Delta Data]],-2,0),"-")</f>
        <v>0.69325068989556371</v>
      </c>
      <c r="Y273" s="29">
        <f ca="1">IFERROR(Table_TrackDisplacement[[#This Row],[Twist Delta Data]]-Table_TrackDisplacement[[#This Row],[Raw Twist Change]],"-")</f>
        <v>0</v>
      </c>
      <c r="Z2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1314.2039975762139</v>
      </c>
      <c r="AA273" s="29">
        <f>_xlfn.XLOOKUP(Table_TrackDisplacement[[#This Row],[Track ID]],Table__Track_Baseline[Track ID],Table__Track_Baseline[Avg. Gauge],"-")</f>
        <v>1313.7928485909856</v>
      </c>
      <c r="AB273" s="29">
        <f>IFERROR(Table_TrackDisplacement[[#This Row],[Gauge Raw Data]]-Table_TrackDisplacement[[#This Row],[BL Gauge Raw Data]],"-")</f>
        <v>0.41114898522823751</v>
      </c>
      <c r="AC2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0.45362736614320731</v>
      </c>
    </row>
    <row r="274" spans="1:29" x14ac:dyDescent="0.25">
      <c r="A274" s="27">
        <v>45784.263888888891</v>
      </c>
      <c r="B274" s="28" t="s">
        <v>26</v>
      </c>
      <c r="C274" s="28" t="str">
        <f>Table_TrackDisplacement[[#This Row],[Epoch]]&amp;"-"&amp;Table_TrackDisplacement[[#This Row],[Track ID]]</f>
        <v>45784.2638888889-250-RL-OP-0035</v>
      </c>
      <c r="D274" s="34">
        <v>51899.558748431518</v>
      </c>
      <c r="E274" s="34">
        <v>159191.58237758733</v>
      </c>
      <c r="F274" s="34">
        <v>18.866</v>
      </c>
      <c r="G274" s="34">
        <v>51899.203488344778</v>
      </c>
      <c r="H274" s="34">
        <v>159190.31967680616</v>
      </c>
      <c r="I274" s="34">
        <v>18.859777416319687</v>
      </c>
      <c r="J274" s="33">
        <v>0</v>
      </c>
      <c r="K274" s="33">
        <v>3.3333332976326346E-4</v>
      </c>
      <c r="L274" s="33">
        <v>0</v>
      </c>
      <c r="M274" s="33">
        <v>1.0671683412510902E-5</v>
      </c>
      <c r="N274" s="33">
        <v>3.7855934351682663E-5</v>
      </c>
      <c r="O274" s="33">
        <v>-3.1291177260328595E-4</v>
      </c>
      <c r="P274" s="29">
        <f>(Table_TrackDisplacement[[#This Row],[LR Track Z]]-Table_TrackDisplacement[[#This Row],[RR Track Z]])*1000</f>
        <v>6.2225836803122547</v>
      </c>
      <c r="Q274" s="29">
        <f>_xlfn.XLOOKUP(Table_TrackDisplacement[[#This Row],[Track ID]],Table__Track_Baseline[Track ID],Table__Track_Baseline[Avg. Cant],"-")</f>
        <v>5.9096719077089688</v>
      </c>
      <c r="R274" s="29">
        <f>Table_TrackDisplacement[[#This Row],[Cant Raw Data]]-Table_TrackDisplacement[[#This Row],[BL Cant Raw Data]]</f>
        <v>0.31291177260328595</v>
      </c>
      <c r="S274" s="30">
        <f>(Table_TrackDisplacement[[#This Row],[Delta LR Z]]-Table_TrackDisplacement[[#This Row],[Delta RR Z]])*1000</f>
        <v>0.31291177260328595</v>
      </c>
      <c r="T274" s="29">
        <f>Table_TrackDisplacement[[#This Row],[Cant Delta Data]]-Table_TrackDisplacement[[#This Row],[Raw Cant Change]]</f>
        <v>0</v>
      </c>
      <c r="U274" s="29">
        <f ca="1">IFERROR(Table_TrackDisplacement[[#This Row],[Cant Raw Data]]-OFFSET(Table_TrackDisplacement[[#This Row],[Cant Raw Data]],-2,0),"-")</f>
        <v>1.9581430788591092</v>
      </c>
      <c r="V274" s="29">
        <f ca="1">_xlfn.XLOOKUP(Table_TrackDisplacement[[#This Row],[Track ID]],Table__Track_Baseline[Track ID],Table__Track_Baseline[Avg. Twist],"-")</f>
        <v>1.348724645282573</v>
      </c>
      <c r="W274" s="29">
        <f ca="1">IFERROR(Table_TrackDisplacement[[#This Row],[Twist Raw Data]]-Table_TrackDisplacement[[#This Row],[BL Twist Raw Data]],"-")</f>
        <v>0.60941843357653624</v>
      </c>
      <c r="X274" s="29">
        <f ca="1">IFERROR(Table_TrackDisplacement[[#This Row],[Cant Delta Data]]-OFFSET(Table_TrackDisplacement[[#This Row],[Cant Delta Data]],-2,0),"-")</f>
        <v>0.60941843357653624</v>
      </c>
      <c r="Y274" s="29">
        <f ca="1">IFERROR(Table_TrackDisplacement[[#This Row],[Twist Delta Data]]-Table_TrackDisplacement[[#This Row],[Raw Twist Change]],"-")</f>
        <v>0</v>
      </c>
      <c r="Z2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1311.7399561425082</v>
      </c>
      <c r="AA274" s="29">
        <f>_xlfn.XLOOKUP(Table_TrackDisplacement[[#This Row],[Track ID]],Table__Track_Baseline[Track ID],Table__Track_Baseline[Avg. Gauge],"-")</f>
        <v>1311.4569710845515</v>
      </c>
      <c r="AB274" s="29">
        <f>IFERROR(Table_TrackDisplacement[[#This Row],[Gauge Raw Data]]-Table_TrackDisplacement[[#This Row],[BL Gauge Raw Data]],"-")</f>
        <v>0.28298505795669371</v>
      </c>
      <c r="AC2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0.43050499818213384</v>
      </c>
    </row>
    <row r="275" spans="1:29" x14ac:dyDescent="0.25">
      <c r="A275" s="27">
        <v>45784.263888888891</v>
      </c>
      <c r="B275" s="28" t="s">
        <v>27</v>
      </c>
      <c r="C275" s="28" t="str">
        <f>Table_TrackDisplacement[[#This Row],[Epoch]]&amp;"-"&amp;Table_TrackDisplacement[[#This Row],[Track ID]]</f>
        <v>45784.2638888889-250-RL-OP-0036</v>
      </c>
      <c r="D275" s="34">
        <v>51900.521772886575</v>
      </c>
      <c r="E275" s="34">
        <v>159191.31296359556</v>
      </c>
      <c r="F275" s="34">
        <v>18.866</v>
      </c>
      <c r="G275" s="34">
        <v>51900.166132696293</v>
      </c>
      <c r="H275" s="34">
        <v>159190.04890859168</v>
      </c>
      <c r="I275" s="34">
        <v>18.859124333313233</v>
      </c>
      <c r="J275" s="33">
        <v>0</v>
      </c>
      <c r="K275" s="33">
        <v>3.3333332976326346E-4</v>
      </c>
      <c r="L275" s="33">
        <v>0</v>
      </c>
      <c r="M275" s="33">
        <v>6.7526663769967854E-5</v>
      </c>
      <c r="N275" s="33">
        <v>2.3953907657414675E-4</v>
      </c>
      <c r="O275" s="33">
        <v>-2.0411283424337512E-4</v>
      </c>
      <c r="P275" s="29">
        <f>(Table_TrackDisplacement[[#This Row],[LR Track Z]]-Table_TrackDisplacement[[#This Row],[RR Track Z]])*1000</f>
        <v>6.8756666867670901</v>
      </c>
      <c r="Q275" s="29">
        <f>_xlfn.XLOOKUP(Table_TrackDisplacement[[#This Row],[Track ID]],Table__Track_Baseline[Track ID],Table__Track_Baseline[Avg. Cant],"-")</f>
        <v>6.671553852523715</v>
      </c>
      <c r="R275" s="29">
        <f>Table_TrackDisplacement[[#This Row],[Cant Raw Data]]-Table_TrackDisplacement[[#This Row],[BL Cant Raw Data]]</f>
        <v>0.20411283424337512</v>
      </c>
      <c r="S275" s="30">
        <f>(Table_TrackDisplacement[[#This Row],[Delta LR Z]]-Table_TrackDisplacement[[#This Row],[Delta RR Z]])*1000</f>
        <v>0.20411283424337512</v>
      </c>
      <c r="T275" s="29">
        <f>Table_TrackDisplacement[[#This Row],[Cant Delta Data]]-Table_TrackDisplacement[[#This Row],[Raw Cant Change]]</f>
        <v>0</v>
      </c>
      <c r="U275" s="29">
        <f ca="1">IFERROR(Table_TrackDisplacement[[#This Row],[Cant Raw Data]]-OFFSET(Table_TrackDisplacement[[#This Row],[Cant Raw Data]],-2,0),"-")</f>
        <v>1.5978032499290862</v>
      </c>
      <c r="V275" s="29">
        <f ca="1">_xlfn.XLOOKUP(Table_TrackDisplacement[[#This Row],[Track ID]],Table__Track_Baseline[Track ID],Table__Track_Baseline[Avg. Twist],"-")</f>
        <v>1.4438090996584663</v>
      </c>
      <c r="W275" s="29">
        <f ca="1">IFERROR(Table_TrackDisplacement[[#This Row],[Twist Raw Data]]-Table_TrackDisplacement[[#This Row],[BL Twist Raw Data]],"-")</f>
        <v>0.15399415027061991</v>
      </c>
      <c r="X275" s="29">
        <f ca="1">IFERROR(Table_TrackDisplacement[[#This Row],[Cant Delta Data]]-OFFSET(Table_TrackDisplacement[[#This Row],[Cant Delta Data]],-2,0),"-")</f>
        <v>0.15399415027061991</v>
      </c>
      <c r="Y275" s="29">
        <f ca="1">IFERROR(Table_TrackDisplacement[[#This Row],[Twist Delta Data]]-Table_TrackDisplacement[[#This Row],[Raw Twist Change]],"-")</f>
        <v>0</v>
      </c>
      <c r="Z2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1313.1497525281857</v>
      </c>
      <c r="AA275" s="29">
        <f>_xlfn.XLOOKUP(Table_TrackDisplacement[[#This Row],[Track ID]],Table__Track_Baseline[Track ID],Table__Track_Baseline[Avg. Gauge],"-")</f>
        <v>1313.0767033808097</v>
      </c>
      <c r="AB275" s="29">
        <f>IFERROR(Table_TrackDisplacement[[#This Row],[Gauge Raw Data]]-Table_TrackDisplacement[[#This Row],[BL Gauge Raw Data]],"-")</f>
        <v>7.304914737596846E-2</v>
      </c>
      <c r="AC2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0.23456184974132077</v>
      </c>
    </row>
    <row r="276" spans="1:29" x14ac:dyDescent="0.25">
      <c r="A276" s="27">
        <v>45784.263888888891</v>
      </c>
      <c r="B276" s="28" t="s">
        <v>28</v>
      </c>
      <c r="C276" s="28" t="str">
        <f>Table_TrackDisplacement[[#This Row],[Epoch]]&amp;"-"&amp;Table_TrackDisplacement[[#This Row],[Track ID]]</f>
        <v>45784.2638888889-250-RL-OP-0037</v>
      </c>
      <c r="D276" s="34">
        <v>51901.484797341633</v>
      </c>
      <c r="E276" s="34">
        <v>159191.04354960378</v>
      </c>
      <c r="F276" s="34">
        <v>18.866</v>
      </c>
      <c r="G276" s="34">
        <v>51901.128777047808</v>
      </c>
      <c r="H276" s="34">
        <v>159189.7781403772</v>
      </c>
      <c r="I276" s="34">
        <v>18.858471250306778</v>
      </c>
      <c r="J276" s="33">
        <v>0</v>
      </c>
      <c r="K276" s="33">
        <v>3.3333332976326346E-4</v>
      </c>
      <c r="L276" s="33">
        <v>0</v>
      </c>
      <c r="M276" s="33">
        <v>1.2438165140338242E-4</v>
      </c>
      <c r="N276" s="33">
        <v>4.4122221879661083E-4</v>
      </c>
      <c r="O276" s="33">
        <v>-9.5313895887016997E-5</v>
      </c>
      <c r="P276" s="29">
        <f>(Table_TrackDisplacement[[#This Row],[LR Track Z]]-Table_TrackDisplacement[[#This Row],[RR Track Z]])*1000</f>
        <v>7.5287496932219256</v>
      </c>
      <c r="Q276" s="29">
        <f>_xlfn.XLOOKUP(Table_TrackDisplacement[[#This Row],[Track ID]],Table__Track_Baseline[Track ID],Table__Track_Baseline[Avg. Cant],"-")</f>
        <v>7.4334357973349086</v>
      </c>
      <c r="R276" s="29">
        <f>Table_TrackDisplacement[[#This Row],[Cant Raw Data]]-Table_TrackDisplacement[[#This Row],[BL Cant Raw Data]]</f>
        <v>9.5313895887016997E-2</v>
      </c>
      <c r="S276" s="30">
        <f>(Table_TrackDisplacement[[#This Row],[Delta LR Z]]-Table_TrackDisplacement[[#This Row],[Delta RR Z]])*1000</f>
        <v>9.5313895887016997E-2</v>
      </c>
      <c r="T276" s="29">
        <f>Table_TrackDisplacement[[#This Row],[Cant Delta Data]]-Table_TrackDisplacement[[#This Row],[Raw Cant Change]]</f>
        <v>0</v>
      </c>
      <c r="U276" s="29">
        <f ca="1">IFERROR(Table_TrackDisplacement[[#This Row],[Cant Raw Data]]-OFFSET(Table_TrackDisplacement[[#This Row],[Cant Raw Data]],-2,0),"-")</f>
        <v>1.3061660129096708</v>
      </c>
      <c r="V276" s="29">
        <f ca="1">_xlfn.XLOOKUP(Table_TrackDisplacement[[#This Row],[Track ID]],Table__Track_Baseline[Track ID],Table__Track_Baseline[Avg. Twist],"-")</f>
        <v>1.5237638896259398</v>
      </c>
      <c r="W276" s="29">
        <f ca="1">IFERROR(Table_TrackDisplacement[[#This Row],[Twist Raw Data]]-Table_TrackDisplacement[[#This Row],[BL Twist Raw Data]],"-")</f>
        <v>-0.21759787671626896</v>
      </c>
      <c r="X276" s="29">
        <f ca="1">IFERROR(Table_TrackDisplacement[[#This Row],[Cant Delta Data]]-OFFSET(Table_TrackDisplacement[[#This Row],[Cant Delta Data]],-2,0),"-")</f>
        <v>-0.21759787671626896</v>
      </c>
      <c r="Y276" s="29">
        <f ca="1">IFERROR(Table_TrackDisplacement[[#This Row],[Twist Delta Data]]-Table_TrackDisplacement[[#This Row],[Raw Twist Change]],"-")</f>
        <v>0</v>
      </c>
      <c r="Z2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1314.5598664265729</v>
      </c>
      <c r="AA276" s="29">
        <f>_xlfn.XLOOKUP(Table_TrackDisplacement[[#This Row],[Track ID]],Table__Track_Baseline[Track ID],Table__Track_Baseline[Avg. Gauge],"-")</f>
        <v>1314.6968682557522</v>
      </c>
      <c r="AB276" s="29">
        <f>IFERROR(Table_TrackDisplacement[[#This Row],[Gauge Raw Data]]-Table_TrackDisplacement[[#This Row],[BL Gauge Raw Data]],"-")</f>
        <v>-0.1370018291793258</v>
      </c>
      <c r="AC2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0.19025127156432781</v>
      </c>
    </row>
    <row r="277" spans="1:29" x14ac:dyDescent="0.25">
      <c r="A277" s="27">
        <v>45784.263888888891</v>
      </c>
      <c r="B277" s="28" t="s">
        <v>29</v>
      </c>
      <c r="C277" s="28" t="str">
        <f>Table_TrackDisplacement[[#This Row],[Epoch]]&amp;"-"&amp;Table_TrackDisplacement[[#This Row],[Track ID]]</f>
        <v>45784.2638888889-250-RL-OP-0038</v>
      </c>
      <c r="D277" s="34">
        <v>51902.447765839897</v>
      </c>
      <c r="E277" s="34">
        <v>159190.77523041447</v>
      </c>
      <c r="F277" s="34">
        <v>18.866065372992377</v>
      </c>
      <c r="G277" s="34">
        <v>51902.099861120325</v>
      </c>
      <c r="H277" s="34">
        <v>159189.50600598883</v>
      </c>
      <c r="I277" s="34">
        <v>18.857900000000001</v>
      </c>
      <c r="J277" s="33">
        <v>1.0164512787014246E-8</v>
      </c>
      <c r="K277" s="33">
        <v>3.3333053579553962E-4</v>
      </c>
      <c r="L277" s="33">
        <v>-1.9809990337904537E-5</v>
      </c>
      <c r="M277" s="33">
        <v>-7.548631401732564E-6</v>
      </c>
      <c r="N277" s="33">
        <v>6.3904581475071609E-4</v>
      </c>
      <c r="O277" s="33">
        <v>0</v>
      </c>
      <c r="P277" s="29">
        <f>(Table_TrackDisplacement[[#This Row],[LR Track Z]]-Table_TrackDisplacement[[#This Row],[RR Track Z]])*1000</f>
        <v>8.1653729923765184</v>
      </c>
      <c r="Q277" s="29">
        <f>_xlfn.XLOOKUP(Table_TrackDisplacement[[#This Row],[Track ID]],Table__Track_Baseline[Track ID],Table__Track_Baseline[Avg. Cant],"-")</f>
        <v>8.1851829827144229</v>
      </c>
      <c r="R277" s="29">
        <f>Table_TrackDisplacement[[#This Row],[Cant Raw Data]]-Table_TrackDisplacement[[#This Row],[BL Cant Raw Data]]</f>
        <v>-1.9809990337904537E-2</v>
      </c>
      <c r="S277" s="30">
        <f>(Table_TrackDisplacement[[#This Row],[Delta LR Z]]-Table_TrackDisplacement[[#This Row],[Delta RR Z]])*1000</f>
        <v>-1.9809990337904537E-2</v>
      </c>
      <c r="T277" s="29">
        <f>Table_TrackDisplacement[[#This Row],[Cant Delta Data]]-Table_TrackDisplacement[[#This Row],[Raw Cant Change]]</f>
        <v>0</v>
      </c>
      <c r="U277" s="29">
        <f ca="1">IFERROR(Table_TrackDisplacement[[#This Row],[Cant Raw Data]]-OFFSET(Table_TrackDisplacement[[#This Row],[Cant Raw Data]],-2,0),"-")</f>
        <v>1.2897063056094282</v>
      </c>
      <c r="V277" s="29">
        <f ca="1">_xlfn.XLOOKUP(Table_TrackDisplacement[[#This Row],[Track ID]],Table__Track_Baseline[Track ID],Table__Track_Baseline[Avg. Twist],"-")</f>
        <v>1.5136291301907079</v>
      </c>
      <c r="W277" s="29">
        <f ca="1">IFERROR(Table_TrackDisplacement[[#This Row],[Twist Raw Data]]-Table_TrackDisplacement[[#This Row],[BL Twist Raw Data]],"-")</f>
        <v>-0.22392282458127966</v>
      </c>
      <c r="X277" s="29">
        <f ca="1">IFERROR(Table_TrackDisplacement[[#This Row],[Cant Delta Data]]-OFFSET(Table_TrackDisplacement[[#This Row],[Cant Delta Data]],-2,0),"-")</f>
        <v>-0.22392282458127966</v>
      </c>
      <c r="Y277" s="29">
        <f ca="1">IFERROR(Table_TrackDisplacement[[#This Row],[Twist Delta Data]]-Table_TrackDisplacement[[#This Row],[Raw Twist Change]],"-")</f>
        <v>0</v>
      </c>
      <c r="Z2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1316.0680110991334</v>
      </c>
      <c r="AA277" s="29">
        <f>_xlfn.XLOOKUP(Table_TrackDisplacement[[#This Row],[Track ID]],Table__Track_Baseline[Track ID],Table__Track_Baseline[Avg. Gauge],"-")</f>
        <v>1316.360972673865</v>
      </c>
      <c r="AB277" s="29">
        <f>IFERROR(Table_TrackDisplacement[[#This Row],[Gauge Raw Data]]-Table_TrackDisplacement[[#This Row],[BL Gauge Raw Data]],"-")</f>
        <v>-0.29296157473163476</v>
      </c>
      <c r="AC2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0.30644967433415005</v>
      </c>
    </row>
    <row r="278" spans="1:29" x14ac:dyDescent="0.25">
      <c r="A278" s="27">
        <v>45784.263888888891</v>
      </c>
      <c r="B278" s="28" t="s">
        <v>30</v>
      </c>
      <c r="C278" s="28" t="str">
        <f>Table_TrackDisplacement[[#This Row],[Epoch]]&amp;"-"&amp;Table_TrackDisplacement[[#This Row],[Track ID]]</f>
        <v>45784.2638888889-250-RL-OP-0039</v>
      </c>
      <c r="D278" s="34">
        <v>51903.412339888513</v>
      </c>
      <c r="E278" s="34">
        <v>159190.51141841503</v>
      </c>
      <c r="F278" s="34">
        <v>18.866430993755124</v>
      </c>
      <c r="G278" s="34">
        <v>51903.064443484443</v>
      </c>
      <c r="H278" s="34">
        <v>159189.24222414181</v>
      </c>
      <c r="I278" s="34">
        <v>18.857900000000001</v>
      </c>
      <c r="J278" s="33">
        <v>6.6997017711400986E-8</v>
      </c>
      <c r="K278" s="33">
        <v>3.3331499435007572E-4</v>
      </c>
      <c r="L278" s="33">
        <v>-1.3060411973597752E-4</v>
      </c>
      <c r="M278" s="33">
        <v>-6.3965911976993084E-5</v>
      </c>
      <c r="N278" s="33">
        <v>4.3261214159429073E-4</v>
      </c>
      <c r="O278" s="33">
        <v>0</v>
      </c>
      <c r="P278" s="29">
        <f>(Table_TrackDisplacement[[#This Row],[LR Track Z]]-Table_TrackDisplacement[[#This Row],[RR Track Z]])*1000</f>
        <v>8.5309937551230064</v>
      </c>
      <c r="Q278" s="29">
        <f>_xlfn.XLOOKUP(Table_TrackDisplacement[[#This Row],[Track ID]],Table__Track_Baseline[Track ID],Table__Track_Baseline[Avg. Cant],"-")</f>
        <v>8.6615978748589839</v>
      </c>
      <c r="R278" s="29">
        <f>Table_TrackDisplacement[[#This Row],[Cant Raw Data]]-Table_TrackDisplacement[[#This Row],[BL Cant Raw Data]]</f>
        <v>-0.13060411973597752</v>
      </c>
      <c r="S278" s="30">
        <f>(Table_TrackDisplacement[[#This Row],[Delta LR Z]]-Table_TrackDisplacement[[#This Row],[Delta RR Z]])*1000</f>
        <v>-0.13060411973597752</v>
      </c>
      <c r="T278" s="29">
        <f>Table_TrackDisplacement[[#This Row],[Cant Delta Data]]-Table_TrackDisplacement[[#This Row],[Raw Cant Change]]</f>
        <v>0</v>
      </c>
      <c r="U278" s="29">
        <f ca="1">IFERROR(Table_TrackDisplacement[[#This Row],[Cant Raw Data]]-OFFSET(Table_TrackDisplacement[[#This Row],[Cant Raw Data]],-2,0),"-")</f>
        <v>1.0022440619010808</v>
      </c>
      <c r="V278" s="29">
        <f ca="1">_xlfn.XLOOKUP(Table_TrackDisplacement[[#This Row],[Track ID]],Table__Track_Baseline[Track ID],Table__Track_Baseline[Avg. Twist],"-")</f>
        <v>1.2281620775240754</v>
      </c>
      <c r="W278" s="29">
        <f ca="1">IFERROR(Table_TrackDisplacement[[#This Row],[Twist Raw Data]]-Table_TrackDisplacement[[#This Row],[BL Twist Raw Data]],"-")</f>
        <v>-0.22591801562299452</v>
      </c>
      <c r="X278" s="29">
        <f ca="1">IFERROR(Table_TrackDisplacement[[#This Row],[Cant Delta Data]]-OFFSET(Table_TrackDisplacement[[#This Row],[Cant Delta Data]],-2,0),"-")</f>
        <v>-0.22591801562299452</v>
      </c>
      <c r="Y278" s="29">
        <f ca="1">IFERROR(Table_TrackDisplacement[[#This Row],[Twist Delta Data]]-Table_TrackDisplacement[[#This Row],[Raw Twist Change]],"-")</f>
        <v>0</v>
      </c>
      <c r="Z2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1316.0390529893989</v>
      </c>
      <c r="AA278" s="29">
        <f>_xlfn.XLOOKUP(Table_TrackDisplacement[[#This Row],[Track ID]],Table__Track_Baseline[Track ID],Table__Track_Baseline[Avg. Gauge],"-")</f>
        <v>1316.118744445334</v>
      </c>
      <c r="AB278" s="29">
        <f>IFERROR(Table_TrackDisplacement[[#This Row],[Gauge Raw Data]]-Table_TrackDisplacement[[#This Row],[BL Gauge Raw Data]],"-")</f>
        <v>-7.969145593506255E-2</v>
      </c>
      <c r="AC2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0.17611806544807654</v>
      </c>
    </row>
    <row r="279" spans="1:29" x14ac:dyDescent="0.25">
      <c r="A279" s="27">
        <v>45784.263888888891</v>
      </c>
      <c r="B279" s="28" t="s">
        <v>31</v>
      </c>
      <c r="C279" s="28" t="str">
        <f>Table_TrackDisplacement[[#This Row],[Epoch]]&amp;"-"&amp;Table_TrackDisplacement[[#This Row],[Track ID]]</f>
        <v>45784.2638888889-250-RL-OP-0040</v>
      </c>
      <c r="D279" s="34">
        <v>51904.376913937136</v>
      </c>
      <c r="E279" s="34">
        <v>159190.24760641559</v>
      </c>
      <c r="F279" s="34">
        <v>18.866796614517867</v>
      </c>
      <c r="G279" s="34">
        <v>51904.029025848562</v>
      </c>
      <c r="H279" s="34">
        <v>159188.97844229479</v>
      </c>
      <c r="I279" s="34">
        <v>18.857900000000001</v>
      </c>
      <c r="J279" s="33">
        <v>1.2382952263578773E-7</v>
      </c>
      <c r="K279" s="33">
        <v>3.3329945290461183E-4</v>
      </c>
      <c r="L279" s="33">
        <v>-2.4139824913760322E-4</v>
      </c>
      <c r="M279" s="33">
        <v>-1.203831925522536E-4</v>
      </c>
      <c r="N279" s="33">
        <v>2.2617846843786538E-4</v>
      </c>
      <c r="O279" s="33">
        <v>0</v>
      </c>
      <c r="P279" s="29">
        <f>(Table_TrackDisplacement[[#This Row],[LR Track Z]]-Table_TrackDisplacement[[#This Row],[RR Track Z]])*1000</f>
        <v>8.8966145178659417</v>
      </c>
      <c r="Q279" s="29">
        <f>_xlfn.XLOOKUP(Table_TrackDisplacement[[#This Row],[Track ID]],Table__Track_Baseline[Track ID],Table__Track_Baseline[Avg. Cant],"-")</f>
        <v>9.1380127670035449</v>
      </c>
      <c r="R279" s="29">
        <f>Table_TrackDisplacement[[#This Row],[Cant Raw Data]]-Table_TrackDisplacement[[#This Row],[BL Cant Raw Data]]</f>
        <v>-0.24139824913760322</v>
      </c>
      <c r="S279" s="30">
        <f>(Table_TrackDisplacement[[#This Row],[Delta LR Z]]-Table_TrackDisplacement[[#This Row],[Delta RR Z]])*1000</f>
        <v>-0.24139824913760322</v>
      </c>
      <c r="T279" s="29">
        <f>Table_TrackDisplacement[[#This Row],[Cant Delta Data]]-Table_TrackDisplacement[[#This Row],[Raw Cant Change]]</f>
        <v>0</v>
      </c>
      <c r="U279" s="29">
        <f ca="1">IFERROR(Table_TrackDisplacement[[#This Row],[Cant Raw Data]]-OFFSET(Table_TrackDisplacement[[#This Row],[Cant Raw Data]],-2,0),"-")</f>
        <v>0.73124152548942334</v>
      </c>
      <c r="V279" s="29">
        <f ca="1">_xlfn.XLOOKUP(Table_TrackDisplacement[[#This Row],[Track ID]],Table__Track_Baseline[Track ID],Table__Track_Baseline[Avg. Twist],"-")</f>
        <v>0.95282978428912202</v>
      </c>
      <c r="W279" s="29">
        <f ca="1">IFERROR(Table_TrackDisplacement[[#This Row],[Twist Raw Data]]-Table_TrackDisplacement[[#This Row],[BL Twist Raw Data]],"-")</f>
        <v>-0.22158825879969868</v>
      </c>
      <c r="X279" s="29">
        <f ca="1">IFERROR(Table_TrackDisplacement[[#This Row],[Cant Delta Data]]-OFFSET(Table_TrackDisplacement[[#This Row],[Cant Delta Data]],-2,0),"-")</f>
        <v>-0.22158825879969868</v>
      </c>
      <c r="Y279" s="29">
        <f ca="1">IFERROR(Table_TrackDisplacement[[#This Row],[Twist Delta Data]]-Table_TrackDisplacement[[#This Row],[Raw Twist Change]],"-")</f>
        <v>0</v>
      </c>
      <c r="Z2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1316.0101965664307</v>
      </c>
      <c r="AA279" s="29">
        <f>_xlfn.XLOOKUP(Table_TrackDisplacement[[#This Row],[Track ID]],Table__Track_Baseline[Track ID],Table__Track_Baseline[Avg. Gauge],"-")</f>
        <v>1315.8766898367924</v>
      </c>
      <c r="AB279" s="29">
        <f>IFERROR(Table_TrackDisplacement[[#This Row],[Gauge Raw Data]]-Table_TrackDisplacement[[#This Row],[BL Gauge Raw Data]],"-")</f>
        <v>0.13350672963838406</v>
      </c>
      <c r="AC2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0.29029289066248792</v>
      </c>
    </row>
    <row r="280" spans="1:29" x14ac:dyDescent="0.25">
      <c r="A280" s="27">
        <v>45784.263888888891</v>
      </c>
      <c r="B280" s="28" t="s">
        <v>32</v>
      </c>
      <c r="C280" s="28" t="str">
        <f>Table_TrackDisplacement[[#This Row],[Epoch]]&amp;"-"&amp;Table_TrackDisplacement[[#This Row],[Track ID]]</f>
        <v>45784.2638888889-250-RL-OP-0041</v>
      </c>
      <c r="D280" s="34">
        <v>51905.341841341033</v>
      </c>
      <c r="E280" s="34">
        <v>159189.98517916439</v>
      </c>
      <c r="F280" s="34">
        <v>18.86745208135207</v>
      </c>
      <c r="G280" s="34">
        <v>51905.003861376892</v>
      </c>
      <c r="H280" s="34">
        <v>159188.71299131436</v>
      </c>
      <c r="I280" s="34">
        <v>18.858104705007346</v>
      </c>
      <c r="J280" s="33">
        <v>-3.6408891901373863E-8</v>
      </c>
      <c r="K280" s="33">
        <v>3.3334296313114464E-4</v>
      </c>
      <c r="L280" s="33">
        <v>-3.1344179622294632E-4</v>
      </c>
      <c r="M280" s="33">
        <v>4.1235252865590155E-6</v>
      </c>
      <c r="N280" s="33">
        <v>1.5548343071714044E-5</v>
      </c>
      <c r="O280" s="33">
        <v>6.2823559687785746E-9</v>
      </c>
      <c r="P280" s="29">
        <f>(Table_TrackDisplacement[[#This Row],[LR Track Z]]-Table_TrackDisplacement[[#This Row],[RR Track Z]])*1000</f>
        <v>9.3473763447242675</v>
      </c>
      <c r="Q280" s="29">
        <f>_xlfn.XLOOKUP(Table_TrackDisplacement[[#This Row],[Track ID]],Table__Track_Baseline[Track ID],Table__Track_Baseline[Avg. Cant],"-")</f>
        <v>9.6608244233031826</v>
      </c>
      <c r="R280" s="29">
        <f>Table_TrackDisplacement[[#This Row],[Cant Raw Data]]-Table_TrackDisplacement[[#This Row],[BL Cant Raw Data]]</f>
        <v>-0.3134480785789151</v>
      </c>
      <c r="S280" s="30">
        <f>(Table_TrackDisplacement[[#This Row],[Delta LR Z]]-Table_TrackDisplacement[[#This Row],[Delta RR Z]])*1000</f>
        <v>-0.3134480785789151</v>
      </c>
      <c r="T280" s="29">
        <f>Table_TrackDisplacement[[#This Row],[Cant Delta Data]]-Table_TrackDisplacement[[#This Row],[Raw Cant Change]]</f>
        <v>0</v>
      </c>
      <c r="U280" s="29">
        <f ca="1">IFERROR(Table_TrackDisplacement[[#This Row],[Cant Raw Data]]-OFFSET(Table_TrackDisplacement[[#This Row],[Cant Raw Data]],-2,0),"-")</f>
        <v>0.81638258960126109</v>
      </c>
      <c r="V280" s="29">
        <f ca="1">_xlfn.XLOOKUP(Table_TrackDisplacement[[#This Row],[Track ID]],Table__Track_Baseline[Track ID],Table__Track_Baseline[Avg. Twist],"-")</f>
        <v>0.99922654844419867</v>
      </c>
      <c r="W280" s="29">
        <f ca="1">IFERROR(Table_TrackDisplacement[[#This Row],[Twist Raw Data]]-Table_TrackDisplacement[[#This Row],[BL Twist Raw Data]],"-")</f>
        <v>-0.18284395884293758</v>
      </c>
      <c r="X280" s="29">
        <f ca="1">IFERROR(Table_TrackDisplacement[[#This Row],[Cant Delta Data]]-OFFSET(Table_TrackDisplacement[[#This Row],[Cant Delta Data]],-2,0),"-")</f>
        <v>-0.18284395884293758</v>
      </c>
      <c r="Y280" s="29">
        <f ca="1">IFERROR(Table_TrackDisplacement[[#This Row],[Twist Delta Data]]-Table_TrackDisplacement[[#This Row],[Raw Twist Change]],"-")</f>
        <v>0</v>
      </c>
      <c r="Z2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1316.3509240968237</v>
      </c>
      <c r="AA280" s="29">
        <f>_xlfn.XLOOKUP(Table_TrackDisplacement[[#This Row],[Track ID]],Table__Track_Baseline[Track ID],Table__Track_Baseline[Avg. Gauge],"-")</f>
        <v>1316.0471258679206</v>
      </c>
      <c r="AB280" s="29">
        <f>IFERROR(Table_TrackDisplacement[[#This Row],[Gauge Raw Data]]-Table_TrackDisplacement[[#This Row],[BL Gauge Raw Data]],"-")</f>
        <v>0.30379822890313335</v>
      </c>
      <c r="AC2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0.44638595806308773</v>
      </c>
    </row>
    <row r="281" spans="1:29" x14ac:dyDescent="0.25">
      <c r="A281" s="27">
        <v>45784.263888888891</v>
      </c>
      <c r="B281" s="28" t="s">
        <v>33</v>
      </c>
      <c r="C281" s="28" t="str">
        <f>Table_TrackDisplacement[[#This Row],[Epoch]]&amp;"-"&amp;Table_TrackDisplacement[[#This Row],[Track ID]]</f>
        <v>45784.2638888889-250-RL-OP-0042</v>
      </c>
      <c r="D281" s="34">
        <v>51906.30859422603</v>
      </c>
      <c r="E281" s="34">
        <v>159189.72947507742</v>
      </c>
      <c r="F281" s="34">
        <v>18.86952071444296</v>
      </c>
      <c r="G281" s="34">
        <v>51905.970489987638</v>
      </c>
      <c r="H281" s="34">
        <v>159188.45681371962</v>
      </c>
      <c r="I281" s="34">
        <v>18.859577402901905</v>
      </c>
      <c r="J281" s="33">
        <v>-2.5032932171598077E-7</v>
      </c>
      <c r="K281" s="33">
        <v>3.3339954097755253E-4</v>
      </c>
      <c r="L281" s="33">
        <v>-1.965702503454736E-4</v>
      </c>
      <c r="M281" s="33">
        <v>3.3789161534514278E-5</v>
      </c>
      <c r="N281" s="33">
        <v>1.2740679085254669E-4</v>
      </c>
      <c r="O281" s="33">
        <v>5.1479162266332423E-8</v>
      </c>
      <c r="P281" s="29">
        <f>(Table_TrackDisplacement[[#This Row],[LR Track Z]]-Table_TrackDisplacement[[#This Row],[RR Track Z]])*1000</f>
        <v>9.9433115410541006</v>
      </c>
      <c r="Q281" s="29">
        <f>_xlfn.XLOOKUP(Table_TrackDisplacement[[#This Row],[Track ID]],Table__Track_Baseline[Track ID],Table__Track_Baseline[Avg. Cant],"-")</f>
        <v>10.139933270561841</v>
      </c>
      <c r="R281" s="29">
        <f>Table_TrackDisplacement[[#This Row],[Cant Raw Data]]-Table_TrackDisplacement[[#This Row],[BL Cant Raw Data]]</f>
        <v>-0.19662172950773993</v>
      </c>
      <c r="S281" s="30">
        <f>(Table_TrackDisplacement[[#This Row],[Delta LR Z]]-Table_TrackDisplacement[[#This Row],[Delta RR Z]])*1000</f>
        <v>-0.19662172950773993</v>
      </c>
      <c r="T281" s="29">
        <f>Table_TrackDisplacement[[#This Row],[Cant Delta Data]]-Table_TrackDisplacement[[#This Row],[Raw Cant Change]]</f>
        <v>0</v>
      </c>
      <c r="U281" s="29">
        <f ca="1">IFERROR(Table_TrackDisplacement[[#This Row],[Cant Raw Data]]-OFFSET(Table_TrackDisplacement[[#This Row],[Cant Raw Data]],-2,0),"-")</f>
        <v>1.0466970231881589</v>
      </c>
      <c r="V281" s="29">
        <f ca="1">_xlfn.XLOOKUP(Table_TrackDisplacement[[#This Row],[Track ID]],Table__Track_Baseline[Track ID],Table__Track_Baseline[Avg. Twist],"-")</f>
        <v>1.0019205035582956</v>
      </c>
      <c r="W281" s="29">
        <f ca="1">IFERROR(Table_TrackDisplacement[[#This Row],[Twist Raw Data]]-Table_TrackDisplacement[[#This Row],[BL Twist Raw Data]],"-")</f>
        <v>4.4776519629863287E-2</v>
      </c>
      <c r="X281" s="29">
        <f ca="1">IFERROR(Table_TrackDisplacement[[#This Row],[Cant Delta Data]]-OFFSET(Table_TrackDisplacement[[#This Row],[Cant Delta Data]],-2,0),"-")</f>
        <v>4.4776519629863287E-2</v>
      </c>
      <c r="Y281" s="29">
        <f ca="1">IFERROR(Table_TrackDisplacement[[#This Row],[Twist Delta Data]]-Table_TrackDisplacement[[#This Row],[Raw Twist Change]],"-")</f>
        <v>0</v>
      </c>
      <c r="Z2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1316.8448189118005</v>
      </c>
      <c r="AA281" s="29">
        <f>_xlfn.XLOOKUP(Table_TrackDisplacement[[#This Row],[Track ID]],Table__Track_Baseline[Track ID],Table__Track_Baseline[Avg. Gauge],"-")</f>
        <v>1316.655979842496</v>
      </c>
      <c r="AB281" s="29">
        <f>IFERROR(Table_TrackDisplacement[[#This Row],[Gauge Raw Data]]-Table_TrackDisplacement[[#This Row],[BL Gauge Raw Data]],"-")</f>
        <v>0.18883906930454941</v>
      </c>
      <c r="AC2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0.2867957540767111</v>
      </c>
    </row>
    <row r="282" spans="1:29" x14ac:dyDescent="0.25">
      <c r="A282" s="27">
        <v>45784.263888888891</v>
      </c>
      <c r="B282" s="28" t="s">
        <v>34</v>
      </c>
      <c r="C282" s="28" t="str">
        <f>Table_TrackDisplacement[[#This Row],[Epoch]]&amp;"-"&amp;Table_TrackDisplacement[[#This Row],[Track ID]]</f>
        <v>45784.2638888889-250-RL-OP-0043</v>
      </c>
      <c r="D282" s="34">
        <v>51907.275347111034</v>
      </c>
      <c r="E282" s="34">
        <v>159189.47377099041</v>
      </c>
      <c r="F282" s="34">
        <v>18.871589347533849</v>
      </c>
      <c r="G282" s="34">
        <v>51906.937118598384</v>
      </c>
      <c r="H282" s="34">
        <v>159188.20063612488</v>
      </c>
      <c r="I282" s="34">
        <v>18.861050100796465</v>
      </c>
      <c r="J282" s="33">
        <v>-4.6424975153058767E-7</v>
      </c>
      <c r="K282" s="33">
        <v>3.3345611882396042E-4</v>
      </c>
      <c r="L282" s="33">
        <v>-7.9698704464448156E-5</v>
      </c>
      <c r="M282" s="33">
        <v>6.3454805058427155E-5</v>
      </c>
      <c r="N282" s="33">
        <v>2.392652677372098E-4</v>
      </c>
      <c r="O282" s="33">
        <v>9.6675968563886272E-8</v>
      </c>
      <c r="P282" s="29">
        <f>(Table_TrackDisplacement[[#This Row],[LR Track Z]]-Table_TrackDisplacement[[#This Row],[RR Track Z]])*1000</f>
        <v>10.539246737383934</v>
      </c>
      <c r="Q282" s="29">
        <f>_xlfn.XLOOKUP(Table_TrackDisplacement[[#This Row],[Track ID]],Table__Track_Baseline[Track ID],Table__Track_Baseline[Avg. Cant],"-")</f>
        <v>10.619042117816946</v>
      </c>
      <c r="R282" s="29">
        <f>Table_TrackDisplacement[[#This Row],[Cant Raw Data]]-Table_TrackDisplacement[[#This Row],[BL Cant Raw Data]]</f>
        <v>-7.9795380433012042E-2</v>
      </c>
      <c r="S282" s="30">
        <f>(Table_TrackDisplacement[[#This Row],[Delta LR Z]]-Table_TrackDisplacement[[#This Row],[Delta RR Z]])*1000</f>
        <v>-7.9795380433012042E-2</v>
      </c>
      <c r="T282" s="29">
        <f>Table_TrackDisplacement[[#This Row],[Cant Delta Data]]-Table_TrackDisplacement[[#This Row],[Raw Cant Change]]</f>
        <v>0</v>
      </c>
      <c r="U282" s="29">
        <f ca="1">IFERROR(Table_TrackDisplacement[[#This Row],[Cant Raw Data]]-OFFSET(Table_TrackDisplacement[[#This Row],[Cant Raw Data]],-2,0),"-")</f>
        <v>1.1918703926596663</v>
      </c>
      <c r="V282" s="29">
        <f ca="1">_xlfn.XLOOKUP(Table_TrackDisplacement[[#This Row],[Track ID]],Table__Track_Baseline[Track ID],Table__Track_Baseline[Avg. Twist],"-")</f>
        <v>0.95821769451376326</v>
      </c>
      <c r="W282" s="29">
        <f ca="1">IFERROR(Table_TrackDisplacement[[#This Row],[Twist Raw Data]]-Table_TrackDisplacement[[#This Row],[BL Twist Raw Data]],"-")</f>
        <v>0.23365269814590306</v>
      </c>
      <c r="X282" s="29">
        <f ca="1">IFERROR(Table_TrackDisplacement[[#This Row],[Cant Delta Data]]-OFFSET(Table_TrackDisplacement[[#This Row],[Cant Delta Data]],-2,0),"-")</f>
        <v>0.23365269814590306</v>
      </c>
      <c r="Y282" s="29">
        <f ca="1">IFERROR(Table_TrackDisplacement[[#This Row],[Twist Delta Data]]-Table_TrackDisplacement[[#This Row],[Raw Twist Change]],"-")</f>
        <v>0</v>
      </c>
      <c r="Z2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1317.3389800407738</v>
      </c>
      <c r="AA282" s="29">
        <f>_xlfn.XLOOKUP(Table_TrackDisplacement[[#This Row],[Track ID]],Table__Track_Baseline[Track ID],Table__Track_Baseline[Avg. Gauge],"-")</f>
        <v>1317.2650047757083</v>
      </c>
      <c r="AB282" s="29">
        <f>IFERROR(Table_TrackDisplacement[[#This Row],[Gauge Raw Data]]-Table_TrackDisplacement[[#This Row],[BL Gauge Raw Data]],"-")</f>
        <v>7.3975265065428175E-2</v>
      </c>
      <c r="AC2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0.13901390122823665</v>
      </c>
    </row>
    <row r="283" spans="1:29" x14ac:dyDescent="0.25">
      <c r="A283" s="27">
        <v>45784.263888888891</v>
      </c>
      <c r="B283" s="28" t="s">
        <v>35</v>
      </c>
      <c r="C283" s="28" t="str">
        <f>Table_TrackDisplacement[[#This Row],[Epoch]]&amp;"-"&amp;Table_TrackDisplacement[[#This Row],[Track ID]]</f>
        <v>45784.2638888889-250-RL-OP-0044</v>
      </c>
      <c r="D283" s="34">
        <v>51908.24283118709</v>
      </c>
      <c r="E283" s="34">
        <v>159189.22159764636</v>
      </c>
      <c r="F283" s="34">
        <v>18.873859694515247</v>
      </c>
      <c r="G283" s="34">
        <v>51907.904497607546</v>
      </c>
      <c r="H283" s="34">
        <v>159187.94812580553</v>
      </c>
      <c r="I283" s="34">
        <v>18.86283096891291</v>
      </c>
      <c r="J283" s="33">
        <v>6.0520833358168602E-6</v>
      </c>
      <c r="K283" s="33">
        <v>3.5729946102946997E-4</v>
      </c>
      <c r="L283" s="33">
        <v>1.119933479287738E-7</v>
      </c>
      <c r="M283" s="33">
        <v>-8.9197128545492887E-6</v>
      </c>
      <c r="N283" s="33">
        <v>2.9816303867846727E-4</v>
      </c>
      <c r="O283" s="33">
        <v>-2.1552935436375265E-8</v>
      </c>
      <c r="P283" s="29">
        <f>(Table_TrackDisplacement[[#This Row],[LR Track Z]]-Table_TrackDisplacement[[#This Row],[RR Track Z]])*1000</f>
        <v>11.02872560233692</v>
      </c>
      <c r="Q283" s="29">
        <f>_xlfn.XLOOKUP(Table_TrackDisplacement[[#This Row],[Track ID]],Table__Track_Baseline[Track ID],Table__Track_Baseline[Avg. Cant],"-")</f>
        <v>11.028592056053554</v>
      </c>
      <c r="R283" s="29">
        <f>Table_TrackDisplacement[[#This Row],[Cant Raw Data]]-Table_TrackDisplacement[[#This Row],[BL Cant Raw Data]]</f>
        <v>1.3354628336514907E-4</v>
      </c>
      <c r="S283" s="30">
        <f>(Table_TrackDisplacement[[#This Row],[Delta LR Z]]-Table_TrackDisplacement[[#This Row],[Delta RR Z]])*1000</f>
        <v>1.3354628336514907E-4</v>
      </c>
      <c r="T283" s="29">
        <f>Table_TrackDisplacement[[#This Row],[Cant Delta Data]]-Table_TrackDisplacement[[#This Row],[Raw Cant Change]]</f>
        <v>0</v>
      </c>
      <c r="U283" s="29">
        <f ca="1">IFERROR(Table_TrackDisplacement[[#This Row],[Cant Raw Data]]-OFFSET(Table_TrackDisplacement[[#This Row],[Cant Raw Data]],-2,0),"-")</f>
        <v>1.0854140612828189</v>
      </c>
      <c r="V283" s="29">
        <f ca="1">_xlfn.XLOOKUP(Table_TrackDisplacement[[#This Row],[Track ID]],Table__Track_Baseline[Track ID],Table__Track_Baseline[Avg. Twist],"-")</f>
        <v>0.88865878549171384</v>
      </c>
      <c r="W283" s="29">
        <f ca="1">IFERROR(Table_TrackDisplacement[[#This Row],[Twist Raw Data]]-Table_TrackDisplacement[[#This Row],[BL Twist Raw Data]],"-")</f>
        <v>0.19675527579110508</v>
      </c>
      <c r="X283" s="29">
        <f ca="1">IFERROR(Table_TrackDisplacement[[#This Row],[Cant Delta Data]]-OFFSET(Table_TrackDisplacement[[#This Row],[Cant Delta Data]],-2,0),"-")</f>
        <v>0.19675527579110508</v>
      </c>
      <c r="Y283" s="29">
        <f ca="1">IFERROR(Table_TrackDisplacement[[#This Row],[Twist Delta Data]]-Table_TrackDisplacement[[#This Row],[Raw Twist Change]],"-")</f>
        <v>0</v>
      </c>
      <c r="Z2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1317.6956299644773</v>
      </c>
      <c r="AA283" s="29">
        <f>_xlfn.XLOOKUP(Table_TrackDisplacement[[#This Row],[Track ID]],Table__Track_Baseline[Track ID],Table__Track_Baseline[Avg. Gauge],"-")</f>
        <v>1317.6346329476246</v>
      </c>
      <c r="AB283" s="29">
        <f>IFERROR(Table_TrackDisplacement[[#This Row],[Gauge Raw Data]]-Table_TrackDisplacement[[#This Row],[BL Gauge Raw Data]],"-")</f>
        <v>6.0997016852752495E-2</v>
      </c>
      <c r="AC2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6.1002368513458839E-2</v>
      </c>
    </row>
    <row r="284" spans="1:29" x14ac:dyDescent="0.25">
      <c r="A284" s="27">
        <v>45784.263888888891</v>
      </c>
      <c r="B284" s="28" t="s">
        <v>36</v>
      </c>
      <c r="C284" s="28" t="str">
        <f>Table_TrackDisplacement[[#This Row],[Epoch]]&amp;"-"&amp;Table_TrackDisplacement[[#This Row],[Track ID]]</f>
        <v>45784.2638888889-250-RL-OP-0045</v>
      </c>
      <c r="D284" s="34">
        <v>51909.212416550698</v>
      </c>
      <c r="E284" s="34">
        <v>159188.97685919519</v>
      </c>
      <c r="F284" s="34">
        <v>18.876563986793464</v>
      </c>
      <c r="G284" s="34">
        <v>51908.873769331156</v>
      </c>
      <c r="H284" s="34">
        <v>159187.70214442315</v>
      </c>
      <c r="I284" s="34">
        <v>18.865173045894053</v>
      </c>
      <c r="J284" s="33">
        <v>2.5089786504395306E-5</v>
      </c>
      <c r="K284" s="33">
        <v>4.3268836452625692E-4</v>
      </c>
      <c r="L284" s="33">
        <v>4.6428447220137059E-7</v>
      </c>
      <c r="M284" s="33">
        <v>-3.4059819881804287E-5</v>
      </c>
      <c r="N284" s="33">
        <v>1.990359160117805E-4</v>
      </c>
      <c r="O284" s="33">
        <v>-8.2299649761807814E-8</v>
      </c>
      <c r="P284" s="29">
        <f>(Table_TrackDisplacement[[#This Row],[LR Track Z]]-Table_TrackDisplacement[[#This Row],[RR Track Z]])*1000</f>
        <v>11.390940899410396</v>
      </c>
      <c r="Q284" s="29">
        <f>_xlfn.XLOOKUP(Table_TrackDisplacement[[#This Row],[Track ID]],Table__Track_Baseline[Track ID],Table__Track_Baseline[Avg. Cant],"-")</f>
        <v>11.390394315288432</v>
      </c>
      <c r="R284" s="29">
        <f>Table_TrackDisplacement[[#This Row],[Cant Raw Data]]-Table_TrackDisplacement[[#This Row],[BL Cant Raw Data]]</f>
        <v>5.465841219631784E-4</v>
      </c>
      <c r="S284" s="30">
        <f>(Table_TrackDisplacement[[#This Row],[Delta LR Z]]-Table_TrackDisplacement[[#This Row],[Delta RR Z]])*1000</f>
        <v>5.465841219631784E-4</v>
      </c>
      <c r="T284" s="29">
        <f>Table_TrackDisplacement[[#This Row],[Cant Delta Data]]-Table_TrackDisplacement[[#This Row],[Raw Cant Change]]</f>
        <v>0</v>
      </c>
      <c r="U284" s="29">
        <f ca="1">IFERROR(Table_TrackDisplacement[[#This Row],[Cant Raw Data]]-OFFSET(Table_TrackDisplacement[[#This Row],[Cant Raw Data]],-2,0),"-")</f>
        <v>0.85169416202646175</v>
      </c>
      <c r="V284" s="29">
        <f ca="1">_xlfn.XLOOKUP(Table_TrackDisplacement[[#This Row],[Track ID]],Table__Track_Baseline[Track ID],Table__Track_Baseline[Avg. Twist],"-")</f>
        <v>0.77135219747148653</v>
      </c>
      <c r="W284" s="29">
        <f ca="1">IFERROR(Table_TrackDisplacement[[#This Row],[Twist Raw Data]]-Table_TrackDisplacement[[#This Row],[BL Twist Raw Data]],"-")</f>
        <v>8.034196455497522E-2</v>
      </c>
      <c r="X284" s="29">
        <f ca="1">IFERROR(Table_TrackDisplacement[[#This Row],[Cant Delta Data]]-OFFSET(Table_TrackDisplacement[[#This Row],[Cant Delta Data]],-2,0),"-")</f>
        <v>8.034196455497522E-2</v>
      </c>
      <c r="Y284" s="29">
        <f ca="1">IFERROR(Table_TrackDisplacement[[#This Row],[Twist Delta Data]]-Table_TrackDisplacement[[#This Row],[Raw Twist Change]],"-")</f>
        <v>0</v>
      </c>
      <c r="Z2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1318.9804558392734</v>
      </c>
      <c r="AA284" s="29">
        <f>_xlfn.XLOOKUP(Table_TrackDisplacement[[#This Row],[Track ID]],Table__Track_Baseline[Track ID],Table__Track_Baseline[Avg. Gauge],"-")</f>
        <v>1318.7394535583733</v>
      </c>
      <c r="AB284" s="29">
        <f>IFERROR(Table_TrackDisplacement[[#This Row],[Gauge Raw Data]]-Table_TrackDisplacement[[#This Row],[BL Gauge Raw Data]],"-")</f>
        <v>0.24100228090014753</v>
      </c>
      <c r="AC2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0.24102373614782172</v>
      </c>
    </row>
    <row r="285" spans="1:29" x14ac:dyDescent="0.25">
      <c r="A285" s="27">
        <v>45784.263888888891</v>
      </c>
      <c r="B285" s="28" t="s">
        <v>37</v>
      </c>
      <c r="C285" s="28" t="str">
        <f>Table_TrackDisplacement[[#This Row],[Epoch]]&amp;"-"&amp;Table_TrackDisplacement[[#This Row],[Track ID]]</f>
        <v>45784.2638888889-250-RL-OP-0046</v>
      </c>
      <c r="D285" s="34">
        <v>51910.182001914305</v>
      </c>
      <c r="E285" s="34">
        <v>159188.73212074401</v>
      </c>
      <c r="F285" s="34">
        <v>18.879268279071681</v>
      </c>
      <c r="G285" s="34">
        <v>51909.843041054766</v>
      </c>
      <c r="H285" s="34">
        <v>159187.45616304077</v>
      </c>
      <c r="I285" s="34">
        <v>18.867515122875201</v>
      </c>
      <c r="J285" s="33">
        <v>4.4127489672973752E-5</v>
      </c>
      <c r="K285" s="33">
        <v>5.0807726802304387E-4</v>
      </c>
      <c r="L285" s="33">
        <v>8.1657559647396738E-7</v>
      </c>
      <c r="M285" s="33">
        <v>-5.91999341850169E-5</v>
      </c>
      <c r="N285" s="33">
        <v>9.9908793345093727E-5</v>
      </c>
      <c r="O285" s="33">
        <v>-1.4304636053452668E-7</v>
      </c>
      <c r="P285" s="29">
        <f>(Table_TrackDisplacement[[#This Row],[LR Track Z]]-Table_TrackDisplacement[[#This Row],[RR Track Z]])*1000</f>
        <v>11.753156196480319</v>
      </c>
      <c r="Q285" s="29">
        <f>_xlfn.XLOOKUP(Table_TrackDisplacement[[#This Row],[Track ID]],Table__Track_Baseline[Track ID],Table__Track_Baseline[Avg. Cant],"-")</f>
        <v>11.75219657452331</v>
      </c>
      <c r="R285" s="29">
        <f>Table_TrackDisplacement[[#This Row],[Cant Raw Data]]-Table_TrackDisplacement[[#This Row],[BL Cant Raw Data]]</f>
        <v>9.5962195700849406E-4</v>
      </c>
      <c r="S285" s="30">
        <f>(Table_TrackDisplacement[[#This Row],[Delta LR Z]]-Table_TrackDisplacement[[#This Row],[Delta RR Z]])*1000</f>
        <v>9.5962195700849406E-4</v>
      </c>
      <c r="T285" s="29">
        <f>Table_TrackDisplacement[[#This Row],[Cant Delta Data]]-Table_TrackDisplacement[[#This Row],[Raw Cant Change]]</f>
        <v>0</v>
      </c>
      <c r="U285" s="29">
        <f ca="1">IFERROR(Table_TrackDisplacement[[#This Row],[Cant Raw Data]]-OFFSET(Table_TrackDisplacement[[#This Row],[Cant Raw Data]],-2,0),"-")</f>
        <v>0.72443059414339928</v>
      </c>
      <c r="V285" s="29">
        <f ca="1">_xlfn.XLOOKUP(Table_TrackDisplacement[[#This Row],[Track ID]],Table__Track_Baseline[Track ID],Table__Track_Baseline[Avg. Twist],"-")</f>
        <v>0.72360451846975593</v>
      </c>
      <c r="W285" s="29">
        <f ca="1">IFERROR(Table_TrackDisplacement[[#This Row],[Twist Raw Data]]-Table_TrackDisplacement[[#This Row],[BL Twist Raw Data]],"-")</f>
        <v>8.26075673643345E-4</v>
      </c>
      <c r="X285" s="29">
        <f ca="1">IFERROR(Table_TrackDisplacement[[#This Row],[Cant Delta Data]]-OFFSET(Table_TrackDisplacement[[#This Row],[Cant Delta Data]],-2,0),"-")</f>
        <v>8.26075673643345E-4</v>
      </c>
      <c r="Y285" s="29">
        <f ca="1">IFERROR(Table_TrackDisplacement[[#This Row],[Twist Delta Data]]-Table_TrackDisplacement[[#This Row],[Raw Twist Change]],"-")</f>
        <v>0</v>
      </c>
      <c r="Z2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1320.2653753849534</v>
      </c>
      <c r="AA285" s="29">
        <f>_xlfn.XLOOKUP(Table_TrackDisplacement[[#This Row],[Track ID]],Table__Track_Baseline[Track ID],Table__Track_Baseline[Avg. Gauge],"-")</f>
        <v>1319.8443684156091</v>
      </c>
      <c r="AB285" s="29">
        <f>IFERROR(Table_TrackDisplacement[[#This Row],[Gauge Raw Data]]-Table_TrackDisplacement[[#This Row],[BL Gauge Raw Data]],"-")</f>
        <v>0.42100696934426196</v>
      </c>
      <c r="AC2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0.42104510579788679</v>
      </c>
    </row>
    <row r="286" spans="1:29" x14ac:dyDescent="0.25">
      <c r="A286" s="27">
        <v>45784.263888888891</v>
      </c>
      <c r="B286" s="28" t="s">
        <v>38</v>
      </c>
      <c r="C286" s="28" t="str">
        <f>Table_TrackDisplacement[[#This Row],[Epoch]]&amp;"-"&amp;Table_TrackDisplacement[[#This Row],[Track ID]]</f>
        <v>45784.2638888889-250-RL-OP-0047</v>
      </c>
      <c r="D286" s="34">
        <v>51911.151124583565</v>
      </c>
      <c r="E286" s="34">
        <v>159188.48937362182</v>
      </c>
      <c r="F286" s="34">
        <v>18.882328441829319</v>
      </c>
      <c r="G286" s="34">
        <v>51910.835188304052</v>
      </c>
      <c r="H286" s="34">
        <v>159187.20649995178</v>
      </c>
      <c r="I286" s="34">
        <v>18.870139116386198</v>
      </c>
      <c r="J286" s="33">
        <v>-3.4438994771335274E-4</v>
      </c>
      <c r="K286" s="33">
        <v>6.2022844213061035E-4</v>
      </c>
      <c r="L286" s="33">
        <v>-4.9178002054617309E-5</v>
      </c>
      <c r="M286" s="33">
        <v>5.8477162383496761E-6</v>
      </c>
      <c r="N286" s="33">
        <v>2.3971602786332369E-5</v>
      </c>
      <c r="O286" s="33">
        <v>2.0378966070211391E-8</v>
      </c>
      <c r="P286" s="29">
        <f>(Table_TrackDisplacement[[#This Row],[LR Track Z]]-Table_TrackDisplacement[[#This Row],[RR Track Z]])*1000</f>
        <v>12.18932544312068</v>
      </c>
      <c r="Q286" s="29">
        <f>_xlfn.XLOOKUP(Table_TrackDisplacement[[#This Row],[Track ID]],Table__Track_Baseline[Track ID],Table__Track_Baseline[Avg. Cant],"-")</f>
        <v>12.238523824141367</v>
      </c>
      <c r="R286" s="29">
        <f>Table_TrackDisplacement[[#This Row],[Cant Raw Data]]-Table_TrackDisplacement[[#This Row],[BL Cant Raw Data]]</f>
        <v>-4.9198381020687521E-2</v>
      </c>
      <c r="S286" s="30">
        <f>(Table_TrackDisplacement[[#This Row],[Delta LR Z]]-Table_TrackDisplacement[[#This Row],[Delta RR Z]])*1000</f>
        <v>-4.9198381020687521E-2</v>
      </c>
      <c r="T286" s="29">
        <f>Table_TrackDisplacement[[#This Row],[Cant Delta Data]]-Table_TrackDisplacement[[#This Row],[Raw Cant Change]]</f>
        <v>0</v>
      </c>
      <c r="U286" s="29">
        <f ca="1">IFERROR(Table_TrackDisplacement[[#This Row],[Cant Raw Data]]-OFFSET(Table_TrackDisplacement[[#This Row],[Cant Raw Data]],-2,0),"-")</f>
        <v>0.79838454371028433</v>
      </c>
      <c r="V286" s="29">
        <f ca="1">_xlfn.XLOOKUP(Table_TrackDisplacement[[#This Row],[Track ID]],Table__Track_Baseline[Track ID],Table__Track_Baseline[Avg. Twist],"-")</f>
        <v>0.84812950885293503</v>
      </c>
      <c r="W286" s="29">
        <f ca="1">IFERROR(Table_TrackDisplacement[[#This Row],[Twist Raw Data]]-Table_TrackDisplacement[[#This Row],[BL Twist Raw Data]],"-")</f>
        <v>-4.9744965142650699E-2</v>
      </c>
      <c r="X286" s="29">
        <f ca="1">IFERROR(Table_TrackDisplacement[[#This Row],[Cant Delta Data]]-OFFSET(Table_TrackDisplacement[[#This Row],[Cant Delta Data]],-2,0),"-")</f>
        <v>-4.9744965142650699E-2</v>
      </c>
      <c r="Y286" s="29">
        <f ca="1">IFERROR(Table_TrackDisplacement[[#This Row],[Twist Delta Data]]-Table_TrackDisplacement[[#This Row],[Raw Twist Change]],"-")</f>
        <v>0</v>
      </c>
      <c r="Z2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1321.2604458114392</v>
      </c>
      <c r="AA286" s="29">
        <f>_xlfn.XLOOKUP(Table_TrackDisplacement[[#This Row],[Track ID]],Table__Track_Baseline[Track ID],Table__Track_Baseline[Avg. Gauge],"-")</f>
        <v>1320.7658031742594</v>
      </c>
      <c r="AB286" s="29">
        <f>IFERROR(Table_TrackDisplacement[[#This Row],[Gauge Raw Data]]-Table_TrackDisplacement[[#This Row],[BL Gauge Raw Data]],"-")</f>
        <v>0.49464263717982249</v>
      </c>
      <c r="AC2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0.69325977844544717</v>
      </c>
    </row>
    <row r="287" spans="1:29" x14ac:dyDescent="0.25">
      <c r="A287" s="27">
        <v>45784.263888888891</v>
      </c>
      <c r="B287" s="28" t="s">
        <v>39</v>
      </c>
      <c r="C287" s="28" t="str">
        <f>Table_TrackDisplacement[[#This Row],[Epoch]]&amp;"-"&amp;Table_TrackDisplacement[[#This Row],[Track ID]]</f>
        <v>45784.2638888889-250-RL-OP-0048</v>
      </c>
      <c r="D287" s="34">
        <v>51912.122778205805</v>
      </c>
      <c r="E287" s="34">
        <v>159188.25300560394</v>
      </c>
      <c r="F287" s="34">
        <v>18.886732814833675</v>
      </c>
      <c r="G287" s="34">
        <v>51911.806733444027</v>
      </c>
      <c r="H287" s="34">
        <v>159186.96966968034</v>
      </c>
      <c r="I287" s="34">
        <v>18.873524899190585</v>
      </c>
      <c r="J287" s="33">
        <v>-3.9684067451162264E-4</v>
      </c>
      <c r="K287" s="33">
        <v>3.9993334212340415E-4</v>
      </c>
      <c r="L287" s="33">
        <v>-2.8247023191596554E-4</v>
      </c>
      <c r="M287" s="33">
        <v>3.2635223760735244E-5</v>
      </c>
      <c r="N287" s="33">
        <v>1.3378201401792467E-4</v>
      </c>
      <c r="O287" s="33">
        <v>1.1373200337061462E-7</v>
      </c>
      <c r="P287" s="29">
        <f>(Table_TrackDisplacement[[#This Row],[LR Track Z]]-Table_TrackDisplacement[[#This Row],[RR Track Z]])*1000</f>
        <v>13.207915643089763</v>
      </c>
      <c r="Q287" s="29">
        <f>_xlfn.XLOOKUP(Table_TrackDisplacement[[#This Row],[Track ID]],Table__Track_Baseline[Track ID],Table__Track_Baseline[Avg. Cant],"-")</f>
        <v>13.490499607009099</v>
      </c>
      <c r="R287" s="29">
        <f>Table_TrackDisplacement[[#This Row],[Cant Raw Data]]-Table_TrackDisplacement[[#This Row],[BL Cant Raw Data]]</f>
        <v>-0.28258396391933616</v>
      </c>
      <c r="S287" s="30">
        <f>(Table_TrackDisplacement[[#This Row],[Delta LR Z]]-Table_TrackDisplacement[[#This Row],[Delta RR Z]])*1000</f>
        <v>-0.28258396391933616</v>
      </c>
      <c r="T287" s="29">
        <f>Table_TrackDisplacement[[#This Row],[Cant Delta Data]]-Table_TrackDisplacement[[#This Row],[Raw Cant Change]]</f>
        <v>0</v>
      </c>
      <c r="U287" s="29">
        <f ca="1">IFERROR(Table_TrackDisplacement[[#This Row],[Cant Raw Data]]-OFFSET(Table_TrackDisplacement[[#This Row],[Cant Raw Data]],-2,0),"-")</f>
        <v>1.4547594466094438</v>
      </c>
      <c r="V287" s="29">
        <f ca="1">_xlfn.XLOOKUP(Table_TrackDisplacement[[#This Row],[Track ID]],Table__Track_Baseline[Track ID],Table__Track_Baseline[Avg. Twist],"-")</f>
        <v>1.7383030324857884</v>
      </c>
      <c r="W287" s="29">
        <f ca="1">IFERROR(Table_TrackDisplacement[[#This Row],[Twist Raw Data]]-Table_TrackDisplacement[[#This Row],[BL Twist Raw Data]],"-")</f>
        <v>-0.28354358587634465</v>
      </c>
      <c r="X287" s="29">
        <f ca="1">IFERROR(Table_TrackDisplacement[[#This Row],[Cant Delta Data]]-OFFSET(Table_TrackDisplacement[[#This Row],[Cant Delta Data]],-2,0),"-")</f>
        <v>-0.28354358587634465</v>
      </c>
      <c r="Y287" s="29">
        <f ca="1">IFERROR(Table_TrackDisplacement[[#This Row],[Twist Delta Data]]-Table_TrackDisplacement[[#This Row],[Raw Twist Change]],"-")</f>
        <v>0</v>
      </c>
      <c r="Z2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1321.7449955545649</v>
      </c>
      <c r="AA287" s="29">
        <f>_xlfn.XLOOKUP(Table_TrackDisplacement[[#This Row],[Track ID]],Table__Track_Baseline[Track ID],Table__Track_Baseline[Avg. Gauge],"-")</f>
        <v>1321.5922129002581</v>
      </c>
      <c r="AB287" s="29">
        <f>IFERROR(Table_TrackDisplacement[[#This Row],[Gauge Raw Data]]-Table_TrackDisplacement[[#This Row],[BL Gauge Raw Data]],"-")</f>
        <v>0.15278265430674765</v>
      </c>
      <c r="AC2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0.57891257829962894</v>
      </c>
    </row>
    <row r="288" spans="1:29" x14ac:dyDescent="0.25">
      <c r="A288" s="27">
        <v>45784.263888888891</v>
      </c>
      <c r="B288" s="28" t="s">
        <v>40</v>
      </c>
      <c r="C288" s="28" t="str">
        <f>Table_TrackDisplacement[[#This Row],[Epoch]]&amp;"-"&amp;Table_TrackDisplacement[[#This Row],[Track ID]]</f>
        <v>45784.2638888889-250-RL-OP-0049</v>
      </c>
      <c r="D288" s="34">
        <v>51913.094431828045</v>
      </c>
      <c r="E288" s="34">
        <v>159188.01663758603</v>
      </c>
      <c r="F288" s="34">
        <v>18.89113718783803</v>
      </c>
      <c r="G288" s="34">
        <v>51912.778278584003</v>
      </c>
      <c r="H288" s="34">
        <v>159186.73283940891</v>
      </c>
      <c r="I288" s="34">
        <v>18.876910681994968</v>
      </c>
      <c r="J288" s="33">
        <v>-4.4929139403393492E-4</v>
      </c>
      <c r="K288" s="33">
        <v>1.7963821301236749E-4</v>
      </c>
      <c r="L288" s="33">
        <v>-5.1576246177376106E-4</v>
      </c>
      <c r="M288" s="33">
        <v>5.9422731283120811E-5</v>
      </c>
      <c r="N288" s="33">
        <v>2.4359239614568651E-4</v>
      </c>
      <c r="O288" s="33">
        <v>2.0708503711830417E-7</v>
      </c>
      <c r="P288" s="29">
        <f>(Table_TrackDisplacement[[#This Row],[LR Track Z]]-Table_TrackDisplacement[[#This Row],[RR Track Z]])*1000</f>
        <v>14.226505843062398</v>
      </c>
      <c r="Q288" s="29">
        <f>_xlfn.XLOOKUP(Table_TrackDisplacement[[#This Row],[Track ID]],Table__Track_Baseline[Track ID],Table__Track_Baseline[Avg. Cant],"-")</f>
        <v>14.742475389873277</v>
      </c>
      <c r="R288" s="29">
        <f>Table_TrackDisplacement[[#This Row],[Cant Raw Data]]-Table_TrackDisplacement[[#This Row],[BL Cant Raw Data]]</f>
        <v>-0.51596954681087936</v>
      </c>
      <c r="S288" s="30">
        <f>(Table_TrackDisplacement[[#This Row],[Delta LR Z]]-Table_TrackDisplacement[[#This Row],[Delta RR Z]])*1000</f>
        <v>-0.51596954681087936</v>
      </c>
      <c r="T288" s="29">
        <f>Table_TrackDisplacement[[#This Row],[Cant Delta Data]]-Table_TrackDisplacement[[#This Row],[Raw Cant Change]]</f>
        <v>0</v>
      </c>
      <c r="U288" s="29">
        <f ca="1">IFERROR(Table_TrackDisplacement[[#This Row],[Cant Raw Data]]-OFFSET(Table_TrackDisplacement[[#This Row],[Cant Raw Data]],-2,0),"-")</f>
        <v>2.0371803999417182</v>
      </c>
      <c r="V288" s="29">
        <f ca="1">_xlfn.XLOOKUP(Table_TrackDisplacement[[#This Row],[Track ID]],Table__Track_Baseline[Track ID],Table__Track_Baseline[Avg. Twist],"-")</f>
        <v>2.50395156573191</v>
      </c>
      <c r="W288" s="29">
        <f ca="1">IFERROR(Table_TrackDisplacement[[#This Row],[Twist Raw Data]]-Table_TrackDisplacement[[#This Row],[BL Twist Raw Data]],"-")</f>
        <v>-0.46677116579019184</v>
      </c>
      <c r="X288" s="29">
        <f ca="1">IFERROR(Table_TrackDisplacement[[#This Row],[Cant Delta Data]]-OFFSET(Table_TrackDisplacement[[#This Row],[Cant Delta Data]],-2,0),"-")</f>
        <v>-0.46677116579019184</v>
      </c>
      <c r="Y288" s="29">
        <f ca="1">IFERROR(Table_TrackDisplacement[[#This Row],[Twist Delta Data]]-Table_TrackDisplacement[[#This Row],[Raw Twist Change]],"-")</f>
        <v>0</v>
      </c>
      <c r="Z2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1322.2303228832654</v>
      </c>
      <c r="AA288" s="29">
        <f>_xlfn.XLOOKUP(Table_TrackDisplacement[[#This Row],[Track ID]],Table__Track_Baseline[Track ID],Table__Track_Baseline[Avg. Gauge],"-")</f>
        <v>1322.4197928471017</v>
      </c>
      <c r="AB288" s="29">
        <f>IFERROR(Table_TrackDisplacement[[#This Row],[Gauge Raw Data]]-Table_TrackDisplacement[[#This Row],[BL Gauge Raw Data]],"-")</f>
        <v>-0.18946996383624537</v>
      </c>
      <c r="AC2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0.7273958840092315</v>
      </c>
    </row>
    <row r="289" spans="1:29" x14ac:dyDescent="0.25">
      <c r="A289" s="27">
        <v>45785.270833333336</v>
      </c>
      <c r="B289" s="28" t="s">
        <v>12</v>
      </c>
      <c r="C289" s="28" t="str">
        <f>Table_TrackDisplacement[[#This Row],[Epoch]]&amp;"-"&amp;Table_TrackDisplacement[[#This Row],[Track ID]]</f>
        <v>45785.2708333333-250-RL-OP-0021</v>
      </c>
      <c r="D289" s="34">
        <v>51886.101813663445</v>
      </c>
      <c r="E289" s="34">
        <v>159195.44642124095</v>
      </c>
      <c r="F289" s="34">
        <v>18.870774662204116</v>
      </c>
      <c r="G289" s="34">
        <v>51885.743029345111</v>
      </c>
      <c r="H289" s="34">
        <v>159194.186880728</v>
      </c>
      <c r="I289" s="34">
        <v>18.866787522685922</v>
      </c>
      <c r="J289" s="33">
        <v>-1.028368147672154E-3</v>
      </c>
      <c r="K289" s="33">
        <v>5.6738138664513826E-4</v>
      </c>
      <c r="L289" s="33">
        <v>7.1830542678696929E-4</v>
      </c>
      <c r="M289" s="33">
        <v>5.3203781135380268E-5</v>
      </c>
      <c r="N289" s="33">
        <v>1.85001379577443E-4</v>
      </c>
      <c r="O289" s="33">
        <v>7.1887724534747122E-4</v>
      </c>
      <c r="P289" s="29">
        <f>(Table_TrackDisplacement[[#This Row],[LR Track Z]]-Table_TrackDisplacement[[#This Row],[RR Track Z]])*1000</f>
        <v>3.9871395181947378</v>
      </c>
      <c r="Q289" s="29">
        <f>_xlfn.XLOOKUP(Table_TrackDisplacement[[#This Row],[Track ID]],Table__Track_Baseline[Track ID],Table__Track_Baseline[Avg. Cant],"-")</f>
        <v>3.9877113367552397</v>
      </c>
      <c r="R289" s="29">
        <f>Table_TrackDisplacement[[#This Row],[Cant Raw Data]]-Table_TrackDisplacement[[#This Row],[BL Cant Raw Data]]</f>
        <v>-5.7181856050192437E-4</v>
      </c>
      <c r="S289" s="30">
        <f>(Table_TrackDisplacement[[#This Row],[Delta LR Z]]-Table_TrackDisplacement[[#This Row],[Delta RR Z]])*1000</f>
        <v>-5.7181856050192437E-4</v>
      </c>
      <c r="T289" s="29">
        <f>Table_TrackDisplacement[[#This Row],[Cant Delta Data]]-Table_TrackDisplacement[[#This Row],[Raw Cant Change]]</f>
        <v>0</v>
      </c>
      <c r="U289" s="29">
        <f ca="1">IFERROR(Table_TrackDisplacement[[#This Row],[Cant Raw Data]]-OFFSET(Table_TrackDisplacement[[#This Row],[Cant Raw Data]],-2,0),"-")</f>
        <v>-9.2207761248950249</v>
      </c>
      <c r="V289" s="29" t="str">
        <f ca="1">_xlfn.XLOOKUP(Table_TrackDisplacement[[#This Row],[Track ID]],Table__Track_Baseline[Track ID],Table__Track_Baseline[Avg. Twist],"-")</f>
        <v>-</v>
      </c>
      <c r="W289" s="29" t="str">
        <f ca="1">IFERROR(Table_TrackDisplacement[[#This Row],[Twist Raw Data]]-Table_TrackDisplacement[[#This Row],[BL Twist Raw Data]],"-")</f>
        <v>-</v>
      </c>
      <c r="X289" s="29">
        <f ca="1">IFERROR(Table_TrackDisplacement[[#This Row],[Cant Delta Data]]-OFFSET(Table_TrackDisplacement[[#This Row],[Cant Delta Data]],-2,0),"-")</f>
        <v>0.28201214535883423</v>
      </c>
      <c r="Y289" s="29" t="str">
        <f ca="1">IFERROR(Table_TrackDisplacement[[#This Row],[Twist Delta Data]]-Table_TrackDisplacement[[#This Row],[Raw Twist Change]],"-")</f>
        <v>-</v>
      </c>
      <c r="Z2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1309.6504831964539</v>
      </c>
      <c r="AA289" s="29">
        <f>_xlfn.XLOOKUP(Table_TrackDisplacement[[#This Row],[Track ID]],Table__Track_Baseline[Track ID],Table__Track_Baseline[Avg. Gauge],"-")</f>
        <v>1309.5795373260466</v>
      </c>
      <c r="AB289" s="29">
        <f>IFERROR(Table_TrackDisplacement[[#This Row],[Gauge Raw Data]]-Table_TrackDisplacement[[#This Row],[BL Gauge Raw Data]],"-")</f>
        <v>7.0945870407285838E-2</v>
      </c>
      <c r="AC2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1.1471759385403821</v>
      </c>
    </row>
    <row r="290" spans="1:29" x14ac:dyDescent="0.25">
      <c r="A290" s="27">
        <v>45785.270833333336</v>
      </c>
      <c r="B290" s="28" t="s">
        <v>13</v>
      </c>
      <c r="C290" s="28" t="str">
        <f>Table_TrackDisplacement[[#This Row],[Epoch]]&amp;"-"&amp;Table_TrackDisplacement[[#This Row],[Track ID]]</f>
        <v>45785.2708333333-250-RL-OP-0022</v>
      </c>
      <c r="D290" s="34">
        <v>51887.063368914656</v>
      </c>
      <c r="E290" s="34">
        <v>159195.17180983879</v>
      </c>
      <c r="F290" s="34">
        <v>18.870497766411678</v>
      </c>
      <c r="G290" s="34">
        <v>51886.704122307987</v>
      </c>
      <c r="H290" s="34">
        <v>159193.91065564146</v>
      </c>
      <c r="I290" s="34">
        <v>18.866652333606499</v>
      </c>
      <c r="J290" s="33">
        <v>-1.0632270204951055E-3</v>
      </c>
      <c r="K290" s="33">
        <v>4.4537929352372885E-4</v>
      </c>
      <c r="L290" s="33">
        <v>3.7215824908543027E-4</v>
      </c>
      <c r="M290" s="33">
        <v>1.1715063010342419E-4</v>
      </c>
      <c r="N290" s="33">
        <v>4.0735877701081336E-4</v>
      </c>
      <c r="O290" s="33">
        <v>3.8098931908336908E-4</v>
      </c>
      <c r="P290" s="29">
        <f>(Table_TrackDisplacement[[#This Row],[LR Track Z]]-Table_TrackDisplacement[[#This Row],[RR Track Z]])*1000</f>
        <v>3.8454328051784614</v>
      </c>
      <c r="Q290" s="29">
        <f>_xlfn.XLOOKUP(Table_TrackDisplacement[[#This Row],[Track ID]],Table__Track_Baseline[Track ID],Table__Track_Baseline[Avg. Cant],"-")</f>
        <v>3.8542638751764002</v>
      </c>
      <c r="R290" s="29">
        <f>Table_TrackDisplacement[[#This Row],[Cant Raw Data]]-Table_TrackDisplacement[[#This Row],[BL Cant Raw Data]]</f>
        <v>-8.8310699979388119E-3</v>
      </c>
      <c r="S290" s="30">
        <f>(Table_TrackDisplacement[[#This Row],[Delta LR Z]]-Table_TrackDisplacement[[#This Row],[Delta RR Z]])*1000</f>
        <v>-8.8310699979388119E-3</v>
      </c>
      <c r="T290" s="29">
        <f>Table_TrackDisplacement[[#This Row],[Cant Delta Data]]-Table_TrackDisplacement[[#This Row],[Raw Cant Change]]</f>
        <v>0</v>
      </c>
      <c r="U290" s="29">
        <f ca="1">IFERROR(Table_TrackDisplacement[[#This Row],[Cant Raw Data]]-OFFSET(Table_TrackDisplacement[[#This Row],[Cant Raw Data]],-2,0),"-")</f>
        <v>-10.381073037883937</v>
      </c>
      <c r="V290" s="29" t="str">
        <f ca="1">_xlfn.XLOOKUP(Table_TrackDisplacement[[#This Row],[Track ID]],Table__Track_Baseline[Track ID],Table__Track_Baseline[Avg. Twist],"-")</f>
        <v>-</v>
      </c>
      <c r="W290" s="29" t="str">
        <f ca="1">IFERROR(Table_TrackDisplacement[[#This Row],[Twist Raw Data]]-Table_TrackDisplacement[[#This Row],[BL Twist Raw Data]],"-")</f>
        <v>-</v>
      </c>
      <c r="X290" s="29">
        <f ca="1">IFERROR(Table_TrackDisplacement[[#This Row],[Cant Delta Data]]-OFFSET(Table_TrackDisplacement[[#This Row],[Cant Delta Data]],-2,0),"-")</f>
        <v>0.50713847681294055</v>
      </c>
      <c r="Y290" s="29" t="str">
        <f ca="1">IFERROR(Table_TrackDisplacement[[#This Row],[Twist Delta Data]]-Table_TrackDisplacement[[#This Row],[Raw Twist Change]],"-")</f>
        <v>-</v>
      </c>
      <c r="Z2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1311.3286472896939</v>
      </c>
      <c r="AA290" s="29">
        <f>_xlfn.XLOOKUP(Table_TrackDisplacement[[#This Row],[Track ID]],Table__Track_Baseline[Track ID],Table__Track_Baseline[Avg. Gauge],"-")</f>
        <v>1311.6159795455751</v>
      </c>
      <c r="AB290" s="29">
        <f>IFERROR(Table_TrackDisplacement[[#This Row],[Gauge Raw Data]]-Table_TrackDisplacement[[#This Row],[BL Gauge Raw Data]],"-")</f>
        <v>-0.28733225588121059</v>
      </c>
      <c r="AC2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1.1810228386892956</v>
      </c>
    </row>
    <row r="291" spans="1:29" x14ac:dyDescent="0.25">
      <c r="A291" s="27">
        <v>45785.270833333336</v>
      </c>
      <c r="B291" s="28" t="s">
        <v>14</v>
      </c>
      <c r="C291" s="28" t="str">
        <f>Table_TrackDisplacement[[#This Row],[Epoch]]&amp;"-"&amp;Table_TrackDisplacement[[#This Row],[Track ID]]</f>
        <v>45785.2708333333-250-RL-OP-0023</v>
      </c>
      <c r="D291" s="34">
        <v>51888.024924165868</v>
      </c>
      <c r="E291" s="34">
        <v>159194.89719843664</v>
      </c>
      <c r="F291" s="34">
        <v>18.870220870619239</v>
      </c>
      <c r="G291" s="34">
        <v>51887.665215270863</v>
      </c>
      <c r="H291" s="34">
        <v>159193.63443055493</v>
      </c>
      <c r="I291" s="34">
        <v>18.866517144527077</v>
      </c>
      <c r="J291" s="33">
        <v>-1.0980858933180571E-3</v>
      </c>
      <c r="K291" s="33">
        <v>3.2337722950614989E-4</v>
      </c>
      <c r="L291" s="33">
        <v>2.6011071383891249E-5</v>
      </c>
      <c r="M291" s="33">
        <v>1.8109748634742573E-4</v>
      </c>
      <c r="N291" s="33">
        <v>6.2971620354801416E-4</v>
      </c>
      <c r="O291" s="33">
        <v>4.3101392819266948E-5</v>
      </c>
      <c r="P291" s="29">
        <f>(Table_TrackDisplacement[[#This Row],[LR Track Z]]-Table_TrackDisplacement[[#This Row],[RR Track Z]])*1000</f>
        <v>3.7037260921621851</v>
      </c>
      <c r="Q291" s="29">
        <f>_xlfn.XLOOKUP(Table_TrackDisplacement[[#This Row],[Track ID]],Table__Track_Baseline[Track ID],Table__Track_Baseline[Avg. Cant],"-")</f>
        <v>3.7208164135975608</v>
      </c>
      <c r="R291" s="29">
        <f>Table_TrackDisplacement[[#This Row],[Cant Raw Data]]-Table_TrackDisplacement[[#This Row],[BL Cant Raw Data]]</f>
        <v>-1.7090321435375699E-2</v>
      </c>
      <c r="S291" s="30">
        <f>(Table_TrackDisplacement[[#This Row],[Delta LR Z]]-Table_TrackDisplacement[[#This Row],[Delta RR Z]])*1000</f>
        <v>-1.7090321435375699E-2</v>
      </c>
      <c r="T291" s="29">
        <f>Table_TrackDisplacement[[#This Row],[Cant Delta Data]]-Table_TrackDisplacement[[#This Row],[Raw Cant Change]]</f>
        <v>0</v>
      </c>
      <c r="U291" s="29">
        <f ca="1">IFERROR(Table_TrackDisplacement[[#This Row],[Cant Raw Data]]-OFFSET(Table_TrackDisplacement[[#This Row],[Cant Raw Data]],-2,0),"-")</f>
        <v>-0.28341342603255271</v>
      </c>
      <c r="V291" s="29">
        <f ca="1">_xlfn.XLOOKUP(Table_TrackDisplacement[[#This Row],[Track ID]],Table__Track_Baseline[Track ID],Table__Track_Baseline[Avg. Twist],"-")</f>
        <v>-0.26689492315767893</v>
      </c>
      <c r="W291" s="29">
        <f ca="1">IFERROR(Table_TrackDisplacement[[#This Row],[Twist Raw Data]]-Table_TrackDisplacement[[#This Row],[BL Twist Raw Data]],"-")</f>
        <v>-1.6518502874873775E-2</v>
      </c>
      <c r="X291" s="29">
        <f ca="1">IFERROR(Table_TrackDisplacement[[#This Row],[Cant Delta Data]]-OFFSET(Table_TrackDisplacement[[#This Row],[Cant Delta Data]],-2,0),"-")</f>
        <v>-1.6518502874873775E-2</v>
      </c>
      <c r="Y291" s="29">
        <f ca="1">IFERROR(Table_TrackDisplacement[[#This Row],[Twist Delta Data]]-Table_TrackDisplacement[[#This Row],[Raw Twist Change]],"-")</f>
        <v>0</v>
      </c>
      <c r="Z2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1313.0068277833375</v>
      </c>
      <c r="AA291" s="29">
        <f>_xlfn.XLOOKUP(Table_TrackDisplacement[[#This Row],[Track ID]],Table__Track_Baseline[Track ID],Table__Track_Baseline[Avg. Gauge],"-")</f>
        <v>1313.6524365911453</v>
      </c>
      <c r="AB291" s="29">
        <f>IFERROR(Table_TrackDisplacement[[#This Row],[Gauge Raw Data]]-Table_TrackDisplacement[[#This Row],[BL Gauge Raw Data]],"-")</f>
        <v>-0.64560880780777552</v>
      </c>
      <c r="AC2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1.3154640872772594</v>
      </c>
    </row>
    <row r="292" spans="1:29" x14ac:dyDescent="0.25">
      <c r="A292" s="27">
        <v>45785.270833333336</v>
      </c>
      <c r="B292" s="28" t="s">
        <v>15</v>
      </c>
      <c r="C292" s="28" t="str">
        <f>Table_TrackDisplacement[[#This Row],[Epoch]]&amp;"-"&amp;Table_TrackDisplacement[[#This Row],[Track ID]]</f>
        <v>45785.2708333333-250-RL-OP-0024</v>
      </c>
      <c r="D292" s="34">
        <v>51888.98628832103</v>
      </c>
      <c r="E292" s="34">
        <v>159194.62201573106</v>
      </c>
      <c r="F292" s="34">
        <v>18.869514730242752</v>
      </c>
      <c r="G292" s="34">
        <v>51888.624024107339</v>
      </c>
      <c r="H292" s="34">
        <v>159193.3577967032</v>
      </c>
      <c r="I292" s="34">
        <v>18.86545332152658</v>
      </c>
      <c r="J292" s="33">
        <v>-2.3585504095535725E-5</v>
      </c>
      <c r="K292" s="33">
        <v>-8.2395679783076048E-5</v>
      </c>
      <c r="L292" s="33">
        <v>-2.2187327530787115E-7</v>
      </c>
      <c r="M292" s="33">
        <v>-1.0719956699176691E-3</v>
      </c>
      <c r="N292" s="33">
        <v>7.5046025449410081E-4</v>
      </c>
      <c r="O292" s="33">
        <v>2.1475951683669336E-7</v>
      </c>
      <c r="P292" s="29">
        <f>(Table_TrackDisplacement[[#This Row],[LR Track Z]]-Table_TrackDisplacement[[#This Row],[RR Track Z]])*1000</f>
        <v>4.0614087161721102</v>
      </c>
      <c r="Q292" s="29">
        <f>_xlfn.XLOOKUP(Table_TrackDisplacement[[#This Row],[Track ID]],Table__Track_Baseline[Track ID],Table__Track_Baseline[Avg. Cant],"-")</f>
        <v>4.0618453489642548</v>
      </c>
      <c r="R292" s="29">
        <f>Table_TrackDisplacement[[#This Row],[Cant Raw Data]]-Table_TrackDisplacement[[#This Row],[BL Cant Raw Data]]</f>
        <v>-4.3663279214456452E-4</v>
      </c>
      <c r="S292" s="30">
        <f>(Table_TrackDisplacement[[#This Row],[Delta LR Z]]-Table_TrackDisplacement[[#This Row],[Delta RR Z]])*1000</f>
        <v>-4.3663279214456452E-4</v>
      </c>
      <c r="T292" s="29">
        <f>Table_TrackDisplacement[[#This Row],[Cant Delta Data]]-Table_TrackDisplacement[[#This Row],[Raw Cant Change]]</f>
        <v>0</v>
      </c>
      <c r="U292" s="29">
        <f ca="1">IFERROR(Table_TrackDisplacement[[#This Row],[Cant Raw Data]]-OFFSET(Table_TrackDisplacement[[#This Row],[Cant Raw Data]],-2,0),"-")</f>
        <v>0.21597591099364877</v>
      </c>
      <c r="V292" s="29">
        <f ca="1">_xlfn.XLOOKUP(Table_TrackDisplacement[[#This Row],[Track ID]],Table__Track_Baseline[Track ID],Table__Track_Baseline[Avg. Twist],"-")</f>
        <v>0.20758147378785452</v>
      </c>
      <c r="W292" s="29">
        <f ca="1">IFERROR(Table_TrackDisplacement[[#This Row],[Twist Raw Data]]-Table_TrackDisplacement[[#This Row],[BL Twist Raw Data]],"-")</f>
        <v>8.3944372057942473E-3</v>
      </c>
      <c r="X292" s="29">
        <f ca="1">IFERROR(Table_TrackDisplacement[[#This Row],[Cant Delta Data]]-OFFSET(Table_TrackDisplacement[[#This Row],[Cant Delta Data]],-2,0),"-")</f>
        <v>8.3944372057942473E-3</v>
      </c>
      <c r="Y292" s="29">
        <f ca="1">IFERROR(Table_TrackDisplacement[[#This Row],[Twist Delta Data]]-Table_TrackDisplacement[[#This Row],[Raw Twist Change]],"-")</f>
        <v>0</v>
      </c>
      <c r="Z2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292" s="29">
        <f>_xlfn.XLOOKUP(Table_TrackDisplacement[[#This Row],[Track ID]],Table__Track_Baseline[Track ID],Table__Track_Baseline[Avg. Gauge],"-")</f>
        <v>1315.6175827293309</v>
      </c>
      <c r="AB292" s="29">
        <f>IFERROR(Table_TrackDisplacement[[#This Row],[Gauge Raw Data]]-Table_TrackDisplacement[[#This Row],[BL Gauge Raw Data]],"-")</f>
        <v>-0.51241356743230426</v>
      </c>
      <c r="AC2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293" spans="1:29" x14ac:dyDescent="0.25">
      <c r="A293" s="27">
        <v>45785.270833333336</v>
      </c>
      <c r="B293" s="28" t="s">
        <v>16</v>
      </c>
      <c r="C293" s="28" t="str">
        <f>Table_TrackDisplacement[[#This Row],[Epoch]]&amp;"-"&amp;Table_TrackDisplacement[[#This Row],[Track ID]]</f>
        <v>45785.2708333333-250-RL-OP-0025</v>
      </c>
      <c r="D293" s="34">
        <v>51889.947664398285</v>
      </c>
      <c r="E293" s="34">
        <v>159194.34677858101</v>
      </c>
      <c r="F293" s="34">
        <v>18.868773577574299</v>
      </c>
      <c r="G293" s="34">
        <v>51889.58479107709</v>
      </c>
      <c r="H293" s="34">
        <v>159193.08044244221</v>
      </c>
      <c r="I293" s="34">
        <v>18.864251762034648</v>
      </c>
      <c r="J293" s="33">
        <v>-4.9094378482550383E-5</v>
      </c>
      <c r="K293" s="33">
        <v>-1.7151059000752866E-4</v>
      </c>
      <c r="L293" s="33">
        <v>-4.6184004887095398E-7</v>
      </c>
      <c r="M293" s="33">
        <v>-1.15464479313232E-3</v>
      </c>
      <c r="N293" s="33">
        <v>4.6399520942941308E-4</v>
      </c>
      <c r="O293" s="33">
        <v>4.6129782305115441E-7</v>
      </c>
      <c r="P293" s="29">
        <f>(Table_TrackDisplacement[[#This Row],[LR Track Z]]-Table_TrackDisplacement[[#This Row],[RR Track Z]])*1000</f>
        <v>4.5218155396504756</v>
      </c>
      <c r="Q293" s="29">
        <f>_xlfn.XLOOKUP(Table_TrackDisplacement[[#This Row],[Track ID]],Table__Track_Baseline[Track ID],Table__Track_Baseline[Avg. Cant],"-")</f>
        <v>4.5227386775223977</v>
      </c>
      <c r="R293" s="29">
        <f>Table_TrackDisplacement[[#This Row],[Cant Raw Data]]-Table_TrackDisplacement[[#This Row],[BL Cant Raw Data]]</f>
        <v>-9.2313787192210839E-4</v>
      </c>
      <c r="S293" s="30">
        <f>(Table_TrackDisplacement[[#This Row],[Delta LR Z]]-Table_TrackDisplacement[[#This Row],[Delta RR Z]])*1000</f>
        <v>-9.2313787192210839E-4</v>
      </c>
      <c r="T293" s="29">
        <f>Table_TrackDisplacement[[#This Row],[Cant Delta Data]]-Table_TrackDisplacement[[#This Row],[Raw Cant Change]]</f>
        <v>0</v>
      </c>
      <c r="U293" s="29">
        <f ca="1">IFERROR(Table_TrackDisplacement[[#This Row],[Cant Raw Data]]-OFFSET(Table_TrackDisplacement[[#This Row],[Cant Raw Data]],-2,0),"-")</f>
        <v>0.81808944748829049</v>
      </c>
      <c r="V293" s="29">
        <f ca="1">_xlfn.XLOOKUP(Table_TrackDisplacement[[#This Row],[Track ID]],Table__Track_Baseline[Track ID],Table__Track_Baseline[Avg. Twist],"-")</f>
        <v>0.8019222639248369</v>
      </c>
      <c r="W293" s="29">
        <f ca="1">IFERROR(Table_TrackDisplacement[[#This Row],[Twist Raw Data]]-Table_TrackDisplacement[[#This Row],[BL Twist Raw Data]],"-")</f>
        <v>1.6167183563453591E-2</v>
      </c>
      <c r="X293" s="29">
        <f ca="1">IFERROR(Table_TrackDisplacement[[#This Row],[Cant Delta Data]]-OFFSET(Table_TrackDisplacement[[#This Row],[Cant Delta Data]],-2,0),"-")</f>
        <v>1.6167183563453591E-2</v>
      </c>
      <c r="Y293" s="29">
        <f ca="1">IFERROR(Table_TrackDisplacement[[#This Row],[Twist Delta Data]]-Table_TrackDisplacement[[#This Row],[Raw Twist Change]],"-")</f>
        <v>0</v>
      </c>
      <c r="Z2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293" s="29">
        <f>_xlfn.XLOOKUP(Table_TrackDisplacement[[#This Row],[Track ID]],Table__Track_Baseline[Track ID],Table__Track_Baseline[Avg. Gauge],"-")</f>
        <v>1317.6166071174061</v>
      </c>
      <c r="AB293" s="29">
        <f>IFERROR(Table_TrackDisplacement[[#This Row],[Gauge Raw Data]]-Table_TrackDisplacement[[#This Row],[BL Gauge Raw Data]],"-")</f>
        <v>-0.30695844940373718</v>
      </c>
      <c r="AC2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294" spans="1:29" x14ac:dyDescent="0.25">
      <c r="A294" s="27">
        <v>45785.270833333336</v>
      </c>
      <c r="B294" s="28" t="s">
        <v>17</v>
      </c>
      <c r="C294" s="28" t="str">
        <f>Table_TrackDisplacement[[#This Row],[Epoch]]&amp;"-"&amp;Table_TrackDisplacement[[#This Row],[Track ID]]</f>
        <v>45785.2708333333-250-RL-OP-0026</v>
      </c>
      <c r="D294" s="34">
        <v>51890.909040475541</v>
      </c>
      <c r="E294" s="34">
        <v>159194.07154143095</v>
      </c>
      <c r="F294" s="34">
        <v>18.868032424905849</v>
      </c>
      <c r="G294" s="34">
        <v>51890.545558046833</v>
      </c>
      <c r="H294" s="34">
        <v>159192.80308818122</v>
      </c>
      <c r="I294" s="34">
        <v>18.86305020254272</v>
      </c>
      <c r="J294" s="33">
        <v>-7.460325286956504E-5</v>
      </c>
      <c r="K294" s="33">
        <v>-2.6062552933581173E-4</v>
      </c>
      <c r="L294" s="33">
        <v>-7.0180681888132312E-7</v>
      </c>
      <c r="M294" s="33">
        <v>-1.2372939308988862E-3</v>
      </c>
      <c r="N294" s="33">
        <v>1.7753013526089489E-4</v>
      </c>
      <c r="O294" s="33">
        <v>7.0783612571290178E-7</v>
      </c>
      <c r="P294" s="29">
        <f>(Table_TrackDisplacement[[#This Row],[LR Track Z]]-Table_TrackDisplacement[[#This Row],[RR Track Z]])*1000</f>
        <v>4.9822223631288409</v>
      </c>
      <c r="Q294" s="29">
        <f>_xlfn.XLOOKUP(Table_TrackDisplacement[[#This Row],[Track ID]],Table__Track_Baseline[Track ID],Table__Track_Baseline[Avg. Cant],"-")</f>
        <v>4.9836320060734352</v>
      </c>
      <c r="R294" s="29">
        <f>Table_TrackDisplacement[[#This Row],[Cant Raw Data]]-Table_TrackDisplacement[[#This Row],[BL Cant Raw Data]]</f>
        <v>-1.4096429445942249E-3</v>
      </c>
      <c r="S294" s="30">
        <f>(Table_TrackDisplacement[[#This Row],[Delta LR Z]]-Table_TrackDisplacement[[#This Row],[Delta RR Z]])*1000</f>
        <v>-1.4096429445942249E-3</v>
      </c>
      <c r="T294" s="29">
        <f>Table_TrackDisplacement[[#This Row],[Cant Delta Data]]-Table_TrackDisplacement[[#This Row],[Raw Cant Change]]</f>
        <v>0</v>
      </c>
      <c r="U294" s="29">
        <f ca="1">IFERROR(Table_TrackDisplacement[[#This Row],[Cant Raw Data]]-OFFSET(Table_TrackDisplacement[[#This Row],[Cant Raw Data]],-2,0),"-")</f>
        <v>0.92081364695673074</v>
      </c>
      <c r="V294" s="29">
        <f ca="1">_xlfn.XLOOKUP(Table_TrackDisplacement[[#This Row],[Track ID]],Table__Track_Baseline[Track ID],Table__Track_Baseline[Avg. Twist],"-")</f>
        <v>0.9217866571091804</v>
      </c>
      <c r="W294" s="29">
        <f ca="1">IFERROR(Table_TrackDisplacement[[#This Row],[Twist Raw Data]]-Table_TrackDisplacement[[#This Row],[BL Twist Raw Data]],"-")</f>
        <v>-9.7301015244966038E-4</v>
      </c>
      <c r="X294" s="29">
        <f ca="1">IFERROR(Table_TrackDisplacement[[#This Row],[Cant Delta Data]]-OFFSET(Table_TrackDisplacement[[#This Row],[Cant Delta Data]],-2,0),"-")</f>
        <v>-9.7301015244966038E-4</v>
      </c>
      <c r="Y294" s="29">
        <f ca="1">IFERROR(Table_TrackDisplacement[[#This Row],[Twist Delta Data]]-Table_TrackDisplacement[[#This Row],[Raw Twist Change]],"-")</f>
        <v>0</v>
      </c>
      <c r="Z2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294" s="29">
        <f>_xlfn.XLOOKUP(Table_TrackDisplacement[[#This Row],[Track ID]],Table__Track_Baseline[Track ID],Table__Track_Baseline[Avg. Gauge],"-")</f>
        <v>1319.6157879683969</v>
      </c>
      <c r="AB294" s="29">
        <f>IFERROR(Table_TrackDisplacement[[#This Row],[Gauge Raw Data]]-Table_TrackDisplacement[[#This Row],[BL Gauge Raw Data]],"-")</f>
        <v>-0.10150411739118681</v>
      </c>
      <c r="AC2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295" spans="1:29" x14ac:dyDescent="0.25">
      <c r="A295" s="27">
        <v>45785.270833333336</v>
      </c>
      <c r="B295" s="28" t="s">
        <v>18</v>
      </c>
      <c r="C295" s="28" t="str">
        <f>Table_TrackDisplacement[[#This Row],[Epoch]]&amp;"-"&amp;Table_TrackDisplacement[[#This Row],[Track ID]]</f>
        <v>45785.2708333333-250-RL-OP-0027</v>
      </c>
      <c r="D295" s="34">
        <v>51891.869997674046</v>
      </c>
      <c r="E295" s="34">
        <v>159193.79503821288</v>
      </c>
      <c r="F295" s="34">
        <v>18.865661670375356</v>
      </c>
      <c r="G295" s="34">
        <v>51891.504267267614</v>
      </c>
      <c r="H295" s="34">
        <v>159192.52660902659</v>
      </c>
      <c r="I295" s="34">
        <v>18.861283294009535</v>
      </c>
      <c r="J295" s="33">
        <v>-9.9999999656574801E-4</v>
      </c>
      <c r="K295" s="33">
        <v>0</v>
      </c>
      <c r="L295" s="33">
        <v>0</v>
      </c>
      <c r="M295" s="33">
        <v>-6.7881068389397115E-4</v>
      </c>
      <c r="N295" s="33">
        <v>-4.2185885831713676E-5</v>
      </c>
      <c r="O295" s="33">
        <v>4.2639255326548664E-7</v>
      </c>
      <c r="P295" s="29">
        <f>(Table_TrackDisplacement[[#This Row],[LR Track Z]]-Table_TrackDisplacement[[#This Row],[RR Track Z]])*1000</f>
        <v>4.3783763658211683</v>
      </c>
      <c r="Q295" s="29">
        <f>_xlfn.XLOOKUP(Table_TrackDisplacement[[#This Row],[Track ID]],Table__Track_Baseline[Track ID],Table__Track_Baseline[Avg. Cant],"-")</f>
        <v>4.3788027583744338</v>
      </c>
      <c r="R295" s="29">
        <f>Table_TrackDisplacement[[#This Row],[Cant Raw Data]]-Table_TrackDisplacement[[#This Row],[BL Cant Raw Data]]</f>
        <v>-4.2639255326548664E-4</v>
      </c>
      <c r="S295" s="30">
        <f>(Table_TrackDisplacement[[#This Row],[Delta LR Z]]-Table_TrackDisplacement[[#This Row],[Delta RR Z]])*1000</f>
        <v>-4.2639255326548664E-4</v>
      </c>
      <c r="T295" s="29">
        <f>Table_TrackDisplacement[[#This Row],[Cant Delta Data]]-Table_TrackDisplacement[[#This Row],[Raw Cant Change]]</f>
        <v>0</v>
      </c>
      <c r="U295" s="29">
        <f ca="1">IFERROR(Table_TrackDisplacement[[#This Row],[Cant Raw Data]]-OFFSET(Table_TrackDisplacement[[#This Row],[Cant Raw Data]],-2,0),"-")</f>
        <v>-0.14343917382930726</v>
      </c>
      <c r="V295" s="29">
        <f ca="1">_xlfn.XLOOKUP(Table_TrackDisplacement[[#This Row],[Track ID]],Table__Track_Baseline[Track ID],Table__Track_Baseline[Avg. Twist],"-")</f>
        <v>-0.14393591914796389</v>
      </c>
      <c r="W295" s="29">
        <f ca="1">IFERROR(Table_TrackDisplacement[[#This Row],[Twist Raw Data]]-Table_TrackDisplacement[[#This Row],[BL Twist Raw Data]],"-")</f>
        <v>4.9674531865662175E-4</v>
      </c>
      <c r="X295" s="29">
        <f ca="1">IFERROR(Table_TrackDisplacement[[#This Row],[Cant Delta Data]]-OFFSET(Table_TrackDisplacement[[#This Row],[Cant Delta Data]],-2,0),"-")</f>
        <v>4.9674531865662175E-4</v>
      </c>
      <c r="Y295" s="29">
        <f ca="1">IFERROR(Table_TrackDisplacement[[#This Row],[Twist Delta Data]]-Table_TrackDisplacement[[#This Row],[Raw Twist Change]],"-")</f>
        <v>0</v>
      </c>
      <c r="Z2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295" s="29">
        <f>_xlfn.XLOOKUP(Table_TrackDisplacement[[#This Row],[Track ID]],Table__Track_Baseline[Track ID],Table__Track_Baseline[Avg. Gauge],"-")</f>
        <v>1320.1585236010314</v>
      </c>
      <c r="AB295" s="29">
        <f>IFERROR(Table_TrackDisplacement[[#This Row],[Gauge Raw Data]]-Table_TrackDisplacement[[#This Row],[BL Gauge Raw Data]],"-")</f>
        <v>-4.8489936344594753E-2</v>
      </c>
      <c r="AC2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296" spans="1:29" x14ac:dyDescent="0.25">
      <c r="A296" s="27">
        <v>45785.270833333336</v>
      </c>
      <c r="B296" s="28" t="s">
        <v>19</v>
      </c>
      <c r="C296" s="28" t="str">
        <f>Table_TrackDisplacement[[#This Row],[Epoch]]&amp;"-"&amp;Table_TrackDisplacement[[#This Row],[Track ID]]</f>
        <v>45785.2708333333-250-RL-OP-0028</v>
      </c>
      <c r="D296" s="34">
        <v>51892.83098666594</v>
      </c>
      <c r="E296" s="34">
        <v>159193.51846240537</v>
      </c>
      <c r="F296" s="34">
        <v>18.863216230483452</v>
      </c>
      <c r="G296" s="34">
        <v>51892.465111689802</v>
      </c>
      <c r="H296" s="34">
        <v>159192.24952641845</v>
      </c>
      <c r="I296" s="34">
        <v>18.859487576446288</v>
      </c>
      <c r="J296" s="33">
        <v>-9.9999999656574801E-4</v>
      </c>
      <c r="K296" s="33">
        <v>0</v>
      </c>
      <c r="L296" s="33">
        <v>0</v>
      </c>
      <c r="M296" s="33">
        <v>-6.915136327734217E-4</v>
      </c>
      <c r="N296" s="33">
        <v>-8.6313375504687428E-5</v>
      </c>
      <c r="O296" s="33">
        <v>8.7240986701431211E-7</v>
      </c>
      <c r="P296" s="29">
        <f>(Table_TrackDisplacement[[#This Row],[LR Track Z]]-Table_TrackDisplacement[[#This Row],[RR Track Z]])*1000</f>
        <v>3.7286540371646026</v>
      </c>
      <c r="Q296" s="29">
        <f>_xlfn.XLOOKUP(Table_TrackDisplacement[[#This Row],[Track ID]],Table__Track_Baseline[Track ID],Table__Track_Baseline[Avg. Cant],"-")</f>
        <v>3.729526447031617</v>
      </c>
      <c r="R296" s="29">
        <f>Table_TrackDisplacement[[#This Row],[Cant Raw Data]]-Table_TrackDisplacement[[#This Row],[BL Cant Raw Data]]</f>
        <v>-8.7240986701431211E-4</v>
      </c>
      <c r="S296" s="30">
        <f>(Table_TrackDisplacement[[#This Row],[Delta LR Z]]-Table_TrackDisplacement[[#This Row],[Delta RR Z]])*1000</f>
        <v>-8.7240986701431211E-4</v>
      </c>
      <c r="T296" s="29">
        <f>Table_TrackDisplacement[[#This Row],[Cant Delta Data]]-Table_TrackDisplacement[[#This Row],[Raw Cant Change]]</f>
        <v>0</v>
      </c>
      <c r="U296" s="29">
        <f ca="1">IFERROR(Table_TrackDisplacement[[#This Row],[Cant Raw Data]]-OFFSET(Table_TrackDisplacement[[#This Row],[Cant Raw Data]],-2,0),"-")</f>
        <v>-1.2535683259642383</v>
      </c>
      <c r="V296" s="29">
        <f ca="1">_xlfn.XLOOKUP(Table_TrackDisplacement[[#This Row],[Track ID]],Table__Track_Baseline[Track ID],Table__Track_Baseline[Avg. Twist],"-")</f>
        <v>-1.2541055590418182</v>
      </c>
      <c r="W296" s="29">
        <f ca="1">IFERROR(Table_TrackDisplacement[[#This Row],[Twist Raw Data]]-Table_TrackDisplacement[[#This Row],[BL Twist Raw Data]],"-")</f>
        <v>5.3723307757991279E-4</v>
      </c>
      <c r="X296" s="29">
        <f ca="1">IFERROR(Table_TrackDisplacement[[#This Row],[Cant Delta Data]]-OFFSET(Table_TrackDisplacement[[#This Row],[Cant Delta Data]],-2,0),"-")</f>
        <v>5.3723307757991279E-4</v>
      </c>
      <c r="Y296" s="29">
        <f ca="1">IFERROR(Table_TrackDisplacement[[#This Row],[Twist Delta Data]]-Table_TrackDisplacement[[#This Row],[Raw Twist Change]],"-")</f>
        <v>0</v>
      </c>
      <c r="Z2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296" s="29">
        <f>_xlfn.XLOOKUP(Table_TrackDisplacement[[#This Row],[Track ID]],Table__Track_Baseline[Track ID],Table__Track_Baseline[Avg. Gauge],"-")</f>
        <v>1320.6376231231336</v>
      </c>
      <c r="AB296" s="29">
        <f>IFERROR(Table_TrackDisplacement[[#This Row],[Gauge Raw Data]]-Table_TrackDisplacement[[#This Row],[BL Gauge Raw Data]],"-")</f>
        <v>-2.5713762208852131E-3</v>
      </c>
      <c r="AC2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297" spans="1:29" x14ac:dyDescent="0.25">
      <c r="A297" s="27">
        <v>45785.270833333336</v>
      </c>
      <c r="B297" s="28" t="s">
        <v>20</v>
      </c>
      <c r="C297" s="28" t="str">
        <f>Table_TrackDisplacement[[#This Row],[Epoch]]&amp;"-"&amp;Table_TrackDisplacement[[#This Row],[Track ID]]</f>
        <v>45785.2708333333-250-RL-OP-0029</v>
      </c>
      <c r="D297" s="34">
        <v>51893.791834251315</v>
      </c>
      <c r="E297" s="34">
        <v>159193.24188966473</v>
      </c>
      <c r="F297" s="34">
        <v>18.860926416951401</v>
      </c>
      <c r="G297" s="34">
        <v>51893.426692580288</v>
      </c>
      <c r="H297" s="34">
        <v>159191.97223179525</v>
      </c>
      <c r="I297" s="34">
        <v>18.857700906411129</v>
      </c>
      <c r="J297" s="33">
        <v>-1.0002115595852956E-3</v>
      </c>
      <c r="K297" s="33">
        <v>-7.2835246101021767E-7</v>
      </c>
      <c r="L297" s="33">
        <v>5.8635621158487083E-6</v>
      </c>
      <c r="M297" s="33">
        <v>2.176966518163681E-8</v>
      </c>
      <c r="N297" s="33">
        <v>-3.3325803815387189E-4</v>
      </c>
      <c r="O297" s="33">
        <v>3.2641978009451122E-10</v>
      </c>
      <c r="P297" s="29">
        <f>(Table_TrackDisplacement[[#This Row],[LR Track Z]]-Table_TrackDisplacement[[#This Row],[RR Track Z]])*1000</f>
        <v>3.2255105402718698</v>
      </c>
      <c r="Q297" s="29">
        <f>_xlfn.XLOOKUP(Table_TrackDisplacement[[#This Row],[Track ID]],Table__Track_Baseline[Track ID],Table__Track_Baseline[Avg. Cant],"-")</f>
        <v>3.2196473045758012</v>
      </c>
      <c r="R297" s="29">
        <f>Table_TrackDisplacement[[#This Row],[Cant Raw Data]]-Table_TrackDisplacement[[#This Row],[BL Cant Raw Data]]</f>
        <v>5.8632356960686138E-3</v>
      </c>
      <c r="S297" s="30">
        <f>(Table_TrackDisplacement[[#This Row],[Delta LR Z]]-Table_TrackDisplacement[[#This Row],[Delta RR Z]])*1000</f>
        <v>5.8632356960686138E-3</v>
      </c>
      <c r="T297" s="29">
        <f>Table_TrackDisplacement[[#This Row],[Cant Delta Data]]-Table_TrackDisplacement[[#This Row],[Raw Cant Change]]</f>
        <v>0</v>
      </c>
      <c r="U297" s="29">
        <f ca="1">IFERROR(Table_TrackDisplacement[[#This Row],[Cant Raw Data]]-OFFSET(Table_TrackDisplacement[[#This Row],[Cant Raw Data]],-2,0),"-")</f>
        <v>-1.1528658255492985</v>
      </c>
      <c r="V297" s="29">
        <f ca="1">_xlfn.XLOOKUP(Table_TrackDisplacement[[#This Row],[Track ID]],Table__Track_Baseline[Track ID],Table__Track_Baseline[Avg. Twist],"-")</f>
        <v>-1.1591554537986326</v>
      </c>
      <c r="W297" s="29">
        <f ca="1">IFERROR(Table_TrackDisplacement[[#This Row],[Twist Raw Data]]-Table_TrackDisplacement[[#This Row],[BL Twist Raw Data]],"-")</f>
        <v>6.2896282493341005E-3</v>
      </c>
      <c r="X297" s="29">
        <f ca="1">IFERROR(Table_TrackDisplacement[[#This Row],[Cant Delta Data]]-OFFSET(Table_TrackDisplacement[[#This Row],[Cant Delta Data]],-2,0),"-")</f>
        <v>6.2896282493341005E-3</v>
      </c>
      <c r="Y297" s="29">
        <f ca="1">IFERROR(Table_TrackDisplacement[[#This Row],[Twist Delta Data]]-Table_TrackDisplacement[[#This Row],[Raw Twist Change]],"-")</f>
        <v>0</v>
      </c>
      <c r="Z2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1321.1245018377867</v>
      </c>
      <c r="AA297" s="29">
        <f>_xlfn.XLOOKUP(Table_TrackDisplacement[[#This Row],[Track ID]],Table__Track_Baseline[Track ID],Table__Track_Baseline[Avg. Gauge],"-")</f>
        <v>1321.0817834196855</v>
      </c>
      <c r="AB297" s="29">
        <f>IFERROR(Table_TrackDisplacement[[#This Row],[Gauge Raw Data]]-Table_TrackDisplacement[[#This Row],[BL Gauge Raw Data]],"-")</f>
        <v>4.2718418101230782E-2</v>
      </c>
      <c r="AC2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1.054076412004042</v>
      </c>
    </row>
    <row r="298" spans="1:29" x14ac:dyDescent="0.25">
      <c r="A298" s="27">
        <v>45785.270833333336</v>
      </c>
      <c r="B298" s="28" t="s">
        <v>21</v>
      </c>
      <c r="C298" s="28" t="str">
        <f>Table_TrackDisplacement[[#This Row],[Epoch]]&amp;"-"&amp;Table_TrackDisplacement[[#This Row],[Track ID]]</f>
        <v>45785.2708333333-250-RL-OP-0030</v>
      </c>
      <c r="D298" s="34">
        <v>51894.75263598399</v>
      </c>
      <c r="E298" s="34">
        <v>159192.96465370167</v>
      </c>
      <c r="F298" s="34">
        <v>18.86142768737643</v>
      </c>
      <c r="G298" s="34">
        <v>51894.387556785739</v>
      </c>
      <c r="H298" s="34">
        <v>159191.69521203163</v>
      </c>
      <c r="I298" s="34">
        <v>18.85787192737892</v>
      </c>
      <c r="J298" s="33">
        <v>-1.004226112854667E-3</v>
      </c>
      <c r="K298" s="33">
        <v>-1.4549004845321178E-5</v>
      </c>
      <c r="L298" s="33">
        <v>1.1712660034390865E-4</v>
      </c>
      <c r="M298" s="33">
        <v>4.1297753341495991E-6</v>
      </c>
      <c r="N298" s="33">
        <v>-3.190527786500752E-4</v>
      </c>
      <c r="O298" s="33">
        <v>6.1914548155073135E-8</v>
      </c>
      <c r="P298" s="29">
        <f>(Table_TrackDisplacement[[#This Row],[LR Track Z]]-Table_TrackDisplacement[[#This Row],[RR Track Z]])*1000</f>
        <v>3.5557599975106768</v>
      </c>
      <c r="Q298" s="29">
        <f>_xlfn.XLOOKUP(Table_TrackDisplacement[[#This Row],[Track ID]],Table__Track_Baseline[Track ID],Table__Track_Baseline[Avg. Cant],"-")</f>
        <v>3.4386953117149233</v>
      </c>
      <c r="R298" s="29">
        <f>Table_TrackDisplacement[[#This Row],[Cant Raw Data]]-Table_TrackDisplacement[[#This Row],[BL Cant Raw Data]]</f>
        <v>0.11706468579575358</v>
      </c>
      <c r="S298" s="30">
        <f>(Table_TrackDisplacement[[#This Row],[Delta LR Z]]-Table_TrackDisplacement[[#This Row],[Delta RR Z]])*1000</f>
        <v>0.11706468579575358</v>
      </c>
      <c r="T298" s="29">
        <f>Table_TrackDisplacement[[#This Row],[Cant Delta Data]]-Table_TrackDisplacement[[#This Row],[Raw Cant Change]]</f>
        <v>0</v>
      </c>
      <c r="U298" s="29">
        <f ca="1">IFERROR(Table_TrackDisplacement[[#This Row],[Cant Raw Data]]-OFFSET(Table_TrackDisplacement[[#This Row],[Cant Raw Data]],-2,0),"-")</f>
        <v>-0.1728940396539258</v>
      </c>
      <c r="V298" s="29">
        <f ca="1">_xlfn.XLOOKUP(Table_TrackDisplacement[[#This Row],[Track ID]],Table__Track_Baseline[Track ID],Table__Track_Baseline[Avg. Twist],"-")</f>
        <v>-0.29083113531669369</v>
      </c>
      <c r="W298" s="29">
        <f ca="1">IFERROR(Table_TrackDisplacement[[#This Row],[Twist Raw Data]]-Table_TrackDisplacement[[#This Row],[BL Twist Raw Data]],"-")</f>
        <v>0.11793709566276789</v>
      </c>
      <c r="X298" s="29">
        <f ca="1">IFERROR(Table_TrackDisplacement[[#This Row],[Cant Delta Data]]-OFFSET(Table_TrackDisplacement[[#This Row],[Cant Delta Data]],-2,0),"-")</f>
        <v>0.11793709566276789</v>
      </c>
      <c r="Y298" s="29">
        <f ca="1">IFERROR(Table_TrackDisplacement[[#This Row],[Twist Delta Data]]-Table_TrackDisplacement[[#This Row],[Raw Twist Change]],"-")</f>
        <v>0</v>
      </c>
      <c r="Z2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1320.9003058739065</v>
      </c>
      <c r="AA298" s="29">
        <f>_xlfn.XLOOKUP(Table_TrackDisplacement[[#This Row],[Track ID]],Table__Track_Baseline[Track ID],Table__Track_Baseline[Avg. Gauge],"-")</f>
        <v>1320.8864707908592</v>
      </c>
      <c r="AB298" s="29">
        <f>IFERROR(Table_TrackDisplacement[[#This Row],[Gauge Raw Data]]-Table_TrackDisplacement[[#This Row],[BL Gauge Raw Data]],"-")</f>
        <v>1.3835083047297303E-2</v>
      </c>
      <c r="AC2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1.0598152132173102</v>
      </c>
    </row>
    <row r="299" spans="1:29" x14ac:dyDescent="0.25">
      <c r="A299" s="27">
        <v>45785.270833333336</v>
      </c>
      <c r="B299" s="28" t="s">
        <v>22</v>
      </c>
      <c r="C299" s="28" t="str">
        <f>Table_TrackDisplacement[[#This Row],[Epoch]]&amp;"-"&amp;Table_TrackDisplacement[[#This Row],[Track ID]]</f>
        <v>45785.2708333333-250-RL-OP-0031</v>
      </c>
      <c r="D299" s="34">
        <v>51895.713437716666</v>
      </c>
      <c r="E299" s="34">
        <v>159192.68741773861</v>
      </c>
      <c r="F299" s="34">
        <v>18.861928957801464</v>
      </c>
      <c r="G299" s="34">
        <v>51895.348420991184</v>
      </c>
      <c r="H299" s="34">
        <v>159191.418192268</v>
      </c>
      <c r="I299" s="34">
        <v>18.858042948346714</v>
      </c>
      <c r="J299" s="33">
        <v>-1.0082406588480808E-3</v>
      </c>
      <c r="K299" s="33">
        <v>-2.8369657229632139E-5</v>
      </c>
      <c r="L299" s="33">
        <v>2.2838963857907402E-4</v>
      </c>
      <c r="M299" s="33">
        <v>8.237766451202333E-6</v>
      </c>
      <c r="N299" s="33">
        <v>-3.048475191462785E-4</v>
      </c>
      <c r="O299" s="33">
        <v>1.2350268008276544E-7</v>
      </c>
      <c r="P299" s="29">
        <f>(Table_TrackDisplacement[[#This Row],[LR Track Z]]-Table_TrackDisplacement[[#This Row],[RR Track Z]])*1000</f>
        <v>3.8860094547494839</v>
      </c>
      <c r="Q299" s="29">
        <f>_xlfn.XLOOKUP(Table_TrackDisplacement[[#This Row],[Track ID]],Table__Track_Baseline[Track ID],Table__Track_Baseline[Avg. Cant],"-")</f>
        <v>3.6577433188504926</v>
      </c>
      <c r="R299" s="29">
        <f>Table_TrackDisplacement[[#This Row],[Cant Raw Data]]-Table_TrackDisplacement[[#This Row],[BL Cant Raw Data]]</f>
        <v>0.22826613589899125</v>
      </c>
      <c r="S299" s="30">
        <f>(Table_TrackDisplacement[[#This Row],[Delta LR Z]]-Table_TrackDisplacement[[#This Row],[Delta RR Z]])*1000</f>
        <v>0.22826613589899125</v>
      </c>
      <c r="T299" s="29">
        <f>Table_TrackDisplacement[[#This Row],[Cant Delta Data]]-Table_TrackDisplacement[[#This Row],[Raw Cant Change]]</f>
        <v>0</v>
      </c>
      <c r="U299" s="29">
        <f ca="1">IFERROR(Table_TrackDisplacement[[#This Row],[Cant Raw Data]]-OFFSET(Table_TrackDisplacement[[#This Row],[Cant Raw Data]],-2,0),"-")</f>
        <v>0.66049891447761411</v>
      </c>
      <c r="V299" s="29">
        <f ca="1">_xlfn.XLOOKUP(Table_TrackDisplacement[[#This Row],[Track ID]],Table__Track_Baseline[Track ID],Table__Track_Baseline[Avg. Twist],"-")</f>
        <v>0.43809601427469147</v>
      </c>
      <c r="W299" s="29">
        <f ca="1">IFERROR(Table_TrackDisplacement[[#This Row],[Twist Raw Data]]-Table_TrackDisplacement[[#This Row],[BL Twist Raw Data]],"-")</f>
        <v>0.22240290020292264</v>
      </c>
      <c r="X299" s="29">
        <f ca="1">IFERROR(Table_TrackDisplacement[[#This Row],[Cant Delta Data]]-OFFSET(Table_TrackDisplacement[[#This Row],[Cant Delta Data]],-2,0),"-")</f>
        <v>0.22240290020292264</v>
      </c>
      <c r="Y299" s="29">
        <f ca="1">IFERROR(Table_TrackDisplacement[[#This Row],[Twist Delta Data]]-Table_TrackDisplacement[[#This Row],[Raw Twist Change]],"-")</f>
        <v>0</v>
      </c>
      <c r="Z2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1320.6761927831617</v>
      </c>
      <c r="AA299" s="29">
        <f>_xlfn.XLOOKUP(Table_TrackDisplacement[[#This Row],[Track ID]],Table__Track_Baseline[Track ID],Table__Track_Baseline[Avg. Gauge],"-")</f>
        <v>1320.6911946526989</v>
      </c>
      <c r="AB299" s="29">
        <f>IFERROR(Table_TrackDisplacement[[#This Row],[Gauge Raw Data]]-Table_TrackDisplacement[[#This Row],[BL Gauge Raw Data]],"-")</f>
        <v>-1.5001869537172752E-2</v>
      </c>
      <c r="AC2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1.0778561249198182</v>
      </c>
    </row>
    <row r="300" spans="1:29" x14ac:dyDescent="0.25">
      <c r="A300" s="27">
        <v>45785.270833333336</v>
      </c>
      <c r="B300" s="28" t="s">
        <v>23</v>
      </c>
      <c r="C300" s="28" t="str">
        <f>Table_TrackDisplacement[[#This Row],[Epoch]]&amp;"-"&amp;Table_TrackDisplacement[[#This Row],[Track ID]]</f>
        <v>45785.2708333333-250-RL-OP-0032</v>
      </c>
      <c r="D300" s="34">
        <v>51896.67540436655</v>
      </c>
      <c r="E300" s="34">
        <v>159192.40990241416</v>
      </c>
      <c r="F300" s="34">
        <v>18.862477008946644</v>
      </c>
      <c r="G300" s="34">
        <v>51896.30852141809</v>
      </c>
      <c r="H300" s="34">
        <v>159191.14170884955</v>
      </c>
      <c r="I300" s="34">
        <v>18.858247340168667</v>
      </c>
      <c r="J300" s="33">
        <v>2.1638625185005367E-6</v>
      </c>
      <c r="K300" s="33">
        <v>-3.2585026929154992E-4</v>
      </c>
      <c r="L300" s="33">
        <v>3.262366265204264E-4</v>
      </c>
      <c r="M300" s="33">
        <v>-9.9999322992516682E-4</v>
      </c>
      <c r="N300" s="33">
        <v>-1.9208528101444244E-9</v>
      </c>
      <c r="O300" s="33">
        <v>-9.2823794659580017E-6</v>
      </c>
      <c r="P300" s="29">
        <f>(Table_TrackDisplacement[[#This Row],[LR Track Z]]-Table_TrackDisplacement[[#This Row],[RR Track Z]])*1000</f>
        <v>4.22966877797748</v>
      </c>
      <c r="Q300" s="29">
        <f>_xlfn.XLOOKUP(Table_TrackDisplacement[[#This Row],[Track ID]],Table__Track_Baseline[Track ID],Table__Track_Baseline[Avg. Cant],"-")</f>
        <v>3.8941497719910956</v>
      </c>
      <c r="R300" s="29">
        <f>Table_TrackDisplacement[[#This Row],[Cant Raw Data]]-Table_TrackDisplacement[[#This Row],[BL Cant Raw Data]]</f>
        <v>0.3355190059863844</v>
      </c>
      <c r="S300" s="30">
        <f>(Table_TrackDisplacement[[#This Row],[Delta LR Z]]-Table_TrackDisplacement[[#This Row],[Delta RR Z]])*1000</f>
        <v>0.3355190059863844</v>
      </c>
      <c r="T300" s="29">
        <f>Table_TrackDisplacement[[#This Row],[Cant Delta Data]]-Table_TrackDisplacement[[#This Row],[Raw Cant Change]]</f>
        <v>0</v>
      </c>
      <c r="U300" s="29">
        <f ca="1">IFERROR(Table_TrackDisplacement[[#This Row],[Cant Raw Data]]-OFFSET(Table_TrackDisplacement[[#This Row],[Cant Raw Data]],-2,0),"-")</f>
        <v>0.67390878046680314</v>
      </c>
      <c r="V300" s="29">
        <f ca="1">_xlfn.XLOOKUP(Table_TrackDisplacement[[#This Row],[Track ID]],Table__Track_Baseline[Track ID],Table__Track_Baseline[Avg. Twist],"-")</f>
        <v>0.45545446027617231</v>
      </c>
      <c r="W300" s="29">
        <f ca="1">IFERROR(Table_TrackDisplacement[[#This Row],[Twist Raw Data]]-Table_TrackDisplacement[[#This Row],[BL Twist Raw Data]],"-")</f>
        <v>0.21845432019063082</v>
      </c>
      <c r="X300" s="29">
        <f ca="1">IFERROR(Table_TrackDisplacement[[#This Row],[Cant Delta Data]]-OFFSET(Table_TrackDisplacement[[#This Row],[Cant Delta Data]],-2,0),"-")</f>
        <v>0.21845432019063082</v>
      </c>
      <c r="Y300" s="29">
        <f ca="1">IFERROR(Table_TrackDisplacement[[#This Row],[Twist Delta Data]]-Table_TrackDisplacement[[#This Row],[Raw Twist Change]],"-")</f>
        <v>0</v>
      </c>
      <c r="Z3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1320.2029788210448</v>
      </c>
      <c r="AA300" s="29">
        <f>_xlfn.XLOOKUP(Table_TrackDisplacement[[#This Row],[Track ID]],Table__Track_Baseline[Track ID],Table__Track_Baseline[Avg. Gauge],"-")</f>
        <v>1320.2368798619764</v>
      </c>
      <c r="AB300" s="29">
        <f>IFERROR(Table_TrackDisplacement[[#This Row],[Gauge Raw Data]]-Table_TrackDisplacement[[#This Row],[BL Gauge Raw Data]],"-")</f>
        <v>-3.3901040931596071E-2</v>
      </c>
      <c r="AC3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1.105924494481197</v>
      </c>
    </row>
    <row r="301" spans="1:29" x14ac:dyDescent="0.25">
      <c r="A301" s="27">
        <v>45785.270833333336</v>
      </c>
      <c r="B301" s="28" t="s">
        <v>24</v>
      </c>
      <c r="C301" s="28" t="str">
        <f>Table_TrackDisplacement[[#This Row],[Epoch]]&amp;"-"&amp;Table_TrackDisplacement[[#This Row],[Track ID]]</f>
        <v>45785.2708333333-250-RL-OP-0033</v>
      </c>
      <c r="D301" s="34">
        <v>51897.636450977137</v>
      </c>
      <c r="E301" s="34">
        <v>159192.13351890465</v>
      </c>
      <c r="F301" s="34">
        <v>18.863729186940898</v>
      </c>
      <c r="G301" s="34">
        <v>51897.270420156812</v>
      </c>
      <c r="H301" s="34">
        <v>159190.86830352191</v>
      </c>
      <c r="I301" s="34">
        <v>18.858833233345244</v>
      </c>
      <c r="J301" s="33">
        <v>3.7348661862779409E-5</v>
      </c>
      <c r="K301" s="33">
        <v>-2.0417431369423866E-4</v>
      </c>
      <c r="L301" s="33">
        <v>2.1084301980067721E-4</v>
      </c>
      <c r="M301" s="33">
        <v>-9.9990943999728188E-4</v>
      </c>
      <c r="N301" s="33">
        <v>-2.5727786123752594E-8</v>
      </c>
      <c r="O301" s="33">
        <v>-1.241633134263509E-4</v>
      </c>
      <c r="P301" s="29">
        <f>(Table_TrackDisplacement[[#This Row],[LR Track Z]]-Table_TrackDisplacement[[#This Row],[RR Track Z]])*1000</f>
        <v>4.8959535956534239</v>
      </c>
      <c r="Q301" s="29">
        <f>_xlfn.XLOOKUP(Table_TrackDisplacement[[#This Row],[Track ID]],Table__Track_Baseline[Track ID],Table__Track_Baseline[Avg. Cant],"-")</f>
        <v>4.5609472624263958</v>
      </c>
      <c r="R301" s="29">
        <f>Table_TrackDisplacement[[#This Row],[Cant Raw Data]]-Table_TrackDisplacement[[#This Row],[BL Cant Raw Data]]</f>
        <v>0.33500633322702811</v>
      </c>
      <c r="S301" s="30">
        <f>(Table_TrackDisplacement[[#This Row],[Delta LR Z]]-Table_TrackDisplacement[[#This Row],[Delta RR Z]])*1000</f>
        <v>0.33500633322702811</v>
      </c>
      <c r="T301" s="29">
        <f>Table_TrackDisplacement[[#This Row],[Cant Delta Data]]-Table_TrackDisplacement[[#This Row],[Raw Cant Change]]</f>
        <v>0</v>
      </c>
      <c r="U301" s="29">
        <f ca="1">IFERROR(Table_TrackDisplacement[[#This Row],[Cant Raw Data]]-OFFSET(Table_TrackDisplacement[[#This Row],[Cant Raw Data]],-2,0),"-")</f>
        <v>1.00994414090394</v>
      </c>
      <c r="V301" s="29">
        <f ca="1">_xlfn.XLOOKUP(Table_TrackDisplacement[[#This Row],[Track ID]],Table__Track_Baseline[Track ID],Table__Track_Baseline[Avg. Twist],"-")</f>
        <v>0.90320394357590317</v>
      </c>
      <c r="W301" s="29">
        <f ca="1">IFERROR(Table_TrackDisplacement[[#This Row],[Twist Raw Data]]-Table_TrackDisplacement[[#This Row],[BL Twist Raw Data]],"-")</f>
        <v>0.10674019732803686</v>
      </c>
      <c r="X301" s="29">
        <f ca="1">IFERROR(Table_TrackDisplacement[[#This Row],[Cant Delta Data]]-OFFSET(Table_TrackDisplacement[[#This Row],[Cant Delta Data]],-2,0),"-")</f>
        <v>0.10674019732803686</v>
      </c>
      <c r="Y301" s="29">
        <f ca="1">IFERROR(Table_TrackDisplacement[[#This Row],[Twist Delta Data]]-Table_TrackDisplacement[[#This Row],[Raw Twist Change]],"-")</f>
        <v>0</v>
      </c>
      <c r="Z3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1317.1076252542969</v>
      </c>
      <c r="AA301" s="29">
        <f>_xlfn.XLOOKUP(Table_TrackDisplacement[[#This Row],[Track ID]],Table__Track_Baseline[Track ID],Table__Track_Baseline[Avg. Gauge],"-")</f>
        <v>1317.0146897271238</v>
      </c>
      <c r="AB301" s="29">
        <f>IFERROR(Table_TrackDisplacement[[#This Row],[Gauge Raw Data]]-Table_TrackDisplacement[[#This Row],[BL Gauge Raw Data]],"-")</f>
        <v>9.29355271730401E-2</v>
      </c>
      <c r="AC3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1.1089681051792422</v>
      </c>
    </row>
    <row r="302" spans="1:29" x14ac:dyDescent="0.25">
      <c r="A302" s="27">
        <v>45785.270833333336</v>
      </c>
      <c r="B302" s="28" t="s">
        <v>25</v>
      </c>
      <c r="C302" s="28" t="str">
        <f>Table_TrackDisplacement[[#This Row],[Epoch]]&amp;"-"&amp;Table_TrackDisplacement[[#This Row],[Track ID]]</f>
        <v>45785.2708333333-250-RL-OP-0034</v>
      </c>
      <c r="D302" s="34">
        <v>51898.597497587733</v>
      </c>
      <c r="E302" s="34">
        <v>159191.85713539514</v>
      </c>
      <c r="F302" s="34">
        <v>18.864981364935151</v>
      </c>
      <c r="G302" s="34">
        <v>51898.232318895534</v>
      </c>
      <c r="H302" s="34">
        <v>159190.59489819428</v>
      </c>
      <c r="I302" s="34">
        <v>18.859419126521821</v>
      </c>
      <c r="J302" s="33">
        <v>7.2533468483015895E-5</v>
      </c>
      <c r="K302" s="33">
        <v>-8.2498358096927404E-5</v>
      </c>
      <c r="L302" s="33">
        <v>9.5449413077375311E-5</v>
      </c>
      <c r="M302" s="33">
        <v>-9.9982565734535456E-4</v>
      </c>
      <c r="N302" s="33">
        <v>-4.9563823267817497E-8</v>
      </c>
      <c r="O302" s="33">
        <v>-2.3904424738674379E-4</v>
      </c>
      <c r="P302" s="29">
        <f>(Table_TrackDisplacement[[#This Row],[LR Track Z]]-Table_TrackDisplacement[[#This Row],[RR Track Z]])*1000</f>
        <v>5.5622384133293679</v>
      </c>
      <c r="Q302" s="29">
        <f>_xlfn.XLOOKUP(Table_TrackDisplacement[[#This Row],[Track ID]],Table__Track_Baseline[Track ID],Table__Track_Baseline[Avg. Cant],"-")</f>
        <v>5.2277447528652488</v>
      </c>
      <c r="R302" s="29">
        <f>Table_TrackDisplacement[[#This Row],[Cant Raw Data]]-Table_TrackDisplacement[[#This Row],[BL Cant Raw Data]]</f>
        <v>0.3344936604641191</v>
      </c>
      <c r="S302" s="30">
        <f>(Table_TrackDisplacement[[#This Row],[Delta LR Z]]-Table_TrackDisplacement[[#This Row],[Delta RR Z]])*1000</f>
        <v>0.3344936604641191</v>
      </c>
      <c r="T302" s="29">
        <f>Table_TrackDisplacement[[#This Row],[Cant Delta Data]]-Table_TrackDisplacement[[#This Row],[Raw Cant Change]]</f>
        <v>0</v>
      </c>
      <c r="U302" s="29">
        <f ca="1">IFERROR(Table_TrackDisplacement[[#This Row],[Cant Raw Data]]-OFFSET(Table_TrackDisplacement[[#This Row],[Cant Raw Data]],-2,0),"-")</f>
        <v>1.3325696353518879</v>
      </c>
      <c r="V302" s="29">
        <f ca="1">_xlfn.XLOOKUP(Table_TrackDisplacement[[#This Row],[Track ID]],Table__Track_Baseline[Track ID],Table__Track_Baseline[Avg. Twist],"-")</f>
        <v>1.3335949808741532</v>
      </c>
      <c r="W302" s="29">
        <f ca="1">IFERROR(Table_TrackDisplacement[[#This Row],[Twist Raw Data]]-Table_TrackDisplacement[[#This Row],[BL Twist Raw Data]],"-")</f>
        <v>-1.0253455222652974E-3</v>
      </c>
      <c r="X302" s="29">
        <f ca="1">IFERROR(Table_TrackDisplacement[[#This Row],[Cant Delta Data]]-OFFSET(Table_TrackDisplacement[[#This Row],[Cant Delta Data]],-2,0),"-")</f>
        <v>-1.0253455222652974E-3</v>
      </c>
      <c r="Y302" s="29">
        <f ca="1">IFERROR(Table_TrackDisplacement[[#This Row],[Twist Delta Data]]-Table_TrackDisplacement[[#This Row],[Raw Twist Change]],"-")</f>
        <v>0</v>
      </c>
      <c r="Z3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1314.0126205533795</v>
      </c>
      <c r="AA302" s="29">
        <f>_xlfn.XLOOKUP(Table_TrackDisplacement[[#This Row],[Track ID]],Table__Track_Baseline[Track ID],Table__Track_Baseline[Avg. Gauge],"-")</f>
        <v>1313.7928485909856</v>
      </c>
      <c r="AB302" s="29">
        <f>IFERROR(Table_TrackDisplacement[[#This Row],[Gauge Raw Data]]-Table_TrackDisplacement[[#This Row],[BL Gauge Raw Data]],"-")</f>
        <v>0.21977196239390651</v>
      </c>
      <c r="AC3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1.126338273928065</v>
      </c>
    </row>
    <row r="303" spans="1:29" x14ac:dyDescent="0.25">
      <c r="A303" s="27">
        <v>45785.270833333336</v>
      </c>
      <c r="B303" s="28" t="s">
        <v>26</v>
      </c>
      <c r="C303" s="28" t="str">
        <f>Table_TrackDisplacement[[#This Row],[Epoch]]&amp;"-"&amp;Table_TrackDisplacement[[#This Row],[Track ID]]</f>
        <v>45785.2708333333-250-RL-OP-0035</v>
      </c>
      <c r="D303" s="34">
        <v>51899.557732431109</v>
      </c>
      <c r="E303" s="34">
        <v>159191.58232042889</v>
      </c>
      <c r="F303" s="34">
        <v>18.866</v>
      </c>
      <c r="G303" s="34">
        <v>51899.202476862527</v>
      </c>
      <c r="H303" s="34">
        <v>159190.31963600163</v>
      </c>
      <c r="I303" s="34">
        <v>18.859777465674785</v>
      </c>
      <c r="J303" s="33">
        <v>-1.0160004094359465E-3</v>
      </c>
      <c r="K303" s="33">
        <v>2.7617489104159176E-4</v>
      </c>
      <c r="L303" s="33">
        <v>0</v>
      </c>
      <c r="M303" s="33">
        <v>-1.0008105673477985E-3</v>
      </c>
      <c r="N303" s="33">
        <v>-2.9485963750630617E-6</v>
      </c>
      <c r="O303" s="33">
        <v>-3.1286241750549948E-4</v>
      </c>
      <c r="P303" s="29">
        <f>(Table_TrackDisplacement[[#This Row],[LR Track Z]]-Table_TrackDisplacement[[#This Row],[RR Track Z]])*1000</f>
        <v>6.2225343252144683</v>
      </c>
      <c r="Q303" s="29">
        <f>_xlfn.XLOOKUP(Table_TrackDisplacement[[#This Row],[Track ID]],Table__Track_Baseline[Track ID],Table__Track_Baseline[Avg. Cant],"-")</f>
        <v>5.9096719077089688</v>
      </c>
      <c r="R303" s="29">
        <f>Table_TrackDisplacement[[#This Row],[Cant Raw Data]]-Table_TrackDisplacement[[#This Row],[BL Cant Raw Data]]</f>
        <v>0.31286241750549948</v>
      </c>
      <c r="S303" s="30">
        <f>(Table_TrackDisplacement[[#This Row],[Delta LR Z]]-Table_TrackDisplacement[[#This Row],[Delta RR Z]])*1000</f>
        <v>0.31286241750549948</v>
      </c>
      <c r="T303" s="29">
        <f>Table_TrackDisplacement[[#This Row],[Cant Delta Data]]-Table_TrackDisplacement[[#This Row],[Raw Cant Change]]</f>
        <v>0</v>
      </c>
      <c r="U303" s="29">
        <f ca="1">IFERROR(Table_TrackDisplacement[[#This Row],[Cant Raw Data]]-OFFSET(Table_TrackDisplacement[[#This Row],[Cant Raw Data]],-2,0),"-")</f>
        <v>1.3265807295610443</v>
      </c>
      <c r="V303" s="29">
        <f ca="1">_xlfn.XLOOKUP(Table_TrackDisplacement[[#This Row],[Track ID]],Table__Track_Baseline[Track ID],Table__Track_Baseline[Avg. Twist],"-")</f>
        <v>1.348724645282573</v>
      </c>
      <c r="W303" s="29">
        <f ca="1">IFERROR(Table_TrackDisplacement[[#This Row],[Twist Raw Data]]-Table_TrackDisplacement[[#This Row],[BL Twist Raw Data]],"-")</f>
        <v>-2.2143915721528629E-2</v>
      </c>
      <c r="X303" s="29">
        <f ca="1">IFERROR(Table_TrackDisplacement[[#This Row],[Cant Delta Data]]-OFFSET(Table_TrackDisplacement[[#This Row],[Cant Delta Data]],-2,0),"-")</f>
        <v>-2.2143915721528629E-2</v>
      </c>
      <c r="Y303" s="29">
        <f ca="1">IFERROR(Table_TrackDisplacement[[#This Row],[Twist Delta Data]]-Table_TrackDisplacement[[#This Row],[Raw Twist Change]],"-")</f>
        <v>0</v>
      </c>
      <c r="Z3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1311.7229897301856</v>
      </c>
      <c r="AA303" s="29">
        <f>_xlfn.XLOOKUP(Table_TrackDisplacement[[#This Row],[Track ID]],Table__Track_Baseline[Track ID],Table__Track_Baseline[Avg. Gauge],"-")</f>
        <v>1311.4569710845515</v>
      </c>
      <c r="AB303" s="29">
        <f>IFERROR(Table_TrackDisplacement[[#This Row],[Gauge Raw Data]]-Table_TrackDisplacement[[#This Row],[BL Gauge Raw Data]],"-")</f>
        <v>0.26601864563417621</v>
      </c>
      <c r="AC3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0.41955159970816913</v>
      </c>
    </row>
    <row r="304" spans="1:29" x14ac:dyDescent="0.25">
      <c r="A304" s="27">
        <v>45785.270833333336</v>
      </c>
      <c r="B304" s="28" t="s">
        <v>27</v>
      </c>
      <c r="C304" s="28" t="str">
        <f>Table_TrackDisplacement[[#This Row],[Epoch]]&amp;"-"&amp;Table_TrackDisplacement[[#This Row],[Track ID]]</f>
        <v>45785.2708333333-250-RL-OP-0036</v>
      </c>
      <c r="D304" s="34">
        <v>51900.520670537458</v>
      </c>
      <c r="E304" s="34">
        <v>159191.31259797278</v>
      </c>
      <c r="F304" s="34">
        <v>18.866</v>
      </c>
      <c r="G304" s="34">
        <v>51900.165060040614</v>
      </c>
      <c r="H304" s="34">
        <v>159190.04865039481</v>
      </c>
      <c r="I304" s="34">
        <v>18.859124645615051</v>
      </c>
      <c r="J304" s="33">
        <v>-1.1023491169908084E-3</v>
      </c>
      <c r="K304" s="33">
        <v>-3.2289448427036405E-5</v>
      </c>
      <c r="L304" s="33">
        <v>0</v>
      </c>
      <c r="M304" s="33">
        <v>-1.0051290155388415E-3</v>
      </c>
      <c r="N304" s="33">
        <v>-1.8657796317711473E-5</v>
      </c>
      <c r="O304" s="33">
        <v>-2.0380053242519125E-4</v>
      </c>
      <c r="P304" s="29">
        <f>(Table_TrackDisplacement[[#This Row],[LR Track Z]]-Table_TrackDisplacement[[#This Row],[RR Track Z]])*1000</f>
        <v>6.8753543849489063</v>
      </c>
      <c r="Q304" s="29">
        <f>_xlfn.XLOOKUP(Table_TrackDisplacement[[#This Row],[Track ID]],Table__Track_Baseline[Track ID],Table__Track_Baseline[Avg. Cant],"-")</f>
        <v>6.671553852523715</v>
      </c>
      <c r="R304" s="29">
        <f>Table_TrackDisplacement[[#This Row],[Cant Raw Data]]-Table_TrackDisplacement[[#This Row],[BL Cant Raw Data]]</f>
        <v>0.20380053242519125</v>
      </c>
      <c r="S304" s="30">
        <f>(Table_TrackDisplacement[[#This Row],[Delta LR Z]]-Table_TrackDisplacement[[#This Row],[Delta RR Z]])*1000</f>
        <v>0.20380053242519125</v>
      </c>
      <c r="T304" s="29">
        <f>Table_TrackDisplacement[[#This Row],[Cant Delta Data]]-Table_TrackDisplacement[[#This Row],[Raw Cant Change]]</f>
        <v>0</v>
      </c>
      <c r="U304" s="29">
        <f ca="1">IFERROR(Table_TrackDisplacement[[#This Row],[Cant Raw Data]]-OFFSET(Table_TrackDisplacement[[#This Row],[Cant Raw Data]],-2,0),"-")</f>
        <v>1.3131159716195384</v>
      </c>
      <c r="V304" s="29">
        <f ca="1">_xlfn.XLOOKUP(Table_TrackDisplacement[[#This Row],[Track ID]],Table__Track_Baseline[Track ID],Table__Track_Baseline[Avg. Twist],"-")</f>
        <v>1.4438090996584663</v>
      </c>
      <c r="W304" s="29">
        <f ca="1">IFERROR(Table_TrackDisplacement[[#This Row],[Twist Raw Data]]-Table_TrackDisplacement[[#This Row],[BL Twist Raw Data]],"-")</f>
        <v>-0.13069312803892785</v>
      </c>
      <c r="X304" s="29">
        <f ca="1">IFERROR(Table_TrackDisplacement[[#This Row],[Cant Delta Data]]-OFFSET(Table_TrackDisplacement[[#This Row],[Cant Delta Data]],-2,0),"-")</f>
        <v>-0.13069312803892785</v>
      </c>
      <c r="Y304" s="29">
        <f ca="1">IFERROR(Table_TrackDisplacement[[#This Row],[Twist Delta Data]]-Table_TrackDisplacement[[#This Row],[Raw Twist Change]],"-")</f>
        <v>0</v>
      </c>
      <c r="Z3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1313.0382994514898</v>
      </c>
      <c r="AA304" s="29">
        <f>_xlfn.XLOOKUP(Table_TrackDisplacement[[#This Row],[Track ID]],Table__Track_Baseline[Track ID],Table__Track_Baseline[Avg. Gauge],"-")</f>
        <v>1313.0767033808097</v>
      </c>
      <c r="AB304" s="29">
        <f>IFERROR(Table_TrackDisplacement[[#This Row],[Gauge Raw Data]]-Table_TrackDisplacement[[#This Row],[BL Gauge Raw Data]],"-")</f>
        <v>-3.84039293198839E-2</v>
      </c>
      <c r="AC3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0.22621279159753949</v>
      </c>
    </row>
    <row r="305" spans="1:29" x14ac:dyDescent="0.25">
      <c r="A305" s="27">
        <v>45785.270833333336</v>
      </c>
      <c r="B305" s="28" t="s">
        <v>28</v>
      </c>
      <c r="C305" s="28" t="str">
        <f>Table_TrackDisplacement[[#This Row],[Epoch]]&amp;"-"&amp;Table_TrackDisplacement[[#This Row],[Track ID]]</f>
        <v>45785.2708333333-250-RL-OP-0037</v>
      </c>
      <c r="D305" s="34">
        <v>51901.483608643815</v>
      </c>
      <c r="E305" s="34">
        <v>159191.04287551664</v>
      </c>
      <c r="F305" s="34">
        <v>18.866</v>
      </c>
      <c r="G305" s="34">
        <v>51901.127643218693</v>
      </c>
      <c r="H305" s="34">
        <v>159189.77766478801</v>
      </c>
      <c r="I305" s="34">
        <v>18.858471825555313</v>
      </c>
      <c r="J305" s="33">
        <v>-1.1886978172697127E-3</v>
      </c>
      <c r="K305" s="33">
        <v>-3.4075381699949503E-4</v>
      </c>
      <c r="L305" s="33">
        <v>0</v>
      </c>
      <c r="M305" s="33">
        <v>-1.0094474637298845E-3</v>
      </c>
      <c r="N305" s="33">
        <v>-3.4366967156529427E-5</v>
      </c>
      <c r="O305" s="33">
        <v>-9.4738647351988448E-5</v>
      </c>
      <c r="P305" s="29">
        <f>(Table_TrackDisplacement[[#This Row],[LR Track Z]]-Table_TrackDisplacement[[#This Row],[RR Track Z]])*1000</f>
        <v>7.528174444686897</v>
      </c>
      <c r="Q305" s="29">
        <f>_xlfn.XLOOKUP(Table_TrackDisplacement[[#This Row],[Track ID]],Table__Track_Baseline[Track ID],Table__Track_Baseline[Avg. Cant],"-")</f>
        <v>7.4334357973349086</v>
      </c>
      <c r="R305" s="29">
        <f>Table_TrackDisplacement[[#This Row],[Cant Raw Data]]-Table_TrackDisplacement[[#This Row],[BL Cant Raw Data]]</f>
        <v>9.4738647351988448E-2</v>
      </c>
      <c r="S305" s="30">
        <f>(Table_TrackDisplacement[[#This Row],[Delta LR Z]]-Table_TrackDisplacement[[#This Row],[Delta RR Z]])*1000</f>
        <v>9.4738647351988448E-2</v>
      </c>
      <c r="T305" s="29">
        <f>Table_TrackDisplacement[[#This Row],[Cant Delta Data]]-Table_TrackDisplacement[[#This Row],[Raw Cant Change]]</f>
        <v>0</v>
      </c>
      <c r="U305" s="29">
        <f ca="1">IFERROR(Table_TrackDisplacement[[#This Row],[Cant Raw Data]]-OFFSET(Table_TrackDisplacement[[#This Row],[Cant Raw Data]],-2,0),"-")</f>
        <v>1.3056401194724288</v>
      </c>
      <c r="V305" s="29">
        <f ca="1">_xlfn.XLOOKUP(Table_TrackDisplacement[[#This Row],[Track ID]],Table__Track_Baseline[Track ID],Table__Track_Baseline[Avg. Twist],"-")</f>
        <v>1.5237638896259398</v>
      </c>
      <c r="W305" s="29">
        <f ca="1">IFERROR(Table_TrackDisplacement[[#This Row],[Twist Raw Data]]-Table_TrackDisplacement[[#This Row],[BL Twist Raw Data]],"-")</f>
        <v>-0.21812377015351103</v>
      </c>
      <c r="X305" s="29">
        <f ca="1">IFERROR(Table_TrackDisplacement[[#This Row],[Cant Delta Data]]-OFFSET(Table_TrackDisplacement[[#This Row],[Cant Delta Data]],-2,0),"-")</f>
        <v>-0.21812377015351103</v>
      </c>
      <c r="Y305" s="29">
        <f ca="1">IFERROR(Table_TrackDisplacement[[#This Row],[Twist Delta Data]]-Table_TrackDisplacement[[#This Row],[Raw Twist Change]],"-")</f>
        <v>0</v>
      </c>
      <c r="Z3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1314.3539268876339</v>
      </c>
      <c r="AA305" s="29">
        <f>_xlfn.XLOOKUP(Table_TrackDisplacement[[#This Row],[Track ID]],Table__Track_Baseline[Track ID],Table__Track_Baseline[Avg. Gauge],"-")</f>
        <v>1314.6968682557522</v>
      </c>
      <c r="AB305" s="29">
        <f>IFERROR(Table_TrackDisplacement[[#This Row],[Gauge Raw Data]]-Table_TrackDisplacement[[#This Row],[BL Gauge Raw Data]],"-")</f>
        <v>-0.34294136811831777</v>
      </c>
      <c r="AC3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0.36739488605985493</v>
      </c>
    </row>
    <row r="306" spans="1:29" x14ac:dyDescent="0.25">
      <c r="A306" s="27">
        <v>45785.270833333336</v>
      </c>
      <c r="B306" s="28" t="s">
        <v>29</v>
      </c>
      <c r="C306" s="28" t="str">
        <f>Table_TrackDisplacement[[#This Row],[Epoch]]&amp;"-"&amp;Table_TrackDisplacement[[#This Row],[Track ID]]</f>
        <v>45785.2708333333-250-RL-OP-0038</v>
      </c>
      <c r="D306" s="34">
        <v>51902.446769943585</v>
      </c>
      <c r="E306" s="34">
        <v>159190.77424554108</v>
      </c>
      <c r="F306" s="34">
        <v>18.866124762962976</v>
      </c>
      <c r="G306" s="34">
        <v>51902.099872443272</v>
      </c>
      <c r="H306" s="34">
        <v>159189.5050474201</v>
      </c>
      <c r="I306" s="34">
        <v>18.857900000000001</v>
      </c>
      <c r="J306" s="33">
        <v>-9.9588614830281585E-4</v>
      </c>
      <c r="K306" s="33">
        <v>-6.5154285402968526E-4</v>
      </c>
      <c r="L306" s="33">
        <v>3.9579980260384673E-5</v>
      </c>
      <c r="M306" s="33">
        <v>3.774315700866282E-6</v>
      </c>
      <c r="N306" s="33">
        <v>-3.1952292192727327E-4</v>
      </c>
      <c r="O306" s="33">
        <v>0</v>
      </c>
      <c r="P306" s="29">
        <f>(Table_TrackDisplacement[[#This Row],[LR Track Z]]-Table_TrackDisplacement[[#This Row],[RR Track Z]])*1000</f>
        <v>8.2247629629748076</v>
      </c>
      <c r="Q306" s="29">
        <f>_xlfn.XLOOKUP(Table_TrackDisplacement[[#This Row],[Track ID]],Table__Track_Baseline[Track ID],Table__Track_Baseline[Avg. Cant],"-")</f>
        <v>8.1851829827144229</v>
      </c>
      <c r="R306" s="29">
        <f>Table_TrackDisplacement[[#This Row],[Cant Raw Data]]-Table_TrackDisplacement[[#This Row],[BL Cant Raw Data]]</f>
        <v>3.9579980260384673E-2</v>
      </c>
      <c r="S306" s="30">
        <f>(Table_TrackDisplacement[[#This Row],[Delta LR Z]]-Table_TrackDisplacement[[#This Row],[Delta RR Z]])*1000</f>
        <v>3.9579980260384673E-2</v>
      </c>
      <c r="T306" s="29">
        <f>Table_TrackDisplacement[[#This Row],[Cant Delta Data]]-Table_TrackDisplacement[[#This Row],[Raw Cant Change]]</f>
        <v>0</v>
      </c>
      <c r="U306" s="29">
        <f ca="1">IFERROR(Table_TrackDisplacement[[#This Row],[Cant Raw Data]]-OFFSET(Table_TrackDisplacement[[#This Row],[Cant Raw Data]],-2,0),"-")</f>
        <v>1.3494085780259013</v>
      </c>
      <c r="V306" s="29">
        <f ca="1">_xlfn.XLOOKUP(Table_TrackDisplacement[[#This Row],[Track ID]],Table__Track_Baseline[Track ID],Table__Track_Baseline[Avg. Twist],"-")</f>
        <v>1.5136291301907079</v>
      </c>
      <c r="W306" s="29">
        <f ca="1">IFERROR(Table_TrackDisplacement[[#This Row],[Twist Raw Data]]-Table_TrackDisplacement[[#This Row],[BL Twist Raw Data]],"-")</f>
        <v>-0.16422055216480658</v>
      </c>
      <c r="X306" s="29">
        <f ca="1">IFERROR(Table_TrackDisplacement[[#This Row],[Cant Delta Data]]-OFFSET(Table_TrackDisplacement[[#This Row],[Cant Delta Data]],-2,0),"-")</f>
        <v>-0.16422055216480658</v>
      </c>
      <c r="Y306" s="29">
        <f ca="1">IFERROR(Table_TrackDisplacement[[#This Row],[Twist Delta Data]]-Table_TrackDisplacement[[#This Row],[Raw Twist Change]],"-")</f>
        <v>0</v>
      </c>
      <c r="Z3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1315.7771060273808</v>
      </c>
      <c r="AA306" s="29">
        <f>_xlfn.XLOOKUP(Table_TrackDisplacement[[#This Row],[Track ID]],Table__Track_Baseline[Track ID],Table__Track_Baseline[Avg. Gauge],"-")</f>
        <v>1316.360972673865</v>
      </c>
      <c r="AB306" s="29">
        <f>IFERROR(Table_TrackDisplacement[[#This Row],[Gauge Raw Data]]-Table_TrackDisplacement[[#This Row],[BL Gauge Raw Data]],"-")</f>
        <v>-0.58386664648423903</v>
      </c>
      <c r="AC3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1.05409907192956</v>
      </c>
    </row>
    <row r="307" spans="1:29" x14ac:dyDescent="0.25">
      <c r="A307" s="27">
        <v>45785.270833333336</v>
      </c>
      <c r="B307" s="28" t="s">
        <v>30</v>
      </c>
      <c r="C307" s="28" t="str">
        <f>Table_TrackDisplacement[[#This Row],[Epoch]]&amp;"-"&amp;Table_TrackDisplacement[[#This Row],[Track ID]]</f>
        <v>45785.2708333333-250-RL-OP-0039</v>
      </c>
      <c r="D307" s="34">
        <v>51903.411366943481</v>
      </c>
      <c r="E307" s="34">
        <v>159190.51051814223</v>
      </c>
      <c r="F307" s="34">
        <v>18.866822542397966</v>
      </c>
      <c r="G307" s="34">
        <v>51903.064539433311</v>
      </c>
      <c r="H307" s="34">
        <v>159189.2415752236</v>
      </c>
      <c r="I307" s="34">
        <v>18.857900000000001</v>
      </c>
      <c r="J307" s="33">
        <v>-9.7287803509971127E-4</v>
      </c>
      <c r="K307" s="33">
        <v>-5.6695780949667096E-4</v>
      </c>
      <c r="L307" s="33">
        <v>2.6094452310587712E-4</v>
      </c>
      <c r="M307" s="33">
        <v>3.1982955988496542E-5</v>
      </c>
      <c r="N307" s="33">
        <v>-2.1630607079714537E-4</v>
      </c>
      <c r="O307" s="33">
        <v>0</v>
      </c>
      <c r="P307" s="29">
        <f>(Table_TrackDisplacement[[#This Row],[LR Track Z]]-Table_TrackDisplacement[[#This Row],[RR Track Z]])*1000</f>
        <v>8.922542397964861</v>
      </c>
      <c r="Q307" s="29">
        <f>_xlfn.XLOOKUP(Table_TrackDisplacement[[#This Row],[Track ID]],Table__Track_Baseline[Track ID],Table__Track_Baseline[Avg. Cant],"-")</f>
        <v>8.6615978748589839</v>
      </c>
      <c r="R307" s="29">
        <f>Table_TrackDisplacement[[#This Row],[Cant Raw Data]]-Table_TrackDisplacement[[#This Row],[BL Cant Raw Data]]</f>
        <v>0.26094452310587712</v>
      </c>
      <c r="S307" s="30">
        <f>(Table_TrackDisplacement[[#This Row],[Delta LR Z]]-Table_TrackDisplacement[[#This Row],[Delta RR Z]])*1000</f>
        <v>0.26094452310587712</v>
      </c>
      <c r="T307" s="29">
        <f>Table_TrackDisplacement[[#This Row],[Cant Delta Data]]-Table_TrackDisplacement[[#This Row],[Raw Cant Change]]</f>
        <v>0</v>
      </c>
      <c r="U307" s="29">
        <f ca="1">IFERROR(Table_TrackDisplacement[[#This Row],[Cant Raw Data]]-OFFSET(Table_TrackDisplacement[[#This Row],[Cant Raw Data]],-2,0),"-")</f>
        <v>1.394367953277964</v>
      </c>
      <c r="V307" s="29">
        <f ca="1">_xlfn.XLOOKUP(Table_TrackDisplacement[[#This Row],[Track ID]],Table__Track_Baseline[Track ID],Table__Track_Baseline[Avg. Twist],"-")</f>
        <v>1.2281620775240754</v>
      </c>
      <c r="W307" s="29">
        <f ca="1">IFERROR(Table_TrackDisplacement[[#This Row],[Twist Raw Data]]-Table_TrackDisplacement[[#This Row],[BL Twist Raw Data]],"-")</f>
        <v>0.16620587575388868</v>
      </c>
      <c r="X307" s="29">
        <f ca="1">IFERROR(Table_TrackDisplacement[[#This Row],[Cant Delta Data]]-OFFSET(Table_TrackDisplacement[[#This Row],[Cant Delta Data]],-2,0),"-")</f>
        <v>0.16620587575388868</v>
      </c>
      <c r="Y307" s="29">
        <f ca="1">IFERROR(Table_TrackDisplacement[[#This Row],[Twist Delta Data]]-Table_TrackDisplacement[[#This Row],[Raw Twist Change]],"-")</f>
        <v>0</v>
      </c>
      <c r="Z3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1315.5170330750341</v>
      </c>
      <c r="AA307" s="29">
        <f>_xlfn.XLOOKUP(Table_TrackDisplacement[[#This Row],[Track ID]],Table__Track_Baseline[Track ID],Table__Track_Baseline[Avg. Gauge],"-")</f>
        <v>1316.118744445334</v>
      </c>
      <c r="AB307" s="29">
        <f>IFERROR(Table_TrackDisplacement[[#This Row],[Gauge Raw Data]]-Table_TrackDisplacement[[#This Row],[BL Gauge Raw Data]],"-")</f>
        <v>-0.60171137029988131</v>
      </c>
      <c r="AC3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1.0958076005406829</v>
      </c>
    </row>
    <row r="308" spans="1:29" x14ac:dyDescent="0.25">
      <c r="A308" s="27">
        <v>45785.270833333336</v>
      </c>
      <c r="B308" s="28" t="s">
        <v>31</v>
      </c>
      <c r="C308" s="28" t="str">
        <f>Table_TrackDisplacement[[#This Row],[Epoch]]&amp;"-"&amp;Table_TrackDisplacement[[#This Row],[Track ID]]</f>
        <v>45785.2708333333-250-RL-OP-0040</v>
      </c>
      <c r="D308" s="34">
        <v>51904.375963943377</v>
      </c>
      <c r="E308" s="34">
        <v>159190.2467907434</v>
      </c>
      <c r="F308" s="34">
        <v>18.867520321832959</v>
      </c>
      <c r="G308" s="34">
        <v>51904.029206423351</v>
      </c>
      <c r="H308" s="34">
        <v>159188.9781030271</v>
      </c>
      <c r="I308" s="34">
        <v>18.857900000000001</v>
      </c>
      <c r="J308" s="33">
        <v>-9.498699291725643E-4</v>
      </c>
      <c r="K308" s="33">
        <v>-4.8237273585982621E-4</v>
      </c>
      <c r="L308" s="33">
        <v>4.8230906595492229E-4</v>
      </c>
      <c r="M308" s="33">
        <v>6.0191596276126802E-5</v>
      </c>
      <c r="N308" s="33">
        <v>-1.1308921966701746E-4</v>
      </c>
      <c r="O308" s="33">
        <v>0</v>
      </c>
      <c r="P308" s="29">
        <f>(Table_TrackDisplacement[[#This Row],[LR Track Z]]-Table_TrackDisplacement[[#This Row],[RR Track Z]])*1000</f>
        <v>9.6203218329584672</v>
      </c>
      <c r="Q308" s="29">
        <f>_xlfn.XLOOKUP(Table_TrackDisplacement[[#This Row],[Track ID]],Table__Track_Baseline[Track ID],Table__Track_Baseline[Avg. Cant],"-")</f>
        <v>9.1380127670035449</v>
      </c>
      <c r="R308" s="29">
        <f>Table_TrackDisplacement[[#This Row],[Cant Raw Data]]-Table_TrackDisplacement[[#This Row],[BL Cant Raw Data]]</f>
        <v>0.48230906595492229</v>
      </c>
      <c r="S308" s="30">
        <f>(Table_TrackDisplacement[[#This Row],[Delta LR Z]]-Table_TrackDisplacement[[#This Row],[Delta RR Z]])*1000</f>
        <v>0.48230906595492229</v>
      </c>
      <c r="T308" s="29">
        <f>Table_TrackDisplacement[[#This Row],[Cant Delta Data]]-Table_TrackDisplacement[[#This Row],[Raw Cant Change]]</f>
        <v>0</v>
      </c>
      <c r="U308" s="29">
        <f ca="1">IFERROR(Table_TrackDisplacement[[#This Row],[Cant Raw Data]]-OFFSET(Table_TrackDisplacement[[#This Row],[Cant Raw Data]],-2,0),"-")</f>
        <v>1.3955588699836596</v>
      </c>
      <c r="V308" s="29">
        <f ca="1">_xlfn.XLOOKUP(Table_TrackDisplacement[[#This Row],[Track ID]],Table__Track_Baseline[Track ID],Table__Track_Baseline[Avg. Twist],"-")</f>
        <v>0.95282978428912202</v>
      </c>
      <c r="W308" s="29">
        <f ca="1">IFERROR(Table_TrackDisplacement[[#This Row],[Twist Raw Data]]-Table_TrackDisplacement[[#This Row],[BL Twist Raw Data]],"-")</f>
        <v>0.44272908569453762</v>
      </c>
      <c r="X308" s="29">
        <f ca="1">IFERROR(Table_TrackDisplacement[[#This Row],[Cant Delta Data]]-OFFSET(Table_TrackDisplacement[[#This Row],[Cant Delta Data]],-2,0),"-")</f>
        <v>0.44272908569453762</v>
      </c>
      <c r="Y308" s="29">
        <f ca="1">IFERROR(Table_TrackDisplacement[[#This Row],[Twist Delta Data]]-Table_TrackDisplacement[[#This Row],[Raw Twist Change]],"-")</f>
        <v>0</v>
      </c>
      <c r="Z3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1315.2573321579084</v>
      </c>
      <c r="AA308" s="29">
        <f>_xlfn.XLOOKUP(Table_TrackDisplacement[[#This Row],[Track ID]],Table__Track_Baseline[Track ID],Table__Track_Baseline[Avg. Gauge],"-")</f>
        <v>1315.8766898367924</v>
      </c>
      <c r="AB308" s="29">
        <f>IFERROR(Table_TrackDisplacement[[#This Row],[Gauge Raw Data]]-Table_TrackDisplacement[[#This Row],[BL Gauge Raw Data]],"-")</f>
        <v>-0.61935767888394366</v>
      </c>
      <c r="AC3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1.1786503449394017</v>
      </c>
    </row>
    <row r="309" spans="1:29" x14ac:dyDescent="0.25">
      <c r="A309" s="27">
        <v>45785.270833333336</v>
      </c>
      <c r="B309" s="28" t="s">
        <v>32</v>
      </c>
      <c r="C309" s="28" t="str">
        <f>Table_TrackDisplacement[[#This Row],[Epoch]]&amp;"-"&amp;Table_TrackDisplacement[[#This Row],[Track ID]]</f>
        <v>45785.2708333333-250-RL-OP-0041</v>
      </c>
      <c r="D309" s="34">
        <v>51905.341841450259</v>
      </c>
      <c r="E309" s="34">
        <v>159189.98417913547</v>
      </c>
      <c r="F309" s="34">
        <v>18.868392406740742</v>
      </c>
      <c r="G309" s="34">
        <v>51905.003849006323</v>
      </c>
      <c r="H309" s="34">
        <v>159188.71294466936</v>
      </c>
      <c r="I309" s="34">
        <v>18.858104686160278</v>
      </c>
      <c r="J309" s="33">
        <v>7.2817783802747726E-8</v>
      </c>
      <c r="K309" s="33">
        <v>-6.6668595536611974E-4</v>
      </c>
      <c r="L309" s="33">
        <v>6.2688359244944536E-4</v>
      </c>
      <c r="M309" s="33">
        <v>-8.2470432971604168E-6</v>
      </c>
      <c r="N309" s="33">
        <v>-3.1096657039597631E-5</v>
      </c>
      <c r="O309" s="33">
        <v>-1.2564711937557149E-8</v>
      </c>
      <c r="P309" s="29">
        <f>(Table_TrackDisplacement[[#This Row],[LR Track Z]]-Table_TrackDisplacement[[#This Row],[RR Track Z]])*1000</f>
        <v>10.287720580464566</v>
      </c>
      <c r="Q309" s="29">
        <f>_xlfn.XLOOKUP(Table_TrackDisplacement[[#This Row],[Track ID]],Table__Track_Baseline[Track ID],Table__Track_Baseline[Avg. Cant],"-")</f>
        <v>9.6608244233031826</v>
      </c>
      <c r="R309" s="29">
        <f>Table_TrackDisplacement[[#This Row],[Cant Raw Data]]-Table_TrackDisplacement[[#This Row],[BL Cant Raw Data]]</f>
        <v>0.62689615716138292</v>
      </c>
      <c r="S309" s="30">
        <f>(Table_TrackDisplacement[[#This Row],[Delta LR Z]]-Table_TrackDisplacement[[#This Row],[Delta RR Z]])*1000</f>
        <v>0.62689615716138292</v>
      </c>
      <c r="T309" s="29">
        <f>Table_TrackDisplacement[[#This Row],[Cant Delta Data]]-Table_TrackDisplacement[[#This Row],[Raw Cant Change]]</f>
        <v>0</v>
      </c>
      <c r="U309" s="29">
        <f ca="1">IFERROR(Table_TrackDisplacement[[#This Row],[Cant Raw Data]]-OFFSET(Table_TrackDisplacement[[#This Row],[Cant Raw Data]],-2,0),"-")</f>
        <v>1.3651781824997045</v>
      </c>
      <c r="V309" s="29">
        <f ca="1">_xlfn.XLOOKUP(Table_TrackDisplacement[[#This Row],[Track ID]],Table__Track_Baseline[Track ID],Table__Track_Baseline[Avg. Twist],"-")</f>
        <v>0.99922654844419867</v>
      </c>
      <c r="W309" s="29">
        <f ca="1">IFERROR(Table_TrackDisplacement[[#This Row],[Twist Raw Data]]-Table_TrackDisplacement[[#This Row],[BL Twist Raw Data]],"-")</f>
        <v>0.36595163405550579</v>
      </c>
      <c r="X309" s="29">
        <f ca="1">IFERROR(Table_TrackDisplacement[[#This Row],[Cant Delta Data]]-OFFSET(Table_TrackDisplacement[[#This Row],[Cant Delta Data]],-2,0),"-")</f>
        <v>0.36595163405550579</v>
      </c>
      <c r="Y309" s="29">
        <f ca="1">IFERROR(Table_TrackDisplacement[[#This Row],[Twist Delta Data]]-Table_TrackDisplacement[[#This Row],[Raw Twist Change]],"-")</f>
        <v>0</v>
      </c>
      <c r="Z3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1315.4397733017477</v>
      </c>
      <c r="AA309" s="29">
        <f>_xlfn.XLOOKUP(Table_TrackDisplacement[[#This Row],[Track ID]],Table__Track_Baseline[Track ID],Table__Track_Baseline[Avg. Gauge],"-")</f>
        <v>1316.0471258679206</v>
      </c>
      <c r="AB309" s="29">
        <f>IFERROR(Table_TrackDisplacement[[#This Row],[Gauge Raw Data]]-Table_TrackDisplacement[[#This Row],[BL Gauge Raw Data]],"-")</f>
        <v>-0.60735256617294908</v>
      </c>
      <c r="AC3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0.89277195750052352</v>
      </c>
    </row>
    <row r="310" spans="1:29" x14ac:dyDescent="0.25">
      <c r="A310" s="27">
        <v>45785.270833333336</v>
      </c>
      <c r="B310" s="28" t="s">
        <v>33</v>
      </c>
      <c r="C310" s="28" t="str">
        <f>Table_TrackDisplacement[[#This Row],[Epoch]]&amp;"-"&amp;Table_TrackDisplacement[[#This Row],[Track ID]]</f>
        <v>45785.2708333333-250-RL-OP-0042</v>
      </c>
      <c r="D310" s="34">
        <v>51906.308594977025</v>
      </c>
      <c r="E310" s="34">
        <v>159189.72847487876</v>
      </c>
      <c r="F310" s="34">
        <v>18.870110425193992</v>
      </c>
      <c r="G310" s="34">
        <v>51905.970388620146</v>
      </c>
      <c r="H310" s="34">
        <v>159188.45643149922</v>
      </c>
      <c r="I310" s="34">
        <v>18.859577248464422</v>
      </c>
      <c r="J310" s="33">
        <v>5.0066591938957572E-7</v>
      </c>
      <c r="K310" s="33">
        <v>-6.6679911105893552E-4</v>
      </c>
      <c r="L310" s="33">
        <v>3.9314050068739448E-4</v>
      </c>
      <c r="M310" s="33">
        <v>-6.7578330344986171E-5</v>
      </c>
      <c r="N310" s="33">
        <v>-2.5481361080892384E-4</v>
      </c>
      <c r="O310" s="33">
        <v>-1.0295832097995117E-7</v>
      </c>
      <c r="P310" s="29">
        <f>(Table_TrackDisplacement[[#This Row],[LR Track Z]]-Table_TrackDisplacement[[#This Row],[RR Track Z]])*1000</f>
        <v>10.533176729570215</v>
      </c>
      <c r="Q310" s="29">
        <f>_xlfn.XLOOKUP(Table_TrackDisplacement[[#This Row],[Track ID]],Table__Track_Baseline[Track ID],Table__Track_Baseline[Avg. Cant],"-")</f>
        <v>10.139933270561841</v>
      </c>
      <c r="R310" s="29">
        <f>Table_TrackDisplacement[[#This Row],[Cant Raw Data]]-Table_TrackDisplacement[[#This Row],[BL Cant Raw Data]]</f>
        <v>0.39324345900837443</v>
      </c>
      <c r="S310" s="30">
        <f>(Table_TrackDisplacement[[#This Row],[Delta LR Z]]-Table_TrackDisplacement[[#This Row],[Delta RR Z]])*1000</f>
        <v>0.39324345900837443</v>
      </c>
      <c r="T310" s="29">
        <f>Table_TrackDisplacement[[#This Row],[Cant Delta Data]]-Table_TrackDisplacement[[#This Row],[Raw Cant Change]]</f>
        <v>0</v>
      </c>
      <c r="U310" s="29">
        <f ca="1">IFERROR(Table_TrackDisplacement[[#This Row],[Cant Raw Data]]-OFFSET(Table_TrackDisplacement[[#This Row],[Cant Raw Data]],-2,0),"-")</f>
        <v>0.91285489661174779</v>
      </c>
      <c r="V310" s="29">
        <f ca="1">_xlfn.XLOOKUP(Table_TrackDisplacement[[#This Row],[Track ID]],Table__Track_Baseline[Track ID],Table__Track_Baseline[Avg. Twist],"-")</f>
        <v>1.0019205035582956</v>
      </c>
      <c r="W310" s="29">
        <f ca="1">IFERROR(Table_TrackDisplacement[[#This Row],[Twist Raw Data]]-Table_TrackDisplacement[[#This Row],[BL Twist Raw Data]],"-")</f>
        <v>-8.9065606946547859E-2</v>
      </c>
      <c r="X310" s="29">
        <f ca="1">IFERROR(Table_TrackDisplacement[[#This Row],[Cant Delta Data]]-OFFSET(Table_TrackDisplacement[[#This Row],[Cant Delta Data]],-2,0),"-")</f>
        <v>-8.9065606946547859E-2</v>
      </c>
      <c r="Y310" s="29">
        <f ca="1">IFERROR(Table_TrackDisplacement[[#This Row],[Twist Delta Data]]-Table_TrackDisplacement[[#This Row],[Raw Twist Change]],"-")</f>
        <v>0</v>
      </c>
      <c r="Z3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1316.2784078970426</v>
      </c>
      <c r="AA310" s="29">
        <f>_xlfn.XLOOKUP(Table_TrackDisplacement[[#This Row],[Track ID]],Table__Track_Baseline[Track ID],Table__Track_Baseline[Avg. Gauge],"-")</f>
        <v>1316.655979842496</v>
      </c>
      <c r="AB310" s="29">
        <f>IFERROR(Table_TrackDisplacement[[#This Row],[Gauge Raw Data]]-Table_TrackDisplacement[[#This Row],[BL Gauge Raw Data]],"-")</f>
        <v>-0.3775719454533828</v>
      </c>
      <c r="AC3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0.57359150987570262</v>
      </c>
    </row>
    <row r="311" spans="1:29" x14ac:dyDescent="0.25">
      <c r="A311" s="27">
        <v>45785.270833333336</v>
      </c>
      <c r="B311" s="28" t="s">
        <v>34</v>
      </c>
      <c r="C311" s="28" t="str">
        <f>Table_TrackDisplacement[[#This Row],[Epoch]]&amp;"-"&amp;Table_TrackDisplacement[[#This Row],[Track ID]]</f>
        <v>45785.2708333333-250-RL-OP-0043</v>
      </c>
      <c r="D311" s="34">
        <v>51907.275348503783</v>
      </c>
      <c r="E311" s="34">
        <v>159189.47277062206</v>
      </c>
      <c r="F311" s="34">
        <v>18.871828443647242</v>
      </c>
      <c r="G311" s="34">
        <v>51906.936928233976</v>
      </c>
      <c r="H311" s="34">
        <v>159188.19991832905</v>
      </c>
      <c r="I311" s="34">
        <v>18.861049810768563</v>
      </c>
      <c r="J311" s="33">
        <v>9.2849950306117535E-7</v>
      </c>
      <c r="K311" s="33">
        <v>-6.6691223764792085E-4</v>
      </c>
      <c r="L311" s="33">
        <v>1.5939740892889631E-4</v>
      </c>
      <c r="M311" s="33">
        <v>-1.269096028408967E-4</v>
      </c>
      <c r="N311" s="33">
        <v>-4.7853056457825005E-4</v>
      </c>
      <c r="O311" s="33">
        <v>-1.9335193357505887E-7</v>
      </c>
      <c r="P311" s="29">
        <f>(Table_TrackDisplacement[[#This Row],[LR Track Z]]-Table_TrackDisplacement[[#This Row],[RR Track Z]])*1000</f>
        <v>10.778632878679417</v>
      </c>
      <c r="Q311" s="29">
        <f>_xlfn.XLOOKUP(Table_TrackDisplacement[[#This Row],[Track ID]],Table__Track_Baseline[Track ID],Table__Track_Baseline[Avg. Cant],"-")</f>
        <v>10.619042117816946</v>
      </c>
      <c r="R311" s="29">
        <f>Table_TrackDisplacement[[#This Row],[Cant Raw Data]]-Table_TrackDisplacement[[#This Row],[BL Cant Raw Data]]</f>
        <v>0.15959076086247137</v>
      </c>
      <c r="S311" s="30">
        <f>(Table_TrackDisplacement[[#This Row],[Delta LR Z]]-Table_TrackDisplacement[[#This Row],[Delta RR Z]])*1000</f>
        <v>0.15959076086247137</v>
      </c>
      <c r="T311" s="29">
        <f>Table_TrackDisplacement[[#This Row],[Cant Delta Data]]-Table_TrackDisplacement[[#This Row],[Raw Cant Change]]</f>
        <v>0</v>
      </c>
      <c r="U311" s="29">
        <f ca="1">IFERROR(Table_TrackDisplacement[[#This Row],[Cant Raw Data]]-OFFSET(Table_TrackDisplacement[[#This Row],[Cant Raw Data]],-2,0),"-")</f>
        <v>0.49091229821485172</v>
      </c>
      <c r="V311" s="29">
        <f ca="1">_xlfn.XLOOKUP(Table_TrackDisplacement[[#This Row],[Track ID]],Table__Track_Baseline[Track ID],Table__Track_Baseline[Avg. Twist],"-")</f>
        <v>0.95821769451376326</v>
      </c>
      <c r="W311" s="29">
        <f ca="1">IFERROR(Table_TrackDisplacement[[#This Row],[Twist Raw Data]]-Table_TrackDisplacement[[#This Row],[BL Twist Raw Data]],"-")</f>
        <v>-0.46730539629891155</v>
      </c>
      <c r="X311" s="29">
        <f ca="1">IFERROR(Table_TrackDisplacement[[#This Row],[Cant Delta Data]]-OFFSET(Table_TrackDisplacement[[#This Row],[Cant Delta Data]],-2,0),"-")</f>
        <v>-0.46730539629891155</v>
      </c>
      <c r="Y311" s="29">
        <f ca="1">IFERROR(Table_TrackDisplacement[[#This Row],[Twist Delta Data]]-Table_TrackDisplacement[[#This Row],[Raw Twist Change]],"-")</f>
        <v>0</v>
      </c>
      <c r="Z3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1317.1170858237558</v>
      </c>
      <c r="AA311" s="29">
        <f>_xlfn.XLOOKUP(Table_TrackDisplacement[[#This Row],[Track ID]],Table__Track_Baseline[Track ID],Table__Track_Baseline[Avg. Gauge],"-")</f>
        <v>1317.2650047757083</v>
      </c>
      <c r="AB311" s="29">
        <f>IFERROR(Table_TrackDisplacement[[#This Row],[Gauge Raw Data]]-Table_TrackDisplacement[[#This Row],[BL Gauge Raw Data]],"-")</f>
        <v>-0.14791895195253346</v>
      </c>
      <c r="AC3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0.27802777938920975</v>
      </c>
    </row>
    <row r="312" spans="1:29" x14ac:dyDescent="0.25">
      <c r="A312" s="27">
        <v>45785.270833333336</v>
      </c>
      <c r="B312" s="28" t="s">
        <v>35</v>
      </c>
      <c r="C312" s="28" t="str">
        <f>Table_TrackDisplacement[[#This Row],[Epoch]]&amp;"-"&amp;Table_TrackDisplacement[[#This Row],[Track ID]]</f>
        <v>45785.2708333333-250-RL-OP-0044</v>
      </c>
      <c r="D312" s="34">
        <v>51908.24283118709</v>
      </c>
      <c r="E312" s="34">
        <v>159189.22059764637</v>
      </c>
      <c r="F312" s="34">
        <v>18.873859694515247</v>
      </c>
      <c r="G312" s="34">
        <v>51907.904497607538</v>
      </c>
      <c r="H312" s="34">
        <v>159187.94712580554</v>
      </c>
      <c r="I312" s="34">
        <v>18.862830968912906</v>
      </c>
      <c r="J312" s="33">
        <v>6.0520833358168602E-6</v>
      </c>
      <c r="K312" s="33">
        <v>-6.4270052826032043E-4</v>
      </c>
      <c r="L312" s="33">
        <v>1.119933479287738E-7</v>
      </c>
      <c r="M312" s="33">
        <v>-8.9197201305069029E-6</v>
      </c>
      <c r="N312" s="33">
        <v>-7.0183695061132312E-4</v>
      </c>
      <c r="O312" s="33">
        <v>-2.1552938989088943E-8</v>
      </c>
      <c r="P312" s="29">
        <f>(Table_TrackDisplacement[[#This Row],[LR Track Z]]-Table_TrackDisplacement[[#This Row],[RR Track Z]])*1000</f>
        <v>11.028725602340472</v>
      </c>
      <c r="Q312" s="29">
        <f>_xlfn.XLOOKUP(Table_TrackDisplacement[[#This Row],[Track ID]],Table__Track_Baseline[Track ID],Table__Track_Baseline[Avg. Cant],"-")</f>
        <v>11.028592056053554</v>
      </c>
      <c r="R312" s="29">
        <f>Table_TrackDisplacement[[#This Row],[Cant Raw Data]]-Table_TrackDisplacement[[#This Row],[BL Cant Raw Data]]</f>
        <v>1.3354628691786274E-4</v>
      </c>
      <c r="S312" s="30">
        <f>(Table_TrackDisplacement[[#This Row],[Delta LR Z]]-Table_TrackDisplacement[[#This Row],[Delta RR Z]])*1000</f>
        <v>1.3354628691786274E-4</v>
      </c>
      <c r="T312" s="29">
        <f>Table_TrackDisplacement[[#This Row],[Cant Delta Data]]-Table_TrackDisplacement[[#This Row],[Raw Cant Change]]</f>
        <v>0</v>
      </c>
      <c r="U312" s="29">
        <f ca="1">IFERROR(Table_TrackDisplacement[[#This Row],[Cant Raw Data]]-OFFSET(Table_TrackDisplacement[[#This Row],[Cant Raw Data]],-2,0),"-")</f>
        <v>0.49554887277025728</v>
      </c>
      <c r="V312" s="29">
        <f ca="1">_xlfn.XLOOKUP(Table_TrackDisplacement[[#This Row],[Track ID]],Table__Track_Baseline[Track ID],Table__Track_Baseline[Avg. Twist],"-")</f>
        <v>0.88865878549171384</v>
      </c>
      <c r="W312" s="29">
        <f ca="1">IFERROR(Table_TrackDisplacement[[#This Row],[Twist Raw Data]]-Table_TrackDisplacement[[#This Row],[BL Twist Raw Data]],"-")</f>
        <v>-0.39310991272145657</v>
      </c>
      <c r="X312" s="29">
        <f ca="1">IFERROR(Table_TrackDisplacement[[#This Row],[Cant Delta Data]]-OFFSET(Table_TrackDisplacement[[#This Row],[Cant Delta Data]],-2,0),"-")</f>
        <v>-0.39310991272145657</v>
      </c>
      <c r="Y312" s="29">
        <f ca="1">IFERROR(Table_TrackDisplacement[[#This Row],[Twist Delta Data]]-Table_TrackDisplacement[[#This Row],[Raw Twist Change]],"-")</f>
        <v>0</v>
      </c>
      <c r="Z3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1317.6956299663457</v>
      </c>
      <c r="AA312" s="29">
        <f>_xlfn.XLOOKUP(Table_TrackDisplacement[[#This Row],[Track ID]],Table__Track_Baseline[Track ID],Table__Track_Baseline[Avg. Gauge],"-")</f>
        <v>1317.6346329476246</v>
      </c>
      <c r="AB312" s="29">
        <f>IFERROR(Table_TrackDisplacement[[#This Row],[Gauge Raw Data]]-Table_TrackDisplacement[[#This Row],[BL Gauge Raw Data]],"-")</f>
        <v>6.0997018721081986E-2</v>
      </c>
      <c r="AC3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6.1002370299203496E-2</v>
      </c>
    </row>
    <row r="313" spans="1:29" x14ac:dyDescent="0.25">
      <c r="A313" s="27">
        <v>45785.270833333336</v>
      </c>
      <c r="B313" s="28" t="s">
        <v>36</v>
      </c>
      <c r="C313" s="28" t="str">
        <f>Table_TrackDisplacement[[#This Row],[Epoch]]&amp;"-"&amp;Table_TrackDisplacement[[#This Row],[Track ID]]</f>
        <v>45785.2708333333-250-RL-OP-0045</v>
      </c>
      <c r="D313" s="34">
        <v>51909.212416550698</v>
      </c>
      <c r="E313" s="34">
        <v>159188.9758591952</v>
      </c>
      <c r="F313" s="34">
        <v>18.876563986793464</v>
      </c>
      <c r="G313" s="34">
        <v>51908.873769331156</v>
      </c>
      <c r="H313" s="34">
        <v>159187.70114442313</v>
      </c>
      <c r="I313" s="34">
        <v>18.865173045894046</v>
      </c>
      <c r="J313" s="33">
        <v>2.5089786504395306E-5</v>
      </c>
      <c r="K313" s="33">
        <v>-5.6731162476353347E-4</v>
      </c>
      <c r="L313" s="33">
        <v>4.6428447220137059E-7</v>
      </c>
      <c r="M313" s="33">
        <v>-3.4059819881804287E-5</v>
      </c>
      <c r="N313" s="33">
        <v>-8.0096410238184035E-4</v>
      </c>
      <c r="O313" s="33">
        <v>-8.2299656867235171E-8</v>
      </c>
      <c r="P313" s="29">
        <f>(Table_TrackDisplacement[[#This Row],[LR Track Z]]-Table_TrackDisplacement[[#This Row],[RR Track Z]])*1000</f>
        <v>11.390940899417501</v>
      </c>
      <c r="Q313" s="29">
        <f>_xlfn.XLOOKUP(Table_TrackDisplacement[[#This Row],[Track ID]],Table__Track_Baseline[Track ID],Table__Track_Baseline[Avg. Cant],"-")</f>
        <v>11.390394315288432</v>
      </c>
      <c r="R313" s="29">
        <f>Table_TrackDisplacement[[#This Row],[Cant Raw Data]]-Table_TrackDisplacement[[#This Row],[BL Cant Raw Data]]</f>
        <v>5.4658412906860576E-4</v>
      </c>
      <c r="S313" s="30">
        <f>(Table_TrackDisplacement[[#This Row],[Delta LR Z]]-Table_TrackDisplacement[[#This Row],[Delta RR Z]])*1000</f>
        <v>5.4658412906860576E-4</v>
      </c>
      <c r="T313" s="29">
        <f>Table_TrackDisplacement[[#This Row],[Cant Delta Data]]-Table_TrackDisplacement[[#This Row],[Raw Cant Change]]</f>
        <v>0</v>
      </c>
      <c r="U313" s="29">
        <f ca="1">IFERROR(Table_TrackDisplacement[[#This Row],[Cant Raw Data]]-OFFSET(Table_TrackDisplacement[[#This Row],[Cant Raw Data]],-2,0),"-")</f>
        <v>0.61230802073808377</v>
      </c>
      <c r="V313" s="29">
        <f ca="1">_xlfn.XLOOKUP(Table_TrackDisplacement[[#This Row],[Track ID]],Table__Track_Baseline[Track ID],Table__Track_Baseline[Avg. Twist],"-")</f>
        <v>0.77135219747148653</v>
      </c>
      <c r="W313" s="29">
        <f ca="1">IFERROR(Table_TrackDisplacement[[#This Row],[Twist Raw Data]]-Table_TrackDisplacement[[#This Row],[BL Twist Raw Data]],"-")</f>
        <v>-0.15904417673340276</v>
      </c>
      <c r="X313" s="29">
        <f ca="1">IFERROR(Table_TrackDisplacement[[#This Row],[Cant Delta Data]]-OFFSET(Table_TrackDisplacement[[#This Row],[Cant Delta Data]],-2,0),"-")</f>
        <v>-0.15904417673340276</v>
      </c>
      <c r="Y313" s="29">
        <f ca="1">IFERROR(Table_TrackDisplacement[[#This Row],[Twist Delta Data]]-Table_TrackDisplacement[[#This Row],[Raw Twist Change]],"-")</f>
        <v>0</v>
      </c>
      <c r="Z3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1318.9804558674007</v>
      </c>
      <c r="AA313" s="29">
        <f>_xlfn.XLOOKUP(Table_TrackDisplacement[[#This Row],[Track ID]],Table__Track_Baseline[Track ID],Table__Track_Baseline[Avg. Gauge],"-")</f>
        <v>1318.7394535583733</v>
      </c>
      <c r="AB313" s="29">
        <f>IFERROR(Table_TrackDisplacement[[#This Row],[Gauge Raw Data]]-Table_TrackDisplacement[[#This Row],[BL Gauge Raw Data]],"-")</f>
        <v>0.24100230902740805</v>
      </c>
      <c r="AC3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0.24102376436157885</v>
      </c>
    </row>
    <row r="314" spans="1:29" x14ac:dyDescent="0.25">
      <c r="A314" s="27">
        <v>45785.270833333336</v>
      </c>
      <c r="B314" s="28" t="s">
        <v>37</v>
      </c>
      <c r="C314" s="28" t="str">
        <f>Table_TrackDisplacement[[#This Row],[Epoch]]&amp;"-"&amp;Table_TrackDisplacement[[#This Row],[Track ID]]</f>
        <v>45785.2708333333-250-RL-OP-0046</v>
      </c>
      <c r="D314" s="34">
        <v>51910.182001914305</v>
      </c>
      <c r="E314" s="34">
        <v>159188.73112074402</v>
      </c>
      <c r="F314" s="34">
        <v>18.879268279071681</v>
      </c>
      <c r="G314" s="34">
        <v>51909.843041054766</v>
      </c>
      <c r="H314" s="34">
        <v>159187.45516304075</v>
      </c>
      <c r="I314" s="34">
        <v>18.867515122875187</v>
      </c>
      <c r="J314" s="33">
        <v>4.4127489672973752E-5</v>
      </c>
      <c r="K314" s="33">
        <v>-4.9192272126674652E-4</v>
      </c>
      <c r="L314" s="33">
        <v>8.1657559647396738E-7</v>
      </c>
      <c r="M314" s="33">
        <v>-5.91999341850169E-5</v>
      </c>
      <c r="N314" s="33">
        <v>-9.0009122504852712E-4</v>
      </c>
      <c r="O314" s="33">
        <v>-1.430463747453814E-7</v>
      </c>
      <c r="P314" s="29">
        <f>(Table_TrackDisplacement[[#This Row],[LR Track Z]]-Table_TrackDisplacement[[#This Row],[RR Track Z]])*1000</f>
        <v>11.75315619649453</v>
      </c>
      <c r="Q314" s="29">
        <f>_xlfn.XLOOKUP(Table_TrackDisplacement[[#This Row],[Track ID]],Table__Track_Baseline[Track ID],Table__Track_Baseline[Avg. Cant],"-")</f>
        <v>11.75219657452331</v>
      </c>
      <c r="R314" s="29">
        <f>Table_TrackDisplacement[[#This Row],[Cant Raw Data]]-Table_TrackDisplacement[[#This Row],[BL Cant Raw Data]]</f>
        <v>9.5962197121934878E-4</v>
      </c>
      <c r="S314" s="30">
        <f>(Table_TrackDisplacement[[#This Row],[Delta LR Z]]-Table_TrackDisplacement[[#This Row],[Delta RR Z]])*1000</f>
        <v>9.5962197121934878E-4</v>
      </c>
      <c r="T314" s="29">
        <f>Table_TrackDisplacement[[#This Row],[Cant Delta Data]]-Table_TrackDisplacement[[#This Row],[Raw Cant Change]]</f>
        <v>0</v>
      </c>
      <c r="U314" s="29">
        <f ca="1">IFERROR(Table_TrackDisplacement[[#This Row],[Cant Raw Data]]-OFFSET(Table_TrackDisplacement[[#This Row],[Cant Raw Data]],-2,0),"-")</f>
        <v>0.72443059415405742</v>
      </c>
      <c r="V314" s="29">
        <f ca="1">_xlfn.XLOOKUP(Table_TrackDisplacement[[#This Row],[Track ID]],Table__Track_Baseline[Track ID],Table__Track_Baseline[Avg. Twist],"-")</f>
        <v>0.72360451846975593</v>
      </c>
      <c r="W314" s="29">
        <f ca="1">IFERROR(Table_TrackDisplacement[[#This Row],[Twist Raw Data]]-Table_TrackDisplacement[[#This Row],[BL Twist Raw Data]],"-")</f>
        <v>8.2607568430148604E-4</v>
      </c>
      <c r="X314" s="29">
        <f ca="1">IFERROR(Table_TrackDisplacement[[#This Row],[Cant Delta Data]]-OFFSET(Table_TrackDisplacement[[#This Row],[Cant Delta Data]],-2,0),"-")</f>
        <v>8.2607568430148604E-4</v>
      </c>
      <c r="Y314" s="29">
        <f ca="1">IFERROR(Table_TrackDisplacement[[#This Row],[Twist Delta Data]]-Table_TrackDisplacement[[#This Row],[Raw Twist Change]],"-")</f>
        <v>0</v>
      </c>
      <c r="Z3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1320.2653754130806</v>
      </c>
      <c r="AA314" s="29">
        <f>_xlfn.XLOOKUP(Table_TrackDisplacement[[#This Row],[Track ID]],Table__Track_Baseline[Track ID],Table__Track_Baseline[Avg. Gauge],"-")</f>
        <v>1319.8443684156091</v>
      </c>
      <c r="AB314" s="29">
        <f>IFERROR(Table_TrackDisplacement[[#This Row],[Gauge Raw Data]]-Table_TrackDisplacement[[#This Row],[BL Gauge Raw Data]],"-")</f>
        <v>0.42100699747152248</v>
      </c>
      <c r="AC3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0.42104513401168048</v>
      </c>
    </row>
    <row r="315" spans="1:29" x14ac:dyDescent="0.25">
      <c r="A315" s="27">
        <v>45785.270833333336</v>
      </c>
      <c r="B315" s="28" t="s">
        <v>38</v>
      </c>
      <c r="C315" s="28" t="str">
        <f>Table_TrackDisplacement[[#This Row],[Epoch]]&amp;"-"&amp;Table_TrackDisplacement[[#This Row],[Track ID]]</f>
        <v>45785.2708333333-250-RL-OP-0047</v>
      </c>
      <c r="D315" s="34">
        <v>51911.15112425571</v>
      </c>
      <c r="E315" s="34">
        <v>159188.48837370158</v>
      </c>
      <c r="F315" s="34">
        <v>18.882402126084727</v>
      </c>
      <c r="G315" s="34">
        <v>51910.835188304052</v>
      </c>
      <c r="H315" s="34">
        <v>159187.20549995176</v>
      </c>
      <c r="I315" s="34">
        <v>18.870139116386202</v>
      </c>
      <c r="J315" s="33">
        <v>-3.4471780236344784E-4</v>
      </c>
      <c r="K315" s="33">
        <v>-3.7969180266372859E-4</v>
      </c>
      <c r="L315" s="33">
        <v>2.4506253353706597E-5</v>
      </c>
      <c r="M315" s="33">
        <v>5.8477162383496761E-6</v>
      </c>
      <c r="N315" s="33">
        <v>-9.7602841560728848E-4</v>
      </c>
      <c r="O315" s="33">
        <v>2.0378969622925069E-8</v>
      </c>
      <c r="P315" s="29">
        <f>(Table_TrackDisplacement[[#This Row],[LR Track Z]]-Table_TrackDisplacement[[#This Row],[RR Track Z]])*1000</f>
        <v>12.263009698525451</v>
      </c>
      <c r="Q315" s="29">
        <f>_xlfn.XLOOKUP(Table_TrackDisplacement[[#This Row],[Track ID]],Table__Track_Baseline[Track ID],Table__Track_Baseline[Avg. Cant],"-")</f>
        <v>12.238523824141367</v>
      </c>
      <c r="R315" s="29">
        <f>Table_TrackDisplacement[[#This Row],[Cant Raw Data]]-Table_TrackDisplacement[[#This Row],[BL Cant Raw Data]]</f>
        <v>2.4485874384083672E-2</v>
      </c>
      <c r="S315" s="30">
        <f>(Table_TrackDisplacement[[#This Row],[Delta LR Z]]-Table_TrackDisplacement[[#This Row],[Delta RR Z]])*1000</f>
        <v>2.4485874384083672E-2</v>
      </c>
      <c r="T315" s="29">
        <f>Table_TrackDisplacement[[#This Row],[Cant Delta Data]]-Table_TrackDisplacement[[#This Row],[Raw Cant Change]]</f>
        <v>0</v>
      </c>
      <c r="U315" s="29">
        <f ca="1">IFERROR(Table_TrackDisplacement[[#This Row],[Cant Raw Data]]-OFFSET(Table_TrackDisplacement[[#This Row],[Cant Raw Data]],-2,0),"-")</f>
        <v>0.8720687991079501</v>
      </c>
      <c r="V315" s="29">
        <f ca="1">_xlfn.XLOOKUP(Table_TrackDisplacement[[#This Row],[Track ID]],Table__Track_Baseline[Track ID],Table__Track_Baseline[Avg. Twist],"-")</f>
        <v>0.84812950885293503</v>
      </c>
      <c r="W315" s="29">
        <f ca="1">IFERROR(Table_TrackDisplacement[[#This Row],[Twist Raw Data]]-Table_TrackDisplacement[[#This Row],[BL Twist Raw Data]],"-")</f>
        <v>2.3939290255015067E-2</v>
      </c>
      <c r="X315" s="29">
        <f ca="1">IFERROR(Table_TrackDisplacement[[#This Row],[Cant Delta Data]]-OFFSET(Table_TrackDisplacement[[#This Row],[Cant Delta Data]],-2,0),"-")</f>
        <v>2.3939290255015067E-2</v>
      </c>
      <c r="Y315" s="29">
        <f ca="1">IFERROR(Table_TrackDisplacement[[#This Row],[Twist Delta Data]]-Table_TrackDisplacement[[#This Row],[Raw Twist Change]],"-")</f>
        <v>0</v>
      </c>
      <c r="Z3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1321.2611267022914</v>
      </c>
      <c r="AA315" s="29">
        <f>_xlfn.XLOOKUP(Table_TrackDisplacement[[#This Row],[Track ID]],Table__Track_Baseline[Track ID],Table__Track_Baseline[Avg. Gauge],"-")</f>
        <v>1320.7658031742594</v>
      </c>
      <c r="AB315" s="29">
        <f>IFERROR(Table_TrackDisplacement[[#This Row],[Gauge Raw Data]]-Table_TrackDisplacement[[#This Row],[BL Gauge Raw Data]],"-")</f>
        <v>0.49532352803203139</v>
      </c>
      <c r="AC3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0.69217995984707437</v>
      </c>
    </row>
    <row r="316" spans="1:29" x14ac:dyDescent="0.25">
      <c r="A316" s="27">
        <v>45785.270833333336</v>
      </c>
      <c r="B316" s="28" t="s">
        <v>39</v>
      </c>
      <c r="C316" s="28" t="str">
        <f>Table_TrackDisplacement[[#This Row],[Epoch]]&amp;"-"&amp;Table_TrackDisplacement[[#This Row],[Track ID]]</f>
        <v>45785.2708333333-250-RL-OP-0048</v>
      </c>
      <c r="D316" s="34">
        <v>51912.122776322671</v>
      </c>
      <c r="E316" s="34">
        <v>159188.25200606202</v>
      </c>
      <c r="F316" s="34">
        <v>18.887156044892727</v>
      </c>
      <c r="G316" s="34">
        <v>51911.806733444027</v>
      </c>
      <c r="H316" s="34">
        <v>159186.96866968035</v>
      </c>
      <c r="I316" s="34">
        <v>18.873524899190596</v>
      </c>
      <c r="J316" s="33">
        <v>-3.9872380875749514E-4</v>
      </c>
      <c r="K316" s="33">
        <v>-5.9960858197882771E-4</v>
      </c>
      <c r="L316" s="33">
        <v>1.4075982713634971E-4</v>
      </c>
      <c r="M316" s="33">
        <v>3.2635223760735244E-5</v>
      </c>
      <c r="N316" s="33">
        <v>-8.6621797527186573E-4</v>
      </c>
      <c r="O316" s="33">
        <v>1.1373201402875566E-7</v>
      </c>
      <c r="P316" s="29">
        <f>(Table_TrackDisplacement[[#This Row],[LR Track Z]]-Table_TrackDisplacement[[#This Row],[RR Track Z]])*1000</f>
        <v>13.63114570213142</v>
      </c>
      <c r="Q316" s="29">
        <f>_xlfn.XLOOKUP(Table_TrackDisplacement[[#This Row],[Track ID]],Table__Track_Baseline[Track ID],Table__Track_Baseline[Avg. Cant],"-")</f>
        <v>13.490499607009099</v>
      </c>
      <c r="R316" s="29">
        <f>Table_TrackDisplacement[[#This Row],[Cant Raw Data]]-Table_TrackDisplacement[[#This Row],[BL Cant Raw Data]]</f>
        <v>0.14064609512232096</v>
      </c>
      <c r="S316" s="30">
        <f>(Table_TrackDisplacement[[#This Row],[Delta LR Z]]-Table_TrackDisplacement[[#This Row],[Delta RR Z]])*1000</f>
        <v>0.14064609512232096</v>
      </c>
      <c r="T316" s="29">
        <f>Table_TrackDisplacement[[#This Row],[Cant Delta Data]]-Table_TrackDisplacement[[#This Row],[Raw Cant Change]]</f>
        <v>0</v>
      </c>
      <c r="U316" s="29">
        <f ca="1">IFERROR(Table_TrackDisplacement[[#This Row],[Cant Raw Data]]-OFFSET(Table_TrackDisplacement[[#This Row],[Cant Raw Data]],-2,0),"-")</f>
        <v>1.87798950563689</v>
      </c>
      <c r="V316" s="29">
        <f ca="1">_xlfn.XLOOKUP(Table_TrackDisplacement[[#This Row],[Track ID]],Table__Track_Baseline[Track ID],Table__Track_Baseline[Avg. Twist],"-")</f>
        <v>1.7383030324857884</v>
      </c>
      <c r="W316" s="29">
        <f ca="1">IFERROR(Table_TrackDisplacement[[#This Row],[Twist Raw Data]]-Table_TrackDisplacement[[#This Row],[BL Twist Raw Data]],"-")</f>
        <v>0.13968647315110161</v>
      </c>
      <c r="X316" s="29">
        <f ca="1">IFERROR(Table_TrackDisplacement[[#This Row],[Cant Delta Data]]-OFFSET(Table_TrackDisplacement[[#This Row],[Cant Delta Data]],-2,0),"-")</f>
        <v>0.13968647315110161</v>
      </c>
      <c r="Y316" s="29">
        <f ca="1">IFERROR(Table_TrackDisplacement[[#This Row],[Twist Delta Data]]-Table_TrackDisplacement[[#This Row],[Raw Twist Change]],"-")</f>
        <v>0</v>
      </c>
      <c r="Z3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1321.7492870315471</v>
      </c>
      <c r="AA316" s="29">
        <f>_xlfn.XLOOKUP(Table_TrackDisplacement[[#This Row],[Track ID]],Table__Track_Baseline[Track ID],Table__Track_Baseline[Avg. Gauge],"-")</f>
        <v>1321.5922129002581</v>
      </c>
      <c r="AB316" s="29">
        <f>IFERROR(Table_TrackDisplacement[[#This Row],[Gauge Raw Data]]-Table_TrackDisplacement[[#This Row],[BL Gauge Raw Data]],"-")</f>
        <v>0.15707413128893677</v>
      </c>
      <c r="AC3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0.52624377202994288</v>
      </c>
    </row>
    <row r="317" spans="1:29" x14ac:dyDescent="0.25">
      <c r="A317" s="27">
        <v>45785.270833333336</v>
      </c>
      <c r="B317" s="28" t="s">
        <v>40</v>
      </c>
      <c r="C317" s="28" t="str">
        <f>Table_TrackDisplacement[[#This Row],[Epoch]]&amp;"-"&amp;Table_TrackDisplacement[[#This Row],[Track ID]]</f>
        <v>45785.2708333333-250-RL-OP-0049</v>
      </c>
      <c r="D317" s="34">
        <v>51913.094428389624</v>
      </c>
      <c r="E317" s="34">
        <v>159188.01563842245</v>
      </c>
      <c r="F317" s="34">
        <v>18.891909963700726</v>
      </c>
      <c r="G317" s="34">
        <v>51912.77827858401</v>
      </c>
      <c r="H317" s="34">
        <v>159186.73183940892</v>
      </c>
      <c r="I317" s="34">
        <v>18.876910681994985</v>
      </c>
      <c r="J317" s="33">
        <v>-4.5272981515154243E-4</v>
      </c>
      <c r="K317" s="33">
        <v>-8.1952536129392684E-4</v>
      </c>
      <c r="L317" s="33">
        <v>2.5701340092254554E-4</v>
      </c>
      <c r="M317" s="33">
        <v>5.9422738559078425E-5</v>
      </c>
      <c r="N317" s="33">
        <v>-7.5640759314410388E-4</v>
      </c>
      <c r="O317" s="33">
        <v>2.0708505488187257E-7</v>
      </c>
      <c r="P317" s="29">
        <f>(Table_TrackDisplacement[[#This Row],[LR Track Z]]-Table_TrackDisplacement[[#This Row],[RR Track Z]])*1000</f>
        <v>14.999281705740941</v>
      </c>
      <c r="Q317" s="29">
        <f>_xlfn.XLOOKUP(Table_TrackDisplacement[[#This Row],[Track ID]],Table__Track_Baseline[Track ID],Table__Track_Baseline[Avg. Cant],"-")</f>
        <v>14.742475389873277</v>
      </c>
      <c r="R317" s="29">
        <f>Table_TrackDisplacement[[#This Row],[Cant Raw Data]]-Table_TrackDisplacement[[#This Row],[BL Cant Raw Data]]</f>
        <v>0.25680631586766367</v>
      </c>
      <c r="S317" s="30">
        <f>(Table_TrackDisplacement[[#This Row],[Delta LR Z]]-Table_TrackDisplacement[[#This Row],[Delta RR Z]])*1000</f>
        <v>0.25680631586766367</v>
      </c>
      <c r="T317" s="29">
        <f>Table_TrackDisplacement[[#This Row],[Cant Delta Data]]-Table_TrackDisplacement[[#This Row],[Raw Cant Change]]</f>
        <v>0</v>
      </c>
      <c r="U317" s="29">
        <f ca="1">IFERROR(Table_TrackDisplacement[[#This Row],[Cant Raw Data]]-OFFSET(Table_TrackDisplacement[[#This Row],[Cant Raw Data]],-2,0),"-")</f>
        <v>2.73627200721549</v>
      </c>
      <c r="V317" s="29">
        <f ca="1">_xlfn.XLOOKUP(Table_TrackDisplacement[[#This Row],[Track ID]],Table__Track_Baseline[Track ID],Table__Track_Baseline[Avg. Twist],"-")</f>
        <v>2.50395156573191</v>
      </c>
      <c r="W317" s="29">
        <f ca="1">IFERROR(Table_TrackDisplacement[[#This Row],[Twist Raw Data]]-Table_TrackDisplacement[[#This Row],[BL Twist Raw Data]],"-")</f>
        <v>0.23232044148358</v>
      </c>
      <c r="X317" s="29">
        <f ca="1">IFERROR(Table_TrackDisplacement[[#This Row],[Cant Delta Data]]-OFFSET(Table_TrackDisplacement[[#This Row],[Cant Delta Data]],-2,0),"-")</f>
        <v>0.23232044148358</v>
      </c>
      <c r="Y317" s="29">
        <f ca="1">IFERROR(Table_TrackDisplacement[[#This Row],[Twist Delta Data]]-Table_TrackDisplacement[[#This Row],[Raw Twist Change]],"-")</f>
        <v>0</v>
      </c>
      <c r="Z3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1322.2388533026749</v>
      </c>
      <c r="AA317" s="29">
        <f>_xlfn.XLOOKUP(Table_TrackDisplacement[[#This Row],[Track ID]],Table__Track_Baseline[Track ID],Table__Track_Baseline[Avg. Gauge],"-")</f>
        <v>1322.4197928471017</v>
      </c>
      <c r="AB317" s="29">
        <f>IFERROR(Table_TrackDisplacement[[#This Row],[Gauge Raw Data]]-Table_TrackDisplacement[[#This Row],[BL Gauge Raw Data]],"-")</f>
        <v>-0.18093954442679205</v>
      </c>
      <c r="AC3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0.57639706348839725</v>
      </c>
    </row>
    <row r="318" spans="1:29" x14ac:dyDescent="0.25">
      <c r="A318" s="27">
        <v>45786.284722222219</v>
      </c>
      <c r="B318" s="28" t="s">
        <v>12</v>
      </c>
      <c r="C318" s="28" t="str">
        <f>Table_TrackDisplacement[[#This Row],[Epoch]]&amp;"-"&amp;Table_TrackDisplacement[[#This Row],[Track ID]]</f>
        <v>45786.2847222222-250-RL-OP-0021</v>
      </c>
      <c r="D318" s="34">
        <v>51886.101888003854</v>
      </c>
      <c r="E318" s="34">
        <v>159195.446681709</v>
      </c>
      <c r="F318" s="34">
        <v>18.870774640796562</v>
      </c>
      <c r="G318" s="34">
        <v>51885.743029335979</v>
      </c>
      <c r="H318" s="34">
        <v>159194.18688073062</v>
      </c>
      <c r="I318" s="34">
        <v>18.866068715969192</v>
      </c>
      <c r="J318" s="33">
        <v>-9.5402773877140135E-4</v>
      </c>
      <c r="K318" s="33">
        <v>8.2784943515434861E-4</v>
      </c>
      <c r="L318" s="33">
        <v>7.1828401923212937E-4</v>
      </c>
      <c r="M318" s="33">
        <v>5.3194649808574468E-5</v>
      </c>
      <c r="N318" s="33">
        <v>1.8500399892218411E-4</v>
      </c>
      <c r="O318" s="33">
        <v>7.0528617612808375E-8</v>
      </c>
      <c r="P318" s="29">
        <f>(Table_TrackDisplacement[[#This Row],[LR Track Z]]-Table_TrackDisplacement[[#This Row],[RR Track Z]])*1000</f>
        <v>4.7059248273697563</v>
      </c>
      <c r="Q318" s="29">
        <f>_xlfn.XLOOKUP(Table_TrackDisplacement[[#This Row],[Track ID]],Table__Track_Baseline[Track ID],Table__Track_Baseline[Avg. Cant],"-")</f>
        <v>3.9877113367552397</v>
      </c>
      <c r="R318" s="29">
        <f>Table_TrackDisplacement[[#This Row],[Cant Raw Data]]-Table_TrackDisplacement[[#This Row],[BL Cant Raw Data]]</f>
        <v>0.71821349061451656</v>
      </c>
      <c r="S318" s="30">
        <f>(Table_TrackDisplacement[[#This Row],[Delta LR Z]]-Table_TrackDisplacement[[#This Row],[Delta RR Z]])*1000</f>
        <v>0.71821349061451656</v>
      </c>
      <c r="T318" s="29">
        <f>Table_TrackDisplacement[[#This Row],[Cant Delta Data]]-Table_TrackDisplacement[[#This Row],[Raw Cant Change]]</f>
        <v>0</v>
      </c>
      <c r="U318" s="29">
        <f ca="1">IFERROR(Table_TrackDisplacement[[#This Row],[Cant Raw Data]]-OFFSET(Table_TrackDisplacement[[#This Row],[Cant Raw Data]],-2,0),"-")</f>
        <v>-8.9252208747616635</v>
      </c>
      <c r="V318" s="29" t="str">
        <f ca="1">_xlfn.XLOOKUP(Table_TrackDisplacement[[#This Row],[Track ID]],Table__Track_Baseline[Track ID],Table__Track_Baseline[Avg. Twist],"-")</f>
        <v>-</v>
      </c>
      <c r="W318" s="29" t="str">
        <f ca="1">IFERROR(Table_TrackDisplacement[[#This Row],[Twist Raw Data]]-Table_TrackDisplacement[[#This Row],[BL Twist Raw Data]],"-")</f>
        <v>-</v>
      </c>
      <c r="X318" s="29">
        <f ca="1">IFERROR(Table_TrackDisplacement[[#This Row],[Cant Delta Data]]-OFFSET(Table_TrackDisplacement[[#This Row],[Cant Delta Data]],-2,0),"-")</f>
        <v>0.5775673954921956</v>
      </c>
      <c r="Y318" s="29" t="str">
        <f ca="1">IFERROR(Table_TrackDisplacement[[#This Row],[Twist Delta Data]]-Table_TrackDisplacement[[#This Row],[Raw Twist Change]],"-")</f>
        <v>-</v>
      </c>
      <c r="Z3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1309.923736090187</v>
      </c>
      <c r="AA318" s="29">
        <f>_xlfn.XLOOKUP(Table_TrackDisplacement[[#This Row],[Track ID]],Table__Track_Baseline[Track ID],Table__Track_Baseline[Avg. Gauge],"-")</f>
        <v>1309.5795373260466</v>
      </c>
      <c r="AB318" s="29">
        <f>IFERROR(Table_TrackDisplacement[[#This Row],[Gauge Raw Data]]-Table_TrackDisplacement[[#This Row],[BL Gauge Raw Data]],"-")</f>
        <v>0.34419876414040118</v>
      </c>
      <c r="AC3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1.3941225961306136</v>
      </c>
    </row>
    <row r="319" spans="1:29" x14ac:dyDescent="0.25">
      <c r="A319" s="27">
        <v>45786.284722222219</v>
      </c>
      <c r="B319" s="28" t="s">
        <v>13</v>
      </c>
      <c r="C319" s="28" t="str">
        <f>Table_TrackDisplacement[[#This Row],[Epoch]]&amp;"-"&amp;Table_TrackDisplacement[[#This Row],[Track ID]]</f>
        <v>45786.2847222222-250-RL-OP-0022</v>
      </c>
      <c r="D319" s="34">
        <v>51887.0635346048</v>
      </c>
      <c r="E319" s="34">
        <v>159195.1723903708</v>
      </c>
      <c r="F319" s="34">
        <v>18.870497718698449</v>
      </c>
      <c r="G319" s="34">
        <v>51886.704122287876</v>
      </c>
      <c r="H319" s="34">
        <v>159193.91065564725</v>
      </c>
      <c r="I319" s="34">
        <v>18.866271499586006</v>
      </c>
      <c r="J319" s="33">
        <v>-8.9753687643678859E-4</v>
      </c>
      <c r="K319" s="33">
        <v>1.0259113041684031E-3</v>
      </c>
      <c r="L319" s="33">
        <v>3.7211053585650689E-4</v>
      </c>
      <c r="M319" s="33">
        <v>1.1713051935657859E-4</v>
      </c>
      <c r="N319" s="33">
        <v>4.0736456867307425E-4</v>
      </c>
      <c r="O319" s="33">
        <v>1.5529858998775126E-7</v>
      </c>
      <c r="P319" s="29">
        <f>(Table_TrackDisplacement[[#This Row],[LR Track Z]]-Table_TrackDisplacement[[#This Row],[RR Track Z]])*1000</f>
        <v>4.2262191124429194</v>
      </c>
      <c r="Q319" s="29">
        <f>_xlfn.XLOOKUP(Table_TrackDisplacement[[#This Row],[Track ID]],Table__Track_Baseline[Track ID],Table__Track_Baseline[Avg. Cant],"-")</f>
        <v>3.8542638751764002</v>
      </c>
      <c r="R319" s="29">
        <f>Table_TrackDisplacement[[#This Row],[Cant Raw Data]]-Table_TrackDisplacement[[#This Row],[BL Cant Raw Data]]</f>
        <v>0.37195523726651913</v>
      </c>
      <c r="S319" s="30">
        <f>(Table_TrackDisplacement[[#This Row],[Delta LR Z]]-Table_TrackDisplacement[[#This Row],[Delta RR Z]])*1000</f>
        <v>0.37195523726651913</v>
      </c>
      <c r="T319" s="29">
        <f>Table_TrackDisplacement[[#This Row],[Cant Delta Data]]-Table_TrackDisplacement[[#This Row],[Raw Cant Change]]</f>
        <v>0</v>
      </c>
      <c r="U319" s="29">
        <f ca="1">IFERROR(Table_TrackDisplacement[[#This Row],[Cant Raw Data]]-OFFSET(Table_TrackDisplacement[[#This Row],[Cant Raw Data]],-2,0),"-")</f>
        <v>-10.773062593298022</v>
      </c>
      <c r="V319" s="29" t="str">
        <f ca="1">_xlfn.XLOOKUP(Table_TrackDisplacement[[#This Row],[Track ID]],Table__Track_Baseline[Track ID],Table__Track_Baseline[Avg. Twist],"-")</f>
        <v>-</v>
      </c>
      <c r="W319" s="29" t="str">
        <f ca="1">IFERROR(Table_TrackDisplacement[[#This Row],[Twist Raw Data]]-Table_TrackDisplacement[[#This Row],[BL Twist Raw Data]],"-")</f>
        <v>-</v>
      </c>
      <c r="X319" s="29">
        <f ca="1">IFERROR(Table_TrackDisplacement[[#This Row],[Cant Delta Data]]-OFFSET(Table_TrackDisplacement[[#This Row],[Cant Delta Data]],-2,0),"-")</f>
        <v>0.11514892139885546</v>
      </c>
      <c r="Y319" s="29" t="str">
        <f ca="1">IFERROR(Table_TrackDisplacement[[#This Row],[Twist Delta Data]]-Table_TrackDisplacement[[#This Row],[Raw Twist Change]],"-")</f>
        <v>-</v>
      </c>
      <c r="Z3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1311.9335299841393</v>
      </c>
      <c r="AA319" s="29">
        <f>_xlfn.XLOOKUP(Table_TrackDisplacement[[#This Row],[Track ID]],Table__Track_Baseline[Track ID],Table__Track_Baseline[Avg. Gauge],"-")</f>
        <v>1311.6159795455751</v>
      </c>
      <c r="AB319" s="29">
        <f>IFERROR(Table_TrackDisplacement[[#This Row],[Gauge Raw Data]]-Table_TrackDisplacement[[#This Row],[BL Gauge Raw Data]],"-")</f>
        <v>0.31755043856423981</v>
      </c>
      <c r="AC3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1.2451910241436912</v>
      </c>
    </row>
    <row r="320" spans="1:29" x14ac:dyDescent="0.25">
      <c r="A320" s="27">
        <v>45786.284722222219</v>
      </c>
      <c r="B320" s="28" t="s">
        <v>14</v>
      </c>
      <c r="C320" s="28" t="str">
        <f>Table_TrackDisplacement[[#This Row],[Epoch]]&amp;"-"&amp;Table_TrackDisplacement[[#This Row],[Track ID]]</f>
        <v>45786.2847222222-250-RL-OP-0023</v>
      </c>
      <c r="D320" s="34">
        <v>51888.025181205747</v>
      </c>
      <c r="E320" s="34">
        <v>159194.89809903264</v>
      </c>
      <c r="F320" s="34">
        <v>18.870220796600339</v>
      </c>
      <c r="G320" s="34">
        <v>51887.665215239773</v>
      </c>
      <c r="H320" s="34">
        <v>159193.63443056386</v>
      </c>
      <c r="I320" s="34">
        <v>18.866474283202823</v>
      </c>
      <c r="J320" s="33">
        <v>-8.4104601410217583E-4</v>
      </c>
      <c r="K320" s="33">
        <v>1.2239732313901186E-3</v>
      </c>
      <c r="L320" s="33">
        <v>2.5937052484437118E-5</v>
      </c>
      <c r="M320" s="33">
        <v>1.8106639618054032E-4</v>
      </c>
      <c r="N320" s="33">
        <v>6.2972513842396438E-4</v>
      </c>
      <c r="O320" s="33">
        <v>2.4006856591540782E-7</v>
      </c>
      <c r="P320" s="29">
        <f>(Table_TrackDisplacement[[#This Row],[LR Track Z]]-Table_TrackDisplacement[[#This Row],[RR Track Z]])*1000</f>
        <v>3.7465133975160825</v>
      </c>
      <c r="Q320" s="29">
        <f>_xlfn.XLOOKUP(Table_TrackDisplacement[[#This Row],[Track ID]],Table__Track_Baseline[Track ID],Table__Track_Baseline[Avg. Cant],"-")</f>
        <v>3.7208164135975608</v>
      </c>
      <c r="R320" s="29">
        <f>Table_TrackDisplacement[[#This Row],[Cant Raw Data]]-Table_TrackDisplacement[[#This Row],[BL Cant Raw Data]]</f>
        <v>2.569698391852171E-2</v>
      </c>
      <c r="S320" s="30">
        <f>(Table_TrackDisplacement[[#This Row],[Delta LR Z]]-Table_TrackDisplacement[[#This Row],[Delta RR Z]])*1000</f>
        <v>2.569698391852171E-2</v>
      </c>
      <c r="T320" s="29">
        <f>Table_TrackDisplacement[[#This Row],[Cant Delta Data]]-Table_TrackDisplacement[[#This Row],[Raw Cant Change]]</f>
        <v>0</v>
      </c>
      <c r="U320" s="29">
        <f ca="1">IFERROR(Table_TrackDisplacement[[#This Row],[Cant Raw Data]]-OFFSET(Table_TrackDisplacement[[#This Row],[Cant Raw Data]],-2,0),"-")</f>
        <v>-0.95941142985367378</v>
      </c>
      <c r="V320" s="29">
        <f ca="1">_xlfn.XLOOKUP(Table_TrackDisplacement[[#This Row],[Track ID]],Table__Track_Baseline[Track ID],Table__Track_Baseline[Avg. Twist],"-")</f>
        <v>-0.26689492315767893</v>
      </c>
      <c r="W320" s="29">
        <f ca="1">IFERROR(Table_TrackDisplacement[[#This Row],[Twist Raw Data]]-Table_TrackDisplacement[[#This Row],[BL Twist Raw Data]],"-")</f>
        <v>-0.69251650669599485</v>
      </c>
      <c r="X320" s="29">
        <f ca="1">IFERROR(Table_TrackDisplacement[[#This Row],[Cant Delta Data]]-OFFSET(Table_TrackDisplacement[[#This Row],[Cant Delta Data]],-2,0),"-")</f>
        <v>-0.69251650669599485</v>
      </c>
      <c r="Y320" s="29">
        <f ca="1">IFERROR(Table_TrackDisplacement[[#This Row],[Twist Delta Data]]-Table_TrackDisplacement[[#This Row],[Raw Twist Change]],"-")</f>
        <v>0</v>
      </c>
      <c r="Z3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1313.9435041120876</v>
      </c>
      <c r="AA320" s="29">
        <f>_xlfn.XLOOKUP(Table_TrackDisplacement[[#This Row],[Track ID]],Table__Track_Baseline[Track ID],Table__Track_Baseline[Avg. Gauge],"-")</f>
        <v>1313.6524365911453</v>
      </c>
      <c r="AB320" s="29">
        <f>IFERROR(Table_TrackDisplacement[[#This Row],[Gauge Raw Data]]-Table_TrackDisplacement[[#This Row],[BL Gauge Raw Data]],"-")</f>
        <v>0.29106752094230615</v>
      </c>
      <c r="AC3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1.1825839971141008</v>
      </c>
    </row>
    <row r="321" spans="1:29" x14ac:dyDescent="0.25">
      <c r="A321" s="27">
        <v>45786.284722222219</v>
      </c>
      <c r="B321" s="28" t="s">
        <v>15</v>
      </c>
      <c r="C321" s="28" t="str">
        <f>Table_TrackDisplacement[[#This Row],[Epoch]]&amp;"-"&amp;Table_TrackDisplacement[[#This Row],[Track ID]]</f>
        <v>45786.2847222222-250-RL-OP-0024</v>
      </c>
      <c r="D321" s="34">
        <v>51888.986205860805</v>
      </c>
      <c r="E321" s="34">
        <v>159194.62272788165</v>
      </c>
      <c r="F321" s="34">
        <v>18.869514793813725</v>
      </c>
      <c r="G321" s="34">
        <v>51888.624024107339</v>
      </c>
      <c r="H321" s="34">
        <v>159193.3577967032</v>
      </c>
      <c r="I321" s="34">
        <v>18.86545332152658</v>
      </c>
      <c r="J321" s="33">
        <v>-1.0604572889860719E-4</v>
      </c>
      <c r="K321" s="33">
        <v>6.2975491164252162E-4</v>
      </c>
      <c r="L321" s="33">
        <v>-1.5830230282176672E-7</v>
      </c>
      <c r="M321" s="33">
        <v>-1.0719956699176691E-3</v>
      </c>
      <c r="N321" s="33">
        <v>7.5046025449410081E-4</v>
      </c>
      <c r="O321" s="33">
        <v>2.1475951683669336E-7</v>
      </c>
      <c r="P321" s="29">
        <f>(Table_TrackDisplacement[[#This Row],[LR Track Z]]-Table_TrackDisplacement[[#This Row],[RR Track Z]])*1000</f>
        <v>4.0614722871445963</v>
      </c>
      <c r="Q321" s="29">
        <f>_xlfn.XLOOKUP(Table_TrackDisplacement[[#This Row],[Track ID]],Table__Track_Baseline[Track ID],Table__Track_Baseline[Avg. Cant],"-")</f>
        <v>4.0618453489642548</v>
      </c>
      <c r="R321" s="29">
        <f>Table_TrackDisplacement[[#This Row],[Cant Raw Data]]-Table_TrackDisplacement[[#This Row],[BL Cant Raw Data]]</f>
        <v>-3.7306181965846008E-4</v>
      </c>
      <c r="S321" s="30">
        <f>(Table_TrackDisplacement[[#This Row],[Delta LR Z]]-Table_TrackDisplacement[[#This Row],[Delta RR Z]])*1000</f>
        <v>-3.7306181965846008E-4</v>
      </c>
      <c r="T321" s="29">
        <f>Table_TrackDisplacement[[#This Row],[Cant Delta Data]]-Table_TrackDisplacement[[#This Row],[Raw Cant Change]]</f>
        <v>0</v>
      </c>
      <c r="U321" s="29">
        <f ca="1">IFERROR(Table_TrackDisplacement[[#This Row],[Cant Raw Data]]-OFFSET(Table_TrackDisplacement[[#This Row],[Cant Raw Data]],-2,0),"-")</f>
        <v>-0.16474682529832307</v>
      </c>
      <c r="V321" s="29">
        <f ca="1">_xlfn.XLOOKUP(Table_TrackDisplacement[[#This Row],[Track ID]],Table__Track_Baseline[Track ID],Table__Track_Baseline[Avg. Twist],"-")</f>
        <v>0.20758147378785452</v>
      </c>
      <c r="W321" s="29">
        <f ca="1">IFERROR(Table_TrackDisplacement[[#This Row],[Twist Raw Data]]-Table_TrackDisplacement[[#This Row],[BL Twist Raw Data]],"-")</f>
        <v>-0.37232829908617759</v>
      </c>
      <c r="X321" s="29">
        <f ca="1">IFERROR(Table_TrackDisplacement[[#This Row],[Cant Delta Data]]-OFFSET(Table_TrackDisplacement[[#This Row],[Cant Delta Data]],-2,0),"-")</f>
        <v>-0.37232829908617759</v>
      </c>
      <c r="Y321" s="29">
        <f ca="1">IFERROR(Table_TrackDisplacement[[#This Row],[Twist Delta Data]]-Table_TrackDisplacement[[#This Row],[Raw Twist Change]],"-")</f>
        <v>0</v>
      </c>
      <c r="Z3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1315.7670782895584</v>
      </c>
      <c r="AA321" s="29">
        <f>_xlfn.XLOOKUP(Table_TrackDisplacement[[#This Row],[Track ID]],Table__Track_Baseline[Track ID],Table__Track_Baseline[Avg. Gauge],"-")</f>
        <v>1315.6175827293309</v>
      </c>
      <c r="AB321" s="29">
        <f>IFERROR(Table_TrackDisplacement[[#This Row],[Gauge Raw Data]]-Table_TrackDisplacement[[#This Row],[BL Gauge Raw Data]],"-")</f>
        <v>0.14949556022747856</v>
      </c>
      <c r="AC3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0.97346248388048717</v>
      </c>
    </row>
    <row r="322" spans="1:29" x14ac:dyDescent="0.25">
      <c r="A322" s="27">
        <v>45786.284722222219</v>
      </c>
      <c r="B322" s="28" t="s">
        <v>16</v>
      </c>
      <c r="C322" s="28" t="str">
        <f>Table_TrackDisplacement[[#This Row],[Epoch]]&amp;"-"&amp;Table_TrackDisplacement[[#This Row],[Track ID]]</f>
        <v>45786.2847222222-250-RL-OP-0025</v>
      </c>
      <c r="D322" s="34">
        <v>51889.947492753308</v>
      </c>
      <c r="E322" s="34">
        <v>159194.34717940842</v>
      </c>
      <c r="F322" s="34">
        <v>18.868773709900385</v>
      </c>
      <c r="G322" s="34">
        <v>51889.58479107709</v>
      </c>
      <c r="H322" s="34">
        <v>159193.08044244221</v>
      </c>
      <c r="I322" s="34">
        <v>18.864251762034648</v>
      </c>
      <c r="J322" s="33">
        <v>-2.2073935542721301E-4</v>
      </c>
      <c r="K322" s="33">
        <v>2.2931682178750634E-4</v>
      </c>
      <c r="L322" s="33">
        <v>-3.2951396278235734E-7</v>
      </c>
      <c r="M322" s="33">
        <v>-1.15464479313232E-3</v>
      </c>
      <c r="N322" s="33">
        <v>4.6399520942941308E-4</v>
      </c>
      <c r="O322" s="33">
        <v>4.6129782305115441E-7</v>
      </c>
      <c r="P322" s="29">
        <f>(Table_TrackDisplacement[[#This Row],[LR Track Z]]-Table_TrackDisplacement[[#This Row],[RR Track Z]])*1000</f>
        <v>4.5219478657365642</v>
      </c>
      <c r="Q322" s="29">
        <f>_xlfn.XLOOKUP(Table_TrackDisplacement[[#This Row],[Track ID]],Table__Track_Baseline[Track ID],Table__Track_Baseline[Avg. Cant],"-")</f>
        <v>4.5227386775223977</v>
      </c>
      <c r="R322" s="29">
        <f>Table_TrackDisplacement[[#This Row],[Cant Raw Data]]-Table_TrackDisplacement[[#This Row],[BL Cant Raw Data]]</f>
        <v>-7.9081178583351175E-4</v>
      </c>
      <c r="S322" s="30">
        <f>(Table_TrackDisplacement[[#This Row],[Delta LR Z]]-Table_TrackDisplacement[[#This Row],[Delta RR Z]])*1000</f>
        <v>-7.9081178583351175E-4</v>
      </c>
      <c r="T322" s="29">
        <f>Table_TrackDisplacement[[#This Row],[Cant Delta Data]]-Table_TrackDisplacement[[#This Row],[Raw Cant Change]]</f>
        <v>0</v>
      </c>
      <c r="U322" s="29">
        <f ca="1">IFERROR(Table_TrackDisplacement[[#This Row],[Cant Raw Data]]-OFFSET(Table_TrackDisplacement[[#This Row],[Cant Raw Data]],-2,0),"-")</f>
        <v>0.77543446822048168</v>
      </c>
      <c r="V322" s="29">
        <f ca="1">_xlfn.XLOOKUP(Table_TrackDisplacement[[#This Row],[Track ID]],Table__Track_Baseline[Track ID],Table__Track_Baseline[Avg. Twist],"-")</f>
        <v>0.8019222639248369</v>
      </c>
      <c r="W322" s="29">
        <f ca="1">IFERROR(Table_TrackDisplacement[[#This Row],[Twist Raw Data]]-Table_TrackDisplacement[[#This Row],[BL Twist Raw Data]],"-")</f>
        <v>-2.6487795704355221E-2</v>
      </c>
      <c r="X322" s="29">
        <f ca="1">IFERROR(Table_TrackDisplacement[[#This Row],[Cant Delta Data]]-OFFSET(Table_TrackDisplacement[[#This Row],[Cant Delta Data]],-2,0),"-")</f>
        <v>-2.6487795704355221E-2</v>
      </c>
      <c r="Y322" s="29">
        <f ca="1">IFERROR(Table_TrackDisplacement[[#This Row],[Twist Delta Data]]-Table_TrackDisplacement[[#This Row],[Raw Twist Change]],"-")</f>
        <v>0</v>
      </c>
      <c r="Z3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1317.6477129731627</v>
      </c>
      <c r="AA322" s="29">
        <f>_xlfn.XLOOKUP(Table_TrackDisplacement[[#This Row],[Track ID]],Table__Track_Baseline[Track ID],Table__Track_Baseline[Avg. Gauge],"-")</f>
        <v>1317.6166071174061</v>
      </c>
      <c r="AB322" s="29">
        <f>IFERROR(Table_TrackDisplacement[[#This Row],[Gauge Raw Data]]-Table_TrackDisplacement[[#This Row],[BL Gauge Raw Data]],"-")</f>
        <v>3.1105855756550227E-2</v>
      </c>
      <c r="AC3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0.96294025649811377</v>
      </c>
    </row>
    <row r="323" spans="1:29" x14ac:dyDescent="0.25">
      <c r="A323" s="27">
        <v>45786.284722222219</v>
      </c>
      <c r="B323" s="28" t="s">
        <v>17</v>
      </c>
      <c r="C323" s="28" t="str">
        <f>Table_TrackDisplacement[[#This Row],[Epoch]]&amp;"-"&amp;Table_TrackDisplacement[[#This Row],[Track ID]]</f>
        <v>45786.2847222222-250-RL-OP-0026</v>
      </c>
      <c r="D323" s="34">
        <v>51890.908779645804</v>
      </c>
      <c r="E323" s="34">
        <v>159194.07163093518</v>
      </c>
      <c r="F323" s="34">
        <v>18.868032625987045</v>
      </c>
      <c r="G323" s="34">
        <v>51890.545558046833</v>
      </c>
      <c r="H323" s="34">
        <v>159192.80308818122</v>
      </c>
      <c r="I323" s="34">
        <v>18.86305020254272</v>
      </c>
      <c r="J323" s="33">
        <v>-3.3543298923177645E-4</v>
      </c>
      <c r="K323" s="33">
        <v>-1.7112129717133939E-4</v>
      </c>
      <c r="L323" s="33">
        <v>-5.0072562274294796E-7</v>
      </c>
      <c r="M323" s="33">
        <v>-1.2372939308988862E-3</v>
      </c>
      <c r="N323" s="33">
        <v>1.7753013526089489E-4</v>
      </c>
      <c r="O323" s="33">
        <v>7.0783612571290178E-7</v>
      </c>
      <c r="P323" s="29">
        <f>(Table_TrackDisplacement[[#This Row],[LR Track Z]]-Table_TrackDisplacement[[#This Row],[RR Track Z]])*1000</f>
        <v>4.9824234443249793</v>
      </c>
      <c r="Q323" s="29">
        <f>_xlfn.XLOOKUP(Table_TrackDisplacement[[#This Row],[Track ID]],Table__Track_Baseline[Track ID],Table__Track_Baseline[Avg. Cant],"-")</f>
        <v>4.9836320060734352</v>
      </c>
      <c r="R323" s="29">
        <f>Table_TrackDisplacement[[#This Row],[Cant Raw Data]]-Table_TrackDisplacement[[#This Row],[BL Cant Raw Data]]</f>
        <v>-1.2085617484558497E-3</v>
      </c>
      <c r="S323" s="30">
        <f>(Table_TrackDisplacement[[#This Row],[Delta LR Z]]-Table_TrackDisplacement[[#This Row],[Delta RR Z]])*1000</f>
        <v>-1.2085617484558497E-3</v>
      </c>
      <c r="T323" s="29">
        <f>Table_TrackDisplacement[[#This Row],[Cant Delta Data]]-Table_TrackDisplacement[[#This Row],[Raw Cant Change]]</f>
        <v>0</v>
      </c>
      <c r="U323" s="29">
        <f ca="1">IFERROR(Table_TrackDisplacement[[#This Row],[Cant Raw Data]]-OFFSET(Table_TrackDisplacement[[#This Row],[Cant Raw Data]],-2,0),"-")</f>
        <v>0.92095115718038301</v>
      </c>
      <c r="V323" s="29">
        <f ca="1">_xlfn.XLOOKUP(Table_TrackDisplacement[[#This Row],[Track ID]],Table__Track_Baseline[Track ID],Table__Track_Baseline[Avg. Twist],"-")</f>
        <v>0.9217866571091804</v>
      </c>
      <c r="W323" s="29">
        <f ca="1">IFERROR(Table_TrackDisplacement[[#This Row],[Twist Raw Data]]-Table_TrackDisplacement[[#This Row],[BL Twist Raw Data]],"-")</f>
        <v>-8.3549992879738966E-4</v>
      </c>
      <c r="X323" s="29">
        <f ca="1">IFERROR(Table_TrackDisplacement[[#This Row],[Cant Delta Data]]-OFFSET(Table_TrackDisplacement[[#This Row],[Cant Delta Data]],-2,0),"-")</f>
        <v>-8.3549992879738966E-4</v>
      </c>
      <c r="Y323" s="29">
        <f ca="1">IFERROR(Table_TrackDisplacement[[#This Row],[Twist Delta Data]]-Table_TrackDisplacement[[#This Row],[Raw Twist Change]],"-")</f>
        <v>0</v>
      </c>
      <c r="Z3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1319.5285041066368</v>
      </c>
      <c r="AA323" s="29">
        <f>_xlfn.XLOOKUP(Table_TrackDisplacement[[#This Row],[Track ID]],Table__Track_Baseline[Track ID],Table__Track_Baseline[Avg. Gauge],"-")</f>
        <v>1319.6157879683969</v>
      </c>
      <c r="AB323" s="29">
        <f>IFERROR(Table_TrackDisplacement[[#This Row],[Gauge Raw Data]]-Table_TrackDisplacement[[#This Row],[BL Gauge Raw Data]],"-")</f>
        <v>-8.7283861760170112E-2</v>
      </c>
      <c r="AC3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0.96690870306520382</v>
      </c>
    </row>
    <row r="324" spans="1:29" x14ac:dyDescent="0.25">
      <c r="A324" s="27">
        <v>45786.284722222219</v>
      </c>
      <c r="B324" s="28" t="s">
        <v>18</v>
      </c>
      <c r="C324" s="28" t="str">
        <f>Table_TrackDisplacement[[#This Row],[Epoch]]&amp;"-"&amp;Table_TrackDisplacement[[#This Row],[Track ID]]</f>
        <v>45786.2847222222-250-RL-OP-0027</v>
      </c>
      <c r="D324" s="34">
        <v>51891.870085166687</v>
      </c>
      <c r="E324" s="34">
        <v>159193.79534240576</v>
      </c>
      <c r="F324" s="34">
        <v>18.865661447731828</v>
      </c>
      <c r="G324" s="34">
        <v>51891.504353461787</v>
      </c>
      <c r="H324" s="34">
        <v>159192.52690810763</v>
      </c>
      <c r="I324" s="34">
        <v>18.861283132921656</v>
      </c>
      <c r="J324" s="33">
        <v>-9.1250735567882657E-4</v>
      </c>
      <c r="K324" s="33">
        <v>3.0419288668781519E-4</v>
      </c>
      <c r="L324" s="33">
        <v>-2.2264352850243085E-7</v>
      </c>
      <c r="M324" s="33">
        <v>-5.9261651040287688E-4</v>
      </c>
      <c r="N324" s="33">
        <v>2.5689514586701989E-4</v>
      </c>
      <c r="O324" s="33">
        <v>2.6530467422958282E-7</v>
      </c>
      <c r="P324" s="29">
        <f>(Table_TrackDisplacement[[#This Row],[LR Track Z]]-Table_TrackDisplacement[[#This Row],[RR Track Z]])*1000</f>
        <v>4.3783148101717018</v>
      </c>
      <c r="Q324" s="29">
        <f>_xlfn.XLOOKUP(Table_TrackDisplacement[[#This Row],[Track ID]],Table__Track_Baseline[Track ID],Table__Track_Baseline[Avg. Cant],"-")</f>
        <v>4.3788027583744338</v>
      </c>
      <c r="R324" s="29">
        <f>Table_TrackDisplacement[[#This Row],[Cant Raw Data]]-Table_TrackDisplacement[[#This Row],[BL Cant Raw Data]]</f>
        <v>-4.8794820273201367E-4</v>
      </c>
      <c r="S324" s="30">
        <f>(Table_TrackDisplacement[[#This Row],[Delta LR Z]]-Table_TrackDisplacement[[#This Row],[Delta RR Z]])*1000</f>
        <v>-4.8794820273201367E-4</v>
      </c>
      <c r="T324" s="29">
        <f>Table_TrackDisplacement[[#This Row],[Cant Delta Data]]-Table_TrackDisplacement[[#This Row],[Raw Cant Change]]</f>
        <v>0</v>
      </c>
      <c r="U324" s="29">
        <f ca="1">IFERROR(Table_TrackDisplacement[[#This Row],[Cant Raw Data]]-OFFSET(Table_TrackDisplacement[[#This Row],[Cant Raw Data]],-2,0),"-")</f>
        <v>-0.14363305556486239</v>
      </c>
      <c r="V324" s="29">
        <f ca="1">_xlfn.XLOOKUP(Table_TrackDisplacement[[#This Row],[Track ID]],Table__Track_Baseline[Track ID],Table__Track_Baseline[Avg. Twist],"-")</f>
        <v>-0.14393591914796389</v>
      </c>
      <c r="W324" s="29">
        <f ca="1">IFERROR(Table_TrackDisplacement[[#This Row],[Twist Raw Data]]-Table_TrackDisplacement[[#This Row],[BL Twist Raw Data]],"-")</f>
        <v>3.0286358310149808E-4</v>
      </c>
      <c r="X324" s="29">
        <f ca="1">IFERROR(Table_TrackDisplacement[[#This Row],[Cant Delta Data]]-OFFSET(Table_TrackDisplacement[[#This Row],[Cant Delta Data]],-2,0),"-")</f>
        <v>3.0286358310149808E-4</v>
      </c>
      <c r="Y324" s="29">
        <f ca="1">IFERROR(Table_TrackDisplacement[[#This Row],[Twist Delta Data]]-Table_TrackDisplacement[[#This Row],[Raw Twist Change]],"-")</f>
        <v>0</v>
      </c>
      <c r="Z3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324" s="29">
        <f>_xlfn.XLOOKUP(Table_TrackDisplacement[[#This Row],[Track ID]],Table__Track_Baseline[Track ID],Table__Track_Baseline[Avg. Gauge],"-")</f>
        <v>1320.1585236010314</v>
      </c>
      <c r="AB324" s="29">
        <f>IFERROR(Table_TrackDisplacement[[#This Row],[Gauge Raw Data]]-Table_TrackDisplacement[[#This Row],[BL Gauge Raw Data]],"-")</f>
        <v>-4.3218674556783299E-2</v>
      </c>
      <c r="AC3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0.32336893368343422</v>
      </c>
    </row>
    <row r="325" spans="1:29" x14ac:dyDescent="0.25">
      <c r="A325" s="27">
        <v>45786.284722222219</v>
      </c>
      <c r="B325" s="28" t="s">
        <v>19</v>
      </c>
      <c r="C325" s="28" t="str">
        <f>Table_TrackDisplacement[[#This Row],[Epoch]]&amp;"-"&amp;Table_TrackDisplacement[[#This Row],[Track ID]]</f>
        <v>45786.2847222222-250-RL-OP-0028</v>
      </c>
      <c r="D325" s="34">
        <v>51892.831165658921</v>
      </c>
      <c r="E325" s="34">
        <v>159193.51908472509</v>
      </c>
      <c r="F325" s="34">
        <v>18.863215774997911</v>
      </c>
      <c r="G325" s="34">
        <v>51892.465288045249</v>
      </c>
      <c r="H325" s="34">
        <v>159192.25013834573</v>
      </c>
      <c r="I325" s="34">
        <v>18.859487246856443</v>
      </c>
      <c r="J325" s="33">
        <v>-8.2100701547460631E-4</v>
      </c>
      <c r="K325" s="33">
        <v>6.223197269719094E-4</v>
      </c>
      <c r="L325" s="33">
        <v>-4.5548554084007264E-7</v>
      </c>
      <c r="M325" s="33">
        <v>-5.151581863174215E-4</v>
      </c>
      <c r="N325" s="33">
        <v>5.2561389748007059E-4</v>
      </c>
      <c r="O325" s="33">
        <v>5.4282002182048927E-7</v>
      </c>
      <c r="P325" s="29">
        <f>(Table_TrackDisplacement[[#This Row],[LR Track Z]]-Table_TrackDisplacement[[#This Row],[RR Track Z]])*1000</f>
        <v>3.7285281414689564</v>
      </c>
      <c r="Q325" s="29">
        <f>_xlfn.XLOOKUP(Table_TrackDisplacement[[#This Row],[Track ID]],Table__Track_Baseline[Track ID],Table__Track_Baseline[Avg. Cant],"-")</f>
        <v>3.729526447031617</v>
      </c>
      <c r="R325" s="29">
        <f>Table_TrackDisplacement[[#This Row],[Cant Raw Data]]-Table_TrackDisplacement[[#This Row],[BL Cant Raw Data]]</f>
        <v>-9.9830556266056192E-4</v>
      </c>
      <c r="S325" s="30">
        <f>(Table_TrackDisplacement[[#This Row],[Delta LR Z]]-Table_TrackDisplacement[[#This Row],[Delta RR Z]])*1000</f>
        <v>-9.9830556266056192E-4</v>
      </c>
      <c r="T325" s="29">
        <f>Table_TrackDisplacement[[#This Row],[Cant Delta Data]]-Table_TrackDisplacement[[#This Row],[Raw Cant Change]]</f>
        <v>0</v>
      </c>
      <c r="U325" s="29">
        <f ca="1">IFERROR(Table_TrackDisplacement[[#This Row],[Cant Raw Data]]-OFFSET(Table_TrackDisplacement[[#This Row],[Cant Raw Data]],-2,0),"-")</f>
        <v>-1.2538953028560229</v>
      </c>
      <c r="V325" s="29">
        <f ca="1">_xlfn.XLOOKUP(Table_TrackDisplacement[[#This Row],[Track ID]],Table__Track_Baseline[Track ID],Table__Track_Baseline[Avg. Twist],"-")</f>
        <v>-1.2541055590418182</v>
      </c>
      <c r="W325" s="29">
        <f ca="1">IFERROR(Table_TrackDisplacement[[#This Row],[Twist Raw Data]]-Table_TrackDisplacement[[#This Row],[BL Twist Raw Data]],"-")</f>
        <v>2.1025618579528782E-4</v>
      </c>
      <c r="X325" s="29">
        <f ca="1">IFERROR(Table_TrackDisplacement[[#This Row],[Cant Delta Data]]-OFFSET(Table_TrackDisplacement[[#This Row],[Cant Delta Data]],-2,0),"-")</f>
        <v>2.1025618579528782E-4</v>
      </c>
      <c r="Y325" s="29">
        <f ca="1">IFERROR(Table_TrackDisplacement[[#This Row],[Twist Delta Data]]-Table_TrackDisplacement[[#This Row],[Raw Twist Change]],"-")</f>
        <v>0</v>
      </c>
      <c r="Z3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325" s="29">
        <f>_xlfn.XLOOKUP(Table_TrackDisplacement[[#This Row],[Track ID]],Table__Track_Baseline[Track ID],Table__Track_Baseline[Avg. Gauge],"-")</f>
        <v>1320.6376231231336</v>
      </c>
      <c r="AB325" s="29">
        <f>IFERROR(Table_TrackDisplacement[[#This Row],[Gauge Raw Data]]-Table_TrackDisplacement[[#This Row],[BL Gauge Raw Data]],"-")</f>
        <v>8.144602739093898E-3</v>
      </c>
      <c r="AC3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0.32077487490219969</v>
      </c>
    </row>
    <row r="326" spans="1:29" x14ac:dyDescent="0.25">
      <c r="A326" s="27">
        <v>45786.284722222219</v>
      </c>
      <c r="B326" s="28" t="s">
        <v>20</v>
      </c>
      <c r="C326" s="28" t="str">
        <f>Table_TrackDisplacement[[#This Row],[Epoch]]&amp;"-"&amp;Table_TrackDisplacement[[#This Row],[Track ID]]</f>
        <v>45786.2847222222-250-RL-OP-0029</v>
      </c>
      <c r="D326" s="34">
        <v>51893.791834251315</v>
      </c>
      <c r="E326" s="34">
        <v>159193.24288966472</v>
      </c>
      <c r="F326" s="34">
        <v>18.860926416951401</v>
      </c>
      <c r="G326" s="34">
        <v>51893.426692097528</v>
      </c>
      <c r="H326" s="34">
        <v>159191.97323012177</v>
      </c>
      <c r="I326" s="34">
        <v>18.857700906325203</v>
      </c>
      <c r="J326" s="33">
        <v>-1.0002115595852956E-3</v>
      </c>
      <c r="K326" s="33">
        <v>9.9927163682878017E-4</v>
      </c>
      <c r="L326" s="33">
        <v>5.8635621158487083E-6</v>
      </c>
      <c r="M326" s="33">
        <v>-4.609901225194335E-7</v>
      </c>
      <c r="N326" s="33">
        <v>6.6506848088465631E-4</v>
      </c>
      <c r="O326" s="33">
        <v>2.4049384705904231E-10</v>
      </c>
      <c r="P326" s="29">
        <f>(Table_TrackDisplacement[[#This Row],[LR Track Z]]-Table_TrackDisplacement[[#This Row],[RR Track Z]])*1000</f>
        <v>3.2255106261978028</v>
      </c>
      <c r="Q326" s="29">
        <f>_xlfn.XLOOKUP(Table_TrackDisplacement[[#This Row],[Track ID]],Table__Track_Baseline[Track ID],Table__Track_Baseline[Avg. Cant],"-")</f>
        <v>3.2196473045758012</v>
      </c>
      <c r="R326" s="29">
        <f>Table_TrackDisplacement[[#This Row],[Cant Raw Data]]-Table_TrackDisplacement[[#This Row],[BL Cant Raw Data]]</f>
        <v>5.8633216220016493E-3</v>
      </c>
      <c r="S326" s="30">
        <f>(Table_TrackDisplacement[[#This Row],[Delta LR Z]]-Table_TrackDisplacement[[#This Row],[Delta RR Z]])*1000</f>
        <v>5.8633216220016493E-3</v>
      </c>
      <c r="T326" s="29">
        <f>Table_TrackDisplacement[[#This Row],[Cant Delta Data]]-Table_TrackDisplacement[[#This Row],[Raw Cant Change]]</f>
        <v>0</v>
      </c>
      <c r="U326" s="29">
        <f ca="1">IFERROR(Table_TrackDisplacement[[#This Row],[Cant Raw Data]]-OFFSET(Table_TrackDisplacement[[#This Row],[Cant Raw Data]],-2,0),"-")</f>
        <v>-1.1528041839738989</v>
      </c>
      <c r="V326" s="29">
        <f ca="1">_xlfn.XLOOKUP(Table_TrackDisplacement[[#This Row],[Track ID]],Table__Track_Baseline[Track ID],Table__Track_Baseline[Avg. Twist],"-")</f>
        <v>-1.1591554537986326</v>
      </c>
      <c r="W326" s="29">
        <f ca="1">IFERROR(Table_TrackDisplacement[[#This Row],[Twist Raw Data]]-Table_TrackDisplacement[[#This Row],[BL Twist Raw Data]],"-")</f>
        <v>6.351269824733663E-3</v>
      </c>
      <c r="X326" s="29">
        <f ca="1">IFERROR(Table_TrackDisplacement[[#This Row],[Cant Delta Data]]-OFFSET(Table_TrackDisplacement[[#This Row],[Cant Delta Data]],-2,0),"-")</f>
        <v>6.351269824733663E-3</v>
      </c>
      <c r="Y326" s="29">
        <f ca="1">IFERROR(Table_TrackDisplacement[[#This Row],[Twist Delta Data]]-Table_TrackDisplacement[[#This Row],[Raw Twist Change]],"-")</f>
        <v>0</v>
      </c>
      <c r="Z3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1321.1262435439344</v>
      </c>
      <c r="AA326" s="29">
        <f>_xlfn.XLOOKUP(Table_TrackDisplacement[[#This Row],[Track ID]],Table__Track_Baseline[Track ID],Table__Track_Baseline[Avg. Gauge],"-")</f>
        <v>1321.0817834196855</v>
      </c>
      <c r="AB326" s="29">
        <f>IFERROR(Table_TrackDisplacement[[#This Row],[Gauge Raw Data]]-Table_TrackDisplacement[[#This Row],[BL Gauge Raw Data]],"-")</f>
        <v>4.446012424887158E-2</v>
      </c>
      <c r="AC3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1.0541476789921802</v>
      </c>
    </row>
    <row r="327" spans="1:29" x14ac:dyDescent="0.25">
      <c r="A327" s="27">
        <v>45786.284722222219</v>
      </c>
      <c r="B327" s="28" t="s">
        <v>21</v>
      </c>
      <c r="C327" s="28" t="str">
        <f>Table_TrackDisplacement[[#This Row],[Epoch]]&amp;"-"&amp;Table_TrackDisplacement[[#This Row],[Track ID]]</f>
        <v>45786.2847222222-250-RL-OP-0030</v>
      </c>
      <c r="D327" s="34">
        <v>51894.75263598399</v>
      </c>
      <c r="E327" s="34">
        <v>159192.96565370166</v>
      </c>
      <c r="F327" s="34">
        <v>18.861427687376434</v>
      </c>
      <c r="G327" s="34">
        <v>51894.387465215557</v>
      </c>
      <c r="H327" s="34">
        <v>159191.69589460938</v>
      </c>
      <c r="I327" s="34">
        <v>18.857871911080654</v>
      </c>
      <c r="J327" s="33">
        <v>-1.004226112854667E-3</v>
      </c>
      <c r="K327" s="33">
        <v>9.8545098444446921E-4</v>
      </c>
      <c r="L327" s="33">
        <v>1.1712660034746136E-4</v>
      </c>
      <c r="M327" s="33">
        <v>-8.7440406787209213E-5</v>
      </c>
      <c r="N327" s="33">
        <v>3.635249740909785E-4</v>
      </c>
      <c r="O327" s="33">
        <v>4.5616282307037181E-8</v>
      </c>
      <c r="P327" s="29">
        <f>(Table_TrackDisplacement[[#This Row],[LR Track Z]]-Table_TrackDisplacement[[#This Row],[RR Track Z]])*1000</f>
        <v>3.5557762957800776</v>
      </c>
      <c r="Q327" s="29">
        <f>_xlfn.XLOOKUP(Table_TrackDisplacement[[#This Row],[Track ID]],Table__Track_Baseline[Track ID],Table__Track_Baseline[Avg. Cant],"-")</f>
        <v>3.4386953117149233</v>
      </c>
      <c r="R327" s="29">
        <f>Table_TrackDisplacement[[#This Row],[Cant Raw Data]]-Table_TrackDisplacement[[#This Row],[BL Cant Raw Data]]</f>
        <v>0.11708098406515433</v>
      </c>
      <c r="S327" s="30">
        <f>(Table_TrackDisplacement[[#This Row],[Delta LR Z]]-Table_TrackDisplacement[[#This Row],[Delta RR Z]])*1000</f>
        <v>0.11708098406515433</v>
      </c>
      <c r="T327" s="29">
        <f>Table_TrackDisplacement[[#This Row],[Cant Delta Data]]-Table_TrackDisplacement[[#This Row],[Raw Cant Change]]</f>
        <v>0</v>
      </c>
      <c r="U327" s="29">
        <f ca="1">IFERROR(Table_TrackDisplacement[[#This Row],[Cant Raw Data]]-OFFSET(Table_TrackDisplacement[[#This Row],[Cant Raw Data]],-2,0),"-")</f>
        <v>-0.1727518456888788</v>
      </c>
      <c r="V327" s="29">
        <f ca="1">_xlfn.XLOOKUP(Table_TrackDisplacement[[#This Row],[Track ID]],Table__Track_Baseline[Track ID],Table__Track_Baseline[Avg. Twist],"-")</f>
        <v>-0.29083113531669369</v>
      </c>
      <c r="W327" s="29">
        <f ca="1">IFERROR(Table_TrackDisplacement[[#This Row],[Twist Raw Data]]-Table_TrackDisplacement[[#This Row],[BL Twist Raw Data]],"-")</f>
        <v>0.11807928962781489</v>
      </c>
      <c r="X327" s="29">
        <f ca="1">IFERROR(Table_TrackDisplacement[[#This Row],[Cant Delta Data]]-OFFSET(Table_TrackDisplacement[[#This Row],[Cant Delta Data]],-2,0),"-")</f>
        <v>0.11807928962781489</v>
      </c>
      <c r="Y327" s="29">
        <f ca="1">IFERROR(Table_TrackDisplacement[[#This Row],[Twist Delta Data]]-Table_TrackDisplacement[[#This Row],[Raw Twist Change]],"-")</f>
        <v>0</v>
      </c>
      <c r="Z3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1321.2306710340742</v>
      </c>
      <c r="AA327" s="29">
        <f>_xlfn.XLOOKUP(Table_TrackDisplacement[[#This Row],[Track ID]],Table__Track_Baseline[Track ID],Table__Track_Baseline[Avg. Gauge],"-")</f>
        <v>1320.8864707908592</v>
      </c>
      <c r="AB327" s="29">
        <f>IFERROR(Table_TrackDisplacement[[#This Row],[Gauge Raw Data]]-Table_TrackDisplacement[[#This Row],[BL Gauge Raw Data]],"-")</f>
        <v>0.34420024321502751</v>
      </c>
      <c r="AC3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1.113999977573376</v>
      </c>
    </row>
    <row r="328" spans="1:29" x14ac:dyDescent="0.25">
      <c r="A328" s="27">
        <v>45786.284722222219</v>
      </c>
      <c r="B328" s="28" t="s">
        <v>22</v>
      </c>
      <c r="C328" s="28" t="str">
        <f>Table_TrackDisplacement[[#This Row],[Epoch]]&amp;"-"&amp;Table_TrackDisplacement[[#This Row],[Track ID]]</f>
        <v>45786.2847222222-250-RL-OP-0031</v>
      </c>
      <c r="D328" s="34">
        <v>51895.713437716666</v>
      </c>
      <c r="E328" s="34">
        <v>159192.68841773859</v>
      </c>
      <c r="F328" s="34">
        <v>18.861928957801467</v>
      </c>
      <c r="G328" s="34">
        <v>51895.348238333587</v>
      </c>
      <c r="H328" s="34">
        <v>159191.41855909702</v>
      </c>
      <c r="I328" s="34">
        <v>18.858042915836105</v>
      </c>
      <c r="J328" s="33">
        <v>-1.0082406588480808E-3</v>
      </c>
      <c r="K328" s="33">
        <v>9.7163033206015825E-4</v>
      </c>
      <c r="L328" s="33">
        <v>2.2838963858262673E-4</v>
      </c>
      <c r="M328" s="33">
        <v>-1.7441983072785661E-4</v>
      </c>
      <c r="N328" s="33">
        <v>6.1981496401131153E-5</v>
      </c>
      <c r="O328" s="33">
        <v>9.0992070767015321E-8</v>
      </c>
      <c r="P328" s="29">
        <f>(Table_TrackDisplacement[[#This Row],[LR Track Z]]-Table_TrackDisplacement[[#This Row],[RR Track Z]])*1000</f>
        <v>3.8860419653623524</v>
      </c>
      <c r="Q328" s="29">
        <f>_xlfn.XLOOKUP(Table_TrackDisplacement[[#This Row],[Track ID]],Table__Track_Baseline[Track ID],Table__Track_Baseline[Avg. Cant],"-")</f>
        <v>3.6577433188504926</v>
      </c>
      <c r="R328" s="29">
        <f>Table_TrackDisplacement[[#This Row],[Cant Raw Data]]-Table_TrackDisplacement[[#This Row],[BL Cant Raw Data]]</f>
        <v>0.22829864651185972</v>
      </c>
      <c r="S328" s="30">
        <f>(Table_TrackDisplacement[[#This Row],[Delta LR Z]]-Table_TrackDisplacement[[#This Row],[Delta RR Z]])*1000</f>
        <v>0.22829864651185972</v>
      </c>
      <c r="T328" s="29">
        <f>Table_TrackDisplacement[[#This Row],[Cant Delta Data]]-Table_TrackDisplacement[[#This Row],[Raw Cant Change]]</f>
        <v>0</v>
      </c>
      <c r="U328" s="29">
        <f ca="1">IFERROR(Table_TrackDisplacement[[#This Row],[Cant Raw Data]]-OFFSET(Table_TrackDisplacement[[#This Row],[Cant Raw Data]],-2,0),"-")</f>
        <v>0.66053133916454954</v>
      </c>
      <c r="V328" s="29">
        <f ca="1">_xlfn.XLOOKUP(Table_TrackDisplacement[[#This Row],[Track ID]],Table__Track_Baseline[Track ID],Table__Track_Baseline[Avg. Twist],"-")</f>
        <v>0.43809601427469147</v>
      </c>
      <c r="W328" s="29">
        <f ca="1">IFERROR(Table_TrackDisplacement[[#This Row],[Twist Raw Data]]-Table_TrackDisplacement[[#This Row],[BL Twist Raw Data]],"-")</f>
        <v>0.22243532488985807</v>
      </c>
      <c r="X328" s="29">
        <f ca="1">IFERROR(Table_TrackDisplacement[[#This Row],[Cant Delta Data]]-OFFSET(Table_TrackDisplacement[[#This Row],[Cant Delta Data]],-2,0),"-")</f>
        <v>0.22243532488985807</v>
      </c>
      <c r="Y328" s="29">
        <f ca="1">IFERROR(Table_TrackDisplacement[[#This Row],[Twist Delta Data]]-Table_TrackDisplacement[[#This Row],[Raw Twist Change]],"-")</f>
        <v>0</v>
      </c>
      <c r="Z3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1321.335180912261</v>
      </c>
      <c r="AA328" s="29">
        <f>_xlfn.XLOOKUP(Table_TrackDisplacement[[#This Row],[Track ID]],Table__Track_Baseline[Track ID],Table__Track_Baseline[Avg. Gauge],"-")</f>
        <v>1320.6911946526989</v>
      </c>
      <c r="AB328" s="29">
        <f>IFERROR(Table_TrackDisplacement[[#This Row],[Gauge Raw Data]]-Table_TrackDisplacement[[#This Row],[BL Gauge Raw Data]],"-")</f>
        <v>0.64398625956209798</v>
      </c>
      <c r="AC3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1.2549256749393836</v>
      </c>
    </row>
    <row r="329" spans="1:29" x14ac:dyDescent="0.25">
      <c r="A329" s="27">
        <v>45786.284722222219</v>
      </c>
      <c r="B329" s="28" t="s">
        <v>23</v>
      </c>
      <c r="C329" s="28" t="str">
        <f>Table_TrackDisplacement[[#This Row],[Epoch]]&amp;"-"&amp;Table_TrackDisplacement[[#This Row],[Track ID]]</f>
        <v>45786.2847222222-250-RL-OP-0032</v>
      </c>
      <c r="D329" s="34">
        <v>51896.675398681873</v>
      </c>
      <c r="E329" s="34">
        <v>159192.41088265969</v>
      </c>
      <c r="F329" s="34">
        <v>18.862477001539897</v>
      </c>
      <c r="G329" s="34">
        <v>51896.308528737987</v>
      </c>
      <c r="H329" s="34">
        <v>159191.14173461875</v>
      </c>
      <c r="I329" s="34">
        <v>18.85824734462722</v>
      </c>
      <c r="J329" s="33">
        <v>-3.5208140616305172E-6</v>
      </c>
      <c r="K329" s="33">
        <v>6.5439526224508882E-4</v>
      </c>
      <c r="L329" s="33">
        <v>3.2622921977321084E-4</v>
      </c>
      <c r="M329" s="33">
        <v>-9.9267333280295134E-4</v>
      </c>
      <c r="N329" s="33">
        <v>2.5767280021682382E-5</v>
      </c>
      <c r="O329" s="33">
        <v>-9.2779209133198037E-6</v>
      </c>
      <c r="P329" s="29">
        <f>(Table_TrackDisplacement[[#This Row],[LR Track Z]]-Table_TrackDisplacement[[#This Row],[RR Track Z]])*1000</f>
        <v>4.2296569126776262</v>
      </c>
      <c r="Q329" s="29">
        <f>_xlfn.XLOOKUP(Table_TrackDisplacement[[#This Row],[Track ID]],Table__Track_Baseline[Track ID],Table__Track_Baseline[Avg. Cant],"-")</f>
        <v>3.8941497719910956</v>
      </c>
      <c r="R329" s="29">
        <f>Table_TrackDisplacement[[#This Row],[Cant Raw Data]]-Table_TrackDisplacement[[#This Row],[BL Cant Raw Data]]</f>
        <v>0.33550714068653065</v>
      </c>
      <c r="S329" s="30">
        <f>(Table_TrackDisplacement[[#This Row],[Delta LR Z]]-Table_TrackDisplacement[[#This Row],[Delta RR Z]])*1000</f>
        <v>0.33550714068653065</v>
      </c>
      <c r="T329" s="29">
        <f>Table_TrackDisplacement[[#This Row],[Cant Delta Data]]-Table_TrackDisplacement[[#This Row],[Raw Cant Change]]</f>
        <v>0</v>
      </c>
      <c r="U329" s="29">
        <f ca="1">IFERROR(Table_TrackDisplacement[[#This Row],[Cant Raw Data]]-OFFSET(Table_TrackDisplacement[[#This Row],[Cant Raw Data]],-2,0),"-")</f>
        <v>0.67388061689754863</v>
      </c>
      <c r="V329" s="29">
        <f ca="1">_xlfn.XLOOKUP(Table_TrackDisplacement[[#This Row],[Track ID]],Table__Track_Baseline[Track ID],Table__Track_Baseline[Avg. Twist],"-")</f>
        <v>0.45545446027617231</v>
      </c>
      <c r="W329" s="29">
        <f ca="1">IFERROR(Table_TrackDisplacement[[#This Row],[Twist Raw Data]]-Table_TrackDisplacement[[#This Row],[BL Twist Raw Data]],"-")</f>
        <v>0.21842615662137632</v>
      </c>
      <c r="X329" s="29">
        <f ca="1">IFERROR(Table_TrackDisplacement[[#This Row],[Cant Delta Data]]-OFFSET(Table_TrackDisplacement[[#This Row],[Cant Delta Data]],-2,0),"-")</f>
        <v>0.21842615662137632</v>
      </c>
      <c r="Y329" s="29">
        <f ca="1">IFERROR(Table_TrackDisplacement[[#This Row],[Twist Delta Data]]-Table_TrackDisplacement[[#This Row],[Raw Twist Change]],"-")</f>
        <v>0</v>
      </c>
      <c r="Z3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1321.1162687475025</v>
      </c>
      <c r="AA329" s="29">
        <f>_xlfn.XLOOKUP(Table_TrackDisplacement[[#This Row],[Track ID]],Table__Track_Baseline[Track ID],Table__Track_Baseline[Avg. Gauge],"-")</f>
        <v>1320.2368798619764</v>
      </c>
      <c r="AB329" s="29">
        <f>IFERROR(Table_TrackDisplacement[[#This Row],[Gauge Raw Data]]-Table_TrackDisplacement[[#This Row],[BL Gauge Raw Data]],"-")</f>
        <v>0.87938888552616845</v>
      </c>
      <c r="AC3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1.2190819852734358</v>
      </c>
    </row>
    <row r="330" spans="1:29" x14ac:dyDescent="0.25">
      <c r="A330" s="27">
        <v>45786.284722222219</v>
      </c>
      <c r="B330" s="28" t="s">
        <v>24</v>
      </c>
      <c r="C330" s="28" t="str">
        <f>Table_TrackDisplacement[[#This Row],[Epoch]]&amp;"-"&amp;Table_TrackDisplacement[[#This Row],[Track ID]]</f>
        <v>45786.2847222222-250-RL-OP-0033</v>
      </c>
      <c r="D330" s="34">
        <v>51897.636352858688</v>
      </c>
      <c r="E330" s="34">
        <v>159192.13417793906</v>
      </c>
      <c r="F330" s="34">
        <v>18.863729059099267</v>
      </c>
      <c r="G330" s="34">
        <v>51897.270518069447</v>
      </c>
      <c r="H330" s="34">
        <v>159190.86864821697</v>
      </c>
      <c r="I330" s="34">
        <v>18.858833292983896</v>
      </c>
      <c r="J330" s="33">
        <v>-6.0769787523895502E-5</v>
      </c>
      <c r="K330" s="33">
        <v>4.5486009912565351E-4</v>
      </c>
      <c r="L330" s="33">
        <v>2.1071517817006225E-4</v>
      </c>
      <c r="M330" s="33">
        <v>-9.0199680562363937E-4</v>
      </c>
      <c r="N330" s="33">
        <v>3.4466932993382215E-4</v>
      </c>
      <c r="O330" s="33">
        <v>-1.2410367477500017E-4</v>
      </c>
      <c r="P330" s="29">
        <f>(Table_TrackDisplacement[[#This Row],[LR Track Z]]-Table_TrackDisplacement[[#This Row],[RR Track Z]])*1000</f>
        <v>4.8957661153714582</v>
      </c>
      <c r="Q330" s="29">
        <f>_xlfn.XLOOKUP(Table_TrackDisplacement[[#This Row],[Track ID]],Table__Track_Baseline[Track ID],Table__Track_Baseline[Avg. Cant],"-")</f>
        <v>4.5609472624263958</v>
      </c>
      <c r="R330" s="29">
        <f>Table_TrackDisplacement[[#This Row],[Cant Raw Data]]-Table_TrackDisplacement[[#This Row],[BL Cant Raw Data]]</f>
        <v>0.33481885294506242</v>
      </c>
      <c r="S330" s="30">
        <f>(Table_TrackDisplacement[[#This Row],[Delta LR Z]]-Table_TrackDisplacement[[#This Row],[Delta RR Z]])*1000</f>
        <v>0.33481885294506242</v>
      </c>
      <c r="T330" s="29">
        <f>Table_TrackDisplacement[[#This Row],[Cant Delta Data]]-Table_TrackDisplacement[[#This Row],[Raw Cant Change]]</f>
        <v>0</v>
      </c>
      <c r="U330" s="29">
        <f ca="1">IFERROR(Table_TrackDisplacement[[#This Row],[Cant Raw Data]]-OFFSET(Table_TrackDisplacement[[#This Row],[Cant Raw Data]],-2,0),"-")</f>
        <v>1.0097241500091059</v>
      </c>
      <c r="V330" s="29">
        <f ca="1">_xlfn.XLOOKUP(Table_TrackDisplacement[[#This Row],[Track ID]],Table__Track_Baseline[Track ID],Table__Track_Baseline[Avg. Twist],"-")</f>
        <v>0.90320394357590317</v>
      </c>
      <c r="W330" s="29">
        <f ca="1">IFERROR(Table_TrackDisplacement[[#This Row],[Twist Raw Data]]-Table_TrackDisplacement[[#This Row],[BL Twist Raw Data]],"-")</f>
        <v>0.1065202064332027</v>
      </c>
      <c r="X330" s="29">
        <f ca="1">IFERROR(Table_TrackDisplacement[[#This Row],[Cant Delta Data]]-OFFSET(Table_TrackDisplacement[[#This Row],[Cant Delta Data]],-2,0),"-")</f>
        <v>0.1065202064332027</v>
      </c>
      <c r="Y330" s="29">
        <f ca="1">IFERROR(Table_TrackDisplacement[[#This Row],[Twist Delta Data]]-Table_TrackDisplacement[[#This Row],[Raw Twist Change]],"-")</f>
        <v>0</v>
      </c>
      <c r="Z3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1317.355130191864</v>
      </c>
      <c r="AA330" s="29">
        <f>_xlfn.XLOOKUP(Table_TrackDisplacement[[#This Row],[Track ID]],Table__Track_Baseline[Track ID],Table__Track_Baseline[Avg. Gauge],"-")</f>
        <v>1317.0146897271238</v>
      </c>
      <c r="AB330" s="29">
        <f>IFERROR(Table_TrackDisplacement[[#This Row],[Gauge Raw Data]]-Table_TrackDisplacement[[#This Row],[BL Gauge Raw Data]],"-")</f>
        <v>0.34044046474014067</v>
      </c>
      <c r="AC3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0.91209021806152568</v>
      </c>
    </row>
    <row r="331" spans="1:29" x14ac:dyDescent="0.25">
      <c r="A331" s="27">
        <v>45786.284722222219</v>
      </c>
      <c r="B331" s="28" t="s">
        <v>25</v>
      </c>
      <c r="C331" s="28" t="str">
        <f>Table_TrackDisplacement[[#This Row],[Epoch]]&amp;"-"&amp;Table_TrackDisplacement[[#This Row],[Track ID]]</f>
        <v>45786.2847222222-250-RL-OP-0034</v>
      </c>
      <c r="D331" s="34">
        <v>51898.597307035503</v>
      </c>
      <c r="E331" s="34">
        <v>159191.85747321844</v>
      </c>
      <c r="F331" s="34">
        <v>18.864981116658633</v>
      </c>
      <c r="G331" s="34">
        <v>51898.232507400899</v>
      </c>
      <c r="H331" s="34">
        <v>159190.59556181522</v>
      </c>
      <c r="I331" s="34">
        <v>18.859419241340568</v>
      </c>
      <c r="J331" s="33">
        <v>-1.1801876098616049E-4</v>
      </c>
      <c r="K331" s="33">
        <v>2.5532493600621819E-4</v>
      </c>
      <c r="L331" s="33">
        <v>9.5201136559808219E-5</v>
      </c>
      <c r="M331" s="33">
        <v>-8.1132029299624264E-4</v>
      </c>
      <c r="N331" s="33">
        <v>6.6357137984596193E-4</v>
      </c>
      <c r="O331" s="33">
        <v>-2.3892942864023325E-4</v>
      </c>
      <c r="P331" s="29">
        <f>(Table_TrackDisplacement[[#This Row],[LR Track Z]]-Table_TrackDisplacement[[#This Row],[RR Track Z]])*1000</f>
        <v>5.5618753180652902</v>
      </c>
      <c r="Q331" s="29">
        <f>_xlfn.XLOOKUP(Table_TrackDisplacement[[#This Row],[Track ID]],Table__Track_Baseline[Track ID],Table__Track_Baseline[Avg. Cant],"-")</f>
        <v>5.2277447528652488</v>
      </c>
      <c r="R331" s="29">
        <f>Table_TrackDisplacement[[#This Row],[Cant Raw Data]]-Table_TrackDisplacement[[#This Row],[BL Cant Raw Data]]</f>
        <v>0.33413056520004147</v>
      </c>
      <c r="S331" s="30">
        <f>(Table_TrackDisplacement[[#This Row],[Delta LR Z]]-Table_TrackDisplacement[[#This Row],[Delta RR Z]])*1000</f>
        <v>0.33413056520004147</v>
      </c>
      <c r="T331" s="29">
        <f>Table_TrackDisplacement[[#This Row],[Cant Delta Data]]-Table_TrackDisplacement[[#This Row],[Raw Cant Change]]</f>
        <v>0</v>
      </c>
      <c r="U331" s="29">
        <f ca="1">IFERROR(Table_TrackDisplacement[[#This Row],[Cant Raw Data]]-OFFSET(Table_TrackDisplacement[[#This Row],[Cant Raw Data]],-2,0),"-")</f>
        <v>1.332218405387664</v>
      </c>
      <c r="V331" s="29">
        <f ca="1">_xlfn.XLOOKUP(Table_TrackDisplacement[[#This Row],[Track ID]],Table__Track_Baseline[Track ID],Table__Track_Baseline[Avg. Twist],"-")</f>
        <v>1.3335949808741532</v>
      </c>
      <c r="W331" s="29">
        <f ca="1">IFERROR(Table_TrackDisplacement[[#This Row],[Twist Raw Data]]-Table_TrackDisplacement[[#This Row],[BL Twist Raw Data]],"-")</f>
        <v>-1.3765754864891733E-3</v>
      </c>
      <c r="X331" s="29">
        <f ca="1">IFERROR(Table_TrackDisplacement[[#This Row],[Cant Delta Data]]-OFFSET(Table_TrackDisplacement[[#This Row],[Cant Delta Data]],-2,0),"-")</f>
        <v>-1.3765754864891733E-3</v>
      </c>
      <c r="Y331" s="29">
        <f ca="1">IFERROR(Table_TrackDisplacement[[#This Row],[Twist Delta Data]]-Table_TrackDisplacement[[#This Row],[Raw Twist Change]],"-")</f>
        <v>0</v>
      </c>
      <c r="Z3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1313.5943427953648</v>
      </c>
      <c r="AA331" s="29">
        <f>_xlfn.XLOOKUP(Table_TrackDisplacement[[#This Row],[Track ID]],Table__Track_Baseline[Track ID],Table__Track_Baseline[Avg. Gauge],"-")</f>
        <v>1313.7928485909856</v>
      </c>
      <c r="AB331" s="29">
        <f>IFERROR(Table_TrackDisplacement[[#This Row],[Gauge Raw Data]]-Table_TrackDisplacement[[#This Row],[BL Gauge Raw Data]],"-")</f>
        <v>-0.19850579562080384</v>
      </c>
      <c r="AC3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0.87119194658595367</v>
      </c>
    </row>
    <row r="332" spans="1:29" x14ac:dyDescent="0.25">
      <c r="A332" s="27">
        <v>45786.284722222219</v>
      </c>
      <c r="B332" s="28" t="s">
        <v>26</v>
      </c>
      <c r="C332" s="28" t="str">
        <f>Table_TrackDisplacement[[#This Row],[Epoch]]&amp;"-"&amp;Table_TrackDisplacement[[#This Row],[Track ID]]</f>
        <v>45786.2847222222-250-RL-OP-0035</v>
      </c>
      <c r="D332" s="34">
        <v>51899.557748431522</v>
      </c>
      <c r="E332" s="34">
        <v>159191.58237758733</v>
      </c>
      <c r="F332" s="34">
        <v>18.866</v>
      </c>
      <c r="G332" s="34">
        <v>51899.202476862527</v>
      </c>
      <c r="H332" s="34">
        <v>159190.32063600162</v>
      </c>
      <c r="I332" s="34">
        <v>18.859777465674785</v>
      </c>
      <c r="J332" s="33">
        <v>-9.9999999656574801E-4</v>
      </c>
      <c r="K332" s="33">
        <v>3.3333332976326346E-4</v>
      </c>
      <c r="L332" s="33">
        <v>0</v>
      </c>
      <c r="M332" s="33">
        <v>-1.0008105673477985E-3</v>
      </c>
      <c r="N332" s="33">
        <v>9.9705139291472733E-4</v>
      </c>
      <c r="O332" s="33">
        <v>-3.1286241750549948E-4</v>
      </c>
      <c r="P332" s="29">
        <f>(Table_TrackDisplacement[[#This Row],[LR Track Z]]-Table_TrackDisplacement[[#This Row],[RR Track Z]])*1000</f>
        <v>6.2225343252144683</v>
      </c>
      <c r="Q332" s="29">
        <f>_xlfn.XLOOKUP(Table_TrackDisplacement[[#This Row],[Track ID]],Table__Track_Baseline[Track ID],Table__Track_Baseline[Avg. Cant],"-")</f>
        <v>5.9096719077089688</v>
      </c>
      <c r="R332" s="29">
        <f>Table_TrackDisplacement[[#This Row],[Cant Raw Data]]-Table_TrackDisplacement[[#This Row],[BL Cant Raw Data]]</f>
        <v>0.31286241750549948</v>
      </c>
      <c r="S332" s="30">
        <f>(Table_TrackDisplacement[[#This Row],[Delta LR Z]]-Table_TrackDisplacement[[#This Row],[Delta RR Z]])*1000</f>
        <v>0.31286241750549948</v>
      </c>
      <c r="T332" s="29">
        <f>Table_TrackDisplacement[[#This Row],[Cant Delta Data]]-Table_TrackDisplacement[[#This Row],[Raw Cant Change]]</f>
        <v>0</v>
      </c>
      <c r="U332" s="29">
        <f ca="1">IFERROR(Table_TrackDisplacement[[#This Row],[Cant Raw Data]]-OFFSET(Table_TrackDisplacement[[#This Row],[Cant Raw Data]],-2,0),"-")</f>
        <v>1.32676820984301</v>
      </c>
      <c r="V332" s="29">
        <f ca="1">_xlfn.XLOOKUP(Table_TrackDisplacement[[#This Row],[Track ID]],Table__Track_Baseline[Track ID],Table__Track_Baseline[Avg. Twist],"-")</f>
        <v>1.348724645282573</v>
      </c>
      <c r="W332" s="29">
        <f ca="1">IFERROR(Table_TrackDisplacement[[#This Row],[Twist Raw Data]]-Table_TrackDisplacement[[#This Row],[BL Twist Raw Data]],"-")</f>
        <v>-2.1956435439562938E-2</v>
      </c>
      <c r="X332" s="29">
        <f ca="1">IFERROR(Table_TrackDisplacement[[#This Row],[Cant Delta Data]]-OFFSET(Table_TrackDisplacement[[#This Row],[Cant Delta Data]],-2,0),"-")</f>
        <v>-2.1956435439562938E-2</v>
      </c>
      <c r="Y332" s="29">
        <f ca="1">IFERROR(Table_TrackDisplacement[[#This Row],[Twist Delta Data]]-Table_TrackDisplacement[[#This Row],[Raw Twist Change]],"-")</f>
        <v>0</v>
      </c>
      <c r="Z3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1310.819757547883</v>
      </c>
      <c r="AA332" s="29">
        <f>_xlfn.XLOOKUP(Table_TrackDisplacement[[#This Row],[Track ID]],Table__Track_Baseline[Track ID],Table__Track_Baseline[Avg. Gauge],"-")</f>
        <v>1311.4569710845515</v>
      </c>
      <c r="AB332" s="29">
        <f>IFERROR(Table_TrackDisplacement[[#This Row],[Gauge Raw Data]]-Table_TrackDisplacement[[#This Row],[BL Gauge Raw Data]],"-")</f>
        <v>-0.63721353666846881</v>
      </c>
      <c r="AC3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0.73376100786694076</v>
      </c>
    </row>
    <row r="333" spans="1:29" x14ac:dyDescent="0.25">
      <c r="A333" s="27">
        <v>45786.284722222219</v>
      </c>
      <c r="B333" s="28" t="s">
        <v>27</v>
      </c>
      <c r="C333" s="28" t="str">
        <f>Table_TrackDisplacement[[#This Row],[Epoch]]&amp;"-"&amp;Table_TrackDisplacement[[#This Row],[Track ID]]</f>
        <v>45786.2847222222-250-RL-OP-0036</v>
      </c>
      <c r="D333" s="34">
        <v>51900.520772886579</v>
      </c>
      <c r="E333" s="34">
        <v>159191.31296359556</v>
      </c>
      <c r="F333" s="34">
        <v>18.866</v>
      </c>
      <c r="G333" s="34">
        <v>51900.165060040614</v>
      </c>
      <c r="H333" s="34">
        <v>159190.04965039479</v>
      </c>
      <c r="I333" s="34">
        <v>18.859124645615051</v>
      </c>
      <c r="J333" s="33">
        <v>-9.9999999656574801E-4</v>
      </c>
      <c r="K333" s="33">
        <v>3.3333332976326346E-4</v>
      </c>
      <c r="L333" s="33">
        <v>0</v>
      </c>
      <c r="M333" s="33">
        <v>-1.0051290155388415E-3</v>
      </c>
      <c r="N333" s="33">
        <v>9.8134219297207892E-4</v>
      </c>
      <c r="O333" s="33">
        <v>-2.0380053242519125E-4</v>
      </c>
      <c r="P333" s="29">
        <f>(Table_TrackDisplacement[[#This Row],[LR Track Z]]-Table_TrackDisplacement[[#This Row],[RR Track Z]])*1000</f>
        <v>6.8753543849489063</v>
      </c>
      <c r="Q333" s="29">
        <f>_xlfn.XLOOKUP(Table_TrackDisplacement[[#This Row],[Track ID]],Table__Track_Baseline[Track ID],Table__Track_Baseline[Avg. Cant],"-")</f>
        <v>6.671553852523715</v>
      </c>
      <c r="R333" s="29">
        <f>Table_TrackDisplacement[[#This Row],[Cant Raw Data]]-Table_TrackDisplacement[[#This Row],[BL Cant Raw Data]]</f>
        <v>0.20380053242519125</v>
      </c>
      <c r="S333" s="30">
        <f>(Table_TrackDisplacement[[#This Row],[Delta LR Z]]-Table_TrackDisplacement[[#This Row],[Delta RR Z]])*1000</f>
        <v>0.20380053242519125</v>
      </c>
      <c r="T333" s="29">
        <f>Table_TrackDisplacement[[#This Row],[Cant Delta Data]]-Table_TrackDisplacement[[#This Row],[Raw Cant Change]]</f>
        <v>0</v>
      </c>
      <c r="U333" s="29">
        <f ca="1">IFERROR(Table_TrackDisplacement[[#This Row],[Cant Raw Data]]-OFFSET(Table_TrackDisplacement[[#This Row],[Cant Raw Data]],-2,0),"-")</f>
        <v>1.313479066883616</v>
      </c>
      <c r="V333" s="29">
        <f ca="1">_xlfn.XLOOKUP(Table_TrackDisplacement[[#This Row],[Track ID]],Table__Track_Baseline[Track ID],Table__Track_Baseline[Avg. Twist],"-")</f>
        <v>1.4438090996584663</v>
      </c>
      <c r="W333" s="29">
        <f ca="1">IFERROR(Table_TrackDisplacement[[#This Row],[Twist Raw Data]]-Table_TrackDisplacement[[#This Row],[BL Twist Raw Data]],"-")</f>
        <v>-0.13033003277485022</v>
      </c>
      <c r="X333" s="29">
        <f ca="1">IFERROR(Table_TrackDisplacement[[#This Row],[Cant Delta Data]]-OFFSET(Table_TrackDisplacement[[#This Row],[Cant Delta Data]],-2,0),"-")</f>
        <v>-0.13033003277485022</v>
      </c>
      <c r="Y333" s="29">
        <f ca="1">IFERROR(Table_TrackDisplacement[[#This Row],[Twist Delta Data]]-Table_TrackDisplacement[[#This Row],[Raw Twist Change]],"-")</f>
        <v>0</v>
      </c>
      <c r="Z3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1312.4553868609785</v>
      </c>
      <c r="AA333" s="29">
        <f>_xlfn.XLOOKUP(Table_TrackDisplacement[[#This Row],[Track ID]],Table__Track_Baseline[Track ID],Table__Track_Baseline[Avg. Gauge],"-")</f>
        <v>1313.0767033808097</v>
      </c>
      <c r="AB333" s="29">
        <f>IFERROR(Table_TrackDisplacement[[#This Row],[Gauge Raw Data]]-Table_TrackDisplacement[[#This Row],[BL Gauge Raw Data]],"-")</f>
        <v>-0.62131651983122538</v>
      </c>
      <c r="AC3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0.67932058017522112</v>
      </c>
    </row>
    <row r="334" spans="1:29" x14ac:dyDescent="0.25">
      <c r="A334" s="27">
        <v>45786.284722222219</v>
      </c>
      <c r="B334" s="28" t="s">
        <v>28</v>
      </c>
      <c r="C334" s="28" t="str">
        <f>Table_TrackDisplacement[[#This Row],[Epoch]]&amp;"-"&amp;Table_TrackDisplacement[[#This Row],[Track ID]]</f>
        <v>45786.2847222222-250-RL-OP-0037</v>
      </c>
      <c r="D334" s="34">
        <v>51901.483797341636</v>
      </c>
      <c r="E334" s="34">
        <v>159191.04354960378</v>
      </c>
      <c r="F334" s="34">
        <v>18.866</v>
      </c>
      <c r="G334" s="34">
        <v>51901.127643218693</v>
      </c>
      <c r="H334" s="34">
        <v>159189.778664788</v>
      </c>
      <c r="I334" s="34">
        <v>18.858471825555313</v>
      </c>
      <c r="J334" s="33">
        <v>-9.9999999656574801E-4</v>
      </c>
      <c r="K334" s="33">
        <v>3.3333332976326346E-4</v>
      </c>
      <c r="L334" s="33">
        <v>0</v>
      </c>
      <c r="M334" s="33">
        <v>-1.0094474637298845E-3</v>
      </c>
      <c r="N334" s="33">
        <v>9.6563302213326097E-4</v>
      </c>
      <c r="O334" s="33">
        <v>-9.4738647351988448E-5</v>
      </c>
      <c r="P334" s="29">
        <f>(Table_TrackDisplacement[[#This Row],[LR Track Z]]-Table_TrackDisplacement[[#This Row],[RR Track Z]])*1000</f>
        <v>7.528174444686897</v>
      </c>
      <c r="Q334" s="29">
        <f>_xlfn.XLOOKUP(Table_TrackDisplacement[[#This Row],[Track ID]],Table__Track_Baseline[Track ID],Table__Track_Baseline[Avg. Cant],"-")</f>
        <v>7.4334357973349086</v>
      </c>
      <c r="R334" s="29">
        <f>Table_TrackDisplacement[[#This Row],[Cant Raw Data]]-Table_TrackDisplacement[[#This Row],[BL Cant Raw Data]]</f>
        <v>9.4738647351988448E-2</v>
      </c>
      <c r="S334" s="30">
        <f>(Table_TrackDisplacement[[#This Row],[Delta LR Z]]-Table_TrackDisplacement[[#This Row],[Delta RR Z]])*1000</f>
        <v>9.4738647351988448E-2</v>
      </c>
      <c r="T334" s="29">
        <f>Table_TrackDisplacement[[#This Row],[Cant Delta Data]]-Table_TrackDisplacement[[#This Row],[Raw Cant Change]]</f>
        <v>0</v>
      </c>
      <c r="U334" s="29">
        <f ca="1">IFERROR(Table_TrackDisplacement[[#This Row],[Cant Raw Data]]-OFFSET(Table_TrackDisplacement[[#This Row],[Cant Raw Data]],-2,0),"-")</f>
        <v>1.3056401194724288</v>
      </c>
      <c r="V334" s="29">
        <f ca="1">_xlfn.XLOOKUP(Table_TrackDisplacement[[#This Row],[Track ID]],Table__Track_Baseline[Track ID],Table__Track_Baseline[Avg. Twist],"-")</f>
        <v>1.5237638896259398</v>
      </c>
      <c r="W334" s="29">
        <f ca="1">IFERROR(Table_TrackDisplacement[[#This Row],[Twist Raw Data]]-Table_TrackDisplacement[[#This Row],[BL Twist Raw Data]],"-")</f>
        <v>-0.21812377015351103</v>
      </c>
      <c r="X334" s="29">
        <f ca="1">IFERROR(Table_TrackDisplacement[[#This Row],[Cant Delta Data]]-OFFSET(Table_TrackDisplacement[[#This Row],[Cant Delta Data]],-2,0),"-")</f>
        <v>-0.21812377015351103</v>
      </c>
      <c r="Y334" s="29">
        <f ca="1">IFERROR(Table_TrackDisplacement[[#This Row],[Twist Delta Data]]-Table_TrackDisplacement[[#This Row],[Raw Twist Change]],"-")</f>
        <v>0</v>
      </c>
      <c r="Z3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1314.0913324046392</v>
      </c>
      <c r="AA334" s="29">
        <f>_xlfn.XLOOKUP(Table_TrackDisplacement[[#This Row],[Track ID]],Table__Track_Baseline[Track ID],Table__Track_Baseline[Avg. Gauge],"-")</f>
        <v>1314.6968682557522</v>
      </c>
      <c r="AB334" s="29">
        <f>IFERROR(Table_TrackDisplacement[[#This Row],[Gauge Raw Data]]-Table_TrackDisplacement[[#This Row],[BL Gauge Raw Data]],"-")</f>
        <v>-0.605535851113018</v>
      </c>
      <c r="AC3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0.63942753061554636</v>
      </c>
    </row>
    <row r="335" spans="1:29" x14ac:dyDescent="0.25">
      <c r="A335" s="27">
        <v>45786.284722222219</v>
      </c>
      <c r="B335" s="28" t="s">
        <v>29</v>
      </c>
      <c r="C335" s="28" t="str">
        <f>Table_TrackDisplacement[[#This Row],[Epoch]]&amp;"-"&amp;Table_TrackDisplacement[[#This Row],[Track ID]]</f>
        <v>45786.2847222222-250-RL-OP-0038</v>
      </c>
      <c r="D335" s="34">
        <v>51902.446769943585</v>
      </c>
      <c r="E335" s="34">
        <v>159190.77524554107</v>
      </c>
      <c r="F335" s="34">
        <v>18.866124762962976</v>
      </c>
      <c r="G335" s="34">
        <v>51902.099861120325</v>
      </c>
      <c r="H335" s="34">
        <v>159189.50600598883</v>
      </c>
      <c r="I335" s="34">
        <v>18.857900000000001</v>
      </c>
      <c r="J335" s="33">
        <v>-9.9588614830281585E-4</v>
      </c>
      <c r="K335" s="33">
        <v>3.4845713526010513E-4</v>
      </c>
      <c r="L335" s="33">
        <v>3.9579980260384673E-5</v>
      </c>
      <c r="M335" s="33">
        <v>-7.548631401732564E-6</v>
      </c>
      <c r="N335" s="33">
        <v>6.3904581475071609E-4</v>
      </c>
      <c r="O335" s="33">
        <v>0</v>
      </c>
      <c r="P335" s="29">
        <f>(Table_TrackDisplacement[[#This Row],[LR Track Z]]-Table_TrackDisplacement[[#This Row],[RR Track Z]])*1000</f>
        <v>8.2247629629748076</v>
      </c>
      <c r="Q335" s="29">
        <f>_xlfn.XLOOKUP(Table_TrackDisplacement[[#This Row],[Track ID]],Table__Track_Baseline[Track ID],Table__Track_Baseline[Avg. Cant],"-")</f>
        <v>8.1851829827144229</v>
      </c>
      <c r="R335" s="29">
        <f>Table_TrackDisplacement[[#This Row],[Cant Raw Data]]-Table_TrackDisplacement[[#This Row],[BL Cant Raw Data]]</f>
        <v>3.9579980260384673E-2</v>
      </c>
      <c r="S335" s="30">
        <f>(Table_TrackDisplacement[[#This Row],[Delta LR Z]]-Table_TrackDisplacement[[#This Row],[Delta RR Z]])*1000</f>
        <v>3.9579980260384673E-2</v>
      </c>
      <c r="T335" s="29">
        <f>Table_TrackDisplacement[[#This Row],[Cant Delta Data]]-Table_TrackDisplacement[[#This Row],[Raw Cant Change]]</f>
        <v>0</v>
      </c>
      <c r="U335" s="29">
        <f ca="1">IFERROR(Table_TrackDisplacement[[#This Row],[Cant Raw Data]]-OFFSET(Table_TrackDisplacement[[#This Row],[Cant Raw Data]],-2,0),"-")</f>
        <v>1.3494085780259013</v>
      </c>
      <c r="V335" s="29">
        <f ca="1">_xlfn.XLOOKUP(Table_TrackDisplacement[[#This Row],[Track ID]],Table__Track_Baseline[Track ID],Table__Track_Baseline[Avg. Twist],"-")</f>
        <v>1.5136291301907079</v>
      </c>
      <c r="W335" s="29">
        <f ca="1">IFERROR(Table_TrackDisplacement[[#This Row],[Twist Raw Data]]-Table_TrackDisplacement[[#This Row],[BL Twist Raw Data]],"-")</f>
        <v>-0.16422055216480658</v>
      </c>
      <c r="X335" s="29">
        <f ca="1">IFERROR(Table_TrackDisplacement[[#This Row],[Cant Delta Data]]-OFFSET(Table_TrackDisplacement[[#This Row],[Cant Delta Data]],-2,0),"-")</f>
        <v>-0.16422055216480658</v>
      </c>
      <c r="Y335" s="29">
        <f ca="1">IFERROR(Table_TrackDisplacement[[#This Row],[Twist Delta Data]]-Table_TrackDisplacement[[#This Row],[Raw Twist Change]],"-")</f>
        <v>0</v>
      </c>
      <c r="Z3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1315.8200558323197</v>
      </c>
      <c r="AA335" s="29">
        <f>_xlfn.XLOOKUP(Table_TrackDisplacement[[#This Row],[Track ID]],Table__Track_Baseline[Track ID],Table__Track_Baseline[Avg. Gauge],"-")</f>
        <v>1316.360972673865</v>
      </c>
      <c r="AB335" s="29">
        <f>IFERROR(Table_TrackDisplacement[[#This Row],[Gauge Raw Data]]-Table_TrackDisplacement[[#This Row],[BL Gauge Raw Data]],"-")</f>
        <v>-0.54091684154536779</v>
      </c>
      <c r="AC3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1.0309313278777148</v>
      </c>
    </row>
    <row r="336" spans="1:29" x14ac:dyDescent="0.25">
      <c r="A336" s="27">
        <v>45786.284722222219</v>
      </c>
      <c r="B336" s="28" t="s">
        <v>30</v>
      </c>
      <c r="C336" s="28" t="str">
        <f>Table_TrackDisplacement[[#This Row],[Epoch]]&amp;"-"&amp;Table_TrackDisplacement[[#This Row],[Track ID]]</f>
        <v>45786.2847222222-250-RL-OP-0039</v>
      </c>
      <c r="D336" s="34">
        <v>51903.411366943481</v>
      </c>
      <c r="E336" s="34">
        <v>159190.51151814224</v>
      </c>
      <c r="F336" s="34">
        <v>18.866822542397969</v>
      </c>
      <c r="G336" s="34">
        <v>51903.064443484443</v>
      </c>
      <c r="H336" s="34">
        <v>159189.24222414181</v>
      </c>
      <c r="I336" s="34">
        <v>18.857900000000001</v>
      </c>
      <c r="J336" s="33">
        <v>-9.7287803509971127E-4</v>
      </c>
      <c r="K336" s="33">
        <v>4.3304220889694989E-4</v>
      </c>
      <c r="L336" s="33">
        <v>2.6094452310942984E-4</v>
      </c>
      <c r="M336" s="33">
        <v>-6.3965911976993084E-5</v>
      </c>
      <c r="N336" s="33">
        <v>4.3261214159429073E-4</v>
      </c>
      <c r="O336" s="33">
        <v>0</v>
      </c>
      <c r="P336" s="29">
        <f>(Table_TrackDisplacement[[#This Row],[LR Track Z]]-Table_TrackDisplacement[[#This Row],[RR Track Z]])*1000</f>
        <v>8.9225423979684138</v>
      </c>
      <c r="Q336" s="29">
        <f>_xlfn.XLOOKUP(Table_TrackDisplacement[[#This Row],[Track ID]],Table__Track_Baseline[Track ID],Table__Track_Baseline[Avg. Cant],"-")</f>
        <v>8.6615978748589839</v>
      </c>
      <c r="R336" s="29">
        <f>Table_TrackDisplacement[[#This Row],[Cant Raw Data]]-Table_TrackDisplacement[[#This Row],[BL Cant Raw Data]]</f>
        <v>0.26094452310942984</v>
      </c>
      <c r="S336" s="30">
        <f>(Table_TrackDisplacement[[#This Row],[Delta LR Z]]-Table_TrackDisplacement[[#This Row],[Delta RR Z]])*1000</f>
        <v>0.26094452310942984</v>
      </c>
      <c r="T336" s="29">
        <f>Table_TrackDisplacement[[#This Row],[Cant Delta Data]]-Table_TrackDisplacement[[#This Row],[Raw Cant Change]]</f>
        <v>0</v>
      </c>
      <c r="U336" s="29">
        <f ca="1">IFERROR(Table_TrackDisplacement[[#This Row],[Cant Raw Data]]-OFFSET(Table_TrackDisplacement[[#This Row],[Cant Raw Data]],-2,0),"-")</f>
        <v>1.3943679532815167</v>
      </c>
      <c r="V336" s="29">
        <f ca="1">_xlfn.XLOOKUP(Table_TrackDisplacement[[#This Row],[Track ID]],Table__Track_Baseline[Track ID],Table__Track_Baseline[Avg. Twist],"-")</f>
        <v>1.2281620775240754</v>
      </c>
      <c r="W336" s="29">
        <f ca="1">IFERROR(Table_TrackDisplacement[[#This Row],[Twist Raw Data]]-Table_TrackDisplacement[[#This Row],[BL Twist Raw Data]],"-")</f>
        <v>0.16620587575744139</v>
      </c>
      <c r="X336" s="29">
        <f ca="1">IFERROR(Table_TrackDisplacement[[#This Row],[Cant Delta Data]]-OFFSET(Table_TrackDisplacement[[#This Row],[Cant Delta Data]],-2,0),"-")</f>
        <v>0.16620587575744139</v>
      </c>
      <c r="Y336" s="29">
        <f ca="1">IFERROR(Table_TrackDisplacement[[#This Row],[Twist Delta Data]]-Table_TrackDisplacement[[#This Row],[Raw Twist Change]],"-")</f>
        <v>0</v>
      </c>
      <c r="Z3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1315.8809815983707</v>
      </c>
      <c r="AA336" s="29">
        <f>_xlfn.XLOOKUP(Table_TrackDisplacement[[#This Row],[Track ID]],Table__Track_Baseline[Track ID],Table__Track_Baseline[Avg. Gauge],"-")</f>
        <v>1316.118744445334</v>
      </c>
      <c r="AB336" s="29">
        <f>IFERROR(Table_TrackDisplacement[[#This Row],[Gauge Raw Data]]-Table_TrackDisplacement[[#This Row],[BL Gauge Raw Data]],"-")</f>
        <v>-0.23776284696327821</v>
      </c>
      <c r="AC3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0.94562861455126235</v>
      </c>
    </row>
    <row r="337" spans="1:29" x14ac:dyDescent="0.25">
      <c r="A337" s="27">
        <v>45786.284722222219</v>
      </c>
      <c r="B337" s="28" t="s">
        <v>31</v>
      </c>
      <c r="C337" s="28" t="str">
        <f>Table_TrackDisplacement[[#This Row],[Epoch]]&amp;"-"&amp;Table_TrackDisplacement[[#This Row],[Track ID]]</f>
        <v>45786.2847222222-250-RL-OP-0040</v>
      </c>
      <c r="D337" s="34">
        <v>51904.375963943377</v>
      </c>
      <c r="E337" s="34">
        <v>159190.24779074339</v>
      </c>
      <c r="F337" s="34">
        <v>18.867520321832963</v>
      </c>
      <c r="G337" s="34">
        <v>51904.029025848562</v>
      </c>
      <c r="H337" s="34">
        <v>159188.97844229479</v>
      </c>
      <c r="I337" s="34">
        <v>18.857900000000001</v>
      </c>
      <c r="J337" s="33">
        <v>-9.498699291725643E-4</v>
      </c>
      <c r="K337" s="33">
        <v>5.1762725342996418E-4</v>
      </c>
      <c r="L337" s="33">
        <v>4.82309065958475E-4</v>
      </c>
      <c r="M337" s="33">
        <v>-1.203831925522536E-4</v>
      </c>
      <c r="N337" s="33">
        <v>2.2617846843786538E-4</v>
      </c>
      <c r="O337" s="33">
        <v>0</v>
      </c>
      <c r="P337" s="29">
        <f>(Table_TrackDisplacement[[#This Row],[LR Track Z]]-Table_TrackDisplacement[[#This Row],[RR Track Z]])*1000</f>
        <v>9.6203218329620199</v>
      </c>
      <c r="Q337" s="29">
        <f>_xlfn.XLOOKUP(Table_TrackDisplacement[[#This Row],[Track ID]],Table__Track_Baseline[Track ID],Table__Track_Baseline[Avg. Cant],"-")</f>
        <v>9.1380127670035449</v>
      </c>
      <c r="R337" s="29">
        <f>Table_TrackDisplacement[[#This Row],[Cant Raw Data]]-Table_TrackDisplacement[[#This Row],[BL Cant Raw Data]]</f>
        <v>0.482309065958475</v>
      </c>
      <c r="S337" s="30">
        <f>(Table_TrackDisplacement[[#This Row],[Delta LR Z]]-Table_TrackDisplacement[[#This Row],[Delta RR Z]])*1000</f>
        <v>0.482309065958475</v>
      </c>
      <c r="T337" s="29">
        <f>Table_TrackDisplacement[[#This Row],[Cant Delta Data]]-Table_TrackDisplacement[[#This Row],[Raw Cant Change]]</f>
        <v>0</v>
      </c>
      <c r="U337" s="29">
        <f ca="1">IFERROR(Table_TrackDisplacement[[#This Row],[Cant Raw Data]]-OFFSET(Table_TrackDisplacement[[#This Row],[Cant Raw Data]],-2,0),"-")</f>
        <v>1.3955588699872123</v>
      </c>
      <c r="V337" s="29">
        <f ca="1">_xlfn.XLOOKUP(Table_TrackDisplacement[[#This Row],[Track ID]],Table__Track_Baseline[Track ID],Table__Track_Baseline[Avg. Twist],"-")</f>
        <v>0.95282978428912202</v>
      </c>
      <c r="W337" s="29">
        <f ca="1">IFERROR(Table_TrackDisplacement[[#This Row],[Twist Raw Data]]-Table_TrackDisplacement[[#This Row],[BL Twist Raw Data]],"-")</f>
        <v>0.44272908569809033</v>
      </c>
      <c r="X337" s="29">
        <f ca="1">IFERROR(Table_TrackDisplacement[[#This Row],[Cant Delta Data]]-OFFSET(Table_TrackDisplacement[[#This Row],[Cant Delta Data]],-2,0),"-")</f>
        <v>0.44272908569809033</v>
      </c>
      <c r="Y337" s="29">
        <f ca="1">IFERROR(Table_TrackDisplacement[[#This Row],[Twist Delta Data]]-Table_TrackDisplacement[[#This Row],[Raw Twist Change]],"-")</f>
        <v>0</v>
      </c>
      <c r="Z3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1315.9422769293624</v>
      </c>
      <c r="AA337" s="29">
        <f>_xlfn.XLOOKUP(Table_TrackDisplacement[[#This Row],[Track ID]],Table__Track_Baseline[Track ID],Table__Track_Baseline[Avg. Gauge],"-")</f>
        <v>1315.8766898367924</v>
      </c>
      <c r="AB337" s="29">
        <f>IFERROR(Table_TrackDisplacement[[#This Row],[Gauge Raw Data]]-Table_TrackDisplacement[[#This Row],[BL Gauge Raw Data]],"-")</f>
        <v>6.5587092570012828E-2</v>
      </c>
      <c r="AC3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1.0028024110502127</v>
      </c>
    </row>
    <row r="338" spans="1:29" x14ac:dyDescent="0.25">
      <c r="A338" s="27">
        <v>45786.284722222219</v>
      </c>
      <c r="B338" s="28" t="s">
        <v>32</v>
      </c>
      <c r="C338" s="28" t="str">
        <f>Table_TrackDisplacement[[#This Row],[Epoch]]&amp;"-"&amp;Table_TrackDisplacement[[#This Row],[Track ID]]</f>
        <v>45786.2847222222-250-RL-OP-0041</v>
      </c>
      <c r="D338" s="34">
        <v>51905.341841450259</v>
      </c>
      <c r="E338" s="34">
        <v>159189.98517913549</v>
      </c>
      <c r="F338" s="34">
        <v>18.868392406740742</v>
      </c>
      <c r="G338" s="34">
        <v>51905.003861376892</v>
      </c>
      <c r="H338" s="34">
        <v>159188.71299131436</v>
      </c>
      <c r="I338" s="34">
        <v>18.858104705007346</v>
      </c>
      <c r="J338" s="33">
        <v>7.2817783802747726E-8</v>
      </c>
      <c r="K338" s="33">
        <v>3.3331406302750111E-4</v>
      </c>
      <c r="L338" s="33">
        <v>6.2688359244944536E-4</v>
      </c>
      <c r="M338" s="33">
        <v>4.1235252865590155E-6</v>
      </c>
      <c r="N338" s="33">
        <v>1.5548343071714044E-5</v>
      </c>
      <c r="O338" s="33">
        <v>6.2823559687785746E-9</v>
      </c>
      <c r="P338" s="29">
        <f>(Table_TrackDisplacement[[#This Row],[LR Track Z]]-Table_TrackDisplacement[[#This Row],[RR Track Z]])*1000</f>
        <v>10.287701733396659</v>
      </c>
      <c r="Q338" s="29">
        <f>_xlfn.XLOOKUP(Table_TrackDisplacement[[#This Row],[Track ID]],Table__Track_Baseline[Track ID],Table__Track_Baseline[Avg. Cant],"-")</f>
        <v>9.6608244233031826</v>
      </c>
      <c r="R338" s="29">
        <f>Table_TrackDisplacement[[#This Row],[Cant Raw Data]]-Table_TrackDisplacement[[#This Row],[BL Cant Raw Data]]</f>
        <v>0.62687731009347658</v>
      </c>
      <c r="S338" s="30">
        <f>(Table_TrackDisplacement[[#This Row],[Delta LR Z]]-Table_TrackDisplacement[[#This Row],[Delta RR Z]])*1000</f>
        <v>0.62687731009347658</v>
      </c>
      <c r="T338" s="29">
        <f>Table_TrackDisplacement[[#This Row],[Cant Delta Data]]-Table_TrackDisplacement[[#This Row],[Raw Cant Change]]</f>
        <v>0</v>
      </c>
      <c r="U338" s="29">
        <f ca="1">IFERROR(Table_TrackDisplacement[[#This Row],[Cant Raw Data]]-OFFSET(Table_TrackDisplacement[[#This Row],[Cant Raw Data]],-2,0),"-")</f>
        <v>1.3651593354282454</v>
      </c>
      <c r="V338" s="29">
        <f ca="1">_xlfn.XLOOKUP(Table_TrackDisplacement[[#This Row],[Track ID]],Table__Track_Baseline[Track ID],Table__Track_Baseline[Avg. Twist],"-")</f>
        <v>0.99922654844419867</v>
      </c>
      <c r="W338" s="29">
        <f ca="1">IFERROR(Table_TrackDisplacement[[#This Row],[Twist Raw Data]]-Table_TrackDisplacement[[#This Row],[BL Twist Raw Data]],"-")</f>
        <v>0.36593278698404674</v>
      </c>
      <c r="X338" s="29">
        <f ca="1">IFERROR(Table_TrackDisplacement[[#This Row],[Cant Delta Data]]-OFFSET(Table_TrackDisplacement[[#This Row],[Cant Delta Data]],-2,0),"-")</f>
        <v>0.36593278698404674</v>
      </c>
      <c r="Y338" s="29">
        <f ca="1">IFERROR(Table_TrackDisplacement[[#This Row],[Twist Delta Data]]-Table_TrackDisplacement[[#This Row],[Raw Twist Change]],"-")</f>
        <v>0</v>
      </c>
      <c r="Z3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1316.3579372773709</v>
      </c>
      <c r="AA338" s="29">
        <f>_xlfn.XLOOKUP(Table_TrackDisplacement[[#This Row],[Track ID]],Table__Track_Baseline[Track ID],Table__Track_Baseline[Avg. Gauge],"-")</f>
        <v>1316.0471258679206</v>
      </c>
      <c r="AB338" s="29">
        <f>IFERROR(Table_TrackDisplacement[[#This Row],[Gauge Raw Data]]-Table_TrackDisplacement[[#This Row],[BL Gauge Raw Data]],"-")</f>
        <v>0.31081140945025254</v>
      </c>
      <c r="AC3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0.70282759117747029</v>
      </c>
    </row>
    <row r="339" spans="1:29" x14ac:dyDescent="0.25">
      <c r="A339" s="27">
        <v>45786.284722222219</v>
      </c>
      <c r="B339" s="28" t="s">
        <v>33</v>
      </c>
      <c r="C339" s="28" t="str">
        <f>Table_TrackDisplacement[[#This Row],[Epoch]]&amp;"-"&amp;Table_TrackDisplacement[[#This Row],[Track ID]]</f>
        <v>45786.2847222222-250-RL-OP-0042</v>
      </c>
      <c r="D339" s="34">
        <v>51906.308594977017</v>
      </c>
      <c r="E339" s="34">
        <v>159189.72947487878</v>
      </c>
      <c r="F339" s="34">
        <v>18.870110425193985</v>
      </c>
      <c r="G339" s="34">
        <v>51905.970489987638</v>
      </c>
      <c r="H339" s="34">
        <v>159188.45681371962</v>
      </c>
      <c r="I339" s="34">
        <v>18.859577402901905</v>
      </c>
      <c r="J339" s="33">
        <v>5.0065864343196154E-7</v>
      </c>
      <c r="K339" s="33">
        <v>3.3320090733468533E-4</v>
      </c>
      <c r="L339" s="33">
        <v>3.9314050068028905E-4</v>
      </c>
      <c r="M339" s="33">
        <v>3.3789161534514278E-5</v>
      </c>
      <c r="N339" s="33">
        <v>1.2740679085254669E-4</v>
      </c>
      <c r="O339" s="33">
        <v>5.1479162266332423E-8</v>
      </c>
      <c r="P339" s="29">
        <f>(Table_TrackDisplacement[[#This Row],[LR Track Z]]-Table_TrackDisplacement[[#This Row],[RR Track Z]])*1000</f>
        <v>10.533022292079863</v>
      </c>
      <c r="Q339" s="29">
        <f>_xlfn.XLOOKUP(Table_TrackDisplacement[[#This Row],[Track ID]],Table__Track_Baseline[Track ID],Table__Track_Baseline[Avg. Cant],"-")</f>
        <v>10.139933270561841</v>
      </c>
      <c r="R339" s="29">
        <f>Table_TrackDisplacement[[#This Row],[Cant Raw Data]]-Table_TrackDisplacement[[#This Row],[BL Cant Raw Data]]</f>
        <v>0.39308902151802272</v>
      </c>
      <c r="S339" s="30">
        <f>(Table_TrackDisplacement[[#This Row],[Delta LR Z]]-Table_TrackDisplacement[[#This Row],[Delta RR Z]])*1000</f>
        <v>0.39308902151802272</v>
      </c>
      <c r="T339" s="29">
        <f>Table_TrackDisplacement[[#This Row],[Cant Delta Data]]-Table_TrackDisplacement[[#This Row],[Raw Cant Change]]</f>
        <v>0</v>
      </c>
      <c r="U339" s="29">
        <f ca="1">IFERROR(Table_TrackDisplacement[[#This Row],[Cant Raw Data]]-OFFSET(Table_TrackDisplacement[[#This Row],[Cant Raw Data]],-2,0),"-")</f>
        <v>0.91270045911784337</v>
      </c>
      <c r="V339" s="29">
        <f ca="1">_xlfn.XLOOKUP(Table_TrackDisplacement[[#This Row],[Track ID]],Table__Track_Baseline[Track ID],Table__Track_Baseline[Avg. Twist],"-")</f>
        <v>1.0019205035582956</v>
      </c>
      <c r="W339" s="29">
        <f ca="1">IFERROR(Table_TrackDisplacement[[#This Row],[Twist Raw Data]]-Table_TrackDisplacement[[#This Row],[BL Twist Raw Data]],"-")</f>
        <v>-8.9220044440452284E-2</v>
      </c>
      <c r="X339" s="29">
        <f ca="1">IFERROR(Table_TrackDisplacement[[#This Row],[Cant Delta Data]]-OFFSET(Table_TrackDisplacement[[#This Row],[Cant Delta Data]],-2,0),"-")</f>
        <v>-8.9220044440452284E-2</v>
      </c>
      <c r="Y339" s="29">
        <f ca="1">IFERROR(Table_TrackDisplacement[[#This Row],[Twist Delta Data]]-Table_TrackDisplacement[[#This Row],[Raw Twist Change]],"-")</f>
        <v>0</v>
      </c>
      <c r="Z3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1316.8494046197402</v>
      </c>
      <c r="AA339" s="29">
        <f>_xlfn.XLOOKUP(Table_TrackDisplacement[[#This Row],[Track ID]],Table__Track_Baseline[Track ID],Table__Track_Baseline[Avg. Gauge],"-")</f>
        <v>1316.655979842496</v>
      </c>
      <c r="AB339" s="29">
        <f>IFERROR(Table_TrackDisplacement[[#This Row],[Gauge Raw Data]]-Table_TrackDisplacement[[#This Row],[BL Gauge Raw Data]],"-")</f>
        <v>0.19342477724421769</v>
      </c>
      <c r="AC3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0.44494754931496155</v>
      </c>
    </row>
    <row r="340" spans="1:29" x14ac:dyDescent="0.25">
      <c r="A340" s="27">
        <v>45786.284722222219</v>
      </c>
      <c r="B340" s="28" t="s">
        <v>34</v>
      </c>
      <c r="C340" s="28" t="str">
        <f>Table_TrackDisplacement[[#This Row],[Epoch]]&amp;"-"&amp;Table_TrackDisplacement[[#This Row],[Track ID]]</f>
        <v>45786.2847222222-250-RL-OP-0043</v>
      </c>
      <c r="D340" s="34">
        <v>51907.275348503776</v>
      </c>
      <c r="E340" s="34">
        <v>159189.47377062205</v>
      </c>
      <c r="F340" s="34">
        <v>18.871828443647232</v>
      </c>
      <c r="G340" s="34">
        <v>51906.937118598384</v>
      </c>
      <c r="H340" s="34">
        <v>159188.20063612488</v>
      </c>
      <c r="I340" s="34">
        <v>18.861050100796465</v>
      </c>
      <c r="J340" s="33">
        <v>9.2849222710356116E-7</v>
      </c>
      <c r="K340" s="33">
        <v>3.3308775164186954E-4</v>
      </c>
      <c r="L340" s="33">
        <v>1.5939740891823817E-4</v>
      </c>
      <c r="M340" s="33">
        <v>6.3454805058427155E-5</v>
      </c>
      <c r="N340" s="33">
        <v>2.392652677372098E-4</v>
      </c>
      <c r="O340" s="33">
        <v>9.6675968563886272E-8</v>
      </c>
      <c r="P340" s="29">
        <f>(Table_TrackDisplacement[[#This Row],[LR Track Z]]-Table_TrackDisplacement[[#This Row],[RR Track Z]])*1000</f>
        <v>10.77834285076662</v>
      </c>
      <c r="Q340" s="29">
        <f>_xlfn.XLOOKUP(Table_TrackDisplacement[[#This Row],[Track ID]],Table__Track_Baseline[Track ID],Table__Track_Baseline[Avg. Cant],"-")</f>
        <v>10.619042117816946</v>
      </c>
      <c r="R340" s="29">
        <f>Table_TrackDisplacement[[#This Row],[Cant Raw Data]]-Table_TrackDisplacement[[#This Row],[BL Cant Raw Data]]</f>
        <v>0.15930073294967428</v>
      </c>
      <c r="S340" s="30">
        <f>(Table_TrackDisplacement[[#This Row],[Delta LR Z]]-Table_TrackDisplacement[[#This Row],[Delta RR Z]])*1000</f>
        <v>0.15930073294967428</v>
      </c>
      <c r="T340" s="29">
        <f>Table_TrackDisplacement[[#This Row],[Cant Delta Data]]-Table_TrackDisplacement[[#This Row],[Raw Cant Change]]</f>
        <v>0</v>
      </c>
      <c r="U340" s="29">
        <f ca="1">IFERROR(Table_TrackDisplacement[[#This Row],[Cant Raw Data]]-OFFSET(Table_TrackDisplacement[[#This Row],[Cant Raw Data]],-2,0),"-")</f>
        <v>0.49064111736996097</v>
      </c>
      <c r="V340" s="29">
        <f ca="1">_xlfn.XLOOKUP(Table_TrackDisplacement[[#This Row],[Track ID]],Table__Track_Baseline[Track ID],Table__Track_Baseline[Avg. Twist],"-")</f>
        <v>0.95821769451376326</v>
      </c>
      <c r="W340" s="29">
        <f ca="1">IFERROR(Table_TrackDisplacement[[#This Row],[Twist Raw Data]]-Table_TrackDisplacement[[#This Row],[BL Twist Raw Data]],"-")</f>
        <v>-0.4675765771438023</v>
      </c>
      <c r="X340" s="29">
        <f ca="1">IFERROR(Table_TrackDisplacement[[#This Row],[Cant Delta Data]]-OFFSET(Table_TrackDisplacement[[#This Row],[Cant Delta Data]],-2,0),"-")</f>
        <v>-0.4675765771438023</v>
      </c>
      <c r="Y340" s="29">
        <f ca="1">IFERROR(Table_TrackDisplacement[[#This Row],[Twist Delta Data]]-Table_TrackDisplacement[[#This Row],[Raw Twist Change]],"-")</f>
        <v>0</v>
      </c>
      <c r="Z3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1317.3409161859543</v>
      </c>
      <c r="AA340" s="29">
        <f>_xlfn.XLOOKUP(Table_TrackDisplacement[[#This Row],[Track ID]],Table__Track_Baseline[Track ID],Table__Track_Baseline[Avg. Gauge],"-")</f>
        <v>1317.2650047757083</v>
      </c>
      <c r="AB340" s="29">
        <f>IFERROR(Table_TrackDisplacement[[#This Row],[Gauge Raw Data]]-Table_TrackDisplacement[[#This Row],[BL Gauge Raw Data]],"-")</f>
        <v>7.5911410245907973E-2</v>
      </c>
      <c r="AC3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0.19516383322896722</v>
      </c>
    </row>
    <row r="341" spans="1:29" x14ac:dyDescent="0.25">
      <c r="A341" s="27">
        <v>45786.284722222219</v>
      </c>
      <c r="B341" s="28" t="s">
        <v>35</v>
      </c>
      <c r="C341" s="28" t="str">
        <f>Table_TrackDisplacement[[#This Row],[Epoch]]&amp;"-"&amp;Table_TrackDisplacement[[#This Row],[Track ID]]</f>
        <v>45786.2847222222-250-RL-OP-0044</v>
      </c>
      <c r="D341" s="34">
        <v>51908.24283118709</v>
      </c>
      <c r="E341" s="34">
        <v>159189.22159764636</v>
      </c>
      <c r="F341" s="34">
        <v>18.873859694515247</v>
      </c>
      <c r="G341" s="34">
        <v>51907.904497607546</v>
      </c>
      <c r="H341" s="34">
        <v>159187.94812580553</v>
      </c>
      <c r="I341" s="34">
        <v>18.86283096891291</v>
      </c>
      <c r="J341" s="33">
        <v>6.0520833358168602E-6</v>
      </c>
      <c r="K341" s="33">
        <v>3.5729946102946997E-4</v>
      </c>
      <c r="L341" s="33">
        <v>1.119933479287738E-7</v>
      </c>
      <c r="M341" s="33">
        <v>-8.9197128545492887E-6</v>
      </c>
      <c r="N341" s="33">
        <v>2.9816303867846727E-4</v>
      </c>
      <c r="O341" s="33">
        <v>-2.1552935436375265E-8</v>
      </c>
      <c r="P341" s="29">
        <f>(Table_TrackDisplacement[[#This Row],[LR Track Z]]-Table_TrackDisplacement[[#This Row],[RR Track Z]])*1000</f>
        <v>11.02872560233692</v>
      </c>
      <c r="Q341" s="29">
        <f>_xlfn.XLOOKUP(Table_TrackDisplacement[[#This Row],[Track ID]],Table__Track_Baseline[Track ID],Table__Track_Baseline[Avg. Cant],"-")</f>
        <v>11.028592056053554</v>
      </c>
      <c r="R341" s="29">
        <f>Table_TrackDisplacement[[#This Row],[Cant Raw Data]]-Table_TrackDisplacement[[#This Row],[BL Cant Raw Data]]</f>
        <v>1.3354628336514907E-4</v>
      </c>
      <c r="S341" s="30">
        <f>(Table_TrackDisplacement[[#This Row],[Delta LR Z]]-Table_TrackDisplacement[[#This Row],[Delta RR Z]])*1000</f>
        <v>1.3354628336514907E-4</v>
      </c>
      <c r="T341" s="29">
        <f>Table_TrackDisplacement[[#This Row],[Cant Delta Data]]-Table_TrackDisplacement[[#This Row],[Raw Cant Change]]</f>
        <v>0</v>
      </c>
      <c r="U341" s="29">
        <f ca="1">IFERROR(Table_TrackDisplacement[[#This Row],[Cant Raw Data]]-OFFSET(Table_TrackDisplacement[[#This Row],[Cant Raw Data]],-2,0),"-")</f>
        <v>0.49570331025705627</v>
      </c>
      <c r="V341" s="29">
        <f ca="1">_xlfn.XLOOKUP(Table_TrackDisplacement[[#This Row],[Track ID]],Table__Track_Baseline[Track ID],Table__Track_Baseline[Avg. Twist],"-")</f>
        <v>0.88865878549171384</v>
      </c>
      <c r="W341" s="29">
        <f ca="1">IFERROR(Table_TrackDisplacement[[#This Row],[Twist Raw Data]]-Table_TrackDisplacement[[#This Row],[BL Twist Raw Data]],"-")</f>
        <v>-0.39295547523465757</v>
      </c>
      <c r="X341" s="29">
        <f ca="1">IFERROR(Table_TrackDisplacement[[#This Row],[Cant Delta Data]]-OFFSET(Table_TrackDisplacement[[#This Row],[Cant Delta Data]],-2,0),"-")</f>
        <v>-0.39295547523465757</v>
      </c>
      <c r="Y341" s="29">
        <f ca="1">IFERROR(Table_TrackDisplacement[[#This Row],[Twist Delta Data]]-Table_TrackDisplacement[[#This Row],[Raw Twist Change]],"-")</f>
        <v>0</v>
      </c>
      <c r="Z3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1317.6956299644773</v>
      </c>
      <c r="AA341" s="29">
        <f>_xlfn.XLOOKUP(Table_TrackDisplacement[[#This Row],[Track ID]],Table__Track_Baseline[Track ID],Table__Track_Baseline[Avg. Gauge],"-")</f>
        <v>1317.6346329476246</v>
      </c>
      <c r="AB341" s="29">
        <f>IFERROR(Table_TrackDisplacement[[#This Row],[Gauge Raw Data]]-Table_TrackDisplacement[[#This Row],[BL Gauge Raw Data]],"-")</f>
        <v>6.0997016852752495E-2</v>
      </c>
      <c r="AC3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6.1002368513458839E-2</v>
      </c>
    </row>
    <row r="342" spans="1:29" x14ac:dyDescent="0.25">
      <c r="A342" s="27">
        <v>45786.284722222219</v>
      </c>
      <c r="B342" s="28" t="s">
        <v>36</v>
      </c>
      <c r="C342" s="28" t="str">
        <f>Table_TrackDisplacement[[#This Row],[Epoch]]&amp;"-"&amp;Table_TrackDisplacement[[#This Row],[Track ID]]</f>
        <v>45786.2847222222-250-RL-OP-0045</v>
      </c>
      <c r="D342" s="34">
        <v>51909.212416550698</v>
      </c>
      <c r="E342" s="34">
        <v>159188.97685919519</v>
      </c>
      <c r="F342" s="34">
        <v>18.876563986793464</v>
      </c>
      <c r="G342" s="34">
        <v>51908.873769331156</v>
      </c>
      <c r="H342" s="34">
        <v>159187.70214442315</v>
      </c>
      <c r="I342" s="34">
        <v>18.865173045894053</v>
      </c>
      <c r="J342" s="33">
        <v>2.5089786504395306E-5</v>
      </c>
      <c r="K342" s="33">
        <v>4.3268836452625692E-4</v>
      </c>
      <c r="L342" s="33">
        <v>4.6428447220137059E-7</v>
      </c>
      <c r="M342" s="33">
        <v>-3.4059819881804287E-5</v>
      </c>
      <c r="N342" s="33">
        <v>1.990359160117805E-4</v>
      </c>
      <c r="O342" s="33">
        <v>-8.2299649761807814E-8</v>
      </c>
      <c r="P342" s="29">
        <f>(Table_TrackDisplacement[[#This Row],[LR Track Z]]-Table_TrackDisplacement[[#This Row],[RR Track Z]])*1000</f>
        <v>11.390940899410396</v>
      </c>
      <c r="Q342" s="29">
        <f>_xlfn.XLOOKUP(Table_TrackDisplacement[[#This Row],[Track ID]],Table__Track_Baseline[Track ID],Table__Track_Baseline[Avg. Cant],"-")</f>
        <v>11.390394315288432</v>
      </c>
      <c r="R342" s="29">
        <f>Table_TrackDisplacement[[#This Row],[Cant Raw Data]]-Table_TrackDisplacement[[#This Row],[BL Cant Raw Data]]</f>
        <v>5.465841219631784E-4</v>
      </c>
      <c r="S342" s="30">
        <f>(Table_TrackDisplacement[[#This Row],[Delta LR Z]]-Table_TrackDisplacement[[#This Row],[Delta RR Z]])*1000</f>
        <v>5.465841219631784E-4</v>
      </c>
      <c r="T342" s="29">
        <f>Table_TrackDisplacement[[#This Row],[Cant Delta Data]]-Table_TrackDisplacement[[#This Row],[Raw Cant Change]]</f>
        <v>0</v>
      </c>
      <c r="U342" s="29">
        <f ca="1">IFERROR(Table_TrackDisplacement[[#This Row],[Cant Raw Data]]-OFFSET(Table_TrackDisplacement[[#This Row],[Cant Raw Data]],-2,0),"-")</f>
        <v>0.61259804864377543</v>
      </c>
      <c r="V342" s="29">
        <f ca="1">_xlfn.XLOOKUP(Table_TrackDisplacement[[#This Row],[Track ID]],Table__Track_Baseline[Track ID],Table__Track_Baseline[Avg. Twist],"-")</f>
        <v>0.77135219747148653</v>
      </c>
      <c r="W342" s="29">
        <f ca="1">IFERROR(Table_TrackDisplacement[[#This Row],[Twist Raw Data]]-Table_TrackDisplacement[[#This Row],[BL Twist Raw Data]],"-")</f>
        <v>-0.15875414882771111</v>
      </c>
      <c r="X342" s="29">
        <f ca="1">IFERROR(Table_TrackDisplacement[[#This Row],[Cant Delta Data]]-OFFSET(Table_TrackDisplacement[[#This Row],[Cant Delta Data]],-2,0),"-")</f>
        <v>-0.15875414882771111</v>
      </c>
      <c r="Y342" s="29">
        <f ca="1">IFERROR(Table_TrackDisplacement[[#This Row],[Twist Delta Data]]-Table_TrackDisplacement[[#This Row],[Raw Twist Change]],"-")</f>
        <v>0</v>
      </c>
      <c r="Z3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1318.9804558392734</v>
      </c>
      <c r="AA342" s="29">
        <f>_xlfn.XLOOKUP(Table_TrackDisplacement[[#This Row],[Track ID]],Table__Track_Baseline[Track ID],Table__Track_Baseline[Avg. Gauge],"-")</f>
        <v>1318.7394535583733</v>
      </c>
      <c r="AB342" s="29">
        <f>IFERROR(Table_TrackDisplacement[[#This Row],[Gauge Raw Data]]-Table_TrackDisplacement[[#This Row],[BL Gauge Raw Data]],"-")</f>
        <v>0.24100228090014753</v>
      </c>
      <c r="AC3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0.24102373614782172</v>
      </c>
    </row>
    <row r="343" spans="1:29" x14ac:dyDescent="0.25">
      <c r="A343" s="27">
        <v>45786.284722222219</v>
      </c>
      <c r="B343" s="28" t="s">
        <v>37</v>
      </c>
      <c r="C343" s="28" t="str">
        <f>Table_TrackDisplacement[[#This Row],[Epoch]]&amp;"-"&amp;Table_TrackDisplacement[[#This Row],[Track ID]]</f>
        <v>45786.2847222222-250-RL-OP-0046</v>
      </c>
      <c r="D343" s="34">
        <v>51910.182001914305</v>
      </c>
      <c r="E343" s="34">
        <v>159188.73212074401</v>
      </c>
      <c r="F343" s="34">
        <v>18.879268279071681</v>
      </c>
      <c r="G343" s="34">
        <v>51909.843041054766</v>
      </c>
      <c r="H343" s="34">
        <v>159187.45616304077</v>
      </c>
      <c r="I343" s="34">
        <v>18.867515122875201</v>
      </c>
      <c r="J343" s="33">
        <v>4.4127489672973752E-5</v>
      </c>
      <c r="K343" s="33">
        <v>5.0807726802304387E-4</v>
      </c>
      <c r="L343" s="33">
        <v>8.1657559647396738E-7</v>
      </c>
      <c r="M343" s="33">
        <v>-5.91999341850169E-5</v>
      </c>
      <c r="N343" s="33">
        <v>9.9908793345093727E-5</v>
      </c>
      <c r="O343" s="33">
        <v>-1.4304636053452668E-7</v>
      </c>
      <c r="P343" s="29">
        <f>(Table_TrackDisplacement[[#This Row],[LR Track Z]]-Table_TrackDisplacement[[#This Row],[RR Track Z]])*1000</f>
        <v>11.753156196480319</v>
      </c>
      <c r="Q343" s="29">
        <f>_xlfn.XLOOKUP(Table_TrackDisplacement[[#This Row],[Track ID]],Table__Track_Baseline[Track ID],Table__Track_Baseline[Avg. Cant],"-")</f>
        <v>11.75219657452331</v>
      </c>
      <c r="R343" s="29">
        <f>Table_TrackDisplacement[[#This Row],[Cant Raw Data]]-Table_TrackDisplacement[[#This Row],[BL Cant Raw Data]]</f>
        <v>9.5962195700849406E-4</v>
      </c>
      <c r="S343" s="30">
        <f>(Table_TrackDisplacement[[#This Row],[Delta LR Z]]-Table_TrackDisplacement[[#This Row],[Delta RR Z]])*1000</f>
        <v>9.5962195700849406E-4</v>
      </c>
      <c r="T343" s="29">
        <f>Table_TrackDisplacement[[#This Row],[Cant Delta Data]]-Table_TrackDisplacement[[#This Row],[Raw Cant Change]]</f>
        <v>0</v>
      </c>
      <c r="U343" s="29">
        <f ca="1">IFERROR(Table_TrackDisplacement[[#This Row],[Cant Raw Data]]-OFFSET(Table_TrackDisplacement[[#This Row],[Cant Raw Data]],-2,0),"-")</f>
        <v>0.72443059414339928</v>
      </c>
      <c r="V343" s="29">
        <f ca="1">_xlfn.XLOOKUP(Table_TrackDisplacement[[#This Row],[Track ID]],Table__Track_Baseline[Track ID],Table__Track_Baseline[Avg. Twist],"-")</f>
        <v>0.72360451846975593</v>
      </c>
      <c r="W343" s="29">
        <f ca="1">IFERROR(Table_TrackDisplacement[[#This Row],[Twist Raw Data]]-Table_TrackDisplacement[[#This Row],[BL Twist Raw Data]],"-")</f>
        <v>8.26075673643345E-4</v>
      </c>
      <c r="X343" s="29">
        <f ca="1">IFERROR(Table_TrackDisplacement[[#This Row],[Cant Delta Data]]-OFFSET(Table_TrackDisplacement[[#This Row],[Cant Delta Data]],-2,0),"-")</f>
        <v>8.26075673643345E-4</v>
      </c>
      <c r="Y343" s="29">
        <f ca="1">IFERROR(Table_TrackDisplacement[[#This Row],[Twist Delta Data]]-Table_TrackDisplacement[[#This Row],[Raw Twist Change]],"-")</f>
        <v>0</v>
      </c>
      <c r="Z3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1320.2653753849534</v>
      </c>
      <c r="AA343" s="29">
        <f>_xlfn.XLOOKUP(Table_TrackDisplacement[[#This Row],[Track ID]],Table__Track_Baseline[Track ID],Table__Track_Baseline[Avg. Gauge],"-")</f>
        <v>1319.8443684156091</v>
      </c>
      <c r="AB343" s="29">
        <f>IFERROR(Table_TrackDisplacement[[#This Row],[Gauge Raw Data]]-Table_TrackDisplacement[[#This Row],[BL Gauge Raw Data]],"-")</f>
        <v>0.42100696934426196</v>
      </c>
      <c r="AC3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0.42104510579788679</v>
      </c>
    </row>
    <row r="344" spans="1:29" x14ac:dyDescent="0.25">
      <c r="A344" s="27">
        <v>45786.284722222219</v>
      </c>
      <c r="B344" s="28" t="s">
        <v>38</v>
      </c>
      <c r="C344" s="28" t="str">
        <f>Table_TrackDisplacement[[#This Row],[Epoch]]&amp;"-"&amp;Table_TrackDisplacement[[#This Row],[Track ID]]</f>
        <v>45786.2847222222-250-RL-OP-0047</v>
      </c>
      <c r="D344" s="34">
        <v>51911.151124583565</v>
      </c>
      <c r="E344" s="34">
        <v>159188.48937362182</v>
      </c>
      <c r="F344" s="34">
        <v>18.882328441829319</v>
      </c>
      <c r="G344" s="34">
        <v>51910.835188304052</v>
      </c>
      <c r="H344" s="34">
        <v>159187.20649995178</v>
      </c>
      <c r="I344" s="34">
        <v>18.870139116386198</v>
      </c>
      <c r="J344" s="33">
        <v>-3.4438994771335274E-4</v>
      </c>
      <c r="K344" s="33">
        <v>6.2022844213061035E-4</v>
      </c>
      <c r="L344" s="33">
        <v>-4.9178002054617309E-5</v>
      </c>
      <c r="M344" s="33">
        <v>5.8477162383496761E-6</v>
      </c>
      <c r="N344" s="33">
        <v>2.3971602786332369E-5</v>
      </c>
      <c r="O344" s="33">
        <v>2.0378966070211391E-8</v>
      </c>
      <c r="P344" s="29">
        <f>(Table_TrackDisplacement[[#This Row],[LR Track Z]]-Table_TrackDisplacement[[#This Row],[RR Track Z]])*1000</f>
        <v>12.18932544312068</v>
      </c>
      <c r="Q344" s="29">
        <f>_xlfn.XLOOKUP(Table_TrackDisplacement[[#This Row],[Track ID]],Table__Track_Baseline[Track ID],Table__Track_Baseline[Avg. Cant],"-")</f>
        <v>12.238523824141367</v>
      </c>
      <c r="R344" s="29">
        <f>Table_TrackDisplacement[[#This Row],[Cant Raw Data]]-Table_TrackDisplacement[[#This Row],[BL Cant Raw Data]]</f>
        <v>-4.9198381020687521E-2</v>
      </c>
      <c r="S344" s="30">
        <f>(Table_TrackDisplacement[[#This Row],[Delta LR Z]]-Table_TrackDisplacement[[#This Row],[Delta RR Z]])*1000</f>
        <v>-4.9198381020687521E-2</v>
      </c>
      <c r="T344" s="29">
        <f>Table_TrackDisplacement[[#This Row],[Cant Delta Data]]-Table_TrackDisplacement[[#This Row],[Raw Cant Change]]</f>
        <v>0</v>
      </c>
      <c r="U344" s="29">
        <f ca="1">IFERROR(Table_TrackDisplacement[[#This Row],[Cant Raw Data]]-OFFSET(Table_TrackDisplacement[[#This Row],[Cant Raw Data]],-2,0),"-")</f>
        <v>0.79838454371028433</v>
      </c>
      <c r="V344" s="29">
        <f ca="1">_xlfn.XLOOKUP(Table_TrackDisplacement[[#This Row],[Track ID]],Table__Track_Baseline[Track ID],Table__Track_Baseline[Avg. Twist],"-")</f>
        <v>0.84812950885293503</v>
      </c>
      <c r="W344" s="29">
        <f ca="1">IFERROR(Table_TrackDisplacement[[#This Row],[Twist Raw Data]]-Table_TrackDisplacement[[#This Row],[BL Twist Raw Data]],"-")</f>
        <v>-4.9744965142650699E-2</v>
      </c>
      <c r="X344" s="29">
        <f ca="1">IFERROR(Table_TrackDisplacement[[#This Row],[Cant Delta Data]]-OFFSET(Table_TrackDisplacement[[#This Row],[Cant Delta Data]],-2,0),"-")</f>
        <v>-4.9744965142650699E-2</v>
      </c>
      <c r="Y344" s="29">
        <f ca="1">IFERROR(Table_TrackDisplacement[[#This Row],[Twist Delta Data]]-Table_TrackDisplacement[[#This Row],[Raw Twist Change]],"-")</f>
        <v>0</v>
      </c>
      <c r="Z3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1321.2604458114392</v>
      </c>
      <c r="AA344" s="29">
        <f>_xlfn.XLOOKUP(Table_TrackDisplacement[[#This Row],[Track ID]],Table__Track_Baseline[Track ID],Table__Track_Baseline[Avg. Gauge],"-")</f>
        <v>1320.7658031742594</v>
      </c>
      <c r="AB344" s="29">
        <f>IFERROR(Table_TrackDisplacement[[#This Row],[Gauge Raw Data]]-Table_TrackDisplacement[[#This Row],[BL Gauge Raw Data]],"-")</f>
        <v>0.49464263717982249</v>
      </c>
      <c r="AC3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0.69325977844544717</v>
      </c>
    </row>
    <row r="345" spans="1:29" x14ac:dyDescent="0.25">
      <c r="A345" s="27">
        <v>45786.284722222219</v>
      </c>
      <c r="B345" s="28" t="s">
        <v>39</v>
      </c>
      <c r="C345" s="28" t="str">
        <f>Table_TrackDisplacement[[#This Row],[Epoch]]&amp;"-"&amp;Table_TrackDisplacement[[#This Row],[Track ID]]</f>
        <v>45786.2847222222-250-RL-OP-0048</v>
      </c>
      <c r="D345" s="34">
        <v>51912.122778205805</v>
      </c>
      <c r="E345" s="34">
        <v>159188.25300560394</v>
      </c>
      <c r="F345" s="34">
        <v>18.886732814833675</v>
      </c>
      <c r="G345" s="34">
        <v>51911.806733444027</v>
      </c>
      <c r="H345" s="34">
        <v>159186.96966968034</v>
      </c>
      <c r="I345" s="34">
        <v>18.873524899190585</v>
      </c>
      <c r="J345" s="33">
        <v>-3.9684067451162264E-4</v>
      </c>
      <c r="K345" s="33">
        <v>3.9993334212340415E-4</v>
      </c>
      <c r="L345" s="33">
        <v>-2.8247023191596554E-4</v>
      </c>
      <c r="M345" s="33">
        <v>3.2635223760735244E-5</v>
      </c>
      <c r="N345" s="33">
        <v>1.3378201401792467E-4</v>
      </c>
      <c r="O345" s="33">
        <v>1.1373200337061462E-7</v>
      </c>
      <c r="P345" s="29">
        <f>(Table_TrackDisplacement[[#This Row],[LR Track Z]]-Table_TrackDisplacement[[#This Row],[RR Track Z]])*1000</f>
        <v>13.207915643089763</v>
      </c>
      <c r="Q345" s="29">
        <f>_xlfn.XLOOKUP(Table_TrackDisplacement[[#This Row],[Track ID]],Table__Track_Baseline[Track ID],Table__Track_Baseline[Avg. Cant],"-")</f>
        <v>13.490499607009099</v>
      </c>
      <c r="R345" s="29">
        <f>Table_TrackDisplacement[[#This Row],[Cant Raw Data]]-Table_TrackDisplacement[[#This Row],[BL Cant Raw Data]]</f>
        <v>-0.28258396391933616</v>
      </c>
      <c r="S345" s="30">
        <f>(Table_TrackDisplacement[[#This Row],[Delta LR Z]]-Table_TrackDisplacement[[#This Row],[Delta RR Z]])*1000</f>
        <v>-0.28258396391933616</v>
      </c>
      <c r="T345" s="29">
        <f>Table_TrackDisplacement[[#This Row],[Cant Delta Data]]-Table_TrackDisplacement[[#This Row],[Raw Cant Change]]</f>
        <v>0</v>
      </c>
      <c r="U345" s="29">
        <f ca="1">IFERROR(Table_TrackDisplacement[[#This Row],[Cant Raw Data]]-OFFSET(Table_TrackDisplacement[[#This Row],[Cant Raw Data]],-2,0),"-")</f>
        <v>1.4547594466094438</v>
      </c>
      <c r="V345" s="29">
        <f ca="1">_xlfn.XLOOKUP(Table_TrackDisplacement[[#This Row],[Track ID]],Table__Track_Baseline[Track ID],Table__Track_Baseline[Avg. Twist],"-")</f>
        <v>1.7383030324857884</v>
      </c>
      <c r="W345" s="29">
        <f ca="1">IFERROR(Table_TrackDisplacement[[#This Row],[Twist Raw Data]]-Table_TrackDisplacement[[#This Row],[BL Twist Raw Data]],"-")</f>
        <v>-0.28354358587634465</v>
      </c>
      <c r="X345" s="29">
        <f ca="1">IFERROR(Table_TrackDisplacement[[#This Row],[Cant Delta Data]]-OFFSET(Table_TrackDisplacement[[#This Row],[Cant Delta Data]],-2,0),"-")</f>
        <v>-0.28354358587634465</v>
      </c>
      <c r="Y345" s="29">
        <f ca="1">IFERROR(Table_TrackDisplacement[[#This Row],[Twist Delta Data]]-Table_TrackDisplacement[[#This Row],[Raw Twist Change]],"-")</f>
        <v>0</v>
      </c>
      <c r="Z3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1321.7449955545649</v>
      </c>
      <c r="AA345" s="29">
        <f>_xlfn.XLOOKUP(Table_TrackDisplacement[[#This Row],[Track ID]],Table__Track_Baseline[Track ID],Table__Track_Baseline[Avg. Gauge],"-")</f>
        <v>1321.5922129002581</v>
      </c>
      <c r="AB345" s="29">
        <f>IFERROR(Table_TrackDisplacement[[#This Row],[Gauge Raw Data]]-Table_TrackDisplacement[[#This Row],[BL Gauge Raw Data]],"-")</f>
        <v>0.15278265430674765</v>
      </c>
      <c r="AC3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0.57891257829962894</v>
      </c>
    </row>
    <row r="346" spans="1:29" x14ac:dyDescent="0.25">
      <c r="A346" s="27">
        <v>45786.284722222219</v>
      </c>
      <c r="B346" s="28" t="s">
        <v>40</v>
      </c>
      <c r="C346" s="28" t="str">
        <f>Table_TrackDisplacement[[#This Row],[Epoch]]&amp;"-"&amp;Table_TrackDisplacement[[#This Row],[Track ID]]</f>
        <v>45786.2847222222-250-RL-OP-0049</v>
      </c>
      <c r="D346" s="34">
        <v>51913.094431828045</v>
      </c>
      <c r="E346" s="34">
        <v>159188.01663758603</v>
      </c>
      <c r="F346" s="34">
        <v>18.89113718783803</v>
      </c>
      <c r="G346" s="34">
        <v>51912.778278584003</v>
      </c>
      <c r="H346" s="34">
        <v>159186.73283940891</v>
      </c>
      <c r="I346" s="34">
        <v>18.876910681994968</v>
      </c>
      <c r="J346" s="33">
        <v>-4.4929139403393492E-4</v>
      </c>
      <c r="K346" s="33">
        <v>1.7963821301236749E-4</v>
      </c>
      <c r="L346" s="33">
        <v>-5.1576246177376106E-4</v>
      </c>
      <c r="M346" s="33">
        <v>5.9422731283120811E-5</v>
      </c>
      <c r="N346" s="33">
        <v>2.4359239614568651E-4</v>
      </c>
      <c r="O346" s="33">
        <v>2.0708503711830417E-7</v>
      </c>
      <c r="P346" s="29">
        <f>(Table_TrackDisplacement[[#This Row],[LR Track Z]]-Table_TrackDisplacement[[#This Row],[RR Track Z]])*1000</f>
        <v>14.226505843062398</v>
      </c>
      <c r="Q346" s="29">
        <f>_xlfn.XLOOKUP(Table_TrackDisplacement[[#This Row],[Track ID]],Table__Track_Baseline[Track ID],Table__Track_Baseline[Avg. Cant],"-")</f>
        <v>14.742475389873277</v>
      </c>
      <c r="R346" s="29">
        <f>Table_TrackDisplacement[[#This Row],[Cant Raw Data]]-Table_TrackDisplacement[[#This Row],[BL Cant Raw Data]]</f>
        <v>-0.51596954681087936</v>
      </c>
      <c r="S346" s="30">
        <f>(Table_TrackDisplacement[[#This Row],[Delta LR Z]]-Table_TrackDisplacement[[#This Row],[Delta RR Z]])*1000</f>
        <v>-0.51596954681087936</v>
      </c>
      <c r="T346" s="29">
        <f>Table_TrackDisplacement[[#This Row],[Cant Delta Data]]-Table_TrackDisplacement[[#This Row],[Raw Cant Change]]</f>
        <v>0</v>
      </c>
      <c r="U346" s="29">
        <f ca="1">IFERROR(Table_TrackDisplacement[[#This Row],[Cant Raw Data]]-OFFSET(Table_TrackDisplacement[[#This Row],[Cant Raw Data]],-2,0),"-")</f>
        <v>2.0371803999417182</v>
      </c>
      <c r="V346" s="29">
        <f ca="1">_xlfn.XLOOKUP(Table_TrackDisplacement[[#This Row],[Track ID]],Table__Track_Baseline[Track ID],Table__Track_Baseline[Avg. Twist],"-")</f>
        <v>2.50395156573191</v>
      </c>
      <c r="W346" s="29">
        <f ca="1">IFERROR(Table_TrackDisplacement[[#This Row],[Twist Raw Data]]-Table_TrackDisplacement[[#This Row],[BL Twist Raw Data]],"-")</f>
        <v>-0.46677116579019184</v>
      </c>
      <c r="X346" s="29">
        <f ca="1">IFERROR(Table_TrackDisplacement[[#This Row],[Cant Delta Data]]-OFFSET(Table_TrackDisplacement[[#This Row],[Cant Delta Data]],-2,0),"-")</f>
        <v>-0.46677116579019184</v>
      </c>
      <c r="Y346" s="29">
        <f ca="1">IFERROR(Table_TrackDisplacement[[#This Row],[Twist Delta Data]]-Table_TrackDisplacement[[#This Row],[Raw Twist Change]],"-")</f>
        <v>0</v>
      </c>
      <c r="Z3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1322.2303228832654</v>
      </c>
      <c r="AA346" s="29">
        <f>_xlfn.XLOOKUP(Table_TrackDisplacement[[#This Row],[Track ID]],Table__Track_Baseline[Track ID],Table__Track_Baseline[Avg. Gauge],"-")</f>
        <v>1322.4197928471017</v>
      </c>
      <c r="AB346" s="29">
        <f>IFERROR(Table_TrackDisplacement[[#This Row],[Gauge Raw Data]]-Table_TrackDisplacement[[#This Row],[BL Gauge Raw Data]],"-")</f>
        <v>-0.18946996383624537</v>
      </c>
      <c r="AC3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0.7273958840092315</v>
      </c>
    </row>
    <row r="347" spans="1:29" x14ac:dyDescent="0.25">
      <c r="A347" s="27">
        <v>45789.263888888891</v>
      </c>
      <c r="B347" s="28" t="s">
        <v>12</v>
      </c>
      <c r="C347" s="28" t="str">
        <f>Table_TrackDisplacement[[#This Row],[Epoch]]&amp;"-"&amp;Table_TrackDisplacement[[#This Row],[Track ID]]</f>
        <v>45789.2638888889-250-RL-OP-0021</v>
      </c>
      <c r="D347" s="34">
        <v>51886.101813691566</v>
      </c>
      <c r="E347" s="34">
        <v>159195.44642123292</v>
      </c>
      <c r="F347" s="34">
        <v>18.870056334450997</v>
      </c>
      <c r="G347" s="34">
        <v>51885.742050780667</v>
      </c>
      <c r="H347" s="34">
        <v>159194.18695535802</v>
      </c>
      <c r="I347" s="34">
        <v>18.866068661183395</v>
      </c>
      <c r="J347" s="33">
        <v>-1.0283400260959752E-3</v>
      </c>
      <c r="K347" s="33">
        <v>5.6737335398793221E-4</v>
      </c>
      <c r="L347" s="33">
        <v>-2.2326332782540703E-8</v>
      </c>
      <c r="M347" s="33">
        <v>-9.2536066222237423E-4</v>
      </c>
      <c r="N347" s="33">
        <v>2.5963140069507062E-4</v>
      </c>
      <c r="O347" s="33">
        <v>1.5742820380637568E-8</v>
      </c>
      <c r="P347" s="29">
        <f>(Table_TrackDisplacement[[#This Row],[LR Track Z]]-Table_TrackDisplacement[[#This Row],[RR Track Z]])*1000</f>
        <v>3.9876732676020765</v>
      </c>
      <c r="Q347" s="29">
        <f>_xlfn.XLOOKUP(Table_TrackDisplacement[[#This Row],[Track ID]],Table__Track_Baseline[Track ID],Table__Track_Baseline[Avg. Cant],"-")</f>
        <v>3.9877113367552397</v>
      </c>
      <c r="R347" s="29">
        <f>Table_TrackDisplacement[[#This Row],[Cant Raw Data]]-Table_TrackDisplacement[[#This Row],[BL Cant Raw Data]]</f>
        <v>-3.8069153163178271E-5</v>
      </c>
      <c r="S347" s="30">
        <f>(Table_TrackDisplacement[[#This Row],[Delta LR Z]]-Table_TrackDisplacement[[#This Row],[Delta RR Z]])*1000</f>
        <v>-3.8069153163178271E-5</v>
      </c>
      <c r="T347" s="29">
        <f>Table_TrackDisplacement[[#This Row],[Cant Delta Data]]-Table_TrackDisplacement[[#This Row],[Raw Cant Change]]</f>
        <v>0</v>
      </c>
      <c r="U347" s="29">
        <f ca="1">IFERROR(Table_TrackDisplacement[[#This Row],[Cant Raw Data]]-OFFSET(Table_TrackDisplacement[[#This Row],[Cant Raw Data]],-2,0),"-")</f>
        <v>-9.2202423754876861</v>
      </c>
      <c r="V347" s="29" t="str">
        <f ca="1">_xlfn.XLOOKUP(Table_TrackDisplacement[[#This Row],[Track ID]],Table__Track_Baseline[Track ID],Table__Track_Baseline[Avg. Twist],"-")</f>
        <v>-</v>
      </c>
      <c r="W347" s="29" t="str">
        <f ca="1">IFERROR(Table_TrackDisplacement[[#This Row],[Twist Raw Data]]-Table_TrackDisplacement[[#This Row],[BL Twist Raw Data]],"-")</f>
        <v>-</v>
      </c>
      <c r="X347" s="29">
        <f ca="1">IFERROR(Table_TrackDisplacement[[#This Row],[Cant Delta Data]]-OFFSET(Table_TrackDisplacement[[#This Row],[Cant Delta Data]],-2,0),"-")</f>
        <v>0.28254589476617298</v>
      </c>
      <c r="Y347" s="29" t="str">
        <f ca="1">IFERROR(Table_TrackDisplacement[[#This Row],[Twist Delta Data]]-Table_TrackDisplacement[[#This Row],[Raw Twist Change]],"-")</f>
        <v>-</v>
      </c>
      <c r="Z3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1309.8471451414102</v>
      </c>
      <c r="AA347" s="29">
        <f>_xlfn.XLOOKUP(Table_TrackDisplacement[[#This Row],[Track ID]],Table__Track_Baseline[Track ID],Table__Track_Baseline[Avg. Gauge],"-")</f>
        <v>1309.5795373260466</v>
      </c>
      <c r="AB347" s="29">
        <f>IFERROR(Table_TrackDisplacement[[#This Row],[Gauge Raw Data]]-Table_TrackDisplacement[[#This Row],[BL Gauge Raw Data]],"-")</f>
        <v>0.26760781536358991</v>
      </c>
      <c r="AC3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0.32451480805901251</v>
      </c>
    </row>
    <row r="348" spans="1:29" x14ac:dyDescent="0.25">
      <c r="A348" s="27">
        <v>45789.263888888891</v>
      </c>
      <c r="B348" s="28" t="s">
        <v>13</v>
      </c>
      <c r="C348" s="28" t="str">
        <f>Table_TrackDisplacement[[#This Row],[Epoch]]&amp;"-"&amp;Table_TrackDisplacement[[#This Row],[Track ID]]</f>
        <v>45789.2638888889-250-RL-OP-0022</v>
      </c>
      <c r="D348" s="34">
        <v>51887.063368977339</v>
      </c>
      <c r="E348" s="34">
        <v>159195.17180982089</v>
      </c>
      <c r="F348" s="34">
        <v>18.870125558401593</v>
      </c>
      <c r="G348" s="34">
        <v>51886.703169507433</v>
      </c>
      <c r="H348" s="34">
        <v>159193.910819971</v>
      </c>
      <c r="I348" s="34">
        <v>18.866271378951897</v>
      </c>
      <c r="J348" s="33">
        <v>-1.0631643381202593E-3</v>
      </c>
      <c r="K348" s="33">
        <v>4.4536139466799796E-4</v>
      </c>
      <c r="L348" s="33">
        <v>-4.9760998876990925E-8</v>
      </c>
      <c r="M348" s="33">
        <v>-8.3564992382889614E-4</v>
      </c>
      <c r="N348" s="33">
        <v>5.71688316995278E-4</v>
      </c>
      <c r="O348" s="33">
        <v>3.4664481063373387E-8</v>
      </c>
      <c r="P348" s="29">
        <f>(Table_TrackDisplacement[[#This Row],[LR Track Z]]-Table_TrackDisplacement[[#This Row],[RR Track Z]])*1000</f>
        <v>3.8541794496964599</v>
      </c>
      <c r="Q348" s="29">
        <f>_xlfn.XLOOKUP(Table_TrackDisplacement[[#This Row],[Track ID]],Table__Track_Baseline[Track ID],Table__Track_Baseline[Avg. Cant],"-")</f>
        <v>3.8542638751764002</v>
      </c>
      <c r="R348" s="29">
        <f>Table_TrackDisplacement[[#This Row],[Cant Raw Data]]-Table_TrackDisplacement[[#This Row],[BL Cant Raw Data]]</f>
        <v>-8.4425479940364312E-5</v>
      </c>
      <c r="S348" s="30">
        <f>(Table_TrackDisplacement[[#This Row],[Delta LR Z]]-Table_TrackDisplacement[[#This Row],[Delta RR Z]])*1000</f>
        <v>-8.4425479940364312E-5</v>
      </c>
      <c r="T348" s="29">
        <f>Table_TrackDisplacement[[#This Row],[Cant Delta Data]]-Table_TrackDisplacement[[#This Row],[Raw Cant Change]]</f>
        <v>0</v>
      </c>
      <c r="U348" s="29">
        <f ca="1">IFERROR(Table_TrackDisplacement[[#This Row],[Cant Raw Data]]-OFFSET(Table_TrackDisplacement[[#This Row],[Cant Raw Data]],-2,0),"-")</f>
        <v>-10.372326393365938</v>
      </c>
      <c r="V348" s="29" t="str">
        <f ca="1">_xlfn.XLOOKUP(Table_TrackDisplacement[[#This Row],[Track ID]],Table__Track_Baseline[Track ID],Table__Track_Baseline[Avg. Twist],"-")</f>
        <v>-</v>
      </c>
      <c r="W348" s="29" t="str">
        <f ca="1">IFERROR(Table_TrackDisplacement[[#This Row],[Twist Raw Data]]-Table_TrackDisplacement[[#This Row],[BL Twist Raw Data]],"-")</f>
        <v>-</v>
      </c>
      <c r="X348" s="29">
        <f ca="1">IFERROR(Table_TrackDisplacement[[#This Row],[Cant Delta Data]]-OFFSET(Table_TrackDisplacement[[#This Row],[Cant Delta Data]],-2,0),"-")</f>
        <v>0.515885121330939</v>
      </c>
      <c r="Y348" s="29" t="str">
        <f ca="1">IFERROR(Table_TrackDisplacement[[#This Row],[Twist Delta Data]]-Table_TrackDisplacement[[#This Row],[Raw Twist Change]],"-")</f>
        <v>-</v>
      </c>
      <c r="Z3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1311.4320090461101</v>
      </c>
      <c r="AA348" s="29">
        <f>_xlfn.XLOOKUP(Table_TrackDisplacement[[#This Row],[Track ID]],Table__Track_Baseline[Track ID],Table__Track_Baseline[Avg. Gauge],"-")</f>
        <v>1311.6159795455751</v>
      </c>
      <c r="AB348" s="29">
        <f>IFERROR(Table_TrackDisplacement[[#This Row],[Gauge Raw Data]]-Table_TrackDisplacement[[#This Row],[BL Gauge Raw Data]],"-")</f>
        <v>-0.18397049946497646</v>
      </c>
      <c r="AC3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0.26023317840484206</v>
      </c>
    </row>
    <row r="349" spans="1:29" x14ac:dyDescent="0.25">
      <c r="A349" s="27">
        <v>45789.263888888891</v>
      </c>
      <c r="B349" s="28" t="s">
        <v>14</v>
      </c>
      <c r="C349" s="28" t="str">
        <f>Table_TrackDisplacement[[#This Row],[Epoch]]&amp;"-"&amp;Table_TrackDisplacement[[#This Row],[Track ID]]</f>
        <v>45789.2638888889-250-RL-OP-0023</v>
      </c>
      <c r="D349" s="34">
        <v>51888.024924263111</v>
      </c>
      <c r="E349" s="34">
        <v>159194.89719840887</v>
      </c>
      <c r="F349" s="34">
        <v>18.870194782352193</v>
      </c>
      <c r="G349" s="34">
        <v>51887.664288234206</v>
      </c>
      <c r="H349" s="34">
        <v>159193.63468458402</v>
      </c>
      <c r="I349" s="34">
        <v>18.866474096720399</v>
      </c>
      <c r="J349" s="33">
        <v>-1.0979886501445435E-3</v>
      </c>
      <c r="K349" s="33">
        <v>3.2334946445189416E-4</v>
      </c>
      <c r="L349" s="33">
        <v>-7.7195661418727468E-8</v>
      </c>
      <c r="M349" s="33">
        <v>-7.4593917088350281E-4</v>
      </c>
      <c r="N349" s="33">
        <v>8.8374529150314629E-4</v>
      </c>
      <c r="O349" s="33">
        <v>5.3586141746109206E-8</v>
      </c>
      <c r="P349" s="29">
        <f>(Table_TrackDisplacement[[#This Row],[LR Track Z]]-Table_TrackDisplacement[[#This Row],[RR Track Z]])*1000</f>
        <v>3.7206856317943959</v>
      </c>
      <c r="Q349" s="29">
        <f>_xlfn.XLOOKUP(Table_TrackDisplacement[[#This Row],[Track ID]],Table__Track_Baseline[Track ID],Table__Track_Baseline[Avg. Cant],"-")</f>
        <v>3.7208164135975608</v>
      </c>
      <c r="R349" s="29">
        <f>Table_TrackDisplacement[[#This Row],[Cant Raw Data]]-Table_TrackDisplacement[[#This Row],[BL Cant Raw Data]]</f>
        <v>-1.3078180316483667E-4</v>
      </c>
      <c r="S349" s="30">
        <f>(Table_TrackDisplacement[[#This Row],[Delta LR Z]]-Table_TrackDisplacement[[#This Row],[Delta RR Z]])*1000</f>
        <v>-1.3078180316483667E-4</v>
      </c>
      <c r="T349" s="29">
        <f>Table_TrackDisplacement[[#This Row],[Cant Delta Data]]-Table_TrackDisplacement[[#This Row],[Raw Cant Change]]</f>
        <v>0</v>
      </c>
      <c r="U349" s="29">
        <f ca="1">IFERROR(Table_TrackDisplacement[[#This Row],[Cant Raw Data]]-OFFSET(Table_TrackDisplacement[[#This Row],[Cant Raw Data]],-2,0),"-")</f>
        <v>-0.26698763580768059</v>
      </c>
      <c r="V349" s="29">
        <f ca="1">_xlfn.XLOOKUP(Table_TrackDisplacement[[#This Row],[Track ID]],Table__Track_Baseline[Track ID],Table__Track_Baseline[Avg. Twist],"-")</f>
        <v>-0.26689492315767893</v>
      </c>
      <c r="W349" s="29">
        <f ca="1">IFERROR(Table_TrackDisplacement[[#This Row],[Twist Raw Data]]-Table_TrackDisplacement[[#This Row],[BL Twist Raw Data]],"-")</f>
        <v>-9.2712650001658403E-5</v>
      </c>
      <c r="X349" s="29">
        <f ca="1">IFERROR(Table_TrackDisplacement[[#This Row],[Cant Delta Data]]-OFFSET(Table_TrackDisplacement[[#This Row],[Cant Delta Data]],-2,0),"-")</f>
        <v>-9.2712650001658403E-5</v>
      </c>
      <c r="Y349" s="29">
        <f ca="1">IFERROR(Table_TrackDisplacement[[#This Row],[Twist Delta Data]]-Table_TrackDisplacement[[#This Row],[Raw Twist Change]],"-")</f>
        <v>0</v>
      </c>
      <c r="Z3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1313.0168874755107</v>
      </c>
      <c r="AA349" s="29">
        <f>_xlfn.XLOOKUP(Table_TrackDisplacement[[#This Row],[Track ID]],Table__Track_Baseline[Track ID],Table__Track_Baseline[Avg. Gauge],"-")</f>
        <v>1313.6524365911453</v>
      </c>
      <c r="AB349" s="29">
        <f>IFERROR(Table_TrackDisplacement[[#This Row],[Gauge Raw Data]]-Table_TrackDisplacement[[#This Row],[BL Gauge Raw Data]],"-")</f>
        <v>-0.63554911563460337</v>
      </c>
      <c r="AC3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0.66180233901695062</v>
      </c>
    </row>
    <row r="350" spans="1:29" x14ac:dyDescent="0.25">
      <c r="A350" s="27">
        <v>45789.263888888891</v>
      </c>
      <c r="B350" s="28" t="s">
        <v>15</v>
      </c>
      <c r="C350" s="28" t="str">
        <f>Table_TrackDisplacement[[#This Row],[Epoch]]&amp;"-"&amp;Table_TrackDisplacement[[#This Row],[Track ID]]</f>
        <v>45789.2638888889-250-RL-OP-0024</v>
      </c>
      <c r="D350" s="34">
        <v>51888.98628832103</v>
      </c>
      <c r="E350" s="34">
        <v>159194.62201573106</v>
      </c>
      <c r="F350" s="34">
        <v>18.869514730242752</v>
      </c>
      <c r="G350" s="34">
        <v>51888.624024107339</v>
      </c>
      <c r="H350" s="34">
        <v>159193.3577967032</v>
      </c>
      <c r="I350" s="34">
        <v>18.86545332152658</v>
      </c>
      <c r="J350" s="33">
        <v>-2.3585504095535725E-5</v>
      </c>
      <c r="K350" s="33">
        <v>-8.2395679783076048E-5</v>
      </c>
      <c r="L350" s="33">
        <v>-2.2187327530787115E-7</v>
      </c>
      <c r="M350" s="33">
        <v>-1.0719956699176691E-3</v>
      </c>
      <c r="N350" s="33">
        <v>7.5046025449410081E-4</v>
      </c>
      <c r="O350" s="33">
        <v>2.1475951683669336E-7</v>
      </c>
      <c r="P350" s="29">
        <f>(Table_TrackDisplacement[[#This Row],[LR Track Z]]-Table_TrackDisplacement[[#This Row],[RR Track Z]])*1000</f>
        <v>4.0614087161721102</v>
      </c>
      <c r="Q350" s="29">
        <f>_xlfn.XLOOKUP(Table_TrackDisplacement[[#This Row],[Track ID]],Table__Track_Baseline[Track ID],Table__Track_Baseline[Avg. Cant],"-")</f>
        <v>4.0618453489642548</v>
      </c>
      <c r="R350" s="29">
        <f>Table_TrackDisplacement[[#This Row],[Cant Raw Data]]-Table_TrackDisplacement[[#This Row],[BL Cant Raw Data]]</f>
        <v>-4.3663279214456452E-4</v>
      </c>
      <c r="S350" s="30">
        <f>(Table_TrackDisplacement[[#This Row],[Delta LR Z]]-Table_TrackDisplacement[[#This Row],[Delta RR Z]])*1000</f>
        <v>-4.3663279214456452E-4</v>
      </c>
      <c r="T350" s="29">
        <f>Table_TrackDisplacement[[#This Row],[Cant Delta Data]]-Table_TrackDisplacement[[#This Row],[Raw Cant Change]]</f>
        <v>0</v>
      </c>
      <c r="U350" s="29">
        <f ca="1">IFERROR(Table_TrackDisplacement[[#This Row],[Cant Raw Data]]-OFFSET(Table_TrackDisplacement[[#This Row],[Cant Raw Data]],-2,0),"-")</f>
        <v>0.20722926647565032</v>
      </c>
      <c r="V350" s="29">
        <f ca="1">_xlfn.XLOOKUP(Table_TrackDisplacement[[#This Row],[Track ID]],Table__Track_Baseline[Track ID],Table__Track_Baseline[Avg. Twist],"-")</f>
        <v>0.20758147378785452</v>
      </c>
      <c r="W350" s="29">
        <f ca="1">IFERROR(Table_TrackDisplacement[[#This Row],[Twist Raw Data]]-Table_TrackDisplacement[[#This Row],[BL Twist Raw Data]],"-")</f>
        <v>-3.5220731220420021E-4</v>
      </c>
      <c r="X350" s="29">
        <f ca="1">IFERROR(Table_TrackDisplacement[[#This Row],[Cant Delta Data]]-OFFSET(Table_TrackDisplacement[[#This Row],[Cant Delta Data]],-2,0),"-")</f>
        <v>-3.5220731220420021E-4</v>
      </c>
      <c r="Y350" s="29">
        <f ca="1">IFERROR(Table_TrackDisplacement[[#This Row],[Twist Delta Data]]-Table_TrackDisplacement[[#This Row],[Raw Twist Change]],"-")</f>
        <v>0</v>
      </c>
      <c r="Z3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350" s="29">
        <f>_xlfn.XLOOKUP(Table_TrackDisplacement[[#This Row],[Track ID]],Table__Track_Baseline[Track ID],Table__Track_Baseline[Avg. Gauge],"-")</f>
        <v>1315.6175827293309</v>
      </c>
      <c r="AB350" s="29">
        <f>IFERROR(Table_TrackDisplacement[[#This Row],[Gauge Raw Data]]-Table_TrackDisplacement[[#This Row],[BL Gauge Raw Data]],"-")</f>
        <v>-0.51241356743230426</v>
      </c>
      <c r="AC3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351" spans="1:29" x14ac:dyDescent="0.25">
      <c r="A351" s="27">
        <v>45789.263888888891</v>
      </c>
      <c r="B351" s="28" t="s">
        <v>16</v>
      </c>
      <c r="C351" s="28" t="str">
        <f>Table_TrackDisplacement[[#This Row],[Epoch]]&amp;"-"&amp;Table_TrackDisplacement[[#This Row],[Track ID]]</f>
        <v>45789.2638888889-250-RL-OP-0025</v>
      </c>
      <c r="D351" s="34">
        <v>51889.947664398285</v>
      </c>
      <c r="E351" s="34">
        <v>159194.34677858101</v>
      </c>
      <c r="F351" s="34">
        <v>18.868773577574299</v>
      </c>
      <c r="G351" s="34">
        <v>51889.58479107709</v>
      </c>
      <c r="H351" s="34">
        <v>159193.08044244221</v>
      </c>
      <c r="I351" s="34">
        <v>18.864251762034648</v>
      </c>
      <c r="J351" s="33">
        <v>-4.9094378482550383E-5</v>
      </c>
      <c r="K351" s="33">
        <v>-1.7151059000752866E-4</v>
      </c>
      <c r="L351" s="33">
        <v>-4.6184004887095398E-7</v>
      </c>
      <c r="M351" s="33">
        <v>-1.15464479313232E-3</v>
      </c>
      <c r="N351" s="33">
        <v>4.6399520942941308E-4</v>
      </c>
      <c r="O351" s="33">
        <v>4.6129782305115441E-7</v>
      </c>
      <c r="P351" s="29">
        <f>(Table_TrackDisplacement[[#This Row],[LR Track Z]]-Table_TrackDisplacement[[#This Row],[RR Track Z]])*1000</f>
        <v>4.5218155396504756</v>
      </c>
      <c r="Q351" s="29">
        <f>_xlfn.XLOOKUP(Table_TrackDisplacement[[#This Row],[Track ID]],Table__Track_Baseline[Track ID],Table__Track_Baseline[Avg. Cant],"-")</f>
        <v>4.5227386775223977</v>
      </c>
      <c r="R351" s="29">
        <f>Table_TrackDisplacement[[#This Row],[Cant Raw Data]]-Table_TrackDisplacement[[#This Row],[BL Cant Raw Data]]</f>
        <v>-9.2313787192210839E-4</v>
      </c>
      <c r="S351" s="30">
        <f>(Table_TrackDisplacement[[#This Row],[Delta LR Z]]-Table_TrackDisplacement[[#This Row],[Delta RR Z]])*1000</f>
        <v>-9.2313787192210839E-4</v>
      </c>
      <c r="T351" s="29">
        <f>Table_TrackDisplacement[[#This Row],[Cant Delta Data]]-Table_TrackDisplacement[[#This Row],[Raw Cant Change]]</f>
        <v>0</v>
      </c>
      <c r="U351" s="29">
        <f ca="1">IFERROR(Table_TrackDisplacement[[#This Row],[Cant Raw Data]]-OFFSET(Table_TrackDisplacement[[#This Row],[Cant Raw Data]],-2,0),"-")</f>
        <v>0.80112990785607963</v>
      </c>
      <c r="V351" s="29">
        <f ca="1">_xlfn.XLOOKUP(Table_TrackDisplacement[[#This Row],[Track ID]],Table__Track_Baseline[Track ID],Table__Track_Baseline[Avg. Twist],"-")</f>
        <v>0.8019222639248369</v>
      </c>
      <c r="W351" s="29">
        <f ca="1">IFERROR(Table_TrackDisplacement[[#This Row],[Twist Raw Data]]-Table_TrackDisplacement[[#This Row],[BL Twist Raw Data]],"-")</f>
        <v>-7.9235606875727171E-4</v>
      </c>
      <c r="X351" s="29">
        <f ca="1">IFERROR(Table_TrackDisplacement[[#This Row],[Cant Delta Data]]-OFFSET(Table_TrackDisplacement[[#This Row],[Cant Delta Data]],-2,0),"-")</f>
        <v>-7.9235606875727171E-4</v>
      </c>
      <c r="Y351" s="29">
        <f ca="1">IFERROR(Table_TrackDisplacement[[#This Row],[Twist Delta Data]]-Table_TrackDisplacement[[#This Row],[Raw Twist Change]],"-")</f>
        <v>0</v>
      </c>
      <c r="Z3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351" s="29">
        <f>_xlfn.XLOOKUP(Table_TrackDisplacement[[#This Row],[Track ID]],Table__Track_Baseline[Track ID],Table__Track_Baseline[Avg. Gauge],"-")</f>
        <v>1317.6166071174061</v>
      </c>
      <c r="AB351" s="29">
        <f>IFERROR(Table_TrackDisplacement[[#This Row],[Gauge Raw Data]]-Table_TrackDisplacement[[#This Row],[BL Gauge Raw Data]],"-")</f>
        <v>-0.30695844940373718</v>
      </c>
      <c r="AC3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352" spans="1:29" x14ac:dyDescent="0.25">
      <c r="A352" s="27">
        <v>45789.263888888891</v>
      </c>
      <c r="B352" s="28" t="s">
        <v>17</v>
      </c>
      <c r="C352" s="28" t="str">
        <f>Table_TrackDisplacement[[#This Row],[Epoch]]&amp;"-"&amp;Table_TrackDisplacement[[#This Row],[Track ID]]</f>
        <v>45789.2638888889-250-RL-OP-0026</v>
      </c>
      <c r="D352" s="34">
        <v>51890.909040475541</v>
      </c>
      <c r="E352" s="34">
        <v>159194.07154143095</v>
      </c>
      <c r="F352" s="34">
        <v>18.868032424905849</v>
      </c>
      <c r="G352" s="34">
        <v>51890.545558046833</v>
      </c>
      <c r="H352" s="34">
        <v>159192.80308818122</v>
      </c>
      <c r="I352" s="34">
        <v>18.86305020254272</v>
      </c>
      <c r="J352" s="33">
        <v>-7.460325286956504E-5</v>
      </c>
      <c r="K352" s="33">
        <v>-2.6062552933581173E-4</v>
      </c>
      <c r="L352" s="33">
        <v>-7.0180681888132312E-7</v>
      </c>
      <c r="M352" s="33">
        <v>-1.2372939308988862E-3</v>
      </c>
      <c r="N352" s="33">
        <v>1.7753013526089489E-4</v>
      </c>
      <c r="O352" s="33">
        <v>7.0783612571290178E-7</v>
      </c>
      <c r="P352" s="29">
        <f>(Table_TrackDisplacement[[#This Row],[LR Track Z]]-Table_TrackDisplacement[[#This Row],[RR Track Z]])*1000</f>
        <v>4.9822223631288409</v>
      </c>
      <c r="Q352" s="29">
        <f>_xlfn.XLOOKUP(Table_TrackDisplacement[[#This Row],[Track ID]],Table__Track_Baseline[Track ID],Table__Track_Baseline[Avg. Cant],"-")</f>
        <v>4.9836320060734352</v>
      </c>
      <c r="R352" s="29">
        <f>Table_TrackDisplacement[[#This Row],[Cant Raw Data]]-Table_TrackDisplacement[[#This Row],[BL Cant Raw Data]]</f>
        <v>-1.4096429445942249E-3</v>
      </c>
      <c r="S352" s="30">
        <f>(Table_TrackDisplacement[[#This Row],[Delta LR Z]]-Table_TrackDisplacement[[#This Row],[Delta RR Z]])*1000</f>
        <v>-1.4096429445942249E-3</v>
      </c>
      <c r="T352" s="29">
        <f>Table_TrackDisplacement[[#This Row],[Cant Delta Data]]-Table_TrackDisplacement[[#This Row],[Raw Cant Change]]</f>
        <v>0</v>
      </c>
      <c r="U352" s="29">
        <f ca="1">IFERROR(Table_TrackDisplacement[[#This Row],[Cant Raw Data]]-OFFSET(Table_TrackDisplacement[[#This Row],[Cant Raw Data]],-2,0),"-")</f>
        <v>0.92081364695673074</v>
      </c>
      <c r="V352" s="29">
        <f ca="1">_xlfn.XLOOKUP(Table_TrackDisplacement[[#This Row],[Track ID]],Table__Track_Baseline[Track ID],Table__Track_Baseline[Avg. Twist],"-")</f>
        <v>0.9217866571091804</v>
      </c>
      <c r="W352" s="29">
        <f ca="1">IFERROR(Table_TrackDisplacement[[#This Row],[Twist Raw Data]]-Table_TrackDisplacement[[#This Row],[BL Twist Raw Data]],"-")</f>
        <v>-9.7301015244966038E-4</v>
      </c>
      <c r="X352" s="29">
        <f ca="1">IFERROR(Table_TrackDisplacement[[#This Row],[Cant Delta Data]]-OFFSET(Table_TrackDisplacement[[#This Row],[Cant Delta Data]],-2,0),"-")</f>
        <v>-9.7301015244966038E-4</v>
      </c>
      <c r="Y352" s="29">
        <f ca="1">IFERROR(Table_TrackDisplacement[[#This Row],[Twist Delta Data]]-Table_TrackDisplacement[[#This Row],[Raw Twist Change]],"-")</f>
        <v>0</v>
      </c>
      <c r="Z3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352" s="29">
        <f>_xlfn.XLOOKUP(Table_TrackDisplacement[[#This Row],[Track ID]],Table__Track_Baseline[Track ID],Table__Track_Baseline[Avg. Gauge],"-")</f>
        <v>1319.6157879683969</v>
      </c>
      <c r="AB352" s="29">
        <f>IFERROR(Table_TrackDisplacement[[#This Row],[Gauge Raw Data]]-Table_TrackDisplacement[[#This Row],[BL Gauge Raw Data]],"-")</f>
        <v>-0.10150411739118681</v>
      </c>
      <c r="AC3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353" spans="1:29" x14ac:dyDescent="0.25">
      <c r="A353" s="27">
        <v>45789.263888888891</v>
      </c>
      <c r="B353" s="28" t="s">
        <v>18</v>
      </c>
      <c r="C353" s="28" t="str">
        <f>Table_TrackDisplacement[[#This Row],[Epoch]]&amp;"-"&amp;Table_TrackDisplacement[[#This Row],[Track ID]]</f>
        <v>45789.2638888889-250-RL-OP-0027</v>
      </c>
      <c r="D353" s="34">
        <v>51891.869997674046</v>
      </c>
      <c r="E353" s="34">
        <v>159193.79503821288</v>
      </c>
      <c r="F353" s="34">
        <v>18.865661670375356</v>
      </c>
      <c r="G353" s="34">
        <v>51891.504328634539</v>
      </c>
      <c r="H353" s="34">
        <v>159192.52682192714</v>
      </c>
      <c r="I353" s="34">
        <v>18.861282573719329</v>
      </c>
      <c r="J353" s="33">
        <v>-9.9999999656574801E-4</v>
      </c>
      <c r="K353" s="33">
        <v>0</v>
      </c>
      <c r="L353" s="33">
        <v>0</v>
      </c>
      <c r="M353" s="33">
        <v>-6.1744375852867961E-4</v>
      </c>
      <c r="N353" s="33">
        <v>1.7071465845219791E-4</v>
      </c>
      <c r="O353" s="33">
        <v>-2.9389765288101444E-7</v>
      </c>
      <c r="P353" s="29">
        <f>(Table_TrackDisplacement[[#This Row],[LR Track Z]]-Table_TrackDisplacement[[#This Row],[RR Track Z]])*1000</f>
        <v>4.3790966560273148</v>
      </c>
      <c r="Q353" s="29">
        <f>_xlfn.XLOOKUP(Table_TrackDisplacement[[#This Row],[Track ID]],Table__Track_Baseline[Track ID],Table__Track_Baseline[Avg. Cant],"-")</f>
        <v>4.3788027583744338</v>
      </c>
      <c r="R353" s="29">
        <f>Table_TrackDisplacement[[#This Row],[Cant Raw Data]]-Table_TrackDisplacement[[#This Row],[BL Cant Raw Data]]</f>
        <v>2.9389765288101444E-4</v>
      </c>
      <c r="S353" s="30">
        <f>(Table_TrackDisplacement[[#This Row],[Delta LR Z]]-Table_TrackDisplacement[[#This Row],[Delta RR Z]])*1000</f>
        <v>2.9389765288101444E-4</v>
      </c>
      <c r="T353" s="29">
        <f>Table_TrackDisplacement[[#This Row],[Cant Delta Data]]-Table_TrackDisplacement[[#This Row],[Raw Cant Change]]</f>
        <v>0</v>
      </c>
      <c r="U353" s="29">
        <f ca="1">IFERROR(Table_TrackDisplacement[[#This Row],[Cant Raw Data]]-OFFSET(Table_TrackDisplacement[[#This Row],[Cant Raw Data]],-2,0),"-")</f>
        <v>-0.14271888362316076</v>
      </c>
      <c r="V353" s="29">
        <f ca="1">_xlfn.XLOOKUP(Table_TrackDisplacement[[#This Row],[Track ID]],Table__Track_Baseline[Track ID],Table__Track_Baseline[Avg. Twist],"-")</f>
        <v>-0.14393591914796389</v>
      </c>
      <c r="W353" s="29">
        <f ca="1">IFERROR(Table_TrackDisplacement[[#This Row],[Twist Raw Data]]-Table_TrackDisplacement[[#This Row],[BL Twist Raw Data]],"-")</f>
        <v>1.2170355248031228E-3</v>
      </c>
      <c r="X353" s="29">
        <f ca="1">IFERROR(Table_TrackDisplacement[[#This Row],[Cant Delta Data]]-OFFSET(Table_TrackDisplacement[[#This Row],[Cant Delta Data]],-2,0),"-")</f>
        <v>1.2170355248031228E-3</v>
      </c>
      <c r="Y353" s="29">
        <f ca="1">IFERROR(Table_TrackDisplacement[[#This Row],[Twist Delta Data]]-Table_TrackDisplacement[[#This Row],[Raw Twist Change]],"-")</f>
        <v>0</v>
      </c>
      <c r="Z3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1319.8884689068404</v>
      </c>
      <c r="AA353" s="29">
        <f>_xlfn.XLOOKUP(Table_TrackDisplacement[[#This Row],[Track ID]],Table__Track_Baseline[Track ID],Table__Track_Baseline[Avg. Gauge],"-")</f>
        <v>1320.1585236010314</v>
      </c>
      <c r="AB353" s="29">
        <f>IFERROR(Table_TrackDisplacement[[#This Row],[Gauge Raw Data]]-Table_TrackDisplacement[[#This Row],[BL Gauge Raw Data]],"-")</f>
        <v>-0.27005469419100336</v>
      </c>
      <c r="AC3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0.41891867498042518</v>
      </c>
    </row>
    <row r="354" spans="1:29" x14ac:dyDescent="0.25">
      <c r="A354" s="27">
        <v>45789.263888888891</v>
      </c>
      <c r="B354" s="28" t="s">
        <v>19</v>
      </c>
      <c r="C354" s="28" t="str">
        <f>Table_TrackDisplacement[[#This Row],[Epoch]]&amp;"-"&amp;Table_TrackDisplacement[[#This Row],[Track ID]]</f>
        <v>45789.2638888889-250-RL-OP-0028</v>
      </c>
      <c r="D354" s="34">
        <v>51892.83098666594</v>
      </c>
      <c r="E354" s="34">
        <v>159193.51846240537</v>
      </c>
      <c r="F354" s="34">
        <v>18.863216230483452</v>
      </c>
      <c r="G354" s="34">
        <v>51892.465237248078</v>
      </c>
      <c r="H354" s="34">
        <v>159192.24996201834</v>
      </c>
      <c r="I354" s="34">
        <v>18.859486102714445</v>
      </c>
      <c r="J354" s="33">
        <v>-9.9999999656574801E-4</v>
      </c>
      <c r="K354" s="33">
        <v>0</v>
      </c>
      <c r="L354" s="33">
        <v>0</v>
      </c>
      <c r="M354" s="33">
        <v>-5.6595535716041923E-4</v>
      </c>
      <c r="N354" s="33">
        <v>3.4928650711663067E-4</v>
      </c>
      <c r="O354" s="33">
        <v>-6.013219753242538E-7</v>
      </c>
      <c r="P354" s="29">
        <f>(Table_TrackDisplacement[[#This Row],[LR Track Z]]-Table_TrackDisplacement[[#This Row],[RR Track Z]])*1000</f>
        <v>3.7301277690069412</v>
      </c>
      <c r="Q354" s="29">
        <f>_xlfn.XLOOKUP(Table_TrackDisplacement[[#This Row],[Track ID]],Table__Track_Baseline[Track ID],Table__Track_Baseline[Avg. Cant],"-")</f>
        <v>3.729526447031617</v>
      </c>
      <c r="R354" s="29">
        <f>Table_TrackDisplacement[[#This Row],[Cant Raw Data]]-Table_TrackDisplacement[[#This Row],[BL Cant Raw Data]]</f>
        <v>6.013219753242538E-4</v>
      </c>
      <c r="S354" s="30">
        <f>(Table_TrackDisplacement[[#This Row],[Delta LR Z]]-Table_TrackDisplacement[[#This Row],[Delta RR Z]])*1000</f>
        <v>6.013219753242538E-4</v>
      </c>
      <c r="T354" s="29">
        <f>Table_TrackDisplacement[[#This Row],[Cant Delta Data]]-Table_TrackDisplacement[[#This Row],[Raw Cant Change]]</f>
        <v>0</v>
      </c>
      <c r="U354" s="29">
        <f ca="1">IFERROR(Table_TrackDisplacement[[#This Row],[Cant Raw Data]]-OFFSET(Table_TrackDisplacement[[#This Row],[Cant Raw Data]],-2,0),"-")</f>
        <v>-1.2520945941218997</v>
      </c>
      <c r="V354" s="29">
        <f ca="1">_xlfn.XLOOKUP(Table_TrackDisplacement[[#This Row],[Track ID]],Table__Track_Baseline[Track ID],Table__Track_Baseline[Avg. Twist],"-")</f>
        <v>-1.2541055590418182</v>
      </c>
      <c r="W354" s="29">
        <f ca="1">IFERROR(Table_TrackDisplacement[[#This Row],[Twist Raw Data]]-Table_TrackDisplacement[[#This Row],[BL Twist Raw Data]],"-")</f>
        <v>2.0109649199184787E-3</v>
      </c>
      <c r="X354" s="29">
        <f ca="1">IFERROR(Table_TrackDisplacement[[#This Row],[Cant Delta Data]]-OFFSET(Table_TrackDisplacement[[#This Row],[Cant Delta Data]],-2,0),"-")</f>
        <v>2.0109649199184787E-3</v>
      </c>
      <c r="Y354" s="29">
        <f ca="1">IFERROR(Table_TrackDisplacement[[#This Row],[Twist Delta Data]]-Table_TrackDisplacement[[#This Row],[Raw Twist Change]],"-")</f>
        <v>0</v>
      </c>
      <c r="Z3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1320.1817232528485</v>
      </c>
      <c r="AA354" s="29">
        <f>_xlfn.XLOOKUP(Table_TrackDisplacement[[#This Row],[Track ID]],Table__Track_Baseline[Track ID],Table__Track_Baseline[Avg. Gauge],"-")</f>
        <v>1320.6376231231336</v>
      </c>
      <c r="AB354" s="29">
        <f>IFERROR(Table_TrackDisplacement[[#This Row],[Gauge Raw Data]]-Table_TrackDisplacement[[#This Row],[BL Gauge Raw Data]],"-")</f>
        <v>-0.45589987028506584</v>
      </c>
      <c r="AC3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0.55713209801478503</v>
      </c>
    </row>
    <row r="355" spans="1:29" x14ac:dyDescent="0.25">
      <c r="A355" s="27">
        <v>45789.263888888891</v>
      </c>
      <c r="B355" s="28" t="s">
        <v>20</v>
      </c>
      <c r="C355" s="28" t="str">
        <f>Table_TrackDisplacement[[#This Row],[Epoch]]&amp;"-"&amp;Table_TrackDisplacement[[#This Row],[Track ID]]</f>
        <v>45789.2638888889-250-RL-OP-0029</v>
      </c>
      <c r="D355" s="34">
        <v>51893.79183759453</v>
      </c>
      <c r="E355" s="34">
        <v>159193.24190123487</v>
      </c>
      <c r="F355" s="34">
        <v>18.860908809295871</v>
      </c>
      <c r="G355" s="34">
        <v>51893.42569223688</v>
      </c>
      <c r="H355" s="34">
        <v>159191.97323060461</v>
      </c>
      <c r="I355" s="34">
        <v>18.857700906027482</v>
      </c>
      <c r="J355" s="33">
        <v>-9.968683443730697E-4</v>
      </c>
      <c r="K355" s="33">
        <v>1.0841788025572896E-5</v>
      </c>
      <c r="L355" s="33">
        <v>-1.1744093413312839E-5</v>
      </c>
      <c r="M355" s="33">
        <v>-1.0003216375480406E-3</v>
      </c>
      <c r="N355" s="33">
        <v>6.6555131343193352E-4</v>
      </c>
      <c r="O355" s="33">
        <v>-5.7227111938118469E-11</v>
      </c>
      <c r="P355" s="29">
        <f>(Table_TrackDisplacement[[#This Row],[LR Track Z]]-Table_TrackDisplacement[[#This Row],[RR Track Z]])*1000</f>
        <v>3.2079032683896003</v>
      </c>
      <c r="Q355" s="29">
        <f>_xlfn.XLOOKUP(Table_TrackDisplacement[[#This Row],[Track ID]],Table__Track_Baseline[Track ID],Table__Track_Baseline[Avg. Cant],"-")</f>
        <v>3.2196473045758012</v>
      </c>
      <c r="R355" s="29">
        <f>Table_TrackDisplacement[[#This Row],[Cant Raw Data]]-Table_TrackDisplacement[[#This Row],[BL Cant Raw Data]]</f>
        <v>-1.1744036186200901E-2</v>
      </c>
      <c r="S355" s="30">
        <f>(Table_TrackDisplacement[[#This Row],[Delta LR Z]]-Table_TrackDisplacement[[#This Row],[Delta RR Z]])*1000</f>
        <v>-1.1744036186200901E-2</v>
      </c>
      <c r="T355" s="29">
        <f>Table_TrackDisplacement[[#This Row],[Cant Delta Data]]-Table_TrackDisplacement[[#This Row],[Raw Cant Change]]</f>
        <v>0</v>
      </c>
      <c r="U355" s="29">
        <f ca="1">IFERROR(Table_TrackDisplacement[[#This Row],[Cant Raw Data]]-OFFSET(Table_TrackDisplacement[[#This Row],[Cant Raw Data]],-2,0),"-")</f>
        <v>-1.1711933876377145</v>
      </c>
      <c r="V355" s="29">
        <f ca="1">_xlfn.XLOOKUP(Table_TrackDisplacement[[#This Row],[Track ID]],Table__Track_Baseline[Track ID],Table__Track_Baseline[Avg. Twist],"-")</f>
        <v>-1.1591554537986326</v>
      </c>
      <c r="W355" s="29">
        <f ca="1">IFERROR(Table_TrackDisplacement[[#This Row],[Twist Raw Data]]-Table_TrackDisplacement[[#This Row],[BL Twist Raw Data]],"-")</f>
        <v>-1.2037933839081916E-2</v>
      </c>
      <c r="X355" s="29">
        <f ca="1">IFERROR(Table_TrackDisplacement[[#This Row],[Cant Delta Data]]-OFFSET(Table_TrackDisplacement[[#This Row],[Cant Delta Data]],-2,0),"-")</f>
        <v>-1.2037933839081916E-2</v>
      </c>
      <c r="Y355" s="29">
        <f ca="1">IFERROR(Table_TrackDisplacement[[#This Row],[Twist Delta Data]]-Table_TrackDisplacement[[#This Row],[Raw Twist Change]],"-")</f>
        <v>0</v>
      </c>
      <c r="Z3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1320.4536650952655</v>
      </c>
      <c r="AA355" s="29">
        <f>_xlfn.XLOOKUP(Table_TrackDisplacement[[#This Row],[Track ID]],Table__Track_Baseline[Track ID],Table__Track_Baseline[Avg. Gauge],"-")</f>
        <v>1321.0817834196855</v>
      </c>
      <c r="AB355" s="29">
        <f>IFERROR(Table_TrackDisplacement[[#This Row],[Gauge Raw Data]]-Table_TrackDisplacement[[#This Row],[BL Gauge Raw Data]],"-")</f>
        <v>-0.62811832442002924</v>
      </c>
      <c r="AC3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0.65482395365282497</v>
      </c>
    </row>
    <row r="356" spans="1:29" x14ac:dyDescent="0.25">
      <c r="A356" s="27">
        <v>45789.263888888891</v>
      </c>
      <c r="B356" s="28" t="s">
        <v>21</v>
      </c>
      <c r="C356" s="28" t="str">
        <f>Table_TrackDisplacement[[#This Row],[Epoch]]&amp;"-"&amp;Table_TrackDisplacement[[#This Row],[Track ID]]</f>
        <v>45789.2638888889-250-RL-OP-0030</v>
      </c>
      <c r="D356" s="34">
        <v>51894.752702765814</v>
      </c>
      <c r="E356" s="34">
        <v>159192.96488481897</v>
      </c>
      <c r="F356" s="34">
        <v>18.861075968610315</v>
      </c>
      <c r="G356" s="34">
        <v>51894.386491647616</v>
      </c>
      <c r="H356" s="34">
        <v>159191.69598619419</v>
      </c>
      <c r="I356" s="34">
        <v>18.857871854609566</v>
      </c>
      <c r="J356" s="33">
        <v>-9.3744428886566311E-4</v>
      </c>
      <c r="K356" s="33">
        <v>2.1656829630956054E-4</v>
      </c>
      <c r="L356" s="33">
        <v>-2.3459216577137454E-4</v>
      </c>
      <c r="M356" s="33">
        <v>-1.0610083481878974E-3</v>
      </c>
      <c r="N356" s="33">
        <v>4.5510978088714182E-4</v>
      </c>
      <c r="O356" s="33">
        <v>-1.0854805054805183E-8</v>
      </c>
      <c r="P356" s="29">
        <f>(Table_TrackDisplacement[[#This Row],[LR Track Z]]-Table_TrackDisplacement[[#This Row],[RR Track Z]])*1000</f>
        <v>3.2041140007486035</v>
      </c>
      <c r="Q356" s="29">
        <f>_xlfn.XLOOKUP(Table_TrackDisplacement[[#This Row],[Track ID]],Table__Track_Baseline[Track ID],Table__Track_Baseline[Avg. Cant],"-")</f>
        <v>3.4386953117149233</v>
      </c>
      <c r="R356" s="29">
        <f>Table_TrackDisplacement[[#This Row],[Cant Raw Data]]-Table_TrackDisplacement[[#This Row],[BL Cant Raw Data]]</f>
        <v>-0.23458131096631973</v>
      </c>
      <c r="S356" s="30">
        <f>(Table_TrackDisplacement[[#This Row],[Delta LR Z]]-Table_TrackDisplacement[[#This Row],[Delta RR Z]])*1000</f>
        <v>-0.23458131096631973</v>
      </c>
      <c r="T356" s="29">
        <f>Table_TrackDisplacement[[#This Row],[Cant Delta Data]]-Table_TrackDisplacement[[#This Row],[Raw Cant Change]]</f>
        <v>0</v>
      </c>
      <c r="U356" s="29">
        <f ca="1">IFERROR(Table_TrackDisplacement[[#This Row],[Cant Raw Data]]-OFFSET(Table_TrackDisplacement[[#This Row],[Cant Raw Data]],-2,0),"-")</f>
        <v>-0.52601376825833768</v>
      </c>
      <c r="V356" s="29">
        <f ca="1">_xlfn.XLOOKUP(Table_TrackDisplacement[[#This Row],[Track ID]],Table__Track_Baseline[Track ID],Table__Track_Baseline[Avg. Twist],"-")</f>
        <v>-0.29083113531669369</v>
      </c>
      <c r="W356" s="29">
        <f ca="1">IFERROR(Table_TrackDisplacement[[#This Row],[Twist Raw Data]]-Table_TrackDisplacement[[#This Row],[BL Twist Raw Data]],"-")</f>
        <v>-0.23518263294164399</v>
      </c>
      <c r="X356" s="29">
        <f ca="1">IFERROR(Table_TrackDisplacement[[#This Row],[Cant Delta Data]]-OFFSET(Table_TrackDisplacement[[#This Row],[Cant Delta Data]],-2,0),"-")</f>
        <v>-0.23518263294164399</v>
      </c>
      <c r="Y356" s="29">
        <f ca="1">IFERROR(Table_TrackDisplacement[[#This Row],[Twist Delta Data]]-Table_TrackDisplacement[[#This Row],[Raw Twist Change]],"-")</f>
        <v>0</v>
      </c>
      <c r="Z3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1320.6909439420326</v>
      </c>
      <c r="AA356" s="29">
        <f>_xlfn.XLOOKUP(Table_TrackDisplacement[[#This Row],[Track ID]],Table__Track_Baseline[Track ID],Table__Track_Baseline[Avg. Gauge],"-")</f>
        <v>1320.8864707908592</v>
      </c>
      <c r="AB356" s="29">
        <f>IFERROR(Table_TrackDisplacement[[#This Row],[Gauge Raw Data]]-Table_TrackDisplacement[[#This Row],[BL Gauge Raw Data]],"-")</f>
        <v>-0.19552684882660287</v>
      </c>
      <c r="AC3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0.35664899842189696</v>
      </c>
    </row>
    <row r="357" spans="1:29" x14ac:dyDescent="0.25">
      <c r="A357" s="27">
        <v>45789.263888888891</v>
      </c>
      <c r="B357" s="28" t="s">
        <v>22</v>
      </c>
      <c r="C357" s="28" t="str">
        <f>Table_TrackDisplacement[[#This Row],[Epoch]]&amp;"-"&amp;Table_TrackDisplacement[[#This Row],[Track ID]]</f>
        <v>45789.2638888889-250-RL-OP-0031</v>
      </c>
      <c r="D357" s="34">
        <v>51895.713567937099</v>
      </c>
      <c r="E357" s="34">
        <v>159192.6878684031</v>
      </c>
      <c r="F357" s="34">
        <v>18.861243127924759</v>
      </c>
      <c r="G357" s="34">
        <v>51895.347291058351</v>
      </c>
      <c r="H357" s="34">
        <v>159191.4187417838</v>
      </c>
      <c r="I357" s="34">
        <v>18.858042803191648</v>
      </c>
      <c r="J357" s="33">
        <v>-8.780202260822989E-4</v>
      </c>
      <c r="K357" s="33">
        <v>4.2229483369737864E-4</v>
      </c>
      <c r="L357" s="33">
        <v>-4.5744023812588352E-4</v>
      </c>
      <c r="M357" s="33">
        <v>-1.1216950661037117E-3</v>
      </c>
      <c r="N357" s="33">
        <v>2.4466827744618058E-4</v>
      </c>
      <c r="O357" s="33">
        <v>-2.1652386550385927E-8</v>
      </c>
      <c r="P357" s="29">
        <f>(Table_TrackDisplacement[[#This Row],[LR Track Z]]-Table_TrackDisplacement[[#This Row],[RR Track Z]])*1000</f>
        <v>3.2003247331111595</v>
      </c>
      <c r="Q357" s="29">
        <f>_xlfn.XLOOKUP(Table_TrackDisplacement[[#This Row],[Track ID]],Table__Track_Baseline[Track ID],Table__Track_Baseline[Avg. Cant],"-")</f>
        <v>3.6577433188504926</v>
      </c>
      <c r="R357" s="29">
        <f>Table_TrackDisplacement[[#This Row],[Cant Raw Data]]-Table_TrackDisplacement[[#This Row],[BL Cant Raw Data]]</f>
        <v>-0.45741858573933314</v>
      </c>
      <c r="S357" s="30">
        <f>(Table_TrackDisplacement[[#This Row],[Delta LR Z]]-Table_TrackDisplacement[[#This Row],[Delta RR Z]])*1000</f>
        <v>-0.45741858573933314</v>
      </c>
      <c r="T357" s="29">
        <f>Table_TrackDisplacement[[#This Row],[Cant Delta Data]]-Table_TrackDisplacement[[#This Row],[Raw Cant Change]]</f>
        <v>0</v>
      </c>
      <c r="U357" s="29">
        <f ca="1">IFERROR(Table_TrackDisplacement[[#This Row],[Cant Raw Data]]-OFFSET(Table_TrackDisplacement[[#This Row],[Cant Raw Data]],-2,0),"-")</f>
        <v>-7.5785352784407678E-3</v>
      </c>
      <c r="V357" s="29">
        <f ca="1">_xlfn.XLOOKUP(Table_TrackDisplacement[[#This Row],[Track ID]],Table__Track_Baseline[Track ID],Table__Track_Baseline[Avg. Twist],"-")</f>
        <v>0.43809601427469147</v>
      </c>
      <c r="W357" s="29">
        <f ca="1">IFERROR(Table_TrackDisplacement[[#This Row],[Twist Raw Data]]-Table_TrackDisplacement[[#This Row],[BL Twist Raw Data]],"-")</f>
        <v>-0.44567454955313224</v>
      </c>
      <c r="X357" s="29">
        <f ca="1">IFERROR(Table_TrackDisplacement[[#This Row],[Cant Delta Data]]-OFFSET(Table_TrackDisplacement[[#This Row],[Cant Delta Data]],-2,0),"-")</f>
        <v>-0.44567454955313224</v>
      </c>
      <c r="Y357" s="29">
        <f ca="1">IFERROR(Table_TrackDisplacement[[#This Row],[Twist Delta Data]]-Table_TrackDisplacement[[#This Row],[Raw Twist Change]],"-")</f>
        <v>0</v>
      </c>
      <c r="Z3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1320.9282228032275</v>
      </c>
      <c r="AA357" s="29">
        <f>_xlfn.XLOOKUP(Table_TrackDisplacement[[#This Row],[Track ID]],Table__Track_Baseline[Track ID],Table__Track_Baseline[Avg. Gauge],"-")</f>
        <v>1320.6911946526989</v>
      </c>
      <c r="AB357" s="29">
        <f>IFERROR(Table_TrackDisplacement[[#This Row],[Gauge Raw Data]]-Table_TrackDisplacement[[#This Row],[BL Gauge Raw Data]],"-")</f>
        <v>0.23702815052865844</v>
      </c>
      <c r="AC3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0.54786894758225968</v>
      </c>
    </row>
    <row r="358" spans="1:29" x14ac:dyDescent="0.25">
      <c r="A358" s="27">
        <v>45789.263888888891</v>
      </c>
      <c r="B358" s="28" t="s">
        <v>23</v>
      </c>
      <c r="C358" s="28" t="str">
        <f>Table_TrackDisplacement[[#This Row],[Epoch]]&amp;"-"&amp;Table_TrackDisplacement[[#This Row],[Track ID]]</f>
        <v>45789.2638888889-250-RL-OP-0032</v>
      </c>
      <c r="D358" s="34">
        <v>51896.674400289477</v>
      </c>
      <c r="E358" s="34">
        <v>159192.41088835374</v>
      </c>
      <c r="F358" s="34">
        <v>18.861498357934735</v>
      </c>
      <c r="G358" s="34">
        <v>51896.30852141809</v>
      </c>
      <c r="H358" s="34">
        <v>159191.14170884955</v>
      </c>
      <c r="I358" s="34">
        <v>18.858247340168667</v>
      </c>
      <c r="J358" s="33">
        <v>-1.0019132096203975E-3</v>
      </c>
      <c r="K358" s="33">
        <v>6.6008931025862694E-4</v>
      </c>
      <c r="L358" s="33">
        <v>-6.524143853887665E-4</v>
      </c>
      <c r="M358" s="33">
        <v>-9.9999322992516682E-4</v>
      </c>
      <c r="N358" s="33">
        <v>-1.9208528101444244E-9</v>
      </c>
      <c r="O358" s="33">
        <v>-9.2823794659580017E-6</v>
      </c>
      <c r="P358" s="29">
        <f>(Table_TrackDisplacement[[#This Row],[LR Track Z]]-Table_TrackDisplacement[[#This Row],[RR Track Z]])*1000</f>
        <v>3.2510177660682871</v>
      </c>
      <c r="Q358" s="29">
        <f>_xlfn.XLOOKUP(Table_TrackDisplacement[[#This Row],[Track ID]],Table__Track_Baseline[Track ID],Table__Track_Baseline[Avg. Cant],"-")</f>
        <v>3.8941497719910956</v>
      </c>
      <c r="R358" s="29">
        <f>Table_TrackDisplacement[[#This Row],[Cant Raw Data]]-Table_TrackDisplacement[[#This Row],[BL Cant Raw Data]]</f>
        <v>-0.6431320059228085</v>
      </c>
      <c r="S358" s="30">
        <f>(Table_TrackDisplacement[[#This Row],[Delta LR Z]]-Table_TrackDisplacement[[#This Row],[Delta RR Z]])*1000</f>
        <v>-0.6431320059228085</v>
      </c>
      <c r="T358" s="29">
        <f>Table_TrackDisplacement[[#This Row],[Cant Delta Data]]-Table_TrackDisplacement[[#This Row],[Raw Cant Change]]</f>
        <v>0</v>
      </c>
      <c r="U358" s="29">
        <f ca="1">IFERROR(Table_TrackDisplacement[[#This Row],[Cant Raw Data]]-OFFSET(Table_TrackDisplacement[[#This Row],[Cant Raw Data]],-2,0),"-")</f>
        <v>4.6903765319683544E-2</v>
      </c>
      <c r="V358" s="29">
        <f ca="1">_xlfn.XLOOKUP(Table_TrackDisplacement[[#This Row],[Track ID]],Table__Track_Baseline[Track ID],Table__Track_Baseline[Avg. Twist],"-")</f>
        <v>0.45545446027617231</v>
      </c>
      <c r="W358" s="29">
        <f ca="1">IFERROR(Table_TrackDisplacement[[#This Row],[Twist Raw Data]]-Table_TrackDisplacement[[#This Row],[BL Twist Raw Data]],"-")</f>
        <v>-0.40855069495648877</v>
      </c>
      <c r="X358" s="29">
        <f ca="1">IFERROR(Table_TrackDisplacement[[#This Row],[Cant Delta Data]]-OFFSET(Table_TrackDisplacement[[#This Row],[Cant Delta Data]],-2,0),"-")</f>
        <v>-0.40855069495648877</v>
      </c>
      <c r="Y358" s="29">
        <f ca="1">IFERROR(Table_TrackDisplacement[[#This Row],[Twist Delta Data]]-Table_TrackDisplacement[[#This Row],[Raw Twist Change]],"-")</f>
        <v>0</v>
      </c>
      <c r="Z3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1320.8688547696443</v>
      </c>
      <c r="AA358" s="29">
        <f>_xlfn.XLOOKUP(Table_TrackDisplacement[[#This Row],[Track ID]],Table__Track_Baseline[Track ID],Table__Track_Baseline[Avg. Gauge],"-")</f>
        <v>1320.2368798619764</v>
      </c>
      <c r="AB358" s="29">
        <f>IFERROR(Table_TrackDisplacement[[#This Row],[Gauge Raw Data]]-Table_TrackDisplacement[[#This Row],[BL Gauge Raw Data]],"-")</f>
        <v>0.63197490766788178</v>
      </c>
      <c r="AC3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0.92159801255999796</v>
      </c>
    </row>
    <row r="359" spans="1:29" x14ac:dyDescent="0.25">
      <c r="A359" s="27">
        <v>45789.263888888891</v>
      </c>
      <c r="B359" s="28" t="s">
        <v>24</v>
      </c>
      <c r="C359" s="28" t="str">
        <f>Table_TrackDisplacement[[#This Row],[Epoch]]&amp;"-"&amp;Table_TrackDisplacement[[#This Row],[Track ID]]</f>
        <v>45789.2638888889-250-RL-OP-0033</v>
      </c>
      <c r="D359" s="34">
        <v>51897.635380606233</v>
      </c>
      <c r="E359" s="34">
        <v>159192.13427621915</v>
      </c>
      <c r="F359" s="34">
        <v>18.863097673946694</v>
      </c>
      <c r="G359" s="34">
        <v>51897.270420156812</v>
      </c>
      <c r="H359" s="34">
        <v>159190.86830352191</v>
      </c>
      <c r="I359" s="34">
        <v>18.858833233345244</v>
      </c>
      <c r="J359" s="33">
        <v>-1.0330222430638969E-3</v>
      </c>
      <c r="K359" s="33">
        <v>5.531401839107275E-4</v>
      </c>
      <c r="L359" s="33">
        <v>-4.206699744031539E-4</v>
      </c>
      <c r="M359" s="33">
        <v>-9.9990943999728188E-4</v>
      </c>
      <c r="N359" s="33">
        <v>-2.5727786123752594E-8</v>
      </c>
      <c r="O359" s="33">
        <v>-1.241633134263509E-4</v>
      </c>
      <c r="P359" s="29">
        <f>(Table_TrackDisplacement[[#This Row],[LR Track Z]]-Table_TrackDisplacement[[#This Row],[RR Track Z]])*1000</f>
        <v>4.2644406014495928</v>
      </c>
      <c r="Q359" s="29">
        <f>_xlfn.XLOOKUP(Table_TrackDisplacement[[#This Row],[Track ID]],Table__Track_Baseline[Track ID],Table__Track_Baseline[Avg. Cant],"-")</f>
        <v>4.5609472624263958</v>
      </c>
      <c r="R359" s="29">
        <f>Table_TrackDisplacement[[#This Row],[Cant Raw Data]]-Table_TrackDisplacement[[#This Row],[BL Cant Raw Data]]</f>
        <v>-0.296506660976803</v>
      </c>
      <c r="S359" s="30">
        <f>(Table_TrackDisplacement[[#This Row],[Delta LR Z]]-Table_TrackDisplacement[[#This Row],[Delta RR Z]])*1000</f>
        <v>-0.296506660976803</v>
      </c>
      <c r="T359" s="29">
        <f>Table_TrackDisplacement[[#This Row],[Cant Delta Data]]-Table_TrackDisplacement[[#This Row],[Raw Cant Change]]</f>
        <v>0</v>
      </c>
      <c r="U359" s="29">
        <f ca="1">IFERROR(Table_TrackDisplacement[[#This Row],[Cant Raw Data]]-OFFSET(Table_TrackDisplacement[[#This Row],[Cant Raw Data]],-2,0),"-")</f>
        <v>1.0641158683384333</v>
      </c>
      <c r="V359" s="29">
        <f ca="1">_xlfn.XLOOKUP(Table_TrackDisplacement[[#This Row],[Track ID]],Table__Track_Baseline[Track ID],Table__Track_Baseline[Avg. Twist],"-")</f>
        <v>0.90320394357590317</v>
      </c>
      <c r="W359" s="29">
        <f ca="1">IFERROR(Table_TrackDisplacement[[#This Row],[Twist Raw Data]]-Table_TrackDisplacement[[#This Row],[BL Twist Raw Data]],"-")</f>
        <v>0.16091192476253013</v>
      </c>
      <c r="X359" s="29">
        <f ca="1">IFERROR(Table_TrackDisplacement[[#This Row],[Cant Delta Data]]-OFFSET(Table_TrackDisplacement[[#This Row],[Cant Delta Data]],-2,0),"-")</f>
        <v>0.16091192476253013</v>
      </c>
      <c r="Y359" s="29">
        <f ca="1">IFERROR(Table_TrackDisplacement[[#This Row],[Twist Delta Data]]-Table_TrackDisplacement[[#This Row],[Raw Twist Change]],"-")</f>
        <v>0</v>
      </c>
      <c r="Z3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1317.5360280604402</v>
      </c>
      <c r="AA359" s="29">
        <f>_xlfn.XLOOKUP(Table_TrackDisplacement[[#This Row],[Track ID]],Table__Track_Baseline[Track ID],Table__Track_Baseline[Avg. Gauge],"-")</f>
        <v>1317.0146897271238</v>
      </c>
      <c r="AB359" s="29">
        <f>IFERROR(Table_TrackDisplacement[[#This Row],[Gauge Raw Data]]-Table_TrackDisplacement[[#This Row],[BL Gauge Raw Data]],"-")</f>
        <v>0.52133833331640744</v>
      </c>
      <c r="AC3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0.62849437833122257</v>
      </c>
    </row>
    <row r="360" spans="1:29" x14ac:dyDescent="0.25">
      <c r="A360" s="27">
        <v>45789.263888888891</v>
      </c>
      <c r="B360" s="28" t="s">
        <v>25</v>
      </c>
      <c r="C360" s="28" t="str">
        <f>Table_TrackDisplacement[[#This Row],[Epoch]]&amp;"-"&amp;Table_TrackDisplacement[[#This Row],[Track ID]]</f>
        <v>45789.2638888889-250-RL-OP-0034</v>
      </c>
      <c r="D360" s="34">
        <v>51898.59636092298</v>
      </c>
      <c r="E360" s="34">
        <v>159191.85766408456</v>
      </c>
      <c r="F360" s="34">
        <v>18.864696989958652</v>
      </c>
      <c r="G360" s="34">
        <v>51898.232318895534</v>
      </c>
      <c r="H360" s="34">
        <v>159190.59489819428</v>
      </c>
      <c r="I360" s="34">
        <v>18.859419126521821</v>
      </c>
      <c r="J360" s="33">
        <v>-1.0641312837833539E-3</v>
      </c>
      <c r="K360" s="33">
        <v>4.4619105756282806E-4</v>
      </c>
      <c r="L360" s="33">
        <v>-1.8892556342109401E-4</v>
      </c>
      <c r="M360" s="33">
        <v>-9.9982565734535456E-4</v>
      </c>
      <c r="N360" s="33">
        <v>-4.9563823267817497E-8</v>
      </c>
      <c r="O360" s="33">
        <v>-2.3904424738674379E-4</v>
      </c>
      <c r="P360" s="29">
        <f>(Table_TrackDisplacement[[#This Row],[LR Track Z]]-Table_TrackDisplacement[[#This Row],[RR Track Z]])*1000</f>
        <v>5.2778634368308985</v>
      </c>
      <c r="Q360" s="29">
        <f>_xlfn.XLOOKUP(Table_TrackDisplacement[[#This Row],[Track ID]],Table__Track_Baseline[Track ID],Table__Track_Baseline[Avg. Cant],"-")</f>
        <v>5.2277447528652488</v>
      </c>
      <c r="R360" s="29">
        <f>Table_TrackDisplacement[[#This Row],[Cant Raw Data]]-Table_TrackDisplacement[[#This Row],[BL Cant Raw Data]]</f>
        <v>5.011868396564978E-2</v>
      </c>
      <c r="S360" s="30">
        <f>(Table_TrackDisplacement[[#This Row],[Delta LR Z]]-Table_TrackDisplacement[[#This Row],[Delta RR Z]])*1000</f>
        <v>5.011868396564978E-2</v>
      </c>
      <c r="T360" s="29">
        <f>Table_TrackDisplacement[[#This Row],[Cant Delta Data]]-Table_TrackDisplacement[[#This Row],[Raw Cant Change]]</f>
        <v>0</v>
      </c>
      <c r="U360" s="29">
        <f ca="1">IFERROR(Table_TrackDisplacement[[#This Row],[Cant Raw Data]]-OFFSET(Table_TrackDisplacement[[#This Row],[Cant Raw Data]],-2,0),"-")</f>
        <v>2.0268456707626115</v>
      </c>
      <c r="V360" s="29">
        <f ca="1">_xlfn.XLOOKUP(Table_TrackDisplacement[[#This Row],[Track ID]],Table__Track_Baseline[Track ID],Table__Track_Baseline[Avg. Twist],"-")</f>
        <v>1.3335949808741532</v>
      </c>
      <c r="W360" s="29">
        <f ca="1">IFERROR(Table_TrackDisplacement[[#This Row],[Twist Raw Data]]-Table_TrackDisplacement[[#This Row],[BL Twist Raw Data]],"-")</f>
        <v>0.69325068988845828</v>
      </c>
      <c r="X360" s="29">
        <f ca="1">IFERROR(Table_TrackDisplacement[[#This Row],[Cant Delta Data]]-OFFSET(Table_TrackDisplacement[[#This Row],[Cant Delta Data]],-2,0),"-")</f>
        <v>0.69325068988845828</v>
      </c>
      <c r="Y360" s="29">
        <f ca="1">IFERROR(Table_TrackDisplacement[[#This Row],[Twist Delta Data]]-Table_TrackDisplacement[[#This Row],[Raw Twist Change]],"-")</f>
        <v>0</v>
      </c>
      <c r="Z3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1314.2039975741984</v>
      </c>
      <c r="AA360" s="29">
        <f>_xlfn.XLOOKUP(Table_TrackDisplacement[[#This Row],[Track ID]],Table__Track_Baseline[Track ID],Table__Track_Baseline[Avg. Gauge],"-")</f>
        <v>1313.7928485909856</v>
      </c>
      <c r="AB360" s="29">
        <f>IFERROR(Table_TrackDisplacement[[#This Row],[Gauge Raw Data]]-Table_TrackDisplacement[[#This Row],[BL Gauge Raw Data]],"-")</f>
        <v>0.41114898321279725</v>
      </c>
      <c r="AC3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0.45362736717385249</v>
      </c>
    </row>
    <row r="361" spans="1:29" x14ac:dyDescent="0.25">
      <c r="A361" s="27">
        <v>45789.263888888891</v>
      </c>
      <c r="B361" s="28" t="s">
        <v>26</v>
      </c>
      <c r="C361" s="28" t="str">
        <f>Table_TrackDisplacement[[#This Row],[Epoch]]&amp;"-"&amp;Table_TrackDisplacement[[#This Row],[Track ID]]</f>
        <v>45789.2638888889-250-RL-OP-0035</v>
      </c>
      <c r="D361" s="34">
        <v>51899.557748431522</v>
      </c>
      <c r="E361" s="34">
        <v>159191.58237758733</v>
      </c>
      <c r="F361" s="34">
        <v>18.866</v>
      </c>
      <c r="G361" s="34">
        <v>51899.202488344781</v>
      </c>
      <c r="H361" s="34">
        <v>159190.31967680616</v>
      </c>
      <c r="I361" s="34">
        <v>18.859777416319687</v>
      </c>
      <c r="J361" s="33">
        <v>-9.9999999656574801E-4</v>
      </c>
      <c r="K361" s="33">
        <v>3.3333332976326346E-4</v>
      </c>
      <c r="L361" s="33">
        <v>0</v>
      </c>
      <c r="M361" s="33">
        <v>-9.893283131532371E-4</v>
      </c>
      <c r="N361" s="33">
        <v>3.7855934351682663E-5</v>
      </c>
      <c r="O361" s="33">
        <v>-3.1291177260328595E-4</v>
      </c>
      <c r="P361" s="29">
        <f>(Table_TrackDisplacement[[#This Row],[LR Track Z]]-Table_TrackDisplacement[[#This Row],[RR Track Z]])*1000</f>
        <v>6.2225836803122547</v>
      </c>
      <c r="Q361" s="29">
        <f>_xlfn.XLOOKUP(Table_TrackDisplacement[[#This Row],[Track ID]],Table__Track_Baseline[Track ID],Table__Track_Baseline[Avg. Cant],"-")</f>
        <v>5.9096719077089688</v>
      </c>
      <c r="R361" s="29">
        <f>Table_TrackDisplacement[[#This Row],[Cant Raw Data]]-Table_TrackDisplacement[[#This Row],[BL Cant Raw Data]]</f>
        <v>0.31291177260328595</v>
      </c>
      <c r="S361" s="30">
        <f>(Table_TrackDisplacement[[#This Row],[Delta LR Z]]-Table_TrackDisplacement[[#This Row],[Delta RR Z]])*1000</f>
        <v>0.31291177260328595</v>
      </c>
      <c r="T361" s="29">
        <f>Table_TrackDisplacement[[#This Row],[Cant Delta Data]]-Table_TrackDisplacement[[#This Row],[Raw Cant Change]]</f>
        <v>0</v>
      </c>
      <c r="U361" s="29">
        <f ca="1">IFERROR(Table_TrackDisplacement[[#This Row],[Cant Raw Data]]-OFFSET(Table_TrackDisplacement[[#This Row],[Cant Raw Data]],-2,0),"-")</f>
        <v>1.9581430788626619</v>
      </c>
      <c r="V361" s="29">
        <f ca="1">_xlfn.XLOOKUP(Table_TrackDisplacement[[#This Row],[Track ID]],Table__Track_Baseline[Track ID],Table__Track_Baseline[Avg. Twist],"-")</f>
        <v>1.348724645282573</v>
      </c>
      <c r="W361" s="29">
        <f ca="1">IFERROR(Table_TrackDisplacement[[#This Row],[Twist Raw Data]]-Table_TrackDisplacement[[#This Row],[BL Twist Raw Data]],"-")</f>
        <v>0.60941843358008896</v>
      </c>
      <c r="X361" s="29">
        <f ca="1">IFERROR(Table_TrackDisplacement[[#This Row],[Cant Delta Data]]-OFFSET(Table_TrackDisplacement[[#This Row],[Cant Delta Data]],-2,0),"-")</f>
        <v>0.60941843358008896</v>
      </c>
      <c r="Y361" s="29">
        <f ca="1">IFERROR(Table_TrackDisplacement[[#This Row],[Twist Delta Data]]-Table_TrackDisplacement[[#This Row],[Raw Twist Change]],"-")</f>
        <v>0</v>
      </c>
      <c r="Z3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1311.7399561425082</v>
      </c>
      <c r="AA361" s="29">
        <f>_xlfn.XLOOKUP(Table_TrackDisplacement[[#This Row],[Track ID]],Table__Track_Baseline[Track ID],Table__Track_Baseline[Avg. Gauge],"-")</f>
        <v>1311.4569710845515</v>
      </c>
      <c r="AB361" s="29">
        <f>IFERROR(Table_TrackDisplacement[[#This Row],[Gauge Raw Data]]-Table_TrackDisplacement[[#This Row],[BL Gauge Raw Data]],"-")</f>
        <v>0.28298505795669371</v>
      </c>
      <c r="AC3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0.43050499818213384</v>
      </c>
    </row>
    <row r="362" spans="1:29" x14ac:dyDescent="0.25">
      <c r="A362" s="27">
        <v>45789.263888888891</v>
      </c>
      <c r="B362" s="28" t="s">
        <v>27</v>
      </c>
      <c r="C362" s="28" t="str">
        <f>Table_TrackDisplacement[[#This Row],[Epoch]]&amp;"-"&amp;Table_TrackDisplacement[[#This Row],[Track ID]]</f>
        <v>45789.2638888889-250-RL-OP-0036</v>
      </c>
      <c r="D362" s="34">
        <v>51900.520772886579</v>
      </c>
      <c r="E362" s="34">
        <v>159191.31296359556</v>
      </c>
      <c r="F362" s="34">
        <v>18.866</v>
      </c>
      <c r="G362" s="34">
        <v>51900.165132696296</v>
      </c>
      <c r="H362" s="34">
        <v>159190.04890859168</v>
      </c>
      <c r="I362" s="34">
        <v>18.859124333313233</v>
      </c>
      <c r="J362" s="33">
        <v>-9.9999999656574801E-4</v>
      </c>
      <c r="K362" s="33">
        <v>3.3333332976326346E-4</v>
      </c>
      <c r="L362" s="33">
        <v>0</v>
      </c>
      <c r="M362" s="33">
        <v>-9.3247333279578015E-4</v>
      </c>
      <c r="N362" s="33">
        <v>2.3953907657414675E-4</v>
      </c>
      <c r="O362" s="33">
        <v>-2.0411283424337512E-4</v>
      </c>
      <c r="P362" s="29">
        <f>(Table_TrackDisplacement[[#This Row],[LR Track Z]]-Table_TrackDisplacement[[#This Row],[RR Track Z]])*1000</f>
        <v>6.8756666867670901</v>
      </c>
      <c r="Q362" s="29">
        <f>_xlfn.XLOOKUP(Table_TrackDisplacement[[#This Row],[Track ID]],Table__Track_Baseline[Track ID],Table__Track_Baseline[Avg. Cant],"-")</f>
        <v>6.671553852523715</v>
      </c>
      <c r="R362" s="29">
        <f>Table_TrackDisplacement[[#This Row],[Cant Raw Data]]-Table_TrackDisplacement[[#This Row],[BL Cant Raw Data]]</f>
        <v>0.20411283424337512</v>
      </c>
      <c r="S362" s="30">
        <f>(Table_TrackDisplacement[[#This Row],[Delta LR Z]]-Table_TrackDisplacement[[#This Row],[Delta RR Z]])*1000</f>
        <v>0.20411283424337512</v>
      </c>
      <c r="T362" s="29">
        <f>Table_TrackDisplacement[[#This Row],[Cant Delta Data]]-Table_TrackDisplacement[[#This Row],[Raw Cant Change]]</f>
        <v>0</v>
      </c>
      <c r="U362" s="29">
        <f ca="1">IFERROR(Table_TrackDisplacement[[#This Row],[Cant Raw Data]]-OFFSET(Table_TrackDisplacement[[#This Row],[Cant Raw Data]],-2,0),"-")</f>
        <v>1.5978032499361916</v>
      </c>
      <c r="V362" s="29">
        <f ca="1">_xlfn.XLOOKUP(Table_TrackDisplacement[[#This Row],[Track ID]],Table__Track_Baseline[Track ID],Table__Track_Baseline[Avg. Twist],"-")</f>
        <v>1.4438090996584663</v>
      </c>
      <c r="W362" s="29">
        <f ca="1">IFERROR(Table_TrackDisplacement[[#This Row],[Twist Raw Data]]-Table_TrackDisplacement[[#This Row],[BL Twist Raw Data]],"-")</f>
        <v>0.15399415027772534</v>
      </c>
      <c r="X362" s="29">
        <f ca="1">IFERROR(Table_TrackDisplacement[[#This Row],[Cant Delta Data]]-OFFSET(Table_TrackDisplacement[[#This Row],[Cant Delta Data]],-2,0),"-")</f>
        <v>0.15399415027772534</v>
      </c>
      <c r="Y362" s="29">
        <f ca="1">IFERROR(Table_TrackDisplacement[[#This Row],[Twist Delta Data]]-Table_TrackDisplacement[[#This Row],[Raw Twist Change]],"-")</f>
        <v>0</v>
      </c>
      <c r="Z3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1313.1497525281857</v>
      </c>
      <c r="AA362" s="29">
        <f>_xlfn.XLOOKUP(Table_TrackDisplacement[[#This Row],[Track ID]],Table__Track_Baseline[Track ID],Table__Track_Baseline[Avg. Gauge],"-")</f>
        <v>1313.0767033808097</v>
      </c>
      <c r="AB362" s="29">
        <f>IFERROR(Table_TrackDisplacement[[#This Row],[Gauge Raw Data]]-Table_TrackDisplacement[[#This Row],[BL Gauge Raw Data]],"-")</f>
        <v>7.304914737596846E-2</v>
      </c>
      <c r="AC3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0.23456184974132077</v>
      </c>
    </row>
    <row r="363" spans="1:29" x14ac:dyDescent="0.25">
      <c r="A363" s="27">
        <v>45789.263888888891</v>
      </c>
      <c r="B363" s="28" t="s">
        <v>28</v>
      </c>
      <c r="C363" s="28" t="str">
        <f>Table_TrackDisplacement[[#This Row],[Epoch]]&amp;"-"&amp;Table_TrackDisplacement[[#This Row],[Track ID]]</f>
        <v>45789.2638888889-250-RL-OP-0037</v>
      </c>
      <c r="D363" s="34">
        <v>51901.483797341636</v>
      </c>
      <c r="E363" s="34">
        <v>159191.04354960378</v>
      </c>
      <c r="F363" s="34">
        <v>18.866</v>
      </c>
      <c r="G363" s="34">
        <v>51901.127777047812</v>
      </c>
      <c r="H363" s="34">
        <v>159189.7781403772</v>
      </c>
      <c r="I363" s="34">
        <v>18.858471250306774</v>
      </c>
      <c r="J363" s="33">
        <v>-9.9999999656574801E-4</v>
      </c>
      <c r="K363" s="33">
        <v>3.3333332976326346E-4</v>
      </c>
      <c r="L363" s="33">
        <v>0</v>
      </c>
      <c r="M363" s="33">
        <v>-8.7561834516236559E-4</v>
      </c>
      <c r="N363" s="33">
        <v>4.4122221879661083E-4</v>
      </c>
      <c r="O363" s="33">
        <v>-9.5313895890569711E-5</v>
      </c>
      <c r="P363" s="29">
        <f>(Table_TrackDisplacement[[#This Row],[LR Track Z]]-Table_TrackDisplacement[[#This Row],[RR Track Z]])*1000</f>
        <v>7.5287496932254783</v>
      </c>
      <c r="Q363" s="29">
        <f>_xlfn.XLOOKUP(Table_TrackDisplacement[[#This Row],[Track ID]],Table__Track_Baseline[Track ID],Table__Track_Baseline[Avg. Cant],"-")</f>
        <v>7.4334357973349086</v>
      </c>
      <c r="R363" s="29">
        <f>Table_TrackDisplacement[[#This Row],[Cant Raw Data]]-Table_TrackDisplacement[[#This Row],[BL Cant Raw Data]]</f>
        <v>9.5313895890569711E-2</v>
      </c>
      <c r="S363" s="30">
        <f>(Table_TrackDisplacement[[#This Row],[Delta LR Z]]-Table_TrackDisplacement[[#This Row],[Delta RR Z]])*1000</f>
        <v>9.5313895890569711E-2</v>
      </c>
      <c r="T363" s="29">
        <f>Table_TrackDisplacement[[#This Row],[Cant Delta Data]]-Table_TrackDisplacement[[#This Row],[Raw Cant Change]]</f>
        <v>0</v>
      </c>
      <c r="U363" s="29">
        <f ca="1">IFERROR(Table_TrackDisplacement[[#This Row],[Cant Raw Data]]-OFFSET(Table_TrackDisplacement[[#This Row],[Cant Raw Data]],-2,0),"-")</f>
        <v>1.3061660129132235</v>
      </c>
      <c r="V363" s="29">
        <f ca="1">_xlfn.XLOOKUP(Table_TrackDisplacement[[#This Row],[Track ID]],Table__Track_Baseline[Track ID],Table__Track_Baseline[Avg. Twist],"-")</f>
        <v>1.5237638896259398</v>
      </c>
      <c r="W363" s="29">
        <f ca="1">IFERROR(Table_TrackDisplacement[[#This Row],[Twist Raw Data]]-Table_TrackDisplacement[[#This Row],[BL Twist Raw Data]],"-")</f>
        <v>-0.21759787671271624</v>
      </c>
      <c r="X363" s="29">
        <f ca="1">IFERROR(Table_TrackDisplacement[[#This Row],[Cant Delta Data]]-OFFSET(Table_TrackDisplacement[[#This Row],[Cant Delta Data]],-2,0),"-")</f>
        <v>-0.21759787671271624</v>
      </c>
      <c r="Y363" s="29">
        <f ca="1">IFERROR(Table_TrackDisplacement[[#This Row],[Twist Delta Data]]-Table_TrackDisplacement[[#This Row],[Raw Twist Change]],"-")</f>
        <v>0</v>
      </c>
      <c r="Z3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1314.5598664265729</v>
      </c>
      <c r="AA363" s="29">
        <f>_xlfn.XLOOKUP(Table_TrackDisplacement[[#This Row],[Track ID]],Table__Track_Baseline[Track ID],Table__Track_Baseline[Avg. Gauge],"-")</f>
        <v>1314.6968682557522</v>
      </c>
      <c r="AB363" s="29">
        <f>IFERROR(Table_TrackDisplacement[[#This Row],[Gauge Raw Data]]-Table_TrackDisplacement[[#This Row],[BL Gauge Raw Data]],"-")</f>
        <v>-0.1370018291793258</v>
      </c>
      <c r="AC3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0.19025127156610766</v>
      </c>
    </row>
    <row r="364" spans="1:29" x14ac:dyDescent="0.25">
      <c r="A364" s="27">
        <v>45789.263888888891</v>
      </c>
      <c r="B364" s="28" t="s">
        <v>29</v>
      </c>
      <c r="C364" s="28" t="str">
        <f>Table_TrackDisplacement[[#This Row],[Epoch]]&amp;"-"&amp;Table_TrackDisplacement[[#This Row],[Track ID]]</f>
        <v>45789.2638888889-250-RL-OP-0038</v>
      </c>
      <c r="D364" s="34">
        <v>51902.446769974056</v>
      </c>
      <c r="E364" s="34">
        <v>159190.77524553274</v>
      </c>
      <c r="F364" s="34">
        <v>18.866065352039769</v>
      </c>
      <c r="G364" s="34">
        <v>51902.098861120321</v>
      </c>
      <c r="H364" s="34">
        <v>159189.50600598883</v>
      </c>
      <c r="I364" s="34">
        <v>18.857900000000001</v>
      </c>
      <c r="J364" s="33">
        <v>-9.9585567659232765E-4</v>
      </c>
      <c r="K364" s="33">
        <v>3.4844881156459451E-4</v>
      </c>
      <c r="L364" s="33">
        <v>-1.983094294644161E-5</v>
      </c>
      <c r="M364" s="33">
        <v>-1.0075486352434382E-3</v>
      </c>
      <c r="N364" s="33">
        <v>6.3904581475071609E-4</v>
      </c>
      <c r="O364" s="33">
        <v>0</v>
      </c>
      <c r="P364" s="29">
        <f>(Table_TrackDisplacement[[#This Row],[LR Track Z]]-Table_TrackDisplacement[[#This Row],[RR Track Z]])*1000</f>
        <v>8.1653520397679813</v>
      </c>
      <c r="Q364" s="29">
        <f>_xlfn.XLOOKUP(Table_TrackDisplacement[[#This Row],[Track ID]],Table__Track_Baseline[Track ID],Table__Track_Baseline[Avg. Cant],"-")</f>
        <v>8.1851829827144229</v>
      </c>
      <c r="R364" s="29">
        <f>Table_TrackDisplacement[[#This Row],[Cant Raw Data]]-Table_TrackDisplacement[[#This Row],[BL Cant Raw Data]]</f>
        <v>-1.983094294644161E-2</v>
      </c>
      <c r="S364" s="30">
        <f>(Table_TrackDisplacement[[#This Row],[Delta LR Z]]-Table_TrackDisplacement[[#This Row],[Delta RR Z]])*1000</f>
        <v>-1.983094294644161E-2</v>
      </c>
      <c r="T364" s="29">
        <f>Table_TrackDisplacement[[#This Row],[Cant Delta Data]]-Table_TrackDisplacement[[#This Row],[Raw Cant Change]]</f>
        <v>0</v>
      </c>
      <c r="U364" s="29">
        <f ca="1">IFERROR(Table_TrackDisplacement[[#This Row],[Cant Raw Data]]-OFFSET(Table_TrackDisplacement[[#This Row],[Cant Raw Data]],-2,0),"-")</f>
        <v>1.2896853530008912</v>
      </c>
      <c r="V364" s="29">
        <f ca="1">_xlfn.XLOOKUP(Table_TrackDisplacement[[#This Row],[Track ID]],Table__Track_Baseline[Track ID],Table__Track_Baseline[Avg. Twist],"-")</f>
        <v>1.5136291301907079</v>
      </c>
      <c r="W364" s="29">
        <f ca="1">IFERROR(Table_TrackDisplacement[[#This Row],[Twist Raw Data]]-Table_TrackDisplacement[[#This Row],[BL Twist Raw Data]],"-")</f>
        <v>-0.22394377718981673</v>
      </c>
      <c r="X364" s="29">
        <f ca="1">IFERROR(Table_TrackDisplacement[[#This Row],[Cant Delta Data]]-OFFSET(Table_TrackDisplacement[[#This Row],[Cant Delta Data]],-2,0),"-")</f>
        <v>-0.22394377718981673</v>
      </c>
      <c r="Y364" s="29">
        <f ca="1">IFERROR(Table_TrackDisplacement[[#This Row],[Twist Delta Data]]-Table_TrackDisplacement[[#This Row],[Raw Twist Change]],"-")</f>
        <v>0</v>
      </c>
      <c r="Z3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1316.0836840038421</v>
      </c>
      <c r="AA364" s="29">
        <f>_xlfn.XLOOKUP(Table_TrackDisplacement[[#This Row],[Track ID]],Table__Track_Baseline[Track ID],Table__Track_Baseline[Avg. Gauge],"-")</f>
        <v>1316.360972673865</v>
      </c>
      <c r="AB364" s="29">
        <f>IFERROR(Table_TrackDisplacement[[#This Row],[Gauge Raw Data]]-Table_TrackDisplacement[[#This Row],[BL Gauge Raw Data]],"-")</f>
        <v>-0.27728867002292645</v>
      </c>
      <c r="AC3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0.29150747819038259</v>
      </c>
    </row>
    <row r="365" spans="1:29" x14ac:dyDescent="0.25">
      <c r="A365" s="27">
        <v>45789.263888888891</v>
      </c>
      <c r="B365" s="28" t="s">
        <v>30</v>
      </c>
      <c r="C365" s="28" t="str">
        <f>Table_TrackDisplacement[[#This Row],[Epoch]]&amp;"-"&amp;Table_TrackDisplacement[[#This Row],[Track ID]]</f>
        <v>45789.2638888889-250-RL-OP-0039</v>
      </c>
      <c r="D365" s="34">
        <v>51903.411367144348</v>
      </c>
      <c r="E365" s="34">
        <v>159190.51151808733</v>
      </c>
      <c r="F365" s="34">
        <v>18.866430855617907</v>
      </c>
      <c r="G365" s="34">
        <v>51903.06344348444</v>
      </c>
      <c r="H365" s="34">
        <v>159189.24222414181</v>
      </c>
      <c r="I365" s="34">
        <v>18.857900000000001</v>
      </c>
      <c r="J365" s="33">
        <v>-9.7267716773785651E-4</v>
      </c>
      <c r="K365" s="33">
        <v>4.3298728996887803E-4</v>
      </c>
      <c r="L365" s="33">
        <v>-1.3074225695319797E-4</v>
      </c>
      <c r="M365" s="33">
        <v>-1.0639659158186987E-3</v>
      </c>
      <c r="N365" s="33">
        <v>4.3261214159429073E-4</v>
      </c>
      <c r="O365" s="33">
        <v>0</v>
      </c>
      <c r="P365" s="29">
        <f>(Table_TrackDisplacement[[#This Row],[LR Track Z]]-Table_TrackDisplacement[[#This Row],[RR Track Z]])*1000</f>
        <v>8.5308556179057859</v>
      </c>
      <c r="Q365" s="29">
        <f>_xlfn.XLOOKUP(Table_TrackDisplacement[[#This Row],[Track ID]],Table__Track_Baseline[Track ID],Table__Track_Baseline[Avg. Cant],"-")</f>
        <v>8.6615978748589839</v>
      </c>
      <c r="R365" s="29">
        <f>Table_TrackDisplacement[[#This Row],[Cant Raw Data]]-Table_TrackDisplacement[[#This Row],[BL Cant Raw Data]]</f>
        <v>-0.13074225695319797</v>
      </c>
      <c r="S365" s="30">
        <f>(Table_TrackDisplacement[[#This Row],[Delta LR Z]]-Table_TrackDisplacement[[#This Row],[Delta RR Z]])*1000</f>
        <v>-0.13074225695319797</v>
      </c>
      <c r="T365" s="29">
        <f>Table_TrackDisplacement[[#This Row],[Cant Delta Data]]-Table_TrackDisplacement[[#This Row],[Raw Cant Change]]</f>
        <v>0</v>
      </c>
      <c r="U365" s="29">
        <f ca="1">IFERROR(Table_TrackDisplacement[[#This Row],[Cant Raw Data]]-OFFSET(Table_TrackDisplacement[[#This Row],[Cant Raw Data]],-2,0),"-")</f>
        <v>1.0021059246803077</v>
      </c>
      <c r="V365" s="29">
        <f ca="1">_xlfn.XLOOKUP(Table_TrackDisplacement[[#This Row],[Track ID]],Table__Track_Baseline[Track ID],Table__Track_Baseline[Avg. Twist],"-")</f>
        <v>1.2281620775240754</v>
      </c>
      <c r="W365" s="29">
        <f ca="1">IFERROR(Table_TrackDisplacement[[#This Row],[Twist Raw Data]]-Table_TrackDisplacement[[#This Row],[BL Twist Raw Data]],"-")</f>
        <v>-0.22605615284376768</v>
      </c>
      <c r="X365" s="29">
        <f ca="1">IFERROR(Table_TrackDisplacement[[#This Row],[Cant Delta Data]]-OFFSET(Table_TrackDisplacement[[#This Row],[Cant Delta Data]],-2,0),"-")</f>
        <v>-0.22605615284376768</v>
      </c>
      <c r="Y365" s="29">
        <f ca="1">IFERROR(Table_TrackDisplacement[[#This Row],[Twist Delta Data]]-Table_TrackDisplacement[[#This Row],[Raw Twist Change]],"-")</f>
        <v>0</v>
      </c>
      <c r="Z3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1316.1423816381782</v>
      </c>
      <c r="AA365" s="29">
        <f>_xlfn.XLOOKUP(Table_TrackDisplacement[[#This Row],[Track ID]],Table__Track_Baseline[Track ID],Table__Track_Baseline[Avg. Gauge],"-")</f>
        <v>1316.118744445334</v>
      </c>
      <c r="AB365" s="29">
        <f>IFERROR(Table_TrackDisplacement[[#This Row],[Gauge Raw Data]]-Table_TrackDisplacement[[#This Row],[BL Gauge Raw Data]],"-")</f>
        <v>2.3637192844262245E-2</v>
      </c>
      <c r="AC3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0.1594594431687458</v>
      </c>
    </row>
    <row r="366" spans="1:29" x14ac:dyDescent="0.25">
      <c r="A366" s="27">
        <v>45789.263888888891</v>
      </c>
      <c r="B366" s="28" t="s">
        <v>31</v>
      </c>
      <c r="C366" s="28" t="str">
        <f>Table_TrackDisplacement[[#This Row],[Epoch]]&amp;"-"&amp;Table_TrackDisplacement[[#This Row],[Track ID]]</f>
        <v>45789.2638888889-250-RL-OP-0040</v>
      </c>
      <c r="D366" s="34">
        <v>51904.37596431464</v>
      </c>
      <c r="E366" s="34">
        <v>159190.24779064191</v>
      </c>
      <c r="F366" s="34">
        <v>18.866796359196041</v>
      </c>
      <c r="G366" s="34">
        <v>51904.028025848558</v>
      </c>
      <c r="H366" s="34">
        <v>159188.97844229479</v>
      </c>
      <c r="I366" s="34">
        <v>18.857900000000001</v>
      </c>
      <c r="J366" s="33">
        <v>-9.4949866615934297E-4</v>
      </c>
      <c r="K366" s="33">
        <v>5.1752576837316155E-4</v>
      </c>
      <c r="L366" s="33">
        <v>-2.4165357096350704E-4</v>
      </c>
      <c r="M366" s="33">
        <v>-1.1203831963939592E-3</v>
      </c>
      <c r="N366" s="33">
        <v>2.2617846843786538E-4</v>
      </c>
      <c r="O366" s="33">
        <v>0</v>
      </c>
      <c r="P366" s="29">
        <f>(Table_TrackDisplacement[[#This Row],[LR Track Z]]-Table_TrackDisplacement[[#This Row],[RR Track Z]])*1000</f>
        <v>8.8963591960400379</v>
      </c>
      <c r="Q366" s="29">
        <f>_xlfn.XLOOKUP(Table_TrackDisplacement[[#This Row],[Track ID]],Table__Track_Baseline[Track ID],Table__Track_Baseline[Avg. Cant],"-")</f>
        <v>9.1380127670035449</v>
      </c>
      <c r="R366" s="29">
        <f>Table_TrackDisplacement[[#This Row],[Cant Raw Data]]-Table_TrackDisplacement[[#This Row],[BL Cant Raw Data]]</f>
        <v>-0.24165357096350704</v>
      </c>
      <c r="S366" s="30">
        <f>(Table_TrackDisplacement[[#This Row],[Delta LR Z]]-Table_TrackDisplacement[[#This Row],[Delta RR Z]])*1000</f>
        <v>-0.24165357096350704</v>
      </c>
      <c r="T366" s="29">
        <f>Table_TrackDisplacement[[#This Row],[Cant Delta Data]]-Table_TrackDisplacement[[#This Row],[Raw Cant Change]]</f>
        <v>0</v>
      </c>
      <c r="U366" s="29">
        <f ca="1">IFERROR(Table_TrackDisplacement[[#This Row],[Cant Raw Data]]-OFFSET(Table_TrackDisplacement[[#This Row],[Cant Raw Data]],-2,0),"-")</f>
        <v>0.73100715627205659</v>
      </c>
      <c r="V366" s="29">
        <f ca="1">_xlfn.XLOOKUP(Table_TrackDisplacement[[#This Row],[Track ID]],Table__Track_Baseline[Track ID],Table__Track_Baseline[Avg. Twist],"-")</f>
        <v>0.95282978428912202</v>
      </c>
      <c r="W366" s="29">
        <f ca="1">IFERROR(Table_TrackDisplacement[[#This Row],[Twist Raw Data]]-Table_TrackDisplacement[[#This Row],[BL Twist Raw Data]],"-")</f>
        <v>-0.22182262801706543</v>
      </c>
      <c r="X366" s="29">
        <f ca="1">IFERROR(Table_TrackDisplacement[[#This Row],[Cant Delta Data]]-OFFSET(Table_TrackDisplacement[[#This Row],[Cant Delta Data]],-2,0),"-")</f>
        <v>-0.22182262801706543</v>
      </c>
      <c r="Y366" s="29">
        <f ca="1">IFERROR(Table_TrackDisplacement[[#This Row],[Twist Delta Data]]-Table_TrackDisplacement[[#This Row],[Raw Twist Change]],"-")</f>
        <v>0</v>
      </c>
      <c r="Z3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1316.2011805687437</v>
      </c>
      <c r="AA366" s="29">
        <f>_xlfn.XLOOKUP(Table_TrackDisplacement[[#This Row],[Track ID]],Table__Track_Baseline[Track ID],Table__Track_Baseline[Avg. Gauge],"-")</f>
        <v>1315.8766898367924</v>
      </c>
      <c r="AB366" s="29">
        <f>IFERROR(Table_TrackDisplacement[[#This Row],[Gauge Raw Data]]-Table_TrackDisplacement[[#This Row],[BL Gauge Raw Data]],"-")</f>
        <v>0.3244907319513004</v>
      </c>
      <c r="AC3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0.41530858432316042</v>
      </c>
    </row>
    <row r="367" spans="1:29" x14ac:dyDescent="0.25">
      <c r="A367" s="27">
        <v>45789.263888888891</v>
      </c>
      <c r="B367" s="28" t="s">
        <v>32</v>
      </c>
      <c r="C367" s="28" t="str">
        <f>Table_TrackDisplacement[[#This Row],[Epoch]]&amp;"-"&amp;Table_TrackDisplacement[[#This Row],[Track ID]]</f>
        <v>45789.2638888889-250-RL-OP-0041</v>
      </c>
      <c r="D367" s="34">
        <v>51905.341841341033</v>
      </c>
      <c r="E367" s="34">
        <v>159189.98517916439</v>
      </c>
      <c r="F367" s="34">
        <v>18.86745208135207</v>
      </c>
      <c r="G367" s="34">
        <v>51905.00286465192</v>
      </c>
      <c r="H367" s="34">
        <v>159188.71300367382</v>
      </c>
      <c r="I367" s="34">
        <v>18.858104633955975</v>
      </c>
      <c r="J367" s="33">
        <v>-3.6408891901373863E-8</v>
      </c>
      <c r="K367" s="33">
        <v>3.3334296313114464E-4</v>
      </c>
      <c r="L367" s="33">
        <v>-3.1344179622294632E-4</v>
      </c>
      <c r="M367" s="33">
        <v>-9.926014463417232E-4</v>
      </c>
      <c r="N367" s="33">
        <v>2.7907808544114232E-5</v>
      </c>
      <c r="O367" s="33">
        <v>-6.4769015040155864E-8</v>
      </c>
      <c r="P367" s="29">
        <f>(Table_TrackDisplacement[[#This Row],[LR Track Z]]-Table_TrackDisplacement[[#This Row],[RR Track Z]])*1000</f>
        <v>9.3474473960952764</v>
      </c>
      <c r="Q367" s="29">
        <f>_xlfn.XLOOKUP(Table_TrackDisplacement[[#This Row],[Track ID]],Table__Track_Baseline[Track ID],Table__Track_Baseline[Avg. Cant],"-")</f>
        <v>9.6608244233031826</v>
      </c>
      <c r="R367" s="29">
        <f>Table_TrackDisplacement[[#This Row],[Cant Raw Data]]-Table_TrackDisplacement[[#This Row],[BL Cant Raw Data]]</f>
        <v>-0.31337702720790617</v>
      </c>
      <c r="S367" s="30">
        <f>(Table_TrackDisplacement[[#This Row],[Delta LR Z]]-Table_TrackDisplacement[[#This Row],[Delta RR Z]])*1000</f>
        <v>-0.31337702720790617</v>
      </c>
      <c r="T367" s="29">
        <f>Table_TrackDisplacement[[#This Row],[Cant Delta Data]]-Table_TrackDisplacement[[#This Row],[Raw Cant Change]]</f>
        <v>0</v>
      </c>
      <c r="U367" s="29">
        <f ca="1">IFERROR(Table_TrackDisplacement[[#This Row],[Cant Raw Data]]-OFFSET(Table_TrackDisplacement[[#This Row],[Cant Raw Data]],-2,0),"-")</f>
        <v>0.81659177818949047</v>
      </c>
      <c r="V367" s="29">
        <f ca="1">_xlfn.XLOOKUP(Table_TrackDisplacement[[#This Row],[Track ID]],Table__Track_Baseline[Track ID],Table__Track_Baseline[Avg. Twist],"-")</f>
        <v>0.99922654844419867</v>
      </c>
      <c r="W367" s="29">
        <f ca="1">IFERROR(Table_TrackDisplacement[[#This Row],[Twist Raw Data]]-Table_TrackDisplacement[[#This Row],[BL Twist Raw Data]],"-")</f>
        <v>-0.1826347702547082</v>
      </c>
      <c r="X367" s="29">
        <f ca="1">IFERROR(Table_TrackDisplacement[[#This Row],[Cant Delta Data]]-OFFSET(Table_TrackDisplacement[[#This Row],[Cant Delta Data]],-2,0),"-")</f>
        <v>-0.1826347702547082</v>
      </c>
      <c r="Y367" s="29">
        <f ca="1">IFERROR(Table_TrackDisplacement[[#This Row],[Twist Delta Data]]-Table_TrackDisplacement[[#This Row],[Raw Twist Change]],"-")</f>
        <v>0</v>
      </c>
      <c r="Z3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1316.5952488631442</v>
      </c>
      <c r="AA367" s="29">
        <f>_xlfn.XLOOKUP(Table_TrackDisplacement[[#This Row],[Track ID]],Table__Track_Baseline[Track ID],Table__Track_Baseline[Avg. Gauge],"-")</f>
        <v>1316.0471258679206</v>
      </c>
      <c r="AB367" s="29">
        <f>IFERROR(Table_TrackDisplacement[[#This Row],[Gauge Raw Data]]-Table_TrackDisplacement[[#This Row],[BL Gauge Raw Data]],"-")</f>
        <v>0.54812299522359353</v>
      </c>
      <c r="AC3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1.0847493481938737</v>
      </c>
    </row>
    <row r="368" spans="1:29" x14ac:dyDescent="0.25">
      <c r="A368" s="27">
        <v>45789.263888888891</v>
      </c>
      <c r="B368" s="28" t="s">
        <v>33</v>
      </c>
      <c r="C368" s="28" t="str">
        <f>Table_TrackDisplacement[[#This Row],[Epoch]]&amp;"-"&amp;Table_TrackDisplacement[[#This Row],[Track ID]]</f>
        <v>45789.2638888889-250-RL-OP-0042</v>
      </c>
      <c r="D368" s="34">
        <v>51906.30859422603</v>
      </c>
      <c r="E368" s="34">
        <v>159189.72947507742</v>
      </c>
      <c r="F368" s="34">
        <v>18.86952071444296</v>
      </c>
      <c r="G368" s="34">
        <v>51905.969516824021</v>
      </c>
      <c r="H368" s="34">
        <v>159188.45691499615</v>
      </c>
      <c r="I368" s="34">
        <v>18.859576820689608</v>
      </c>
      <c r="J368" s="33">
        <v>-2.5032932171598077E-7</v>
      </c>
      <c r="K368" s="33">
        <v>3.3339954097755253E-4</v>
      </c>
      <c r="L368" s="33">
        <v>-1.965702503454736E-4</v>
      </c>
      <c r="M368" s="33">
        <v>-9.3937445490155369E-4</v>
      </c>
      <c r="N368" s="33">
        <v>2.2868331870995462E-4</v>
      </c>
      <c r="O368" s="33">
        <v>-5.3073313566187608E-7</v>
      </c>
      <c r="P368" s="29">
        <f>(Table_TrackDisplacement[[#This Row],[LR Track Z]]-Table_TrackDisplacement[[#This Row],[RR Track Z]])*1000</f>
        <v>9.9438937533520289</v>
      </c>
      <c r="Q368" s="29">
        <f>_xlfn.XLOOKUP(Table_TrackDisplacement[[#This Row],[Track ID]],Table__Track_Baseline[Track ID],Table__Track_Baseline[Avg. Cant],"-")</f>
        <v>10.139933270561841</v>
      </c>
      <c r="R368" s="29">
        <f>Table_TrackDisplacement[[#This Row],[Cant Raw Data]]-Table_TrackDisplacement[[#This Row],[BL Cant Raw Data]]</f>
        <v>-0.19603951720981172</v>
      </c>
      <c r="S368" s="30">
        <f>(Table_TrackDisplacement[[#This Row],[Delta LR Z]]-Table_TrackDisplacement[[#This Row],[Delta RR Z]])*1000</f>
        <v>-0.19603951720981172</v>
      </c>
      <c r="T368" s="29">
        <f>Table_TrackDisplacement[[#This Row],[Cant Delta Data]]-Table_TrackDisplacement[[#This Row],[Raw Cant Change]]</f>
        <v>0</v>
      </c>
      <c r="U368" s="29">
        <f ca="1">IFERROR(Table_TrackDisplacement[[#This Row],[Cant Raw Data]]-OFFSET(Table_TrackDisplacement[[#This Row],[Cant Raw Data]],-2,0),"-")</f>
        <v>1.047534557311991</v>
      </c>
      <c r="V368" s="29">
        <f ca="1">_xlfn.XLOOKUP(Table_TrackDisplacement[[#This Row],[Track ID]],Table__Track_Baseline[Track ID],Table__Track_Baseline[Avg. Twist],"-")</f>
        <v>1.0019205035582956</v>
      </c>
      <c r="W368" s="29">
        <f ca="1">IFERROR(Table_TrackDisplacement[[#This Row],[Twist Raw Data]]-Table_TrackDisplacement[[#This Row],[BL Twist Raw Data]],"-")</f>
        <v>4.5614053753695316E-2</v>
      </c>
      <c r="X368" s="29">
        <f ca="1">IFERROR(Table_TrackDisplacement[[#This Row],[Cant Delta Data]]-OFFSET(Table_TrackDisplacement[[#This Row],[Cant Delta Data]],-2,0),"-")</f>
        <v>4.5614053753695316E-2</v>
      </c>
      <c r="Y368" s="29">
        <f ca="1">IFERROR(Table_TrackDisplacement[[#This Row],[Twist Delta Data]]-Table_TrackDisplacement[[#This Row],[Raw Twist Change]],"-")</f>
        <v>0</v>
      </c>
      <c r="Z3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1316.9971624941365</v>
      </c>
      <c r="AA368" s="29">
        <f>_xlfn.XLOOKUP(Table_TrackDisplacement[[#This Row],[Track ID]],Table__Track_Baseline[Track ID],Table__Track_Baseline[Avg. Gauge],"-")</f>
        <v>1316.655979842496</v>
      </c>
      <c r="AB368" s="29">
        <f>IFERROR(Table_TrackDisplacement[[#This Row],[Gauge Raw Data]]-Table_TrackDisplacement[[#This Row],[BL Gauge Raw Data]],"-")</f>
        <v>0.34118265164056538</v>
      </c>
      <c r="AC3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0.96506533600577926</v>
      </c>
    </row>
    <row r="369" spans="1:29" x14ac:dyDescent="0.25">
      <c r="A369" s="27">
        <v>45789.263888888891</v>
      </c>
      <c r="B369" s="28" t="s">
        <v>34</v>
      </c>
      <c r="C369" s="28" t="str">
        <f>Table_TrackDisplacement[[#This Row],[Epoch]]&amp;"-"&amp;Table_TrackDisplacement[[#This Row],[Track ID]]</f>
        <v>45789.2638888889-250-RL-OP-0043</v>
      </c>
      <c r="D369" s="34">
        <v>51907.275347111034</v>
      </c>
      <c r="E369" s="34">
        <v>159189.47377099041</v>
      </c>
      <c r="F369" s="34">
        <v>18.871589347533849</v>
      </c>
      <c r="G369" s="34">
        <v>51906.93616899613</v>
      </c>
      <c r="H369" s="34">
        <v>159188.20082631847</v>
      </c>
      <c r="I369" s="34">
        <v>18.86104900742324</v>
      </c>
      <c r="J369" s="33">
        <v>-4.6424975153058767E-7</v>
      </c>
      <c r="K369" s="33">
        <v>3.3345611882396042E-4</v>
      </c>
      <c r="L369" s="33">
        <v>-7.9698704464448156E-5</v>
      </c>
      <c r="M369" s="33">
        <v>-8.8614744890946895E-4</v>
      </c>
      <c r="N369" s="33">
        <v>4.2945885797962546E-4</v>
      </c>
      <c r="O369" s="33">
        <v>-9.9669725628359629E-7</v>
      </c>
      <c r="P369" s="29">
        <f>(Table_TrackDisplacement[[#This Row],[LR Track Z]]-Table_TrackDisplacement[[#This Row],[RR Track Z]])*1000</f>
        <v>10.540340110608781</v>
      </c>
      <c r="Q369" s="29">
        <f>_xlfn.XLOOKUP(Table_TrackDisplacement[[#This Row],[Track ID]],Table__Track_Baseline[Track ID],Table__Track_Baseline[Avg. Cant],"-")</f>
        <v>10.619042117816946</v>
      </c>
      <c r="R369" s="29">
        <f>Table_TrackDisplacement[[#This Row],[Cant Raw Data]]-Table_TrackDisplacement[[#This Row],[BL Cant Raw Data]]</f>
        <v>-7.8702007208164559E-2</v>
      </c>
      <c r="S369" s="30">
        <f>(Table_TrackDisplacement[[#This Row],[Delta LR Z]]-Table_TrackDisplacement[[#This Row],[Delta RR Z]])*1000</f>
        <v>-7.8702007208164559E-2</v>
      </c>
      <c r="T369" s="29">
        <f>Table_TrackDisplacement[[#This Row],[Cant Delta Data]]-Table_TrackDisplacement[[#This Row],[Raw Cant Change]]</f>
        <v>0</v>
      </c>
      <c r="U369" s="29">
        <f ca="1">IFERROR(Table_TrackDisplacement[[#This Row],[Cant Raw Data]]-OFFSET(Table_TrackDisplacement[[#This Row],[Cant Raw Data]],-2,0),"-")</f>
        <v>1.1928927145135049</v>
      </c>
      <c r="V369" s="29">
        <f ca="1">_xlfn.XLOOKUP(Table_TrackDisplacement[[#This Row],[Track ID]],Table__Track_Baseline[Track ID],Table__Track_Baseline[Avg. Twist],"-")</f>
        <v>0.95821769451376326</v>
      </c>
      <c r="W369" s="29">
        <f ca="1">IFERROR(Table_TrackDisplacement[[#This Row],[Twist Raw Data]]-Table_TrackDisplacement[[#This Row],[BL Twist Raw Data]],"-")</f>
        <v>0.23467501999974161</v>
      </c>
      <c r="X369" s="29">
        <f ca="1">IFERROR(Table_TrackDisplacement[[#This Row],[Cant Delta Data]]-OFFSET(Table_TrackDisplacement[[#This Row],[Cant Delta Data]],-2,0),"-")</f>
        <v>0.23467501999974161</v>
      </c>
      <c r="Y369" s="29">
        <f ca="1">IFERROR(Table_TrackDisplacement[[#This Row],[Twist Delta Data]]-Table_TrackDisplacement[[#This Row],[Raw Twist Change]],"-")</f>
        <v>0</v>
      </c>
      <c r="Z3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1317.399343492634</v>
      </c>
      <c r="AA369" s="29">
        <f>_xlfn.XLOOKUP(Table_TrackDisplacement[[#This Row],[Track ID]],Table__Track_Baseline[Track ID],Table__Track_Baseline[Avg. Gauge],"-")</f>
        <v>1317.2650047757083</v>
      </c>
      <c r="AB369" s="29">
        <f>IFERROR(Table_TrackDisplacement[[#This Row],[Gauge Raw Data]]-Table_TrackDisplacement[[#This Row],[BL Gauge Raw Data]],"-")</f>
        <v>0.13433871692564026</v>
      </c>
      <c r="AC3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0.89434068516121135</v>
      </c>
    </row>
    <row r="370" spans="1:29" x14ac:dyDescent="0.25">
      <c r="A370" s="27">
        <v>45789.263888888891</v>
      </c>
      <c r="B370" s="28" t="s">
        <v>35</v>
      </c>
      <c r="C370" s="28" t="str">
        <f>Table_TrackDisplacement[[#This Row],[Epoch]]&amp;"-"&amp;Table_TrackDisplacement[[#This Row],[Track ID]]</f>
        <v>45789.2638888889-250-RL-OP-0044</v>
      </c>
      <c r="D370" s="34">
        <v>51908.242806888149</v>
      </c>
      <c r="E370" s="34">
        <v>159189.22150144327</v>
      </c>
      <c r="F370" s="34">
        <v>18.873859626742529</v>
      </c>
      <c r="G370" s="34">
        <v>51907.904497607546</v>
      </c>
      <c r="H370" s="34">
        <v>159187.94812580553</v>
      </c>
      <c r="I370" s="34">
        <v>18.86283096891291</v>
      </c>
      <c r="J370" s="33">
        <v>-1.8246857507620007E-5</v>
      </c>
      <c r="K370" s="33">
        <v>2.6109637110494077E-4</v>
      </c>
      <c r="L370" s="33">
        <v>4.4220630712743514E-8</v>
      </c>
      <c r="M370" s="33">
        <v>-8.9197128545492887E-6</v>
      </c>
      <c r="N370" s="33">
        <v>2.9816303867846727E-4</v>
      </c>
      <c r="O370" s="33">
        <v>-2.1552935436375265E-8</v>
      </c>
      <c r="P370" s="29">
        <f>(Table_TrackDisplacement[[#This Row],[LR Track Z]]-Table_TrackDisplacement[[#This Row],[RR Track Z]])*1000</f>
        <v>11.028657829619704</v>
      </c>
      <c r="Q370" s="29">
        <f>_xlfn.XLOOKUP(Table_TrackDisplacement[[#This Row],[Track ID]],Table__Track_Baseline[Track ID],Table__Track_Baseline[Avg. Cant],"-")</f>
        <v>11.028592056053554</v>
      </c>
      <c r="R370" s="29">
        <f>Table_TrackDisplacement[[#This Row],[Cant Raw Data]]-Table_TrackDisplacement[[#This Row],[BL Cant Raw Data]]</f>
        <v>6.5773566149118778E-5</v>
      </c>
      <c r="S370" s="30">
        <f>(Table_TrackDisplacement[[#This Row],[Delta LR Z]]-Table_TrackDisplacement[[#This Row],[Delta RR Z]])*1000</f>
        <v>6.5773566149118778E-5</v>
      </c>
      <c r="T370" s="29">
        <f>Table_TrackDisplacement[[#This Row],[Cant Delta Data]]-Table_TrackDisplacement[[#This Row],[Raw Cant Change]]</f>
        <v>0</v>
      </c>
      <c r="U370" s="29">
        <f ca="1">IFERROR(Table_TrackDisplacement[[#This Row],[Cant Raw Data]]-OFFSET(Table_TrackDisplacement[[#This Row],[Cant Raw Data]],-2,0),"-")</f>
        <v>1.0847640762676747</v>
      </c>
      <c r="V370" s="29">
        <f ca="1">_xlfn.XLOOKUP(Table_TrackDisplacement[[#This Row],[Track ID]],Table__Track_Baseline[Track ID],Table__Track_Baseline[Avg. Twist],"-")</f>
        <v>0.88865878549171384</v>
      </c>
      <c r="W370" s="29">
        <f ca="1">IFERROR(Table_TrackDisplacement[[#This Row],[Twist Raw Data]]-Table_TrackDisplacement[[#This Row],[BL Twist Raw Data]],"-")</f>
        <v>0.19610529077596084</v>
      </c>
      <c r="X370" s="29">
        <f ca="1">IFERROR(Table_TrackDisplacement[[#This Row],[Cant Delta Data]]-OFFSET(Table_TrackDisplacement[[#This Row],[Cant Delta Data]],-2,0),"-")</f>
        <v>0.19610529077596084</v>
      </c>
      <c r="Y370" s="29">
        <f ca="1">IFERROR(Table_TrackDisplacement[[#This Row],[Twist Delta Data]]-Table_TrackDisplacement[[#This Row],[Raw Twist Change]],"-")</f>
        <v>0</v>
      </c>
      <c r="Z3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1317.5964159904033</v>
      </c>
      <c r="AA370" s="29">
        <f>_xlfn.XLOOKUP(Table_TrackDisplacement[[#This Row],[Track ID]],Table__Track_Baseline[Track ID],Table__Track_Baseline[Avg. Gauge],"-")</f>
        <v>1317.6346329476246</v>
      </c>
      <c r="AB370" s="29">
        <f>IFERROR(Table_TrackDisplacement[[#This Row],[Gauge Raw Data]]-Table_TrackDisplacement[[#This Row],[BL Gauge Raw Data]],"-")</f>
        <v>-3.8216957221266057E-2</v>
      </c>
      <c r="AC3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3.8222216033972058E-2</v>
      </c>
    </row>
    <row r="371" spans="1:29" x14ac:dyDescent="0.25">
      <c r="A371" s="27">
        <v>45789.263888888891</v>
      </c>
      <c r="B371" s="28" t="s">
        <v>36</v>
      </c>
      <c r="C371" s="28" t="str">
        <f>Table_TrackDisplacement[[#This Row],[Epoch]]&amp;"-"&amp;Table_TrackDisplacement[[#This Row],[Track ID]]</f>
        <v>45789.2638888889-250-RL-OP-0045</v>
      </c>
      <c r="D371" s="34">
        <v>51909.212315815959</v>
      </c>
      <c r="E371" s="34">
        <v>159188.97646037152</v>
      </c>
      <c r="F371" s="34">
        <v>18.876563705831956</v>
      </c>
      <c r="G371" s="34">
        <v>51908.873769331156</v>
      </c>
      <c r="H371" s="34">
        <v>159187.70214442315</v>
      </c>
      <c r="I371" s="34">
        <v>18.865173045894053</v>
      </c>
      <c r="J371" s="33">
        <v>-7.5644951721187681E-5</v>
      </c>
      <c r="K371" s="33">
        <v>3.3864693250507116E-5</v>
      </c>
      <c r="L371" s="33">
        <v>1.8332296392031822E-7</v>
      </c>
      <c r="M371" s="33">
        <v>-3.4059819881804287E-5</v>
      </c>
      <c r="N371" s="33">
        <v>1.990359160117805E-4</v>
      </c>
      <c r="O371" s="33">
        <v>-8.2299649761807814E-8</v>
      </c>
      <c r="P371" s="29">
        <f>(Table_TrackDisplacement[[#This Row],[LR Track Z]]-Table_TrackDisplacement[[#This Row],[RR Track Z]])*1000</f>
        <v>11.390659937902115</v>
      </c>
      <c r="Q371" s="29">
        <f>_xlfn.XLOOKUP(Table_TrackDisplacement[[#This Row],[Track ID]],Table__Track_Baseline[Track ID],Table__Track_Baseline[Avg. Cant],"-")</f>
        <v>11.390394315288432</v>
      </c>
      <c r="R371" s="29">
        <f>Table_TrackDisplacement[[#This Row],[Cant Raw Data]]-Table_TrackDisplacement[[#This Row],[BL Cant Raw Data]]</f>
        <v>2.6562261368212603E-4</v>
      </c>
      <c r="S371" s="30">
        <f>(Table_TrackDisplacement[[#This Row],[Delta LR Z]]-Table_TrackDisplacement[[#This Row],[Delta RR Z]])*1000</f>
        <v>2.6562261368212603E-4</v>
      </c>
      <c r="T371" s="29">
        <f>Table_TrackDisplacement[[#This Row],[Cant Delta Data]]-Table_TrackDisplacement[[#This Row],[Raw Cant Change]]</f>
        <v>0</v>
      </c>
      <c r="U371" s="29">
        <f ca="1">IFERROR(Table_TrackDisplacement[[#This Row],[Cant Raw Data]]-OFFSET(Table_TrackDisplacement[[#This Row],[Cant Raw Data]],-2,0),"-")</f>
        <v>0.85031982729333322</v>
      </c>
      <c r="V371" s="29">
        <f ca="1">_xlfn.XLOOKUP(Table_TrackDisplacement[[#This Row],[Track ID]],Table__Track_Baseline[Track ID],Table__Track_Baseline[Avg. Twist],"-")</f>
        <v>0.77135219747148653</v>
      </c>
      <c r="W371" s="29">
        <f ca="1">IFERROR(Table_TrackDisplacement[[#This Row],[Twist Raw Data]]-Table_TrackDisplacement[[#This Row],[BL Twist Raw Data]],"-")</f>
        <v>7.8967629821846685E-2</v>
      </c>
      <c r="X371" s="29">
        <f ca="1">IFERROR(Table_TrackDisplacement[[#This Row],[Cant Delta Data]]-OFFSET(Table_TrackDisplacement[[#This Row],[Cant Delta Data]],-2,0),"-")</f>
        <v>7.8967629821846685E-2</v>
      </c>
      <c r="Y371" s="29">
        <f ca="1">IFERROR(Table_TrackDisplacement[[#This Row],[Twist Delta Data]]-Table_TrackDisplacement[[#This Row],[Raw Twist Change]],"-")</f>
        <v>0</v>
      </c>
      <c r="Z3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1318.5691509225383</v>
      </c>
      <c r="AA371" s="29">
        <f>_xlfn.XLOOKUP(Table_TrackDisplacement[[#This Row],[Track ID]],Table__Track_Baseline[Track ID],Table__Track_Baseline[Avg. Gauge],"-")</f>
        <v>1318.7394535583733</v>
      </c>
      <c r="AB371" s="29">
        <f>IFERROR(Table_TrackDisplacement[[#This Row],[Gauge Raw Data]]-Table_TrackDisplacement[[#This Row],[BL Gauge Raw Data]],"-")</f>
        <v>-0.17030263583501437</v>
      </c>
      <c r="AC3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0.17032594216362343</v>
      </c>
    </row>
    <row r="372" spans="1:29" x14ac:dyDescent="0.25">
      <c r="A372" s="27">
        <v>45789.263888888891</v>
      </c>
      <c r="B372" s="28" t="s">
        <v>37</v>
      </c>
      <c r="C372" s="28" t="str">
        <f>Table_TrackDisplacement[[#This Row],[Epoch]]&amp;"-"&amp;Table_TrackDisplacement[[#This Row],[Track ID]]</f>
        <v>45789.2638888889-250-RL-OP-0046</v>
      </c>
      <c r="D372" s="34">
        <v>51910.181824743777</v>
      </c>
      <c r="E372" s="34">
        <v>159188.73141929976</v>
      </c>
      <c r="F372" s="34">
        <v>18.879267784921382</v>
      </c>
      <c r="G372" s="34">
        <v>51909.843041054766</v>
      </c>
      <c r="H372" s="34">
        <v>159187.45616304077</v>
      </c>
      <c r="I372" s="34">
        <v>18.867515122875201</v>
      </c>
      <c r="J372" s="33">
        <v>-1.3304303865879774E-4</v>
      </c>
      <c r="K372" s="33">
        <v>-1.9336698460392654E-4</v>
      </c>
      <c r="L372" s="33">
        <v>3.2242529712789292E-7</v>
      </c>
      <c r="M372" s="33">
        <v>-5.91999341850169E-5</v>
      </c>
      <c r="N372" s="33">
        <v>9.9908793345093727E-5</v>
      </c>
      <c r="O372" s="33">
        <v>-1.4304636053452668E-7</v>
      </c>
      <c r="P372" s="29">
        <f>(Table_TrackDisplacement[[#This Row],[LR Track Z]]-Table_TrackDisplacement[[#This Row],[RR Track Z]])*1000</f>
        <v>11.752662046180973</v>
      </c>
      <c r="Q372" s="29">
        <f>_xlfn.XLOOKUP(Table_TrackDisplacement[[#This Row],[Track ID]],Table__Track_Baseline[Track ID],Table__Track_Baseline[Avg. Cant],"-")</f>
        <v>11.75219657452331</v>
      </c>
      <c r="R372" s="29">
        <f>Table_TrackDisplacement[[#This Row],[Cant Raw Data]]-Table_TrackDisplacement[[#This Row],[BL Cant Raw Data]]</f>
        <v>4.654716576624196E-4</v>
      </c>
      <c r="S372" s="30">
        <f>(Table_TrackDisplacement[[#This Row],[Delta LR Z]]-Table_TrackDisplacement[[#This Row],[Delta RR Z]])*1000</f>
        <v>4.654716576624196E-4</v>
      </c>
      <c r="T372" s="29">
        <f>Table_TrackDisplacement[[#This Row],[Cant Delta Data]]-Table_TrackDisplacement[[#This Row],[Raw Cant Change]]</f>
        <v>0</v>
      </c>
      <c r="U372" s="29">
        <f ca="1">IFERROR(Table_TrackDisplacement[[#This Row],[Cant Raw Data]]-OFFSET(Table_TrackDisplacement[[#This Row],[Cant Raw Data]],-2,0),"-")</f>
        <v>0.72400421656126923</v>
      </c>
      <c r="V372" s="29">
        <f ca="1">_xlfn.XLOOKUP(Table_TrackDisplacement[[#This Row],[Track ID]],Table__Track_Baseline[Track ID],Table__Track_Baseline[Avg. Twist],"-")</f>
        <v>0.72360451846975593</v>
      </c>
      <c r="W372" s="29">
        <f ca="1">IFERROR(Table_TrackDisplacement[[#This Row],[Twist Raw Data]]-Table_TrackDisplacement[[#This Row],[BL Twist Raw Data]],"-")</f>
        <v>3.9969809151330082E-4</v>
      </c>
      <c r="X372" s="29">
        <f ca="1">IFERROR(Table_TrackDisplacement[[#This Row],[Cant Delta Data]]-OFFSET(Table_TrackDisplacement[[#This Row],[Cant Delta Data]],-2,0),"-")</f>
        <v>3.9969809151330082E-4</v>
      </c>
      <c r="Y372" s="29">
        <f ca="1">IFERROR(Table_TrackDisplacement[[#This Row],[Twist Delta Data]]-Table_TrackDisplacement[[#This Row],[Raw Twist Change]],"-")</f>
        <v>0</v>
      </c>
      <c r="Z3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1319.5419808002307</v>
      </c>
      <c r="AA372" s="29">
        <f>_xlfn.XLOOKUP(Table_TrackDisplacement[[#This Row],[Track ID]],Table__Track_Baseline[Track ID],Table__Track_Baseline[Avg. Gauge],"-")</f>
        <v>1319.8443684156091</v>
      </c>
      <c r="AB372" s="29">
        <f>IFERROR(Table_TrackDisplacement[[#This Row],[Gauge Raw Data]]-Table_TrackDisplacement[[#This Row],[BL Gauge Raw Data]],"-")</f>
        <v>-0.30238761537839309</v>
      </c>
      <c r="AC3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0.30242966566425461</v>
      </c>
    </row>
    <row r="373" spans="1:29" x14ac:dyDescent="0.25">
      <c r="A373" s="27">
        <v>45789.263888888891</v>
      </c>
      <c r="B373" s="28" t="s">
        <v>38</v>
      </c>
      <c r="C373" s="28" t="str">
        <f>Table_TrackDisplacement[[#This Row],[Epoch]]&amp;"-"&amp;Table_TrackDisplacement[[#This Row],[Track ID]]</f>
        <v>45789.2638888889-250-RL-OP-0047</v>
      </c>
      <c r="D373" s="34">
        <v>51911.151141496419</v>
      </c>
      <c r="E373" s="34">
        <v>159188.48844319949</v>
      </c>
      <c r="F373" s="34">
        <v>18.882328518492972</v>
      </c>
      <c r="G373" s="34">
        <v>51910.835188304052</v>
      </c>
      <c r="H373" s="34">
        <v>159187.20649995178</v>
      </c>
      <c r="I373" s="34">
        <v>18.870139116386198</v>
      </c>
      <c r="J373" s="33">
        <v>-3.2747709337854758E-4</v>
      </c>
      <c r="K373" s="33">
        <v>-3.1019389280118048E-4</v>
      </c>
      <c r="L373" s="33">
        <v>-4.9101338401413841E-5</v>
      </c>
      <c r="M373" s="33">
        <v>5.8477162383496761E-6</v>
      </c>
      <c r="N373" s="33">
        <v>2.3971602786332369E-5</v>
      </c>
      <c r="O373" s="33">
        <v>2.0378966070211391E-8</v>
      </c>
      <c r="P373" s="29">
        <f>(Table_TrackDisplacement[[#This Row],[LR Track Z]]-Table_TrackDisplacement[[#This Row],[RR Track Z]])*1000</f>
        <v>12.189402106773883</v>
      </c>
      <c r="Q373" s="29">
        <f>_xlfn.XLOOKUP(Table_TrackDisplacement[[#This Row],[Track ID]],Table__Track_Baseline[Track ID],Table__Track_Baseline[Avg. Cant],"-")</f>
        <v>12.238523824141367</v>
      </c>
      <c r="R373" s="29">
        <f>Table_TrackDisplacement[[#This Row],[Cant Raw Data]]-Table_TrackDisplacement[[#This Row],[BL Cant Raw Data]]</f>
        <v>-4.9121717367484052E-2</v>
      </c>
      <c r="S373" s="30">
        <f>(Table_TrackDisplacement[[#This Row],[Delta LR Z]]-Table_TrackDisplacement[[#This Row],[Delta RR Z]])*1000</f>
        <v>-4.9121717367484052E-2</v>
      </c>
      <c r="T373" s="29">
        <f>Table_TrackDisplacement[[#This Row],[Cant Delta Data]]-Table_TrackDisplacement[[#This Row],[Raw Cant Change]]</f>
        <v>0</v>
      </c>
      <c r="U373" s="29">
        <f ca="1">IFERROR(Table_TrackDisplacement[[#This Row],[Cant Raw Data]]-OFFSET(Table_TrackDisplacement[[#This Row],[Cant Raw Data]],-2,0),"-")</f>
        <v>0.79874216887176885</v>
      </c>
      <c r="V373" s="29">
        <f ca="1">_xlfn.XLOOKUP(Table_TrackDisplacement[[#This Row],[Track ID]],Table__Track_Baseline[Track ID],Table__Track_Baseline[Avg. Twist],"-")</f>
        <v>0.84812950885293503</v>
      </c>
      <c r="W373" s="29">
        <f ca="1">IFERROR(Table_TrackDisplacement[[#This Row],[Twist Raw Data]]-Table_TrackDisplacement[[#This Row],[BL Twist Raw Data]],"-")</f>
        <v>-4.9387339981166178E-2</v>
      </c>
      <c r="X373" s="29">
        <f ca="1">IFERROR(Table_TrackDisplacement[[#This Row],[Cant Delta Data]]-OFFSET(Table_TrackDisplacement[[#This Row],[Cant Delta Data]],-2,0),"-")</f>
        <v>-4.9387339981166178E-2</v>
      </c>
      <c r="Y373" s="29">
        <f ca="1">IFERROR(Table_TrackDisplacement[[#This Row],[Twist Delta Data]]-Table_TrackDisplacement[[#This Row],[Raw Twist Change]],"-")</f>
        <v>0</v>
      </c>
      <c r="Z3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1320.3611216800143</v>
      </c>
      <c r="AA373" s="29">
        <f>_xlfn.XLOOKUP(Table_TrackDisplacement[[#This Row],[Track ID]],Table__Track_Baseline[Track ID],Table__Track_Baseline[Avg. Gauge],"-")</f>
        <v>1320.7658031742594</v>
      </c>
      <c r="AB373" s="29">
        <f>IFERROR(Table_TrackDisplacement[[#This Row],[Gauge Raw Data]]-Table_TrackDisplacement[[#This Row],[BL Gauge Raw Data]],"-")</f>
        <v>-0.40468149424509647</v>
      </c>
      <c r="AC3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0.47453656367504482</v>
      </c>
    </row>
    <row r="374" spans="1:29" x14ac:dyDescent="0.25">
      <c r="A374" s="27">
        <v>45789.263888888891</v>
      </c>
      <c r="B374" s="28" t="s">
        <v>39</v>
      </c>
      <c r="C374" s="28" t="str">
        <f>Table_TrackDisplacement[[#This Row],[Epoch]]&amp;"-"&amp;Table_TrackDisplacement[[#This Row],[Track ID]]</f>
        <v>45789.2638888889-250-RL-OP-0048</v>
      </c>
      <c r="D374" s="34">
        <v>51912.122875350411</v>
      </c>
      <c r="E374" s="34">
        <v>159188.2524052464</v>
      </c>
      <c r="F374" s="34">
        <v>18.886733255176882</v>
      </c>
      <c r="G374" s="34">
        <v>51911.806733444027</v>
      </c>
      <c r="H374" s="34">
        <v>159186.96966968034</v>
      </c>
      <c r="I374" s="34">
        <v>18.873524899190585</v>
      </c>
      <c r="J374" s="33">
        <v>-2.9969606839586049E-4</v>
      </c>
      <c r="K374" s="33">
        <v>-2.0042419782839715E-4</v>
      </c>
      <c r="L374" s="33">
        <v>-2.8202988870873469E-4</v>
      </c>
      <c r="M374" s="33">
        <v>3.2635223760735244E-5</v>
      </c>
      <c r="N374" s="33">
        <v>1.3378201401792467E-4</v>
      </c>
      <c r="O374" s="33">
        <v>1.1373200337061462E-7</v>
      </c>
      <c r="P374" s="29">
        <f>(Table_TrackDisplacement[[#This Row],[LR Track Z]]-Table_TrackDisplacement[[#This Row],[RR Track Z]])*1000</f>
        <v>13.208355986296993</v>
      </c>
      <c r="Q374" s="29">
        <f>_xlfn.XLOOKUP(Table_TrackDisplacement[[#This Row],[Track ID]],Table__Track_Baseline[Track ID],Table__Track_Baseline[Avg. Cant],"-")</f>
        <v>13.490499607009099</v>
      </c>
      <c r="R374" s="29">
        <f>Table_TrackDisplacement[[#This Row],[Cant Raw Data]]-Table_TrackDisplacement[[#This Row],[BL Cant Raw Data]]</f>
        <v>-0.2821436207121053</v>
      </c>
      <c r="S374" s="30">
        <f>(Table_TrackDisplacement[[#This Row],[Delta LR Z]]-Table_TrackDisplacement[[#This Row],[Delta RR Z]])*1000</f>
        <v>-0.2821436207121053</v>
      </c>
      <c r="T374" s="29">
        <f>Table_TrackDisplacement[[#This Row],[Cant Delta Data]]-Table_TrackDisplacement[[#This Row],[Raw Cant Change]]</f>
        <v>0</v>
      </c>
      <c r="U374" s="29">
        <f ca="1">IFERROR(Table_TrackDisplacement[[#This Row],[Cant Raw Data]]-OFFSET(Table_TrackDisplacement[[#This Row],[Cant Raw Data]],-2,0),"-")</f>
        <v>1.4556939401160207</v>
      </c>
      <c r="V374" s="29">
        <f ca="1">_xlfn.XLOOKUP(Table_TrackDisplacement[[#This Row],[Track ID]],Table__Track_Baseline[Track ID],Table__Track_Baseline[Avg. Twist],"-")</f>
        <v>1.7383030324857884</v>
      </c>
      <c r="W374" s="29">
        <f ca="1">IFERROR(Table_TrackDisplacement[[#This Row],[Twist Raw Data]]-Table_TrackDisplacement[[#This Row],[BL Twist Raw Data]],"-")</f>
        <v>-0.28260909236976772</v>
      </c>
      <c r="X374" s="29">
        <f ca="1">IFERROR(Table_TrackDisplacement[[#This Row],[Cant Delta Data]]-OFFSET(Table_TrackDisplacement[[#This Row],[Cant Delta Data]],-2,0),"-")</f>
        <v>-0.28260909236976772</v>
      </c>
      <c r="Y374" s="29">
        <f ca="1">IFERROR(Table_TrackDisplacement[[#This Row],[Twist Delta Data]]-Table_TrackDisplacement[[#This Row],[Raw Twist Change]],"-")</f>
        <v>0</v>
      </c>
      <c r="Z3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1321.1853382715708</v>
      </c>
      <c r="AA374" s="29">
        <f>_xlfn.XLOOKUP(Table_TrackDisplacement[[#This Row],[Track ID]],Table__Track_Baseline[Track ID],Table__Track_Baseline[Avg. Gauge],"-")</f>
        <v>1321.5922129002581</v>
      </c>
      <c r="AB374" s="29">
        <f>IFERROR(Table_TrackDisplacement[[#This Row],[Gauge Raw Data]]-Table_TrackDisplacement[[#This Row],[BL Gauge Raw Data]],"-")</f>
        <v>-0.40687462868731927</v>
      </c>
      <c r="AC3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0.54931129834700965</v>
      </c>
    </row>
    <row r="375" spans="1:29" x14ac:dyDescent="0.25">
      <c r="A375" s="27">
        <v>45789.263888888891</v>
      </c>
      <c r="B375" s="28" t="s">
        <v>40</v>
      </c>
      <c r="C375" s="28" t="str">
        <f>Table_TrackDisplacement[[#This Row],[Epoch]]&amp;"-"&amp;Table_TrackDisplacement[[#This Row],[Track ID]]</f>
        <v>45789.2638888889-250-RL-OP-0049</v>
      </c>
      <c r="D375" s="34">
        <v>51913.094609204403</v>
      </c>
      <c r="E375" s="34">
        <v>159188.01636729331</v>
      </c>
      <c r="F375" s="34">
        <v>18.891137991860795</v>
      </c>
      <c r="G375" s="34">
        <v>51912.778278584003</v>
      </c>
      <c r="H375" s="34">
        <v>159186.73283940891</v>
      </c>
      <c r="I375" s="34">
        <v>18.876910681994968</v>
      </c>
      <c r="J375" s="33">
        <v>-2.7191503613721579E-4</v>
      </c>
      <c r="K375" s="33">
        <v>-9.0654502855613828E-5</v>
      </c>
      <c r="L375" s="33">
        <v>-5.1495843900895011E-4</v>
      </c>
      <c r="M375" s="33">
        <v>5.9422731283120811E-5</v>
      </c>
      <c r="N375" s="33">
        <v>2.4359239614568651E-4</v>
      </c>
      <c r="O375" s="33">
        <v>2.0708503711830417E-7</v>
      </c>
      <c r="P375" s="29">
        <f>(Table_TrackDisplacement[[#This Row],[LR Track Z]]-Table_TrackDisplacement[[#This Row],[RR Track Z]])*1000</f>
        <v>14.227309865827209</v>
      </c>
      <c r="Q375" s="29">
        <f>_xlfn.XLOOKUP(Table_TrackDisplacement[[#This Row],[Track ID]],Table__Track_Baseline[Track ID],Table__Track_Baseline[Avg. Cant],"-")</f>
        <v>14.742475389873277</v>
      </c>
      <c r="R375" s="29">
        <f>Table_TrackDisplacement[[#This Row],[Cant Raw Data]]-Table_TrackDisplacement[[#This Row],[BL Cant Raw Data]]</f>
        <v>-0.51516552404606841</v>
      </c>
      <c r="S375" s="30">
        <f>(Table_TrackDisplacement[[#This Row],[Delta LR Z]]-Table_TrackDisplacement[[#This Row],[Delta RR Z]])*1000</f>
        <v>-0.51516552404606841</v>
      </c>
      <c r="T375" s="29">
        <f>Table_TrackDisplacement[[#This Row],[Cant Delta Data]]-Table_TrackDisplacement[[#This Row],[Raw Cant Change]]</f>
        <v>0</v>
      </c>
      <c r="U375" s="29">
        <f ca="1">IFERROR(Table_TrackDisplacement[[#This Row],[Cant Raw Data]]-OFFSET(Table_TrackDisplacement[[#This Row],[Cant Raw Data]],-2,0),"-")</f>
        <v>2.0379077590533257</v>
      </c>
      <c r="V375" s="29">
        <f ca="1">_xlfn.XLOOKUP(Table_TrackDisplacement[[#This Row],[Track ID]],Table__Track_Baseline[Track ID],Table__Track_Baseline[Avg. Twist],"-")</f>
        <v>2.50395156573191</v>
      </c>
      <c r="W375" s="29">
        <f ca="1">IFERROR(Table_TrackDisplacement[[#This Row],[Twist Raw Data]]-Table_TrackDisplacement[[#This Row],[BL Twist Raw Data]],"-")</f>
        <v>-0.46604380667858436</v>
      </c>
      <c r="X375" s="29">
        <f ca="1">IFERROR(Table_TrackDisplacement[[#This Row],[Cant Delta Data]]-OFFSET(Table_TrackDisplacement[[#This Row],[Cant Delta Data]],-2,0),"-")</f>
        <v>-0.46604380667858436</v>
      </c>
      <c r="Y375" s="29">
        <f ca="1">IFERROR(Table_TrackDisplacement[[#This Row],[Twist Delta Data]]-Table_TrackDisplacement[[#This Row],[Raw Twist Change]],"-")</f>
        <v>0</v>
      </c>
      <c r="Z3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1322.0103281669619</v>
      </c>
      <c r="AA375" s="29">
        <f>_xlfn.XLOOKUP(Table_TrackDisplacement[[#This Row],[Track ID]],Table__Track_Baseline[Track ID],Table__Track_Baseline[Avg. Gauge],"-")</f>
        <v>1322.4197928471017</v>
      </c>
      <c r="AB375" s="29">
        <f>IFERROR(Table_TrackDisplacement[[#This Row],[Gauge Raw Data]]-Table_TrackDisplacement[[#This Row],[BL Gauge Raw Data]],"-")</f>
        <v>-0.409464680139763</v>
      </c>
      <c r="AC3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0.69778307716419929</v>
      </c>
    </row>
    <row r="376" spans="1:29" x14ac:dyDescent="0.25">
      <c r="A376" s="27">
        <v>45790.270833333336</v>
      </c>
      <c r="B376" s="28" t="s">
        <v>12</v>
      </c>
      <c r="C376" s="28" t="str">
        <f>Table_TrackDisplacement[[#This Row],[Epoch]]&amp;"-"&amp;Table_TrackDisplacement[[#This Row],[Track ID]]</f>
        <v>45790.2708333333-250-RL-OP-0021</v>
      </c>
      <c r="D376" s="34">
        <v>51886.101888003854</v>
      </c>
      <c r="E376" s="34">
        <v>159195.44568170901</v>
      </c>
      <c r="F376" s="34">
        <v>18.870774640796562</v>
      </c>
      <c r="G376" s="34">
        <v>51885.741976141326</v>
      </c>
      <c r="H376" s="34">
        <v>159194.18669572662</v>
      </c>
      <c r="I376" s="34">
        <v>18.866068645440574</v>
      </c>
      <c r="J376" s="33">
        <v>-9.5402773877140135E-4</v>
      </c>
      <c r="K376" s="33">
        <v>-1.7215055413544178E-4</v>
      </c>
      <c r="L376" s="33">
        <v>7.1828401923212937E-4</v>
      </c>
      <c r="M376" s="33">
        <v>-1.0000000038417056E-3</v>
      </c>
      <c r="N376" s="33">
        <v>0</v>
      </c>
      <c r="O376" s="33">
        <v>0</v>
      </c>
      <c r="P376" s="29">
        <f>(Table_TrackDisplacement[[#This Row],[LR Track Z]]-Table_TrackDisplacement[[#This Row],[RR Track Z]])*1000</f>
        <v>4.7059953559873691</v>
      </c>
      <c r="Q376" s="29">
        <f>_xlfn.XLOOKUP(Table_TrackDisplacement[[#This Row],[Track ID]],Table__Track_Baseline[Track ID],Table__Track_Baseline[Avg. Cant],"-")</f>
        <v>3.9877113367552397</v>
      </c>
      <c r="R376" s="29">
        <f>Table_TrackDisplacement[[#This Row],[Cant Raw Data]]-Table_TrackDisplacement[[#This Row],[BL Cant Raw Data]]</f>
        <v>0.71828401923212937</v>
      </c>
      <c r="S376" s="30">
        <f>(Table_TrackDisplacement[[#This Row],[Delta LR Z]]-Table_TrackDisplacement[[#This Row],[Delta RR Z]])*1000</f>
        <v>0.71828401923212937</v>
      </c>
      <c r="T376" s="29">
        <f>Table_TrackDisplacement[[#This Row],[Cant Delta Data]]-Table_TrackDisplacement[[#This Row],[Raw Cant Change]]</f>
        <v>0</v>
      </c>
      <c r="U376" s="29">
        <f ca="1">IFERROR(Table_TrackDisplacement[[#This Row],[Cant Raw Data]]-OFFSET(Table_TrackDisplacement[[#This Row],[Cant Raw Data]],-2,0),"-")</f>
        <v>-8.5023606303096244</v>
      </c>
      <c r="V376" s="29" t="str">
        <f ca="1">_xlfn.XLOOKUP(Table_TrackDisplacement[[#This Row],[Track ID]],Table__Track_Baseline[Track ID],Table__Track_Baseline[Avg. Twist],"-")</f>
        <v>-</v>
      </c>
      <c r="W376" s="29" t="str">
        <f ca="1">IFERROR(Table_TrackDisplacement[[#This Row],[Twist Raw Data]]-Table_TrackDisplacement[[#This Row],[BL Twist Raw Data]],"-")</f>
        <v>-</v>
      </c>
      <c r="X376" s="29">
        <f ca="1">IFERROR(Table_TrackDisplacement[[#This Row],[Cant Delta Data]]-OFFSET(Table_TrackDisplacement[[#This Row],[Cant Delta Data]],-2,0),"-")</f>
        <v>1.0004276399442347</v>
      </c>
      <c r="Y376" s="29" t="str">
        <f ca="1">IFERROR(Table_TrackDisplacement[[#This Row],[Twist Delta Data]]-Table_TrackDisplacement[[#This Row],[Raw Twist Change]],"-")</f>
        <v>-</v>
      </c>
      <c r="Z3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1309.4290355122273</v>
      </c>
      <c r="AA376" s="29">
        <f>_xlfn.XLOOKUP(Table_TrackDisplacement[[#This Row],[Track ID]],Table__Track_Baseline[Track ID],Table__Track_Baseline[Avg. Gauge],"-")</f>
        <v>1309.5795373260466</v>
      </c>
      <c r="AB376" s="29">
        <f>IFERROR(Table_TrackDisplacement[[#This Row],[Gauge Raw Data]]-Table_TrackDisplacement[[#This Row],[BL Gauge Raw Data]],"-")</f>
        <v>-0.15050181381934635</v>
      </c>
      <c r="AC3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0.74005485926997061</v>
      </c>
    </row>
    <row r="377" spans="1:29" x14ac:dyDescent="0.25">
      <c r="A377" s="27">
        <v>45790.270833333336</v>
      </c>
      <c r="B377" s="28" t="s">
        <v>13</v>
      </c>
      <c r="C377" s="28" t="str">
        <f>Table_TrackDisplacement[[#This Row],[Epoch]]&amp;"-"&amp;Table_TrackDisplacement[[#This Row],[Track ID]]</f>
        <v>45790.2708333333-250-RL-OP-0022</v>
      </c>
      <c r="D377" s="34">
        <v>51887.0635346048</v>
      </c>
      <c r="E377" s="34">
        <v>159195.17139037082</v>
      </c>
      <c r="F377" s="34">
        <v>18.870497718698449</v>
      </c>
      <c r="G377" s="34">
        <v>51886.703005157353</v>
      </c>
      <c r="H377" s="34">
        <v>159193.91024828269</v>
      </c>
      <c r="I377" s="34">
        <v>18.866271344287416</v>
      </c>
      <c r="J377" s="33">
        <v>-8.9753687643678859E-4</v>
      </c>
      <c r="K377" s="33">
        <v>2.5911314878612757E-5</v>
      </c>
      <c r="L377" s="33">
        <v>3.7211053585650689E-4</v>
      </c>
      <c r="M377" s="33">
        <v>-1.0000000038417056E-3</v>
      </c>
      <c r="N377" s="33">
        <v>0</v>
      </c>
      <c r="O377" s="33">
        <v>0</v>
      </c>
      <c r="P377" s="29">
        <f>(Table_TrackDisplacement[[#This Row],[LR Track Z]]-Table_TrackDisplacement[[#This Row],[RR Track Z]])*1000</f>
        <v>4.2263744110329071</v>
      </c>
      <c r="Q377" s="29">
        <f>_xlfn.XLOOKUP(Table_TrackDisplacement[[#This Row],[Track ID]],Table__Track_Baseline[Track ID],Table__Track_Baseline[Avg. Cant],"-")</f>
        <v>3.8542638751764002</v>
      </c>
      <c r="R377" s="29">
        <f>Table_TrackDisplacement[[#This Row],[Cant Raw Data]]-Table_TrackDisplacement[[#This Row],[BL Cant Raw Data]]</f>
        <v>0.37211053585650689</v>
      </c>
      <c r="S377" s="30">
        <f>(Table_TrackDisplacement[[#This Row],[Delta LR Z]]-Table_TrackDisplacement[[#This Row],[Delta RR Z]])*1000</f>
        <v>0.37211053585650689</v>
      </c>
      <c r="T377" s="29">
        <f>Table_TrackDisplacement[[#This Row],[Cant Delta Data]]-Table_TrackDisplacement[[#This Row],[Raw Cant Change]]</f>
        <v>0</v>
      </c>
      <c r="U377" s="29">
        <f ca="1">IFERROR(Table_TrackDisplacement[[#This Row],[Cant Raw Data]]-OFFSET(Table_TrackDisplacement[[#This Row],[Cant Raw Data]],-2,0),"-")</f>
        <v>-10.000935454794302</v>
      </c>
      <c r="V377" s="29" t="str">
        <f ca="1">_xlfn.XLOOKUP(Table_TrackDisplacement[[#This Row],[Track ID]],Table__Track_Baseline[Track ID],Table__Track_Baseline[Avg. Twist],"-")</f>
        <v>-</v>
      </c>
      <c r="W377" s="29" t="str">
        <f ca="1">IFERROR(Table_TrackDisplacement[[#This Row],[Twist Raw Data]]-Table_TrackDisplacement[[#This Row],[BL Twist Raw Data]],"-")</f>
        <v>-</v>
      </c>
      <c r="X377" s="29">
        <f ca="1">IFERROR(Table_TrackDisplacement[[#This Row],[Cant Delta Data]]-OFFSET(Table_TrackDisplacement[[#This Row],[Cant Delta Data]],-2,0),"-")</f>
        <v>0.8872760599025753</v>
      </c>
      <c r="Y377" s="29" t="str">
        <f ca="1">IFERROR(Table_TrackDisplacement[[#This Row],[Twist Delta Data]]-Table_TrackDisplacement[[#This Row],[Raw Twist Change]],"-")</f>
        <v>-</v>
      </c>
      <c r="Z3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1311.6701990854144</v>
      </c>
      <c r="AA377" s="29">
        <f>_xlfn.XLOOKUP(Table_TrackDisplacement[[#This Row],[Track ID]],Table__Track_Baseline[Track ID],Table__Track_Baseline[Avg. Gauge],"-")</f>
        <v>1311.6159795455751</v>
      </c>
      <c r="AB377" s="29">
        <f>IFERROR(Table_TrackDisplacement[[#This Row],[Gauge Raw Data]]-Table_TrackDisplacement[[#This Row],[BL Gauge Raw Data]],"-")</f>
        <v>5.4219539839323261E-2</v>
      </c>
      <c r="AC3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0.38682856617854838</v>
      </c>
    </row>
    <row r="378" spans="1:29" x14ac:dyDescent="0.25">
      <c r="A378" s="27">
        <v>45790.270833333336</v>
      </c>
      <c r="B378" s="28" t="s">
        <v>14</v>
      </c>
      <c r="C378" s="28" t="str">
        <f>Table_TrackDisplacement[[#This Row],[Epoch]]&amp;"-"&amp;Table_TrackDisplacement[[#This Row],[Track ID]]</f>
        <v>45790.2708333333-250-RL-OP-0023</v>
      </c>
      <c r="D378" s="34">
        <v>51888.025181205747</v>
      </c>
      <c r="E378" s="34">
        <v>159194.89709903265</v>
      </c>
      <c r="F378" s="34">
        <v>18.870220796600339</v>
      </c>
      <c r="G378" s="34">
        <v>51887.664034173373</v>
      </c>
      <c r="H378" s="34">
        <v>159193.63380083872</v>
      </c>
      <c r="I378" s="34">
        <v>18.866474043134257</v>
      </c>
      <c r="J378" s="33">
        <v>-8.4104601410217583E-4</v>
      </c>
      <c r="K378" s="33">
        <v>2.2397324210032821E-4</v>
      </c>
      <c r="L378" s="33">
        <v>2.5937052484437118E-5</v>
      </c>
      <c r="M378" s="33">
        <v>-1.0000000038417056E-3</v>
      </c>
      <c r="N378" s="33">
        <v>0</v>
      </c>
      <c r="O378" s="33">
        <v>0</v>
      </c>
      <c r="P378" s="29">
        <f>(Table_TrackDisplacement[[#This Row],[LR Track Z]]-Table_TrackDisplacement[[#This Row],[RR Track Z]])*1000</f>
        <v>3.7467534660819979</v>
      </c>
      <c r="Q378" s="29">
        <f>_xlfn.XLOOKUP(Table_TrackDisplacement[[#This Row],[Track ID]],Table__Track_Baseline[Track ID],Table__Track_Baseline[Avg. Cant],"-")</f>
        <v>3.7208164135975608</v>
      </c>
      <c r="R378" s="29">
        <f>Table_TrackDisplacement[[#This Row],[Cant Raw Data]]-Table_TrackDisplacement[[#This Row],[BL Cant Raw Data]]</f>
        <v>2.5937052484437118E-2</v>
      </c>
      <c r="S378" s="30">
        <f>(Table_TrackDisplacement[[#This Row],[Delta LR Z]]-Table_TrackDisplacement[[#This Row],[Delta RR Z]])*1000</f>
        <v>2.5937052484437118E-2</v>
      </c>
      <c r="T378" s="29">
        <f>Table_TrackDisplacement[[#This Row],[Cant Delta Data]]-Table_TrackDisplacement[[#This Row],[Raw Cant Change]]</f>
        <v>0</v>
      </c>
      <c r="U378" s="29">
        <f ca="1">IFERROR(Table_TrackDisplacement[[#This Row],[Cant Raw Data]]-OFFSET(Table_TrackDisplacement[[#This Row],[Cant Raw Data]],-2,0),"-")</f>
        <v>-0.95924188990537118</v>
      </c>
      <c r="V378" s="29">
        <f ca="1">_xlfn.XLOOKUP(Table_TrackDisplacement[[#This Row],[Track ID]],Table__Track_Baseline[Track ID],Table__Track_Baseline[Avg. Twist],"-")</f>
        <v>-0.26689492315767893</v>
      </c>
      <c r="W378" s="29">
        <f ca="1">IFERROR(Table_TrackDisplacement[[#This Row],[Twist Raw Data]]-Table_TrackDisplacement[[#This Row],[BL Twist Raw Data]],"-")</f>
        <v>-0.69234696674769225</v>
      </c>
      <c r="X378" s="29">
        <f ca="1">IFERROR(Table_TrackDisplacement[[#This Row],[Cant Delta Data]]-OFFSET(Table_TrackDisplacement[[#This Row],[Cant Delta Data]],-2,0),"-")</f>
        <v>-0.69234696674769225</v>
      </c>
      <c r="Y378" s="29">
        <f ca="1">IFERROR(Table_TrackDisplacement[[#This Row],[Twist Delta Data]]-Table_TrackDisplacement[[#This Row],[Raw Twist Change]],"-")</f>
        <v>0</v>
      </c>
      <c r="Z3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1313.911543417609</v>
      </c>
      <c r="AA378" s="29">
        <f>_xlfn.XLOOKUP(Table_TrackDisplacement[[#This Row],[Track ID]],Table__Track_Baseline[Track ID],Table__Track_Baseline[Avg. Gauge],"-")</f>
        <v>1313.6524365911453</v>
      </c>
      <c r="AB378" s="29">
        <f>IFERROR(Table_TrackDisplacement[[#This Row],[Gauge Raw Data]]-Table_TrackDisplacement[[#This Row],[BL Gauge Raw Data]],"-")</f>
        <v>0.25910682646372152</v>
      </c>
      <c r="AC3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0.27586792985526098</v>
      </c>
    </row>
    <row r="379" spans="1:29" x14ac:dyDescent="0.25">
      <c r="A379" s="27">
        <v>45790.270833333336</v>
      </c>
      <c r="B379" s="28" t="s">
        <v>15</v>
      </c>
      <c r="C379" s="28" t="str">
        <f>Table_TrackDisplacement[[#This Row],[Epoch]]&amp;"-"&amp;Table_TrackDisplacement[[#This Row],[Track ID]]</f>
        <v>45790.2708333333-250-RL-OP-0024</v>
      </c>
      <c r="D379" s="34">
        <v>51888.98628832103</v>
      </c>
      <c r="E379" s="34">
        <v>159194.62201573106</v>
      </c>
      <c r="F379" s="34">
        <v>18.869514730242752</v>
      </c>
      <c r="G379" s="34">
        <v>51888.624103758353</v>
      </c>
      <c r="H379" s="34">
        <v>159193.35707278902</v>
      </c>
      <c r="I379" s="34">
        <v>18.865453221913011</v>
      </c>
      <c r="J379" s="33">
        <v>-2.3585504095535725E-5</v>
      </c>
      <c r="K379" s="33">
        <v>-8.2395679783076048E-5</v>
      </c>
      <c r="L379" s="33">
        <v>-2.2187327530787115E-7</v>
      </c>
      <c r="M379" s="33">
        <v>-9.9234465596964583E-4</v>
      </c>
      <c r="N379" s="33">
        <v>2.6546069420874119E-5</v>
      </c>
      <c r="O379" s="33">
        <v>1.1514594788764043E-7</v>
      </c>
      <c r="P379" s="29">
        <f>(Table_TrackDisplacement[[#This Row],[LR Track Z]]-Table_TrackDisplacement[[#This Row],[RR Track Z]])*1000</f>
        <v>4.0615083297410592</v>
      </c>
      <c r="Q379" s="29">
        <f>_xlfn.XLOOKUP(Table_TrackDisplacement[[#This Row],[Track ID]],Table__Track_Baseline[Track ID],Table__Track_Baseline[Avg. Cant],"-")</f>
        <v>4.0618453489642548</v>
      </c>
      <c r="R379" s="29">
        <f>Table_TrackDisplacement[[#This Row],[Cant Raw Data]]-Table_TrackDisplacement[[#This Row],[BL Cant Raw Data]]</f>
        <v>-3.3701922319551159E-4</v>
      </c>
      <c r="S379" s="30">
        <f>(Table_TrackDisplacement[[#This Row],[Delta LR Z]]-Table_TrackDisplacement[[#This Row],[Delta RR Z]])*1000</f>
        <v>-3.3701922319551159E-4</v>
      </c>
      <c r="T379" s="29">
        <f>Table_TrackDisplacement[[#This Row],[Cant Delta Data]]-Table_TrackDisplacement[[#This Row],[Raw Cant Change]]</f>
        <v>0</v>
      </c>
      <c r="U379" s="29">
        <f ca="1">IFERROR(Table_TrackDisplacement[[#This Row],[Cant Raw Data]]-OFFSET(Table_TrackDisplacement[[#This Row],[Cant Raw Data]],-2,0),"-")</f>
        <v>-0.16486608129184788</v>
      </c>
      <c r="V379" s="29">
        <f ca="1">_xlfn.XLOOKUP(Table_TrackDisplacement[[#This Row],[Track ID]],Table__Track_Baseline[Track ID],Table__Track_Baseline[Avg. Twist],"-")</f>
        <v>0.20758147378785452</v>
      </c>
      <c r="W379" s="29">
        <f ca="1">IFERROR(Table_TrackDisplacement[[#This Row],[Twist Raw Data]]-Table_TrackDisplacement[[#This Row],[BL Twist Raw Data]],"-")</f>
        <v>-0.3724475550797024</v>
      </c>
      <c r="X379" s="29">
        <f ca="1">IFERROR(Table_TrackDisplacement[[#This Row],[Cant Delta Data]]-OFFSET(Table_TrackDisplacement[[#This Row],[Cant Delta Data]],-2,0),"-")</f>
        <v>-0.3724475550797024</v>
      </c>
      <c r="Y379" s="29">
        <f ca="1">IFERROR(Table_TrackDisplacement[[#This Row],[Twist Delta Data]]-Table_TrackDisplacement[[#This Row],[Raw Twist Change]],"-")</f>
        <v>0</v>
      </c>
      <c r="Z3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1315.7791607683505</v>
      </c>
      <c r="AA379" s="29">
        <f>_xlfn.XLOOKUP(Table_TrackDisplacement[[#This Row],[Track ID]],Table__Track_Baseline[Track ID],Table__Track_Baseline[Avg. Gauge],"-")</f>
        <v>1315.6175827293309</v>
      </c>
      <c r="AB379" s="29">
        <f>IFERROR(Table_TrackDisplacement[[#This Row],[Gauge Raw Data]]-Table_TrackDisplacement[[#This Row],[BL Gauge Raw Data]],"-")</f>
        <v>0.16157803901955958</v>
      </c>
      <c r="AC3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0.97486548438305998</v>
      </c>
    </row>
    <row r="380" spans="1:29" x14ac:dyDescent="0.25">
      <c r="A380" s="27">
        <v>45790.270833333336</v>
      </c>
      <c r="B380" s="28" t="s">
        <v>16</v>
      </c>
      <c r="C380" s="28" t="str">
        <f>Table_TrackDisplacement[[#This Row],[Epoch]]&amp;"-"&amp;Table_TrackDisplacement[[#This Row],[Track ID]]</f>
        <v>45790.2708333333-250-RL-OP-0025</v>
      </c>
      <c r="D380" s="34">
        <v>51889.947664398285</v>
      </c>
      <c r="E380" s="34">
        <v>159194.34677858101</v>
      </c>
      <c r="F380" s="34">
        <v>18.868773577574299</v>
      </c>
      <c r="G380" s="34">
        <v>51889.584962165369</v>
      </c>
      <c r="H380" s="34">
        <v>159193.08003546728</v>
      </c>
      <c r="I380" s="34">
        <v>18.864251548067312</v>
      </c>
      <c r="J380" s="33">
        <v>-4.9094378482550383E-5</v>
      </c>
      <c r="K380" s="33">
        <v>-1.7151059000752866E-4</v>
      </c>
      <c r="L380" s="33">
        <v>-4.6184004887095398E-7</v>
      </c>
      <c r="M380" s="33">
        <v>-9.8355651425663382E-4</v>
      </c>
      <c r="N380" s="33">
        <v>5.7020282838493586E-5</v>
      </c>
      <c r="O380" s="33">
        <v>2.473304867578463E-7</v>
      </c>
      <c r="P380" s="29">
        <f>(Table_TrackDisplacement[[#This Row],[LR Track Z]]-Table_TrackDisplacement[[#This Row],[RR Track Z]])*1000</f>
        <v>4.5220295069867689</v>
      </c>
      <c r="Q380" s="29">
        <f>_xlfn.XLOOKUP(Table_TrackDisplacement[[#This Row],[Track ID]],Table__Track_Baseline[Track ID],Table__Track_Baseline[Avg. Cant],"-")</f>
        <v>4.5227386775223977</v>
      </c>
      <c r="R380" s="29">
        <f>Table_TrackDisplacement[[#This Row],[Cant Raw Data]]-Table_TrackDisplacement[[#This Row],[BL Cant Raw Data]]</f>
        <v>-7.0917053562880028E-4</v>
      </c>
      <c r="S380" s="30">
        <f>(Table_TrackDisplacement[[#This Row],[Delta LR Z]]-Table_TrackDisplacement[[#This Row],[Delta RR Z]])*1000</f>
        <v>-7.0917053562880028E-4</v>
      </c>
      <c r="T380" s="29">
        <f>Table_TrackDisplacement[[#This Row],[Cant Delta Data]]-Table_TrackDisplacement[[#This Row],[Raw Cant Change]]</f>
        <v>0</v>
      </c>
      <c r="U380" s="29">
        <f ca="1">IFERROR(Table_TrackDisplacement[[#This Row],[Cant Raw Data]]-OFFSET(Table_TrackDisplacement[[#This Row],[Cant Raw Data]],-2,0),"-")</f>
        <v>0.77527604090477098</v>
      </c>
      <c r="V380" s="29">
        <f ca="1">_xlfn.XLOOKUP(Table_TrackDisplacement[[#This Row],[Track ID]],Table__Track_Baseline[Track ID],Table__Track_Baseline[Avg. Twist],"-")</f>
        <v>0.8019222639248369</v>
      </c>
      <c r="W380" s="29">
        <f ca="1">IFERROR(Table_TrackDisplacement[[#This Row],[Twist Raw Data]]-Table_TrackDisplacement[[#This Row],[BL Twist Raw Data]],"-")</f>
        <v>-2.6646223020065918E-2</v>
      </c>
      <c r="X380" s="29">
        <f ca="1">IFERROR(Table_TrackDisplacement[[#This Row],[Cant Delta Data]]-OFFSET(Table_TrackDisplacement[[#This Row],[Cant Delta Data]],-2,0),"-")</f>
        <v>-2.6646223020065918E-2</v>
      </c>
      <c r="Y380" s="29">
        <f ca="1">IFERROR(Table_TrackDisplacement[[#This Row],[Twist Delta Data]]-Table_TrackDisplacement[[#This Row],[Raw Twist Change]],"-")</f>
        <v>0</v>
      </c>
      <c r="Z3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1317.6537764826539</v>
      </c>
      <c r="AA380" s="29">
        <f>_xlfn.XLOOKUP(Table_TrackDisplacement[[#This Row],[Track ID]],Table__Track_Baseline[Track ID],Table__Track_Baseline[Avg. Gauge],"-")</f>
        <v>1317.6166071174061</v>
      </c>
      <c r="AB380" s="29">
        <f>IFERROR(Table_TrackDisplacement[[#This Row],[Gauge Raw Data]]-Table_TrackDisplacement[[#This Row],[BL Gauge Raw Data]],"-")</f>
        <v>3.7169365247791575E-2</v>
      </c>
      <c r="AC3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0.9620012193142351</v>
      </c>
    </row>
    <row r="381" spans="1:29" x14ac:dyDescent="0.25">
      <c r="A381" s="27">
        <v>45790.270833333336</v>
      </c>
      <c r="B381" s="28" t="s">
        <v>17</v>
      </c>
      <c r="C381" s="28" t="str">
        <f>Table_TrackDisplacement[[#This Row],[Epoch]]&amp;"-"&amp;Table_TrackDisplacement[[#This Row],[Track ID]]</f>
        <v>45790.2708333333-250-RL-OP-0026</v>
      </c>
      <c r="D381" s="34">
        <v>51890.909040475541</v>
      </c>
      <c r="E381" s="34">
        <v>159194.07154143095</v>
      </c>
      <c r="F381" s="34">
        <v>18.868032424905849</v>
      </c>
      <c r="G381" s="34">
        <v>51890.545820572392</v>
      </c>
      <c r="H381" s="34">
        <v>159192.80299814555</v>
      </c>
      <c r="I381" s="34">
        <v>18.863049874221616</v>
      </c>
      <c r="J381" s="33">
        <v>-7.460325286956504E-5</v>
      </c>
      <c r="K381" s="33">
        <v>-2.6062552933581173E-4</v>
      </c>
      <c r="L381" s="33">
        <v>-7.0180681888132312E-7</v>
      </c>
      <c r="M381" s="33">
        <v>-9.7476837254362181E-4</v>
      </c>
      <c r="N381" s="33">
        <v>8.7494467152282596E-5</v>
      </c>
      <c r="O381" s="33">
        <v>3.7951502207533849E-7</v>
      </c>
      <c r="P381" s="29">
        <f>(Table_TrackDisplacement[[#This Row],[LR Track Z]]-Table_TrackDisplacement[[#This Row],[RR Track Z]])*1000</f>
        <v>4.9825506842324785</v>
      </c>
      <c r="Q381" s="29">
        <f>_xlfn.XLOOKUP(Table_TrackDisplacement[[#This Row],[Track ID]],Table__Track_Baseline[Track ID],Table__Track_Baseline[Avg. Cant],"-")</f>
        <v>4.9836320060734352</v>
      </c>
      <c r="R381" s="29">
        <f>Table_TrackDisplacement[[#This Row],[Cant Raw Data]]-Table_TrackDisplacement[[#This Row],[BL Cant Raw Data]]</f>
        <v>-1.0813218409566616E-3</v>
      </c>
      <c r="S381" s="30">
        <f>(Table_TrackDisplacement[[#This Row],[Delta LR Z]]-Table_TrackDisplacement[[#This Row],[Delta RR Z]])*1000</f>
        <v>-1.0813218409566616E-3</v>
      </c>
      <c r="T381" s="29">
        <f>Table_TrackDisplacement[[#This Row],[Cant Delta Data]]-Table_TrackDisplacement[[#This Row],[Raw Cant Change]]</f>
        <v>0</v>
      </c>
      <c r="U381" s="29">
        <f ca="1">IFERROR(Table_TrackDisplacement[[#This Row],[Cant Raw Data]]-OFFSET(Table_TrackDisplacement[[#This Row],[Cant Raw Data]],-2,0),"-")</f>
        <v>0.92104235449141925</v>
      </c>
      <c r="V381" s="29">
        <f ca="1">_xlfn.XLOOKUP(Table_TrackDisplacement[[#This Row],[Track ID]],Table__Track_Baseline[Track ID],Table__Track_Baseline[Avg. Twist],"-")</f>
        <v>0.9217866571091804</v>
      </c>
      <c r="W381" s="29">
        <f ca="1">IFERROR(Table_TrackDisplacement[[#This Row],[Twist Raw Data]]-Table_TrackDisplacement[[#This Row],[BL Twist Raw Data]],"-")</f>
        <v>-7.4430261776115003E-4</v>
      </c>
      <c r="X381" s="29">
        <f ca="1">IFERROR(Table_TrackDisplacement[[#This Row],[Cant Delta Data]]-OFFSET(Table_TrackDisplacement[[#This Row],[Cant Delta Data]],-2,0),"-")</f>
        <v>-7.4430261776115003E-4</v>
      </c>
      <c r="Y381" s="29">
        <f ca="1">IFERROR(Table_TrackDisplacement[[#This Row],[Twist Delta Data]]-Table_TrackDisplacement[[#This Row],[Raw Twist Change]],"-")</f>
        <v>0</v>
      </c>
      <c r="Z3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1319.5285486874013</v>
      </c>
      <c r="AA381" s="29">
        <f>_xlfn.XLOOKUP(Table_TrackDisplacement[[#This Row],[Track ID]],Table__Track_Baseline[Track ID],Table__Track_Baseline[Avg. Gauge],"-")</f>
        <v>1319.6157879683969</v>
      </c>
      <c r="AB381" s="29">
        <f>IFERROR(Table_TrackDisplacement[[#This Row],[Gauge Raw Data]]-Table_TrackDisplacement[[#This Row],[BL Gauge Raw Data]],"-")</f>
        <v>-8.7239280995618174E-2</v>
      </c>
      <c r="AC3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0.96513519461762642</v>
      </c>
    </row>
    <row r="382" spans="1:29" x14ac:dyDescent="0.25">
      <c r="A382" s="27">
        <v>45790.270833333336</v>
      </c>
      <c r="B382" s="28" t="s">
        <v>18</v>
      </c>
      <c r="C382" s="28" t="str">
        <f>Table_TrackDisplacement[[#This Row],[Epoch]]&amp;"-"&amp;Table_TrackDisplacement[[#This Row],[Track ID]]</f>
        <v>45790.2708333333-250-RL-OP-0027</v>
      </c>
      <c r="D382" s="34">
        <v>51891.869997674046</v>
      </c>
      <c r="E382" s="34">
        <v>159193.79503821288</v>
      </c>
      <c r="F382" s="34">
        <v>18.865661670375356</v>
      </c>
      <c r="G382" s="34">
        <v>51891.504267267614</v>
      </c>
      <c r="H382" s="34">
        <v>159192.52660902659</v>
      </c>
      <c r="I382" s="34">
        <v>18.861283294009535</v>
      </c>
      <c r="J382" s="33">
        <v>-9.9999999656574801E-4</v>
      </c>
      <c r="K382" s="33">
        <v>0</v>
      </c>
      <c r="L382" s="33">
        <v>0</v>
      </c>
      <c r="M382" s="33">
        <v>-6.7881068389397115E-4</v>
      </c>
      <c r="N382" s="33">
        <v>-4.2185885831713676E-5</v>
      </c>
      <c r="O382" s="33">
        <v>4.2639255326548664E-7</v>
      </c>
      <c r="P382" s="29">
        <f>(Table_TrackDisplacement[[#This Row],[LR Track Z]]-Table_TrackDisplacement[[#This Row],[RR Track Z]])*1000</f>
        <v>4.3783763658211683</v>
      </c>
      <c r="Q382" s="29">
        <f>_xlfn.XLOOKUP(Table_TrackDisplacement[[#This Row],[Track ID]],Table__Track_Baseline[Track ID],Table__Track_Baseline[Avg. Cant],"-")</f>
        <v>4.3788027583744338</v>
      </c>
      <c r="R382" s="29">
        <f>Table_TrackDisplacement[[#This Row],[Cant Raw Data]]-Table_TrackDisplacement[[#This Row],[BL Cant Raw Data]]</f>
        <v>-4.2639255326548664E-4</v>
      </c>
      <c r="S382" s="30">
        <f>(Table_TrackDisplacement[[#This Row],[Delta LR Z]]-Table_TrackDisplacement[[#This Row],[Delta RR Z]])*1000</f>
        <v>-4.2639255326548664E-4</v>
      </c>
      <c r="T382" s="29">
        <f>Table_TrackDisplacement[[#This Row],[Cant Delta Data]]-Table_TrackDisplacement[[#This Row],[Raw Cant Change]]</f>
        <v>0</v>
      </c>
      <c r="U382" s="29">
        <f ca="1">IFERROR(Table_TrackDisplacement[[#This Row],[Cant Raw Data]]-OFFSET(Table_TrackDisplacement[[#This Row],[Cant Raw Data]],-2,0),"-")</f>
        <v>-0.14365314116560057</v>
      </c>
      <c r="V382" s="29">
        <f ca="1">_xlfn.XLOOKUP(Table_TrackDisplacement[[#This Row],[Track ID]],Table__Track_Baseline[Track ID],Table__Track_Baseline[Avg. Twist],"-")</f>
        <v>-0.14393591914796389</v>
      </c>
      <c r="W382" s="29">
        <f ca="1">IFERROR(Table_TrackDisplacement[[#This Row],[Twist Raw Data]]-Table_TrackDisplacement[[#This Row],[BL Twist Raw Data]],"-")</f>
        <v>2.8277798236331364E-4</v>
      </c>
      <c r="X382" s="29">
        <f ca="1">IFERROR(Table_TrackDisplacement[[#This Row],[Cant Delta Data]]-OFFSET(Table_TrackDisplacement[[#This Row],[Cant Delta Data]],-2,0),"-")</f>
        <v>2.8277798236331364E-4</v>
      </c>
      <c r="Y382" s="29">
        <f ca="1">IFERROR(Table_TrackDisplacement[[#This Row],[Twist Delta Data]]-Table_TrackDisplacement[[#This Row],[Raw Twist Change]],"-")</f>
        <v>0</v>
      </c>
      <c r="Z3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382" s="29">
        <f>_xlfn.XLOOKUP(Table_TrackDisplacement[[#This Row],[Track ID]],Table__Track_Baseline[Track ID],Table__Track_Baseline[Avg. Gauge],"-")</f>
        <v>1320.1585236010314</v>
      </c>
      <c r="AB382" s="29">
        <f>IFERROR(Table_TrackDisplacement[[#This Row],[Gauge Raw Data]]-Table_TrackDisplacement[[#This Row],[BL Gauge Raw Data]],"-")</f>
        <v>-4.8489936344594753E-2</v>
      </c>
      <c r="AC3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383" spans="1:29" x14ac:dyDescent="0.25">
      <c r="A383" s="27">
        <v>45790.270833333336</v>
      </c>
      <c r="B383" s="28" t="s">
        <v>19</v>
      </c>
      <c r="C383" s="28" t="str">
        <f>Table_TrackDisplacement[[#This Row],[Epoch]]&amp;"-"&amp;Table_TrackDisplacement[[#This Row],[Track ID]]</f>
        <v>45790.2708333333-250-RL-OP-0028</v>
      </c>
      <c r="D383" s="34">
        <v>51892.83098666594</v>
      </c>
      <c r="E383" s="34">
        <v>159193.51846240537</v>
      </c>
      <c r="F383" s="34">
        <v>18.863216230483452</v>
      </c>
      <c r="G383" s="34">
        <v>51892.465111689802</v>
      </c>
      <c r="H383" s="34">
        <v>159192.24952641845</v>
      </c>
      <c r="I383" s="34">
        <v>18.859487576446288</v>
      </c>
      <c r="J383" s="33">
        <v>-9.9999999656574801E-4</v>
      </c>
      <c r="K383" s="33">
        <v>0</v>
      </c>
      <c r="L383" s="33">
        <v>0</v>
      </c>
      <c r="M383" s="33">
        <v>-6.915136327734217E-4</v>
      </c>
      <c r="N383" s="33">
        <v>-8.6313375504687428E-5</v>
      </c>
      <c r="O383" s="33">
        <v>8.7240986701431211E-7</v>
      </c>
      <c r="P383" s="29">
        <f>(Table_TrackDisplacement[[#This Row],[LR Track Z]]-Table_TrackDisplacement[[#This Row],[RR Track Z]])*1000</f>
        <v>3.7286540371646026</v>
      </c>
      <c r="Q383" s="29">
        <f>_xlfn.XLOOKUP(Table_TrackDisplacement[[#This Row],[Track ID]],Table__Track_Baseline[Track ID],Table__Track_Baseline[Avg. Cant],"-")</f>
        <v>3.729526447031617</v>
      </c>
      <c r="R383" s="29">
        <f>Table_TrackDisplacement[[#This Row],[Cant Raw Data]]-Table_TrackDisplacement[[#This Row],[BL Cant Raw Data]]</f>
        <v>-8.7240986701431211E-4</v>
      </c>
      <c r="S383" s="30">
        <f>(Table_TrackDisplacement[[#This Row],[Delta LR Z]]-Table_TrackDisplacement[[#This Row],[Delta RR Z]])*1000</f>
        <v>-8.7240986701431211E-4</v>
      </c>
      <c r="T383" s="29">
        <f>Table_TrackDisplacement[[#This Row],[Cant Delta Data]]-Table_TrackDisplacement[[#This Row],[Raw Cant Change]]</f>
        <v>0</v>
      </c>
      <c r="U383" s="29">
        <f ca="1">IFERROR(Table_TrackDisplacement[[#This Row],[Cant Raw Data]]-OFFSET(Table_TrackDisplacement[[#This Row],[Cant Raw Data]],-2,0),"-")</f>
        <v>-1.2538966470678758</v>
      </c>
      <c r="V383" s="29">
        <f ca="1">_xlfn.XLOOKUP(Table_TrackDisplacement[[#This Row],[Track ID]],Table__Track_Baseline[Track ID],Table__Track_Baseline[Avg. Twist],"-")</f>
        <v>-1.2541055590418182</v>
      </c>
      <c r="W383" s="29">
        <f ca="1">IFERROR(Table_TrackDisplacement[[#This Row],[Twist Raw Data]]-Table_TrackDisplacement[[#This Row],[BL Twist Raw Data]],"-")</f>
        <v>2.089119739423495E-4</v>
      </c>
      <c r="X383" s="29">
        <f ca="1">IFERROR(Table_TrackDisplacement[[#This Row],[Cant Delta Data]]-OFFSET(Table_TrackDisplacement[[#This Row],[Cant Delta Data]],-2,0),"-")</f>
        <v>2.089119739423495E-4</v>
      </c>
      <c r="Y383" s="29">
        <f ca="1">IFERROR(Table_TrackDisplacement[[#This Row],[Twist Delta Data]]-Table_TrackDisplacement[[#This Row],[Raw Twist Change]],"-")</f>
        <v>0</v>
      </c>
      <c r="Z3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383" s="29">
        <f>_xlfn.XLOOKUP(Table_TrackDisplacement[[#This Row],[Track ID]],Table__Track_Baseline[Track ID],Table__Track_Baseline[Avg. Gauge],"-")</f>
        <v>1320.6376231231336</v>
      </c>
      <c r="AB383" s="29">
        <f>IFERROR(Table_TrackDisplacement[[#This Row],[Gauge Raw Data]]-Table_TrackDisplacement[[#This Row],[BL Gauge Raw Data]],"-")</f>
        <v>-2.5713762208852131E-3</v>
      </c>
      <c r="AC3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384" spans="1:29" x14ac:dyDescent="0.25">
      <c r="A384" s="27">
        <v>45790.270833333336</v>
      </c>
      <c r="B384" s="28" t="s">
        <v>20</v>
      </c>
      <c r="C384" s="28" t="str">
        <f>Table_TrackDisplacement[[#This Row],[Epoch]]&amp;"-"&amp;Table_TrackDisplacement[[#This Row],[Track ID]]</f>
        <v>45790.2708333333-250-RL-OP-0029</v>
      </c>
      <c r="D384" s="34">
        <v>51893.79183894024</v>
      </c>
      <c r="E384" s="34">
        <v>159193.24190592469</v>
      </c>
      <c r="F384" s="34">
        <v>18.86092641939771</v>
      </c>
      <c r="G384" s="34">
        <v>51893.426692580288</v>
      </c>
      <c r="H384" s="34">
        <v>159191.97223179525</v>
      </c>
      <c r="I384" s="34">
        <v>18.857700906411129</v>
      </c>
      <c r="J384" s="33">
        <v>-9.9552263418445364E-4</v>
      </c>
      <c r="K384" s="33">
        <v>1.5531608369201422E-5</v>
      </c>
      <c r="L384" s="33">
        <v>5.8660084256700884E-6</v>
      </c>
      <c r="M384" s="33">
        <v>2.176966518163681E-8</v>
      </c>
      <c r="N384" s="33">
        <v>-3.3325803815387189E-4</v>
      </c>
      <c r="O384" s="33">
        <v>3.2641978009451122E-10</v>
      </c>
      <c r="P384" s="29">
        <f>(Table_TrackDisplacement[[#This Row],[LR Track Z]]-Table_TrackDisplacement[[#This Row],[RR Track Z]])*1000</f>
        <v>3.2255129865816912</v>
      </c>
      <c r="Q384" s="29">
        <f>_xlfn.XLOOKUP(Table_TrackDisplacement[[#This Row],[Track ID]],Table__Track_Baseline[Track ID],Table__Track_Baseline[Avg. Cant],"-")</f>
        <v>3.2196473045758012</v>
      </c>
      <c r="R384" s="29">
        <f>Table_TrackDisplacement[[#This Row],[Cant Raw Data]]-Table_TrackDisplacement[[#This Row],[BL Cant Raw Data]]</f>
        <v>5.8656820058899939E-3</v>
      </c>
      <c r="S384" s="30">
        <f>(Table_TrackDisplacement[[#This Row],[Delta LR Z]]-Table_TrackDisplacement[[#This Row],[Delta RR Z]])*1000</f>
        <v>5.8656820058899939E-3</v>
      </c>
      <c r="T384" s="29">
        <f>Table_TrackDisplacement[[#This Row],[Cant Delta Data]]-Table_TrackDisplacement[[#This Row],[Raw Cant Change]]</f>
        <v>0</v>
      </c>
      <c r="U384" s="29">
        <f ca="1">IFERROR(Table_TrackDisplacement[[#This Row],[Cant Raw Data]]-OFFSET(Table_TrackDisplacement[[#This Row],[Cant Raw Data]],-2,0),"-")</f>
        <v>-1.1528633792394771</v>
      </c>
      <c r="V384" s="29">
        <f ca="1">_xlfn.XLOOKUP(Table_TrackDisplacement[[#This Row],[Track ID]],Table__Track_Baseline[Track ID],Table__Track_Baseline[Avg. Twist],"-")</f>
        <v>-1.1591554537986326</v>
      </c>
      <c r="W384" s="29">
        <f ca="1">IFERROR(Table_TrackDisplacement[[#This Row],[Twist Raw Data]]-Table_TrackDisplacement[[#This Row],[BL Twist Raw Data]],"-")</f>
        <v>6.2920745591554805E-3</v>
      </c>
      <c r="X384" s="29">
        <f ca="1">IFERROR(Table_TrackDisplacement[[#This Row],[Cant Delta Data]]-OFFSET(Table_TrackDisplacement[[#This Row],[Cant Delta Data]],-2,0),"-")</f>
        <v>6.2920745591554805E-3</v>
      </c>
      <c r="Y384" s="29">
        <f ca="1">IFERROR(Table_TrackDisplacement[[#This Row],[Twist Delta Data]]-Table_TrackDisplacement[[#This Row],[Raw Twist Change]],"-")</f>
        <v>0</v>
      </c>
      <c r="Z3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1321.1414243285451</v>
      </c>
      <c r="AA384" s="29">
        <f>_xlfn.XLOOKUP(Table_TrackDisplacement[[#This Row],[Track ID]],Table__Track_Baseline[Track ID],Table__Track_Baseline[Avg. Gauge],"-")</f>
        <v>1321.0817834196855</v>
      </c>
      <c r="AB384" s="29">
        <f>IFERROR(Table_TrackDisplacement[[#This Row],[Gauge Raw Data]]-Table_TrackDisplacement[[#This Row],[BL Gauge Raw Data]],"-")</f>
        <v>5.9640908859591946E-2</v>
      </c>
      <c r="AC3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1.054892072101886</v>
      </c>
    </row>
    <row r="385" spans="1:29" x14ac:dyDescent="0.25">
      <c r="A385" s="27">
        <v>45790.270833333336</v>
      </c>
      <c r="B385" s="28" t="s">
        <v>21</v>
      </c>
      <c r="C385" s="28" t="str">
        <f>Table_TrackDisplacement[[#This Row],[Epoch]]&amp;"-"&amp;Table_TrackDisplacement[[#This Row],[Track ID]]</f>
        <v>45790.2708333333-250-RL-OP-0030</v>
      </c>
      <c r="D385" s="34">
        <v>51894.752729646825</v>
      </c>
      <c r="E385" s="34">
        <v>159192.96497849975</v>
      </c>
      <c r="F385" s="34">
        <v>18.861427736242298</v>
      </c>
      <c r="G385" s="34">
        <v>51894.387556785739</v>
      </c>
      <c r="H385" s="34">
        <v>159191.69521203163</v>
      </c>
      <c r="I385" s="34">
        <v>18.85787192737892</v>
      </c>
      <c r="J385" s="33">
        <v>-9.1056327801197767E-4</v>
      </c>
      <c r="K385" s="33">
        <v>3.1024907366372645E-4</v>
      </c>
      <c r="L385" s="33">
        <v>1.1717546621170527E-4</v>
      </c>
      <c r="M385" s="33">
        <v>4.1297753341495991E-6</v>
      </c>
      <c r="N385" s="33">
        <v>-3.190527786500752E-4</v>
      </c>
      <c r="O385" s="33">
        <v>6.1914548155073135E-8</v>
      </c>
      <c r="P385" s="29">
        <f>(Table_TrackDisplacement[[#This Row],[LR Track Z]]-Table_TrackDisplacement[[#This Row],[RR Track Z]])*1000</f>
        <v>3.5558088633784735</v>
      </c>
      <c r="Q385" s="29">
        <f>_xlfn.XLOOKUP(Table_TrackDisplacement[[#This Row],[Track ID]],Table__Track_Baseline[Track ID],Table__Track_Baseline[Avg. Cant],"-")</f>
        <v>3.4386953117149233</v>
      </c>
      <c r="R385" s="29">
        <f>Table_TrackDisplacement[[#This Row],[Cant Raw Data]]-Table_TrackDisplacement[[#This Row],[BL Cant Raw Data]]</f>
        <v>0.1171135516635502</v>
      </c>
      <c r="S385" s="30">
        <f>(Table_TrackDisplacement[[#This Row],[Delta LR Z]]-Table_TrackDisplacement[[#This Row],[Delta RR Z]])*1000</f>
        <v>0.1171135516635502</v>
      </c>
      <c r="T385" s="29">
        <f>Table_TrackDisplacement[[#This Row],[Cant Delta Data]]-Table_TrackDisplacement[[#This Row],[Raw Cant Change]]</f>
        <v>0</v>
      </c>
      <c r="U385" s="29">
        <f ca="1">IFERROR(Table_TrackDisplacement[[#This Row],[Cant Raw Data]]-OFFSET(Table_TrackDisplacement[[#This Row],[Cant Raw Data]],-2,0),"-")</f>
        <v>-0.17284517378612918</v>
      </c>
      <c r="V385" s="29">
        <f ca="1">_xlfn.XLOOKUP(Table_TrackDisplacement[[#This Row],[Track ID]],Table__Track_Baseline[Track ID],Table__Track_Baseline[Avg. Twist],"-")</f>
        <v>-0.29083113531669369</v>
      </c>
      <c r="W385" s="29">
        <f ca="1">IFERROR(Table_TrackDisplacement[[#This Row],[Twist Raw Data]]-Table_TrackDisplacement[[#This Row],[BL Twist Raw Data]],"-")</f>
        <v>0.11798596153056451</v>
      </c>
      <c r="X385" s="29">
        <f ca="1">IFERROR(Table_TrackDisplacement[[#This Row],[Cant Delta Data]]-OFFSET(Table_TrackDisplacement[[#This Row],[Cant Delta Data]],-2,0),"-")</f>
        <v>0.11798596153056451</v>
      </c>
      <c r="Y385" s="29">
        <f ca="1">IFERROR(Table_TrackDisplacement[[#This Row],[Twist Delta Data]]-Table_TrackDisplacement[[#This Row],[Raw Twist Change]],"-")</f>
        <v>0</v>
      </c>
      <c r="Z3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1321.2383380024698</v>
      </c>
      <c r="AA385" s="29">
        <f>_xlfn.XLOOKUP(Table_TrackDisplacement[[#This Row],[Track ID]],Table__Track_Baseline[Track ID],Table__Track_Baseline[Avg. Gauge],"-")</f>
        <v>1320.8864707908592</v>
      </c>
      <c r="AB385" s="29">
        <f>IFERROR(Table_TrackDisplacement[[#This Row],[Gauge Raw Data]]-Table_TrackDisplacement[[#This Row],[BL Gauge Raw Data]],"-")</f>
        <v>0.35186721161062451</v>
      </c>
      <c r="AC3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1.1164227636287671</v>
      </c>
    </row>
    <row r="386" spans="1:29" x14ac:dyDescent="0.25">
      <c r="A386" s="27">
        <v>45790.270833333336</v>
      </c>
      <c r="B386" s="28" t="s">
        <v>22</v>
      </c>
      <c r="C386" s="28" t="str">
        <f>Table_TrackDisplacement[[#This Row],[Epoch]]&amp;"-"&amp;Table_TrackDisplacement[[#This Row],[Track ID]]</f>
        <v>45790.2708333333-250-RL-OP-0031</v>
      </c>
      <c r="D386" s="34">
        <v>51895.713620353403</v>
      </c>
      <c r="E386" s="34">
        <v>159192.6880510748</v>
      </c>
      <c r="F386" s="34">
        <v>18.861929053086882</v>
      </c>
      <c r="G386" s="34">
        <v>51895.348420991184</v>
      </c>
      <c r="H386" s="34">
        <v>159191.418192268</v>
      </c>
      <c r="I386" s="34">
        <v>18.858042948346714</v>
      </c>
      <c r="J386" s="33">
        <v>-8.2560392183950171E-4</v>
      </c>
      <c r="K386" s="33">
        <v>6.0496653895825148E-4</v>
      </c>
      <c r="L386" s="33">
        <v>2.2848492399774045E-4</v>
      </c>
      <c r="M386" s="33">
        <v>8.237766451202333E-6</v>
      </c>
      <c r="N386" s="33">
        <v>-3.048475191462785E-4</v>
      </c>
      <c r="O386" s="33">
        <v>1.2350268008276544E-7</v>
      </c>
      <c r="P386" s="29">
        <f>(Table_TrackDisplacement[[#This Row],[LR Track Z]]-Table_TrackDisplacement[[#This Row],[RR Track Z]])*1000</f>
        <v>3.8861047401681503</v>
      </c>
      <c r="Q386" s="29">
        <f>_xlfn.XLOOKUP(Table_TrackDisplacement[[#This Row],[Track ID]],Table__Track_Baseline[Track ID],Table__Track_Baseline[Avg. Cant],"-")</f>
        <v>3.6577433188504926</v>
      </c>
      <c r="R386" s="29">
        <f>Table_TrackDisplacement[[#This Row],[Cant Raw Data]]-Table_TrackDisplacement[[#This Row],[BL Cant Raw Data]]</f>
        <v>0.22836142131765769</v>
      </c>
      <c r="S386" s="30">
        <f>(Table_TrackDisplacement[[#This Row],[Delta LR Z]]-Table_TrackDisplacement[[#This Row],[Delta RR Z]])*1000</f>
        <v>0.22836142131765769</v>
      </c>
      <c r="T386" s="29">
        <f>Table_TrackDisplacement[[#This Row],[Cant Delta Data]]-Table_TrackDisplacement[[#This Row],[Raw Cant Change]]</f>
        <v>0</v>
      </c>
      <c r="U386" s="29">
        <f ca="1">IFERROR(Table_TrackDisplacement[[#This Row],[Cant Raw Data]]-OFFSET(Table_TrackDisplacement[[#This Row],[Cant Raw Data]],-2,0),"-")</f>
        <v>0.66059175358645916</v>
      </c>
      <c r="V386" s="29">
        <f ca="1">_xlfn.XLOOKUP(Table_TrackDisplacement[[#This Row],[Track ID]],Table__Track_Baseline[Track ID],Table__Track_Baseline[Avg. Twist],"-")</f>
        <v>0.43809601427469147</v>
      </c>
      <c r="W386" s="29">
        <f ca="1">IFERROR(Table_TrackDisplacement[[#This Row],[Twist Raw Data]]-Table_TrackDisplacement[[#This Row],[BL Twist Raw Data]],"-")</f>
        <v>0.22249573931176769</v>
      </c>
      <c r="X386" s="29">
        <f ca="1">IFERROR(Table_TrackDisplacement[[#This Row],[Cant Delta Data]]-OFFSET(Table_TrackDisplacement[[#This Row],[Cant Delta Data]],-2,0),"-")</f>
        <v>0.22249573931176769</v>
      </c>
      <c r="Y386" s="29">
        <f ca="1">IFERROR(Table_TrackDisplacement[[#This Row],[Twist Delta Data]]-Table_TrackDisplacement[[#This Row],[Raw Twist Change]],"-")</f>
        <v>0</v>
      </c>
      <c r="Z3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1321.3353341171264</v>
      </c>
      <c r="AA386" s="29">
        <f>_xlfn.XLOOKUP(Table_TrackDisplacement[[#This Row],[Track ID]],Table__Track_Baseline[Track ID],Table__Track_Baseline[Avg. Gauge],"-")</f>
        <v>1320.6911946526989</v>
      </c>
      <c r="AB386" s="29">
        <f>IFERROR(Table_TrackDisplacement[[#This Row],[Gauge Raw Data]]-Table_TrackDisplacement[[#This Row],[BL Gauge Raw Data]],"-")</f>
        <v>0.64413946442755332</v>
      </c>
      <c r="AC3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1.2550707231874805</v>
      </c>
    </row>
    <row r="387" spans="1:29" x14ac:dyDescent="0.25">
      <c r="A387" s="27">
        <v>45790.270833333336</v>
      </c>
      <c r="B387" s="28" t="s">
        <v>23</v>
      </c>
      <c r="C387" s="28" t="str">
        <f>Table_TrackDisplacement[[#This Row],[Epoch]]&amp;"-"&amp;Table_TrackDisplacement[[#This Row],[Track ID]]</f>
        <v>45790.2708333333-250-RL-OP-0032</v>
      </c>
      <c r="D387" s="34">
        <v>51896.675398681873</v>
      </c>
      <c r="E387" s="34">
        <v>159192.41088265969</v>
      </c>
      <c r="F387" s="34">
        <v>18.862477001539897</v>
      </c>
      <c r="G387" s="34">
        <v>51896.30852141809</v>
      </c>
      <c r="H387" s="34">
        <v>159191.14170884955</v>
      </c>
      <c r="I387" s="34">
        <v>18.858247340168667</v>
      </c>
      <c r="J387" s="33">
        <v>-3.5208140616305172E-6</v>
      </c>
      <c r="K387" s="33">
        <v>6.5439526224508882E-4</v>
      </c>
      <c r="L387" s="33">
        <v>3.2622921977321084E-4</v>
      </c>
      <c r="M387" s="33">
        <v>-9.9999322992516682E-4</v>
      </c>
      <c r="N387" s="33">
        <v>-1.9208528101444244E-9</v>
      </c>
      <c r="O387" s="33">
        <v>-9.2823794659580017E-6</v>
      </c>
      <c r="P387" s="29">
        <f>(Table_TrackDisplacement[[#This Row],[LR Track Z]]-Table_TrackDisplacement[[#This Row],[RR Track Z]])*1000</f>
        <v>4.2296613712302644</v>
      </c>
      <c r="Q387" s="29">
        <f>_xlfn.XLOOKUP(Table_TrackDisplacement[[#This Row],[Track ID]],Table__Track_Baseline[Track ID],Table__Track_Baseline[Avg. Cant],"-")</f>
        <v>3.8941497719910956</v>
      </c>
      <c r="R387" s="29">
        <f>Table_TrackDisplacement[[#This Row],[Cant Raw Data]]-Table_TrackDisplacement[[#This Row],[BL Cant Raw Data]]</f>
        <v>0.33551159923916885</v>
      </c>
      <c r="S387" s="30">
        <f>(Table_TrackDisplacement[[#This Row],[Delta LR Z]]-Table_TrackDisplacement[[#This Row],[Delta RR Z]])*1000</f>
        <v>0.33551159923916885</v>
      </c>
      <c r="T387" s="29">
        <f>Table_TrackDisplacement[[#This Row],[Cant Delta Data]]-Table_TrackDisplacement[[#This Row],[Raw Cant Change]]</f>
        <v>0</v>
      </c>
      <c r="U387" s="29">
        <f ca="1">IFERROR(Table_TrackDisplacement[[#This Row],[Cant Raw Data]]-OFFSET(Table_TrackDisplacement[[#This Row],[Cant Raw Data]],-2,0),"-")</f>
        <v>0.67385250785179096</v>
      </c>
      <c r="V387" s="29">
        <f ca="1">_xlfn.XLOOKUP(Table_TrackDisplacement[[#This Row],[Track ID]],Table__Track_Baseline[Track ID],Table__Track_Baseline[Avg. Twist],"-")</f>
        <v>0.45545446027617231</v>
      </c>
      <c r="W387" s="29">
        <f ca="1">IFERROR(Table_TrackDisplacement[[#This Row],[Twist Raw Data]]-Table_TrackDisplacement[[#This Row],[BL Twist Raw Data]],"-")</f>
        <v>0.21839804757561865</v>
      </c>
      <c r="X387" s="29">
        <f ca="1">IFERROR(Table_TrackDisplacement[[#This Row],[Cant Delta Data]]-OFFSET(Table_TrackDisplacement[[#This Row],[Cant Delta Data]],-2,0),"-")</f>
        <v>0.21839804757561865</v>
      </c>
      <c r="Y387" s="29">
        <f ca="1">IFERROR(Table_TrackDisplacement[[#This Row],[Twist Delta Data]]-Table_TrackDisplacement[[#This Row],[Raw Twist Change]],"-")</f>
        <v>0</v>
      </c>
      <c r="Z3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1321.1430570028283</v>
      </c>
      <c r="AA387" s="29">
        <f>_xlfn.XLOOKUP(Table_TrackDisplacement[[#This Row],[Track ID]],Table__Track_Baseline[Track ID],Table__Track_Baseline[Avg. Gauge],"-")</f>
        <v>1320.2368798619764</v>
      </c>
      <c r="AB387" s="29">
        <f>IFERROR(Table_TrackDisplacement[[#This Row],[Gauge Raw Data]]-Table_TrackDisplacement[[#This Row],[BL Gauge Raw Data]],"-")</f>
        <v>0.90617714085192347</v>
      </c>
      <c r="AC3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1.238451041441446</v>
      </c>
    </row>
    <row r="388" spans="1:29" x14ac:dyDescent="0.25">
      <c r="A388" s="27">
        <v>45790.270833333336</v>
      </c>
      <c r="B388" s="28" t="s">
        <v>24</v>
      </c>
      <c r="C388" s="28" t="str">
        <f>Table_TrackDisplacement[[#This Row],[Epoch]]&amp;"-"&amp;Table_TrackDisplacement[[#This Row],[Track ID]]</f>
        <v>45790.2708333333-250-RL-OP-0033</v>
      </c>
      <c r="D388" s="34">
        <v>51897.636352858688</v>
      </c>
      <c r="E388" s="34">
        <v>159192.13417793906</v>
      </c>
      <c r="F388" s="34">
        <v>18.863729059099267</v>
      </c>
      <c r="G388" s="34">
        <v>51897.270420156812</v>
      </c>
      <c r="H388" s="34">
        <v>159190.86830352191</v>
      </c>
      <c r="I388" s="34">
        <v>18.858833233345244</v>
      </c>
      <c r="J388" s="33">
        <v>-6.0769787523895502E-5</v>
      </c>
      <c r="K388" s="33">
        <v>4.5486009912565351E-4</v>
      </c>
      <c r="L388" s="33">
        <v>2.1071517817006225E-4</v>
      </c>
      <c r="M388" s="33">
        <v>-9.9990943999728188E-4</v>
      </c>
      <c r="N388" s="33">
        <v>-2.5727786123752594E-8</v>
      </c>
      <c r="O388" s="33">
        <v>-1.241633134263509E-4</v>
      </c>
      <c r="P388" s="29">
        <f>(Table_TrackDisplacement[[#This Row],[LR Track Z]]-Table_TrackDisplacement[[#This Row],[RR Track Z]])*1000</f>
        <v>4.895825754022809</v>
      </c>
      <c r="Q388" s="29">
        <f>_xlfn.XLOOKUP(Table_TrackDisplacement[[#This Row],[Track ID]],Table__Track_Baseline[Track ID],Table__Track_Baseline[Avg. Cant],"-")</f>
        <v>4.5609472624263958</v>
      </c>
      <c r="R388" s="29">
        <f>Table_TrackDisplacement[[#This Row],[Cant Raw Data]]-Table_TrackDisplacement[[#This Row],[BL Cant Raw Data]]</f>
        <v>0.33487849159641314</v>
      </c>
      <c r="S388" s="30">
        <f>(Table_TrackDisplacement[[#This Row],[Delta LR Z]]-Table_TrackDisplacement[[#This Row],[Delta RR Z]])*1000</f>
        <v>0.33487849159641314</v>
      </c>
      <c r="T388" s="29">
        <f>Table_TrackDisplacement[[#This Row],[Cant Delta Data]]-Table_TrackDisplacement[[#This Row],[Raw Cant Change]]</f>
        <v>0</v>
      </c>
      <c r="U388" s="29">
        <f ca="1">IFERROR(Table_TrackDisplacement[[#This Row],[Cant Raw Data]]-OFFSET(Table_TrackDisplacement[[#This Row],[Cant Raw Data]],-2,0),"-")</f>
        <v>1.0097210138546586</v>
      </c>
      <c r="V388" s="29">
        <f ca="1">_xlfn.XLOOKUP(Table_TrackDisplacement[[#This Row],[Track ID]],Table__Track_Baseline[Track ID],Table__Track_Baseline[Avg. Twist],"-")</f>
        <v>0.90320394357590317</v>
      </c>
      <c r="W388" s="29">
        <f ca="1">IFERROR(Table_TrackDisplacement[[#This Row],[Twist Raw Data]]-Table_TrackDisplacement[[#This Row],[BL Twist Raw Data]],"-")</f>
        <v>0.10651707027875545</v>
      </c>
      <c r="X388" s="29">
        <f ca="1">IFERROR(Table_TrackDisplacement[[#This Row],[Cant Delta Data]]-OFFSET(Table_TrackDisplacement[[#This Row],[Cant Delta Data]],-2,0),"-")</f>
        <v>0.10651707027875545</v>
      </c>
      <c r="Y388" s="29">
        <f ca="1">IFERROR(Table_TrackDisplacement[[#This Row],[Twist Delta Data]]-Table_TrackDisplacement[[#This Row],[Raw Twist Change]],"-")</f>
        <v>0</v>
      </c>
      <c r="Z3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1317.7134557275617</v>
      </c>
      <c r="AA388" s="29">
        <f>_xlfn.XLOOKUP(Table_TrackDisplacement[[#This Row],[Track ID]],Table__Track_Baseline[Track ID],Table__Track_Baseline[Avg. Gauge],"-")</f>
        <v>1317.0146897271238</v>
      </c>
      <c r="AB388" s="29">
        <f>IFERROR(Table_TrackDisplacement[[#This Row],[Gauge Raw Data]]-Table_TrackDisplacement[[#This Row],[BL Gauge Raw Data]],"-")</f>
        <v>0.69876600043789949</v>
      </c>
      <c r="AC3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1.0959233579529788</v>
      </c>
    </row>
    <row r="389" spans="1:29" x14ac:dyDescent="0.25">
      <c r="A389" s="27">
        <v>45790.270833333336</v>
      </c>
      <c r="B389" s="28" t="s">
        <v>25</v>
      </c>
      <c r="C389" s="28" t="str">
        <f>Table_TrackDisplacement[[#This Row],[Epoch]]&amp;"-"&amp;Table_TrackDisplacement[[#This Row],[Track ID]]</f>
        <v>45790.2708333333-250-RL-OP-0034</v>
      </c>
      <c r="D389" s="34">
        <v>51898.597307035503</v>
      </c>
      <c r="E389" s="34">
        <v>159191.85747321844</v>
      </c>
      <c r="F389" s="34">
        <v>18.864981116658633</v>
      </c>
      <c r="G389" s="34">
        <v>51898.232318895534</v>
      </c>
      <c r="H389" s="34">
        <v>159190.59489819428</v>
      </c>
      <c r="I389" s="34">
        <v>18.859419126521821</v>
      </c>
      <c r="J389" s="33">
        <v>-1.1801876098616049E-4</v>
      </c>
      <c r="K389" s="33">
        <v>2.5532493600621819E-4</v>
      </c>
      <c r="L389" s="33">
        <v>9.5201136559808219E-5</v>
      </c>
      <c r="M389" s="33">
        <v>-9.9982565734535456E-4</v>
      </c>
      <c r="N389" s="33">
        <v>-4.9563823267817497E-8</v>
      </c>
      <c r="O389" s="33">
        <v>-2.3904424738674379E-4</v>
      </c>
      <c r="P389" s="29">
        <f>(Table_TrackDisplacement[[#This Row],[LR Track Z]]-Table_TrackDisplacement[[#This Row],[RR Track Z]])*1000</f>
        <v>5.5619901368118008</v>
      </c>
      <c r="Q389" s="29">
        <f>_xlfn.XLOOKUP(Table_TrackDisplacement[[#This Row],[Track ID]],Table__Track_Baseline[Track ID],Table__Track_Baseline[Avg. Cant],"-")</f>
        <v>5.2277447528652488</v>
      </c>
      <c r="R389" s="29">
        <f>Table_TrackDisplacement[[#This Row],[Cant Raw Data]]-Table_TrackDisplacement[[#This Row],[BL Cant Raw Data]]</f>
        <v>0.33424538394655201</v>
      </c>
      <c r="S389" s="30">
        <f>(Table_TrackDisplacement[[#This Row],[Delta LR Z]]-Table_TrackDisplacement[[#This Row],[Delta RR Z]])*1000</f>
        <v>0.33424538394655201</v>
      </c>
      <c r="T389" s="29">
        <f>Table_TrackDisplacement[[#This Row],[Cant Delta Data]]-Table_TrackDisplacement[[#This Row],[Raw Cant Change]]</f>
        <v>0</v>
      </c>
      <c r="U389" s="29">
        <f ca="1">IFERROR(Table_TrackDisplacement[[#This Row],[Cant Raw Data]]-OFFSET(Table_TrackDisplacement[[#This Row],[Cant Raw Data]],-2,0),"-")</f>
        <v>1.3323287655815363</v>
      </c>
      <c r="V389" s="29">
        <f ca="1">_xlfn.XLOOKUP(Table_TrackDisplacement[[#This Row],[Track ID]],Table__Track_Baseline[Track ID],Table__Track_Baseline[Avg. Twist],"-")</f>
        <v>1.3335949808741532</v>
      </c>
      <c r="W389" s="29">
        <f ca="1">IFERROR(Table_TrackDisplacement[[#This Row],[Twist Raw Data]]-Table_TrackDisplacement[[#This Row],[BL Twist Raw Data]],"-")</f>
        <v>-1.2662152926168346E-3</v>
      </c>
      <c r="X389" s="29">
        <f ca="1">IFERROR(Table_TrackDisplacement[[#This Row],[Cant Delta Data]]-OFFSET(Table_TrackDisplacement[[#This Row],[Cant Delta Data]],-2,0),"-")</f>
        <v>-1.2662152926168346E-3</v>
      </c>
      <c r="Y389" s="29">
        <f ca="1">IFERROR(Table_TrackDisplacement[[#This Row],[Twist Delta Data]]-Table_TrackDisplacement[[#This Row],[Raw Twist Change]],"-")</f>
        <v>0</v>
      </c>
      <c r="Z3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1314.2842043016303</v>
      </c>
      <c r="AA389" s="29">
        <f>_xlfn.XLOOKUP(Table_TrackDisplacement[[#This Row],[Track ID]],Table__Track_Baseline[Track ID],Table__Track_Baseline[Avg. Gauge],"-")</f>
        <v>1313.7928485909856</v>
      </c>
      <c r="AB389" s="29">
        <f>IFERROR(Table_TrackDisplacement[[#This Row],[Gauge Raw Data]]-Table_TrackDisplacement[[#This Row],[BL Gauge Raw Data]],"-")</f>
        <v>0.49135571064471151</v>
      </c>
      <c r="AC3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0.97699514549427136</v>
      </c>
    </row>
    <row r="390" spans="1:29" x14ac:dyDescent="0.25">
      <c r="A390" s="27">
        <v>45790.270833333336</v>
      </c>
      <c r="B390" s="28" t="s">
        <v>26</v>
      </c>
      <c r="C390" s="28" t="str">
        <f>Table_TrackDisplacement[[#This Row],[Epoch]]&amp;"-"&amp;Table_TrackDisplacement[[#This Row],[Track ID]]</f>
        <v>45790.2708333333-250-RL-OP-0035</v>
      </c>
      <c r="D390" s="34">
        <v>51899.557748431522</v>
      </c>
      <c r="E390" s="34">
        <v>159191.58237758733</v>
      </c>
      <c r="F390" s="34">
        <v>18.866</v>
      </c>
      <c r="G390" s="34">
        <v>51899.202472361336</v>
      </c>
      <c r="H390" s="34">
        <v>159190.31962001548</v>
      </c>
      <c r="I390" s="34">
        <v>18.859777427163273</v>
      </c>
      <c r="J390" s="33">
        <v>-9.9999999656574801E-4</v>
      </c>
      <c r="K390" s="33">
        <v>3.3333332976326346E-4</v>
      </c>
      <c r="L390" s="33">
        <v>0</v>
      </c>
      <c r="M390" s="33">
        <v>-1.0053117584902793E-3</v>
      </c>
      <c r="N390" s="33">
        <v>-1.893474836833775E-5</v>
      </c>
      <c r="O390" s="33">
        <v>-3.1290092901770095E-4</v>
      </c>
      <c r="P390" s="29">
        <f>(Table_TrackDisplacement[[#This Row],[LR Track Z]]-Table_TrackDisplacement[[#This Row],[RR Track Z]])*1000</f>
        <v>6.2225728367266697</v>
      </c>
      <c r="Q390" s="29">
        <f>_xlfn.XLOOKUP(Table_TrackDisplacement[[#This Row],[Track ID]],Table__Track_Baseline[Track ID],Table__Track_Baseline[Avg. Cant],"-")</f>
        <v>5.9096719077089688</v>
      </c>
      <c r="R390" s="29">
        <f>Table_TrackDisplacement[[#This Row],[Cant Raw Data]]-Table_TrackDisplacement[[#This Row],[BL Cant Raw Data]]</f>
        <v>0.31290092901770095</v>
      </c>
      <c r="S390" s="30">
        <f>(Table_TrackDisplacement[[#This Row],[Delta LR Z]]-Table_TrackDisplacement[[#This Row],[Delta RR Z]])*1000</f>
        <v>0.31290092901770095</v>
      </c>
      <c r="T390" s="29">
        <f>Table_TrackDisplacement[[#This Row],[Cant Delta Data]]-Table_TrackDisplacement[[#This Row],[Raw Cant Change]]</f>
        <v>0</v>
      </c>
      <c r="U390" s="29">
        <f ca="1">IFERROR(Table_TrackDisplacement[[#This Row],[Cant Raw Data]]-OFFSET(Table_TrackDisplacement[[#This Row],[Cant Raw Data]],-2,0),"-")</f>
        <v>1.3267470827038608</v>
      </c>
      <c r="V390" s="29">
        <f ca="1">_xlfn.XLOOKUP(Table_TrackDisplacement[[#This Row],[Track ID]],Table__Track_Baseline[Track ID],Table__Track_Baseline[Avg. Twist],"-")</f>
        <v>1.348724645282573</v>
      </c>
      <c r="W390" s="29">
        <f ca="1">IFERROR(Table_TrackDisplacement[[#This Row],[Twist Raw Data]]-Table_TrackDisplacement[[#This Row],[BL Twist Raw Data]],"-")</f>
        <v>-2.1977562578712195E-2</v>
      </c>
      <c r="X390" s="29">
        <f ca="1">IFERROR(Table_TrackDisplacement[[#This Row],[Cant Delta Data]]-OFFSET(Table_TrackDisplacement[[#This Row],[Cant Delta Data]],-2,0),"-")</f>
        <v>-2.1977562578712195E-2</v>
      </c>
      <c r="Y390" s="29">
        <f ca="1">IFERROR(Table_TrackDisplacement[[#This Row],[Twist Delta Data]]-Table_TrackDisplacement[[#This Row],[Raw Twist Change]],"-")</f>
        <v>0</v>
      </c>
      <c r="Z3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1311.7989524792556</v>
      </c>
      <c r="AA390" s="29">
        <f>_xlfn.XLOOKUP(Table_TrackDisplacement[[#This Row],[Track ID]],Table__Track_Baseline[Track ID],Table__Track_Baseline[Avg. Gauge],"-")</f>
        <v>1311.4569710845515</v>
      </c>
      <c r="AB390" s="29">
        <f>IFERROR(Table_TrackDisplacement[[#This Row],[Gauge Raw Data]]-Table_TrackDisplacement[[#This Row],[BL Gauge Raw Data]],"-")</f>
        <v>0.3419813947041348</v>
      </c>
      <c r="AC3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0.47119847735897358</v>
      </c>
    </row>
    <row r="391" spans="1:29" x14ac:dyDescent="0.25">
      <c r="A391" s="27">
        <v>45790.270833333336</v>
      </c>
      <c r="B391" s="28" t="s">
        <v>27</v>
      </c>
      <c r="C391" s="28" t="str">
        <f>Table_TrackDisplacement[[#This Row],[Epoch]]&amp;"-"&amp;Table_TrackDisplacement[[#This Row],[Track ID]]</f>
        <v>45790.2708333333-250-RL-OP-0036</v>
      </c>
      <c r="D391" s="34">
        <v>51900.520772886579</v>
      </c>
      <c r="E391" s="34">
        <v>159191.31296359556</v>
      </c>
      <c r="F391" s="34">
        <v>18.866</v>
      </c>
      <c r="G391" s="34">
        <v>51900.165031558645</v>
      </c>
      <c r="H391" s="34">
        <v>159190.04854924016</v>
      </c>
      <c r="I391" s="34">
        <v>18.859124401927648</v>
      </c>
      <c r="J391" s="33">
        <v>-9.9999999656574801E-4</v>
      </c>
      <c r="K391" s="33">
        <v>3.3333332976326346E-4</v>
      </c>
      <c r="L391" s="33">
        <v>0</v>
      </c>
      <c r="M391" s="33">
        <v>-1.0336109844502062E-3</v>
      </c>
      <c r="N391" s="33">
        <v>-1.198124373331666E-4</v>
      </c>
      <c r="O391" s="33">
        <v>-2.0404421982789245E-4</v>
      </c>
      <c r="P391" s="29">
        <f>(Table_TrackDisplacement[[#This Row],[LR Track Z]]-Table_TrackDisplacement[[#This Row],[RR Track Z]])*1000</f>
        <v>6.8755980723516075</v>
      </c>
      <c r="Q391" s="29">
        <f>_xlfn.XLOOKUP(Table_TrackDisplacement[[#This Row],[Track ID]],Table__Track_Baseline[Track ID],Table__Track_Baseline[Avg. Cant],"-")</f>
        <v>6.671553852523715</v>
      </c>
      <c r="R391" s="29">
        <f>Table_TrackDisplacement[[#This Row],[Cant Raw Data]]-Table_TrackDisplacement[[#This Row],[BL Cant Raw Data]]</f>
        <v>0.20404421982789245</v>
      </c>
      <c r="S391" s="30">
        <f>(Table_TrackDisplacement[[#This Row],[Delta LR Z]]-Table_TrackDisplacement[[#This Row],[Delta RR Z]])*1000</f>
        <v>0.20404421982789245</v>
      </c>
      <c r="T391" s="29">
        <f>Table_TrackDisplacement[[#This Row],[Cant Delta Data]]-Table_TrackDisplacement[[#This Row],[Raw Cant Change]]</f>
        <v>0</v>
      </c>
      <c r="U391" s="29">
        <f ca="1">IFERROR(Table_TrackDisplacement[[#This Row],[Cant Raw Data]]-OFFSET(Table_TrackDisplacement[[#This Row],[Cant Raw Data]],-2,0),"-")</f>
        <v>1.3136079355398067</v>
      </c>
      <c r="V391" s="29">
        <f ca="1">_xlfn.XLOOKUP(Table_TrackDisplacement[[#This Row],[Track ID]],Table__Track_Baseline[Track ID],Table__Track_Baseline[Avg. Twist],"-")</f>
        <v>1.4438090996584663</v>
      </c>
      <c r="W391" s="29">
        <f ca="1">IFERROR(Table_TrackDisplacement[[#This Row],[Twist Raw Data]]-Table_TrackDisplacement[[#This Row],[BL Twist Raw Data]],"-")</f>
        <v>-0.13020116411865956</v>
      </c>
      <c r="X391" s="29">
        <f ca="1">IFERROR(Table_TrackDisplacement[[#This Row],[Cant Delta Data]]-OFFSET(Table_TrackDisplacement[[#This Row],[Cant Delta Data]],-2,0),"-")</f>
        <v>-0.13020116411865956</v>
      </c>
      <c r="Y391" s="29">
        <f ca="1">IFERROR(Table_TrackDisplacement[[#This Row],[Twist Delta Data]]-Table_TrackDisplacement[[#This Row],[Raw Twist Change]],"-")</f>
        <v>0</v>
      </c>
      <c r="Z3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1313.5230597022669</v>
      </c>
      <c r="AA391" s="29">
        <f>_xlfn.XLOOKUP(Table_TrackDisplacement[[#This Row],[Track ID]],Table__Track_Baseline[Track ID],Table__Track_Baseline[Avg. Gauge],"-")</f>
        <v>1313.0767033808097</v>
      </c>
      <c r="AB391" s="29">
        <f>IFERROR(Table_TrackDisplacement[[#This Row],[Gauge Raw Data]]-Table_TrackDisplacement[[#This Row],[BL Gauge Raw Data]],"-")</f>
        <v>0.44635632145718773</v>
      </c>
      <c r="AC3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0.49810122303519244</v>
      </c>
    </row>
    <row r="392" spans="1:29" x14ac:dyDescent="0.25">
      <c r="A392" s="27">
        <v>45790.270833333336</v>
      </c>
      <c r="B392" s="28" t="s">
        <v>28</v>
      </c>
      <c r="C392" s="28" t="str">
        <f>Table_TrackDisplacement[[#This Row],[Epoch]]&amp;"-"&amp;Table_TrackDisplacement[[#This Row],[Track ID]]</f>
        <v>45790.2708333333-250-RL-OP-0037</v>
      </c>
      <c r="D392" s="34">
        <v>51901.483797341636</v>
      </c>
      <c r="E392" s="34">
        <v>159191.04354960378</v>
      </c>
      <c r="F392" s="34">
        <v>18.866</v>
      </c>
      <c r="G392" s="34">
        <v>51901.127590755961</v>
      </c>
      <c r="H392" s="34">
        <v>159189.77747846485</v>
      </c>
      <c r="I392" s="34">
        <v>18.858471376692023</v>
      </c>
      <c r="J392" s="33">
        <v>-9.9999999656574801E-4</v>
      </c>
      <c r="K392" s="33">
        <v>3.3333332976326346E-4</v>
      </c>
      <c r="L392" s="33">
        <v>0</v>
      </c>
      <c r="M392" s="33">
        <v>-1.0619101958582178E-3</v>
      </c>
      <c r="N392" s="33">
        <v>-2.2069012629799545E-4</v>
      </c>
      <c r="O392" s="33">
        <v>-9.5187510641636663E-5</v>
      </c>
      <c r="P392" s="29">
        <f>(Table_TrackDisplacement[[#This Row],[LR Track Z]]-Table_TrackDisplacement[[#This Row],[RR Track Z]])*1000</f>
        <v>7.5286233079765452</v>
      </c>
      <c r="Q392" s="29">
        <f>_xlfn.XLOOKUP(Table_TrackDisplacement[[#This Row],[Track ID]],Table__Track_Baseline[Track ID],Table__Track_Baseline[Avg. Cant],"-")</f>
        <v>7.4334357973349086</v>
      </c>
      <c r="R392" s="29">
        <f>Table_TrackDisplacement[[#This Row],[Cant Raw Data]]-Table_TrackDisplacement[[#This Row],[BL Cant Raw Data]]</f>
        <v>9.5187510641636663E-2</v>
      </c>
      <c r="S392" s="30">
        <f>(Table_TrackDisplacement[[#This Row],[Delta LR Z]]-Table_TrackDisplacement[[#This Row],[Delta RR Z]])*1000</f>
        <v>9.5187510641636663E-2</v>
      </c>
      <c r="T392" s="29">
        <f>Table_TrackDisplacement[[#This Row],[Cant Delta Data]]-Table_TrackDisplacement[[#This Row],[Raw Cant Change]]</f>
        <v>0</v>
      </c>
      <c r="U392" s="29">
        <f ca="1">IFERROR(Table_TrackDisplacement[[#This Row],[Cant Raw Data]]-OFFSET(Table_TrackDisplacement[[#This Row],[Cant Raw Data]],-2,0),"-")</f>
        <v>1.3060504712498755</v>
      </c>
      <c r="V392" s="29">
        <f ca="1">_xlfn.XLOOKUP(Table_TrackDisplacement[[#This Row],[Track ID]],Table__Track_Baseline[Track ID],Table__Track_Baseline[Avg. Twist],"-")</f>
        <v>1.5237638896259398</v>
      </c>
      <c r="W392" s="29">
        <f ca="1">IFERROR(Table_TrackDisplacement[[#This Row],[Twist Raw Data]]-Table_TrackDisplacement[[#This Row],[BL Twist Raw Data]],"-")</f>
        <v>-0.21771341837606428</v>
      </c>
      <c r="X392" s="29">
        <f ca="1">IFERROR(Table_TrackDisplacement[[#This Row],[Cant Delta Data]]-OFFSET(Table_TrackDisplacement[[#This Row],[Cant Delta Data]],-2,0),"-")</f>
        <v>-0.21771341837606428</v>
      </c>
      <c r="Y392" s="29">
        <f ca="1">IFERROR(Table_TrackDisplacement[[#This Row],[Twist Delta Data]]-Table_TrackDisplacement[[#This Row],[Raw Twist Change]],"-")</f>
        <v>0</v>
      </c>
      <c r="Z3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1315.2474826758723</v>
      </c>
      <c r="AA392" s="29">
        <f>_xlfn.XLOOKUP(Table_TrackDisplacement[[#This Row],[Track ID]],Table__Track_Baseline[Track ID],Table__Track_Baseline[Avg. Gauge],"-")</f>
        <v>1314.6968682557522</v>
      </c>
      <c r="AB392" s="29">
        <f>IFERROR(Table_TrackDisplacement[[#This Row],[Gauge Raw Data]]-Table_TrackDisplacement[[#This Row],[BL Gauge Raw Data]],"-")</f>
        <v>0.55061442012015505</v>
      </c>
      <c r="AC3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0.56554002937426695</v>
      </c>
    </row>
    <row r="393" spans="1:29" x14ac:dyDescent="0.25">
      <c r="A393" s="27">
        <v>45790.270833333336</v>
      </c>
      <c r="B393" s="28" t="s">
        <v>29</v>
      </c>
      <c r="C393" s="28" t="str">
        <f>Table_TrackDisplacement[[#This Row],[Epoch]]&amp;"-"&amp;Table_TrackDisplacement[[#This Row],[Track ID]]</f>
        <v>45790.2708333333-250-RL-OP-0038</v>
      </c>
      <c r="D393" s="34">
        <v>51902.446769943585</v>
      </c>
      <c r="E393" s="34">
        <v>159190.77524554107</v>
      </c>
      <c r="F393" s="34">
        <v>18.866124762962976</v>
      </c>
      <c r="G393" s="34">
        <v>51902.098875532785</v>
      </c>
      <c r="H393" s="34">
        <v>159189.50505873389</v>
      </c>
      <c r="I393" s="34">
        <v>18.857900000000001</v>
      </c>
      <c r="J393" s="33">
        <v>-9.9588614830281585E-4</v>
      </c>
      <c r="K393" s="33">
        <v>3.4845713526010513E-4</v>
      </c>
      <c r="L393" s="33">
        <v>3.9579980260384673E-5</v>
      </c>
      <c r="M393" s="33">
        <v>-9.9313617101870477E-4</v>
      </c>
      <c r="N393" s="33">
        <v>-3.0820912797935307E-4</v>
      </c>
      <c r="O393" s="33">
        <v>0</v>
      </c>
      <c r="P393" s="29">
        <f>(Table_TrackDisplacement[[#This Row],[LR Track Z]]-Table_TrackDisplacement[[#This Row],[RR Track Z]])*1000</f>
        <v>8.2247629629748076</v>
      </c>
      <c r="Q393" s="29">
        <f>_xlfn.XLOOKUP(Table_TrackDisplacement[[#This Row],[Track ID]],Table__Track_Baseline[Track ID],Table__Track_Baseline[Avg. Cant],"-")</f>
        <v>8.1851829827144229</v>
      </c>
      <c r="R393" s="29">
        <f>Table_TrackDisplacement[[#This Row],[Cant Raw Data]]-Table_TrackDisplacement[[#This Row],[BL Cant Raw Data]]</f>
        <v>3.9579980260384673E-2</v>
      </c>
      <c r="S393" s="30">
        <f>(Table_TrackDisplacement[[#This Row],[Delta LR Z]]-Table_TrackDisplacement[[#This Row],[Delta RR Z]])*1000</f>
        <v>3.9579980260384673E-2</v>
      </c>
      <c r="T393" s="29">
        <f>Table_TrackDisplacement[[#This Row],[Cant Delta Data]]-Table_TrackDisplacement[[#This Row],[Raw Cant Change]]</f>
        <v>0</v>
      </c>
      <c r="U393" s="29">
        <f ca="1">IFERROR(Table_TrackDisplacement[[#This Row],[Cant Raw Data]]-OFFSET(Table_TrackDisplacement[[#This Row],[Cant Raw Data]],-2,0),"-")</f>
        <v>1.3491648906232001</v>
      </c>
      <c r="V393" s="29">
        <f ca="1">_xlfn.XLOOKUP(Table_TrackDisplacement[[#This Row],[Track ID]],Table__Track_Baseline[Track ID],Table__Track_Baseline[Avg. Twist],"-")</f>
        <v>1.5136291301907079</v>
      </c>
      <c r="W393" s="29">
        <f ca="1">IFERROR(Table_TrackDisplacement[[#This Row],[Twist Raw Data]]-Table_TrackDisplacement[[#This Row],[BL Twist Raw Data]],"-")</f>
        <v>-0.16446423956750778</v>
      </c>
      <c r="X393" s="29">
        <f ca="1">IFERROR(Table_TrackDisplacement[[#This Row],[Cant Delta Data]]-OFFSET(Table_TrackDisplacement[[#This Row],[Cant Delta Data]],-2,0),"-")</f>
        <v>-0.16446423956750778</v>
      </c>
      <c r="Y393" s="29">
        <f ca="1">IFERROR(Table_TrackDisplacement[[#This Row],[Twist Delta Data]]-Table_TrackDisplacement[[#This Row],[Raw Twist Change]],"-")</f>
        <v>0</v>
      </c>
      <c r="Z3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1316.9938089874188</v>
      </c>
      <c r="AA393" s="29">
        <f>_xlfn.XLOOKUP(Table_TrackDisplacement[[#This Row],[Track ID]],Table__Track_Baseline[Track ID],Table__Track_Baseline[Avg. Gauge],"-")</f>
        <v>1316.360972673865</v>
      </c>
      <c r="AB393" s="29">
        <f>IFERROR(Table_TrackDisplacement[[#This Row],[Gauge Raw Data]]-Table_TrackDisplacement[[#This Row],[BL Gauge Raw Data]],"-")</f>
        <v>0.63283631355375292</v>
      </c>
      <c r="AC3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0.65786375374339401</v>
      </c>
    </row>
    <row r="394" spans="1:29" x14ac:dyDescent="0.25">
      <c r="A394" s="27">
        <v>45790.270833333336</v>
      </c>
      <c r="B394" s="28" t="s">
        <v>30</v>
      </c>
      <c r="C394" s="28" t="str">
        <f>Table_TrackDisplacement[[#This Row],[Epoch]]&amp;"-"&amp;Table_TrackDisplacement[[#This Row],[Track ID]]</f>
        <v>45790.2708333333-250-RL-OP-0039</v>
      </c>
      <c r="D394" s="34">
        <v>51903.411366943481</v>
      </c>
      <c r="E394" s="34">
        <v>159190.51151814224</v>
      </c>
      <c r="F394" s="34">
        <v>18.866822542397969</v>
      </c>
      <c r="G394" s="34">
        <v>51903.063565613396</v>
      </c>
      <c r="H394" s="34">
        <v>159189.2416710949</v>
      </c>
      <c r="I394" s="34">
        <v>18.857900000000001</v>
      </c>
      <c r="J394" s="33">
        <v>-9.7287803509971127E-4</v>
      </c>
      <c r="K394" s="33">
        <v>4.3304220889694989E-4</v>
      </c>
      <c r="L394" s="33">
        <v>2.6094452310942984E-4</v>
      </c>
      <c r="M394" s="33">
        <v>-9.4183695910032839E-4</v>
      </c>
      <c r="N394" s="33">
        <v>-1.2043476453982294E-4</v>
      </c>
      <c r="O394" s="33">
        <v>0</v>
      </c>
      <c r="P394" s="29">
        <f>(Table_TrackDisplacement[[#This Row],[LR Track Z]]-Table_TrackDisplacement[[#This Row],[RR Track Z]])*1000</f>
        <v>8.9225423979684138</v>
      </c>
      <c r="Q394" s="29">
        <f>_xlfn.XLOOKUP(Table_TrackDisplacement[[#This Row],[Track ID]],Table__Track_Baseline[Track ID],Table__Track_Baseline[Avg. Cant],"-")</f>
        <v>8.6615978748589839</v>
      </c>
      <c r="R394" s="29">
        <f>Table_TrackDisplacement[[#This Row],[Cant Raw Data]]-Table_TrackDisplacement[[#This Row],[BL Cant Raw Data]]</f>
        <v>0.26094452310942984</v>
      </c>
      <c r="S394" s="30">
        <f>(Table_TrackDisplacement[[#This Row],[Delta LR Z]]-Table_TrackDisplacement[[#This Row],[Delta RR Z]])*1000</f>
        <v>0.26094452310942984</v>
      </c>
      <c r="T394" s="29">
        <f>Table_TrackDisplacement[[#This Row],[Cant Delta Data]]-Table_TrackDisplacement[[#This Row],[Raw Cant Change]]</f>
        <v>0</v>
      </c>
      <c r="U394" s="29">
        <f ca="1">IFERROR(Table_TrackDisplacement[[#This Row],[Cant Raw Data]]-OFFSET(Table_TrackDisplacement[[#This Row],[Cant Raw Data]],-2,0),"-")</f>
        <v>1.3939190899918685</v>
      </c>
      <c r="V394" s="29">
        <f ca="1">_xlfn.XLOOKUP(Table_TrackDisplacement[[#This Row],[Track ID]],Table__Track_Baseline[Track ID],Table__Track_Baseline[Avg. Twist],"-")</f>
        <v>1.2281620775240754</v>
      </c>
      <c r="W394" s="29">
        <f ca="1">IFERROR(Table_TrackDisplacement[[#This Row],[Twist Raw Data]]-Table_TrackDisplacement[[#This Row],[BL Twist Raw Data]],"-")</f>
        <v>0.16575701246779317</v>
      </c>
      <c r="X394" s="29">
        <f ca="1">IFERROR(Table_TrackDisplacement[[#This Row],[Cant Delta Data]]-OFFSET(Table_TrackDisplacement[[#This Row],[Cant Delta Data]],-2,0),"-")</f>
        <v>0.16575701246779317</v>
      </c>
      <c r="Y394" s="29">
        <f ca="1">IFERROR(Table_TrackDisplacement[[#This Row],[Twist Delta Data]]-Table_TrackDisplacement[[#This Row],[Raw Twist Change]],"-")</f>
        <v>0</v>
      </c>
      <c r="Z3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1316.6460802398992</v>
      </c>
      <c r="AA394" s="29">
        <f>_xlfn.XLOOKUP(Table_TrackDisplacement[[#This Row],[Track ID]],Table__Track_Baseline[Track ID],Table__Track_Baseline[Avg. Gauge],"-")</f>
        <v>1316.118744445334</v>
      </c>
      <c r="AB394" s="29">
        <f>IFERROR(Table_TrackDisplacement[[#This Row],[Gauge Raw Data]]-Table_TrackDisplacement[[#This Row],[BL Gauge Raw Data]],"-")</f>
        <v>0.52733579456526058</v>
      </c>
      <c r="AC3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0.61269270655422148</v>
      </c>
    </row>
    <row r="395" spans="1:29" x14ac:dyDescent="0.25">
      <c r="A395" s="27">
        <v>45790.270833333336</v>
      </c>
      <c r="B395" s="28" t="s">
        <v>31</v>
      </c>
      <c r="C395" s="28" t="str">
        <f>Table_TrackDisplacement[[#This Row],[Epoch]]&amp;"-"&amp;Table_TrackDisplacement[[#This Row],[Track ID]]</f>
        <v>45790.2708333333-250-RL-OP-0040</v>
      </c>
      <c r="D395" s="34">
        <v>51904.375963943377</v>
      </c>
      <c r="E395" s="34">
        <v>159190.24779074339</v>
      </c>
      <c r="F395" s="34">
        <v>18.867520321832963</v>
      </c>
      <c r="G395" s="34">
        <v>51904.028255694</v>
      </c>
      <c r="H395" s="34">
        <v>159188.97828345592</v>
      </c>
      <c r="I395" s="34">
        <v>18.857900000000001</v>
      </c>
      <c r="J395" s="33">
        <v>-9.498699291725643E-4</v>
      </c>
      <c r="K395" s="33">
        <v>5.1762725342996418E-4</v>
      </c>
      <c r="L395" s="33">
        <v>4.82309065958475E-4</v>
      </c>
      <c r="M395" s="33">
        <v>-8.9053775445790961E-4</v>
      </c>
      <c r="N395" s="33">
        <v>6.7339598899707198E-5</v>
      </c>
      <c r="O395" s="33">
        <v>0</v>
      </c>
      <c r="P395" s="29">
        <f>(Table_TrackDisplacement[[#This Row],[LR Track Z]]-Table_TrackDisplacement[[#This Row],[RR Track Z]])*1000</f>
        <v>9.6203218329620199</v>
      </c>
      <c r="Q395" s="29">
        <f>_xlfn.XLOOKUP(Table_TrackDisplacement[[#This Row],[Track ID]],Table__Track_Baseline[Track ID],Table__Track_Baseline[Avg. Cant],"-")</f>
        <v>9.1380127670035449</v>
      </c>
      <c r="R395" s="29">
        <f>Table_TrackDisplacement[[#This Row],[Cant Raw Data]]-Table_TrackDisplacement[[#This Row],[BL Cant Raw Data]]</f>
        <v>0.482309065958475</v>
      </c>
      <c r="S395" s="30">
        <f>(Table_TrackDisplacement[[#This Row],[Delta LR Z]]-Table_TrackDisplacement[[#This Row],[Delta RR Z]])*1000</f>
        <v>0.482309065958475</v>
      </c>
      <c r="T395" s="29">
        <f>Table_TrackDisplacement[[#This Row],[Cant Delta Data]]-Table_TrackDisplacement[[#This Row],[Raw Cant Change]]</f>
        <v>0</v>
      </c>
      <c r="U395" s="29">
        <f ca="1">IFERROR(Table_TrackDisplacement[[#This Row],[Cant Raw Data]]-OFFSET(Table_TrackDisplacement[[#This Row],[Cant Raw Data]],-2,0),"-")</f>
        <v>1.3955588699872123</v>
      </c>
      <c r="V395" s="29">
        <f ca="1">_xlfn.XLOOKUP(Table_TrackDisplacement[[#This Row],[Track ID]],Table__Track_Baseline[Track ID],Table__Track_Baseline[Avg. Twist],"-")</f>
        <v>0.95282978428912202</v>
      </c>
      <c r="W395" s="29">
        <f ca="1">IFERROR(Table_TrackDisplacement[[#This Row],[Twist Raw Data]]-Table_TrackDisplacement[[#This Row],[BL Twist Raw Data]],"-")</f>
        <v>0.44272908569809033</v>
      </c>
      <c r="X395" s="29">
        <f ca="1">IFERROR(Table_TrackDisplacement[[#This Row],[Cant Delta Data]]-OFFSET(Table_TrackDisplacement[[#This Row],[Cant Delta Data]],-2,0),"-")</f>
        <v>0.44272908569809033</v>
      </c>
      <c r="Y395" s="29">
        <f ca="1">IFERROR(Table_TrackDisplacement[[#This Row],[Twist Delta Data]]-Table_TrackDisplacement[[#This Row],[Raw Twist Change]],"-")</f>
        <v>0</v>
      </c>
      <c r="Z3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1316.2987237842199</v>
      </c>
      <c r="AA395" s="29">
        <f>_xlfn.XLOOKUP(Table_TrackDisplacement[[#This Row],[Track ID]],Table__Track_Baseline[Track ID],Table__Track_Baseline[Avg. Gauge],"-")</f>
        <v>1315.8766898367924</v>
      </c>
      <c r="AB395" s="29">
        <f>IFERROR(Table_TrackDisplacement[[#This Row],[Gauge Raw Data]]-Table_TrackDisplacement[[#This Row],[BL Gauge Raw Data]],"-")</f>
        <v>0.42203394742750788</v>
      </c>
      <c r="AC3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0.66249627461931204</v>
      </c>
    </row>
    <row r="396" spans="1:29" x14ac:dyDescent="0.25">
      <c r="A396" s="27">
        <v>45790.270833333336</v>
      </c>
      <c r="B396" s="28" t="s">
        <v>32</v>
      </c>
      <c r="C396" s="28" t="str">
        <f>Table_TrackDisplacement[[#This Row],[Epoch]]&amp;"-"&amp;Table_TrackDisplacement[[#This Row],[Track ID]]</f>
        <v>45790.2708333333-250-RL-OP-0041</v>
      </c>
      <c r="D396" s="34">
        <v>51905.341841450259</v>
      </c>
      <c r="E396" s="34">
        <v>159189.98517913549</v>
      </c>
      <c r="F396" s="34">
        <v>18.868392406740742</v>
      </c>
      <c r="G396" s="34">
        <v>51905.003861376892</v>
      </c>
      <c r="H396" s="34">
        <v>159188.71299131436</v>
      </c>
      <c r="I396" s="34">
        <v>18.858104705007346</v>
      </c>
      <c r="J396" s="33">
        <v>7.2817783802747726E-8</v>
      </c>
      <c r="K396" s="33">
        <v>3.3331406302750111E-4</v>
      </c>
      <c r="L396" s="33">
        <v>6.2688359244944536E-4</v>
      </c>
      <c r="M396" s="33">
        <v>4.1235252865590155E-6</v>
      </c>
      <c r="N396" s="33">
        <v>1.5548343071714044E-5</v>
      </c>
      <c r="O396" s="33">
        <v>6.2823559687785746E-9</v>
      </c>
      <c r="P396" s="29">
        <f>(Table_TrackDisplacement[[#This Row],[LR Track Z]]-Table_TrackDisplacement[[#This Row],[RR Track Z]])*1000</f>
        <v>10.287701733396659</v>
      </c>
      <c r="Q396" s="29">
        <f>_xlfn.XLOOKUP(Table_TrackDisplacement[[#This Row],[Track ID]],Table__Track_Baseline[Track ID],Table__Track_Baseline[Avg. Cant],"-")</f>
        <v>9.6608244233031826</v>
      </c>
      <c r="R396" s="29">
        <f>Table_TrackDisplacement[[#This Row],[Cant Raw Data]]-Table_TrackDisplacement[[#This Row],[BL Cant Raw Data]]</f>
        <v>0.62687731009347658</v>
      </c>
      <c r="S396" s="30">
        <f>(Table_TrackDisplacement[[#This Row],[Delta LR Z]]-Table_TrackDisplacement[[#This Row],[Delta RR Z]])*1000</f>
        <v>0.62687731009347658</v>
      </c>
      <c r="T396" s="29">
        <f>Table_TrackDisplacement[[#This Row],[Cant Delta Data]]-Table_TrackDisplacement[[#This Row],[Raw Cant Change]]</f>
        <v>0</v>
      </c>
      <c r="U396" s="29">
        <f ca="1">IFERROR(Table_TrackDisplacement[[#This Row],[Cant Raw Data]]-OFFSET(Table_TrackDisplacement[[#This Row],[Cant Raw Data]],-2,0),"-")</f>
        <v>1.3651593354282454</v>
      </c>
      <c r="V396" s="29">
        <f ca="1">_xlfn.XLOOKUP(Table_TrackDisplacement[[#This Row],[Track ID]],Table__Track_Baseline[Track ID],Table__Track_Baseline[Avg. Twist],"-")</f>
        <v>0.99922654844419867</v>
      </c>
      <c r="W396" s="29">
        <f ca="1">IFERROR(Table_TrackDisplacement[[#This Row],[Twist Raw Data]]-Table_TrackDisplacement[[#This Row],[BL Twist Raw Data]],"-")</f>
        <v>0.36593278698404674</v>
      </c>
      <c r="X396" s="29">
        <f ca="1">IFERROR(Table_TrackDisplacement[[#This Row],[Cant Delta Data]]-OFFSET(Table_TrackDisplacement[[#This Row],[Cant Delta Data]],-2,0),"-")</f>
        <v>0.36593278698404674</v>
      </c>
      <c r="Y396" s="29">
        <f ca="1">IFERROR(Table_TrackDisplacement[[#This Row],[Twist Delta Data]]-Table_TrackDisplacement[[#This Row],[Raw Twist Change]],"-")</f>
        <v>0</v>
      </c>
      <c r="Z3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1316.3579372773709</v>
      </c>
      <c r="AA396" s="29">
        <f>_xlfn.XLOOKUP(Table_TrackDisplacement[[#This Row],[Track ID]],Table__Track_Baseline[Track ID],Table__Track_Baseline[Avg. Gauge],"-")</f>
        <v>1316.0471258679206</v>
      </c>
      <c r="AB396" s="29">
        <f>IFERROR(Table_TrackDisplacement[[#This Row],[Gauge Raw Data]]-Table_TrackDisplacement[[#This Row],[BL Gauge Raw Data]],"-")</f>
        <v>0.31081140945025254</v>
      </c>
      <c r="AC3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0.70282759117747029</v>
      </c>
    </row>
    <row r="397" spans="1:29" x14ac:dyDescent="0.25">
      <c r="A397" s="27">
        <v>45790.270833333336</v>
      </c>
      <c r="B397" s="28" t="s">
        <v>33</v>
      </c>
      <c r="C397" s="28" t="str">
        <f>Table_TrackDisplacement[[#This Row],[Epoch]]&amp;"-"&amp;Table_TrackDisplacement[[#This Row],[Track ID]]</f>
        <v>45790.2708333333-250-RL-OP-0042</v>
      </c>
      <c r="D397" s="34">
        <v>51906.308594977017</v>
      </c>
      <c r="E397" s="34">
        <v>159189.72947487878</v>
      </c>
      <c r="F397" s="34">
        <v>18.870110425193985</v>
      </c>
      <c r="G397" s="34">
        <v>51905.970489987638</v>
      </c>
      <c r="H397" s="34">
        <v>159188.45681371962</v>
      </c>
      <c r="I397" s="34">
        <v>18.859577402901905</v>
      </c>
      <c r="J397" s="33">
        <v>5.0065864343196154E-7</v>
      </c>
      <c r="K397" s="33">
        <v>3.3320090733468533E-4</v>
      </c>
      <c r="L397" s="33">
        <v>3.9314050068028905E-4</v>
      </c>
      <c r="M397" s="33">
        <v>3.3789161534514278E-5</v>
      </c>
      <c r="N397" s="33">
        <v>1.2740679085254669E-4</v>
      </c>
      <c r="O397" s="33">
        <v>5.1479162266332423E-8</v>
      </c>
      <c r="P397" s="29">
        <f>(Table_TrackDisplacement[[#This Row],[LR Track Z]]-Table_TrackDisplacement[[#This Row],[RR Track Z]])*1000</f>
        <v>10.533022292079863</v>
      </c>
      <c r="Q397" s="29">
        <f>_xlfn.XLOOKUP(Table_TrackDisplacement[[#This Row],[Track ID]],Table__Track_Baseline[Track ID],Table__Track_Baseline[Avg. Cant],"-")</f>
        <v>10.139933270561841</v>
      </c>
      <c r="R397" s="29">
        <f>Table_TrackDisplacement[[#This Row],[Cant Raw Data]]-Table_TrackDisplacement[[#This Row],[BL Cant Raw Data]]</f>
        <v>0.39308902151802272</v>
      </c>
      <c r="S397" s="30">
        <f>(Table_TrackDisplacement[[#This Row],[Delta LR Z]]-Table_TrackDisplacement[[#This Row],[Delta RR Z]])*1000</f>
        <v>0.39308902151802272</v>
      </c>
      <c r="T397" s="29">
        <f>Table_TrackDisplacement[[#This Row],[Cant Delta Data]]-Table_TrackDisplacement[[#This Row],[Raw Cant Change]]</f>
        <v>0</v>
      </c>
      <c r="U397" s="29">
        <f ca="1">IFERROR(Table_TrackDisplacement[[#This Row],[Cant Raw Data]]-OFFSET(Table_TrackDisplacement[[#This Row],[Cant Raw Data]],-2,0),"-")</f>
        <v>0.91270045911784337</v>
      </c>
      <c r="V397" s="29">
        <f ca="1">_xlfn.XLOOKUP(Table_TrackDisplacement[[#This Row],[Track ID]],Table__Track_Baseline[Track ID],Table__Track_Baseline[Avg. Twist],"-")</f>
        <v>1.0019205035582956</v>
      </c>
      <c r="W397" s="29">
        <f ca="1">IFERROR(Table_TrackDisplacement[[#This Row],[Twist Raw Data]]-Table_TrackDisplacement[[#This Row],[BL Twist Raw Data]],"-")</f>
        <v>-8.9220044440452284E-2</v>
      </c>
      <c r="X397" s="29">
        <f ca="1">IFERROR(Table_TrackDisplacement[[#This Row],[Cant Delta Data]]-OFFSET(Table_TrackDisplacement[[#This Row],[Cant Delta Data]],-2,0),"-")</f>
        <v>-8.9220044440452284E-2</v>
      </c>
      <c r="Y397" s="29">
        <f ca="1">IFERROR(Table_TrackDisplacement[[#This Row],[Twist Delta Data]]-Table_TrackDisplacement[[#This Row],[Raw Twist Change]],"-")</f>
        <v>0</v>
      </c>
      <c r="Z3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1316.8494046197402</v>
      </c>
      <c r="AA397" s="29">
        <f>_xlfn.XLOOKUP(Table_TrackDisplacement[[#This Row],[Track ID]],Table__Track_Baseline[Track ID],Table__Track_Baseline[Avg. Gauge],"-")</f>
        <v>1316.655979842496</v>
      </c>
      <c r="AB397" s="29">
        <f>IFERROR(Table_TrackDisplacement[[#This Row],[Gauge Raw Data]]-Table_TrackDisplacement[[#This Row],[BL Gauge Raw Data]],"-")</f>
        <v>0.19342477724421769</v>
      </c>
      <c r="AC3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0.44494754931496155</v>
      </c>
    </row>
    <row r="398" spans="1:29" x14ac:dyDescent="0.25">
      <c r="A398" s="27">
        <v>45790.270833333336</v>
      </c>
      <c r="B398" s="28" t="s">
        <v>34</v>
      </c>
      <c r="C398" s="28" t="str">
        <f>Table_TrackDisplacement[[#This Row],[Epoch]]&amp;"-"&amp;Table_TrackDisplacement[[#This Row],[Track ID]]</f>
        <v>45790.2708333333-250-RL-OP-0043</v>
      </c>
      <c r="D398" s="34">
        <v>51907.275348503776</v>
      </c>
      <c r="E398" s="34">
        <v>159189.47377062205</v>
      </c>
      <c r="F398" s="34">
        <v>18.871828443647232</v>
      </c>
      <c r="G398" s="34">
        <v>51906.937118598384</v>
      </c>
      <c r="H398" s="34">
        <v>159188.20063612488</v>
      </c>
      <c r="I398" s="34">
        <v>18.861050100796465</v>
      </c>
      <c r="J398" s="33">
        <v>9.2849222710356116E-7</v>
      </c>
      <c r="K398" s="33">
        <v>3.3308775164186954E-4</v>
      </c>
      <c r="L398" s="33">
        <v>1.5939740891823817E-4</v>
      </c>
      <c r="M398" s="33">
        <v>6.3454805058427155E-5</v>
      </c>
      <c r="N398" s="33">
        <v>2.392652677372098E-4</v>
      </c>
      <c r="O398" s="33">
        <v>9.6675968563886272E-8</v>
      </c>
      <c r="P398" s="29">
        <f>(Table_TrackDisplacement[[#This Row],[LR Track Z]]-Table_TrackDisplacement[[#This Row],[RR Track Z]])*1000</f>
        <v>10.77834285076662</v>
      </c>
      <c r="Q398" s="29">
        <f>_xlfn.XLOOKUP(Table_TrackDisplacement[[#This Row],[Track ID]],Table__Track_Baseline[Track ID],Table__Track_Baseline[Avg. Cant],"-")</f>
        <v>10.619042117816946</v>
      </c>
      <c r="R398" s="29">
        <f>Table_TrackDisplacement[[#This Row],[Cant Raw Data]]-Table_TrackDisplacement[[#This Row],[BL Cant Raw Data]]</f>
        <v>0.15930073294967428</v>
      </c>
      <c r="S398" s="30">
        <f>(Table_TrackDisplacement[[#This Row],[Delta LR Z]]-Table_TrackDisplacement[[#This Row],[Delta RR Z]])*1000</f>
        <v>0.15930073294967428</v>
      </c>
      <c r="T398" s="29">
        <f>Table_TrackDisplacement[[#This Row],[Cant Delta Data]]-Table_TrackDisplacement[[#This Row],[Raw Cant Change]]</f>
        <v>0</v>
      </c>
      <c r="U398" s="29">
        <f ca="1">IFERROR(Table_TrackDisplacement[[#This Row],[Cant Raw Data]]-OFFSET(Table_TrackDisplacement[[#This Row],[Cant Raw Data]],-2,0),"-")</f>
        <v>0.49064111736996097</v>
      </c>
      <c r="V398" s="29">
        <f ca="1">_xlfn.XLOOKUP(Table_TrackDisplacement[[#This Row],[Track ID]],Table__Track_Baseline[Track ID],Table__Track_Baseline[Avg. Twist],"-")</f>
        <v>0.95821769451376326</v>
      </c>
      <c r="W398" s="29">
        <f ca="1">IFERROR(Table_TrackDisplacement[[#This Row],[Twist Raw Data]]-Table_TrackDisplacement[[#This Row],[BL Twist Raw Data]],"-")</f>
        <v>-0.4675765771438023</v>
      </c>
      <c r="X398" s="29">
        <f ca="1">IFERROR(Table_TrackDisplacement[[#This Row],[Cant Delta Data]]-OFFSET(Table_TrackDisplacement[[#This Row],[Cant Delta Data]],-2,0),"-")</f>
        <v>-0.4675765771438023</v>
      </c>
      <c r="Y398" s="29">
        <f ca="1">IFERROR(Table_TrackDisplacement[[#This Row],[Twist Delta Data]]-Table_TrackDisplacement[[#This Row],[Raw Twist Change]],"-")</f>
        <v>0</v>
      </c>
      <c r="Z3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1317.3409161859543</v>
      </c>
      <c r="AA398" s="29">
        <f>_xlfn.XLOOKUP(Table_TrackDisplacement[[#This Row],[Track ID]],Table__Track_Baseline[Track ID],Table__Track_Baseline[Avg. Gauge],"-")</f>
        <v>1317.2650047757083</v>
      </c>
      <c r="AB398" s="29">
        <f>IFERROR(Table_TrackDisplacement[[#This Row],[Gauge Raw Data]]-Table_TrackDisplacement[[#This Row],[BL Gauge Raw Data]],"-")</f>
        <v>7.5911410245907973E-2</v>
      </c>
      <c r="AC3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0.19516383322896722</v>
      </c>
    </row>
    <row r="399" spans="1:29" x14ac:dyDescent="0.25">
      <c r="A399" s="27">
        <v>45790.270833333336</v>
      </c>
      <c r="B399" s="28" t="s">
        <v>35</v>
      </c>
      <c r="C399" s="28" t="str">
        <f>Table_TrackDisplacement[[#This Row],[Epoch]]&amp;"-"&amp;Table_TrackDisplacement[[#This Row],[Track ID]]</f>
        <v>45790.2708333333-250-RL-OP-0044</v>
      </c>
      <c r="D399" s="34">
        <v>51908.242806888149</v>
      </c>
      <c r="E399" s="34">
        <v>159189.22150144327</v>
      </c>
      <c r="F399" s="34">
        <v>18.873859626742529</v>
      </c>
      <c r="G399" s="34">
        <v>51907.904497607546</v>
      </c>
      <c r="H399" s="34">
        <v>159187.94812580553</v>
      </c>
      <c r="I399" s="34">
        <v>18.86283096891291</v>
      </c>
      <c r="J399" s="33">
        <v>-1.8246857507620007E-5</v>
      </c>
      <c r="K399" s="33">
        <v>2.6109637110494077E-4</v>
      </c>
      <c r="L399" s="33">
        <v>4.4220630712743514E-8</v>
      </c>
      <c r="M399" s="33">
        <v>-8.9197128545492887E-6</v>
      </c>
      <c r="N399" s="33">
        <v>2.9816303867846727E-4</v>
      </c>
      <c r="O399" s="33">
        <v>-2.1552935436375265E-8</v>
      </c>
      <c r="P399" s="29">
        <f>(Table_TrackDisplacement[[#This Row],[LR Track Z]]-Table_TrackDisplacement[[#This Row],[RR Track Z]])*1000</f>
        <v>11.028657829619704</v>
      </c>
      <c r="Q399" s="29">
        <f>_xlfn.XLOOKUP(Table_TrackDisplacement[[#This Row],[Track ID]],Table__Track_Baseline[Track ID],Table__Track_Baseline[Avg. Cant],"-")</f>
        <v>11.028592056053554</v>
      </c>
      <c r="R399" s="29">
        <f>Table_TrackDisplacement[[#This Row],[Cant Raw Data]]-Table_TrackDisplacement[[#This Row],[BL Cant Raw Data]]</f>
        <v>6.5773566149118778E-5</v>
      </c>
      <c r="S399" s="30">
        <f>(Table_TrackDisplacement[[#This Row],[Delta LR Z]]-Table_TrackDisplacement[[#This Row],[Delta RR Z]])*1000</f>
        <v>6.5773566149118778E-5</v>
      </c>
      <c r="T399" s="29">
        <f>Table_TrackDisplacement[[#This Row],[Cant Delta Data]]-Table_TrackDisplacement[[#This Row],[Raw Cant Change]]</f>
        <v>0</v>
      </c>
      <c r="U399" s="29">
        <f ca="1">IFERROR(Table_TrackDisplacement[[#This Row],[Cant Raw Data]]-OFFSET(Table_TrackDisplacement[[#This Row],[Cant Raw Data]],-2,0),"-")</f>
        <v>0.49563553753984024</v>
      </c>
      <c r="V399" s="29">
        <f ca="1">_xlfn.XLOOKUP(Table_TrackDisplacement[[#This Row],[Track ID]],Table__Track_Baseline[Track ID],Table__Track_Baseline[Avg. Twist],"-")</f>
        <v>0.88865878549171384</v>
      </c>
      <c r="W399" s="29">
        <f ca="1">IFERROR(Table_TrackDisplacement[[#This Row],[Twist Raw Data]]-Table_TrackDisplacement[[#This Row],[BL Twist Raw Data]],"-")</f>
        <v>-0.3930232479518736</v>
      </c>
      <c r="X399" s="29">
        <f ca="1">IFERROR(Table_TrackDisplacement[[#This Row],[Cant Delta Data]]-OFFSET(Table_TrackDisplacement[[#This Row],[Cant Delta Data]],-2,0),"-")</f>
        <v>-0.3930232479518736</v>
      </c>
      <c r="Y399" s="29">
        <f ca="1">IFERROR(Table_TrackDisplacement[[#This Row],[Twist Delta Data]]-Table_TrackDisplacement[[#This Row],[Raw Twist Change]],"-")</f>
        <v>0</v>
      </c>
      <c r="Z3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1317.5964159904033</v>
      </c>
      <c r="AA399" s="29">
        <f>_xlfn.XLOOKUP(Table_TrackDisplacement[[#This Row],[Track ID]],Table__Track_Baseline[Track ID],Table__Track_Baseline[Avg. Gauge],"-")</f>
        <v>1317.6346329476246</v>
      </c>
      <c r="AB399" s="29">
        <f>IFERROR(Table_TrackDisplacement[[#This Row],[Gauge Raw Data]]-Table_TrackDisplacement[[#This Row],[BL Gauge Raw Data]],"-")</f>
        <v>-3.8216957221266057E-2</v>
      </c>
      <c r="AC3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3.8222216033972058E-2</v>
      </c>
    </row>
    <row r="400" spans="1:29" x14ac:dyDescent="0.25">
      <c r="A400" s="27">
        <v>45790.270833333336</v>
      </c>
      <c r="B400" s="28" t="s">
        <v>36</v>
      </c>
      <c r="C400" s="28" t="str">
        <f>Table_TrackDisplacement[[#This Row],[Epoch]]&amp;"-"&amp;Table_TrackDisplacement[[#This Row],[Track ID]]</f>
        <v>45790.2708333333-250-RL-OP-0045</v>
      </c>
      <c r="D400" s="34">
        <v>51909.212315815959</v>
      </c>
      <c r="E400" s="34">
        <v>159188.97646037152</v>
      </c>
      <c r="F400" s="34">
        <v>18.876563705831956</v>
      </c>
      <c r="G400" s="34">
        <v>51908.873769331156</v>
      </c>
      <c r="H400" s="34">
        <v>159187.70214442315</v>
      </c>
      <c r="I400" s="34">
        <v>18.865173045894053</v>
      </c>
      <c r="J400" s="33">
        <v>-7.5644951721187681E-5</v>
      </c>
      <c r="K400" s="33">
        <v>3.3864693250507116E-5</v>
      </c>
      <c r="L400" s="33">
        <v>1.8332296392031822E-7</v>
      </c>
      <c r="M400" s="33">
        <v>-3.4059819881804287E-5</v>
      </c>
      <c r="N400" s="33">
        <v>1.990359160117805E-4</v>
      </c>
      <c r="O400" s="33">
        <v>-8.2299649761807814E-8</v>
      </c>
      <c r="P400" s="29">
        <f>(Table_TrackDisplacement[[#This Row],[LR Track Z]]-Table_TrackDisplacement[[#This Row],[RR Track Z]])*1000</f>
        <v>11.390659937902115</v>
      </c>
      <c r="Q400" s="29">
        <f>_xlfn.XLOOKUP(Table_TrackDisplacement[[#This Row],[Track ID]],Table__Track_Baseline[Track ID],Table__Track_Baseline[Avg. Cant],"-")</f>
        <v>11.390394315288432</v>
      </c>
      <c r="R400" s="29">
        <f>Table_TrackDisplacement[[#This Row],[Cant Raw Data]]-Table_TrackDisplacement[[#This Row],[BL Cant Raw Data]]</f>
        <v>2.6562261368212603E-4</v>
      </c>
      <c r="S400" s="30">
        <f>(Table_TrackDisplacement[[#This Row],[Delta LR Z]]-Table_TrackDisplacement[[#This Row],[Delta RR Z]])*1000</f>
        <v>2.6562261368212603E-4</v>
      </c>
      <c r="T400" s="29">
        <f>Table_TrackDisplacement[[#This Row],[Cant Delta Data]]-Table_TrackDisplacement[[#This Row],[Raw Cant Change]]</f>
        <v>0</v>
      </c>
      <c r="U400" s="29">
        <f ca="1">IFERROR(Table_TrackDisplacement[[#This Row],[Cant Raw Data]]-OFFSET(Table_TrackDisplacement[[#This Row],[Cant Raw Data]],-2,0),"-")</f>
        <v>0.61231708713549438</v>
      </c>
      <c r="V400" s="29">
        <f ca="1">_xlfn.XLOOKUP(Table_TrackDisplacement[[#This Row],[Track ID]],Table__Track_Baseline[Track ID],Table__Track_Baseline[Avg. Twist],"-")</f>
        <v>0.77135219747148653</v>
      </c>
      <c r="W400" s="29">
        <f ca="1">IFERROR(Table_TrackDisplacement[[#This Row],[Twist Raw Data]]-Table_TrackDisplacement[[#This Row],[BL Twist Raw Data]],"-")</f>
        <v>-0.15903511033599216</v>
      </c>
      <c r="X400" s="29">
        <f ca="1">IFERROR(Table_TrackDisplacement[[#This Row],[Cant Delta Data]]-OFFSET(Table_TrackDisplacement[[#This Row],[Cant Delta Data]],-2,0),"-")</f>
        <v>-0.15903511033599216</v>
      </c>
      <c r="Y400" s="29">
        <f ca="1">IFERROR(Table_TrackDisplacement[[#This Row],[Twist Delta Data]]-Table_TrackDisplacement[[#This Row],[Raw Twist Change]],"-")</f>
        <v>0</v>
      </c>
      <c r="Z4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1318.5691509225383</v>
      </c>
      <c r="AA400" s="29">
        <f>_xlfn.XLOOKUP(Table_TrackDisplacement[[#This Row],[Track ID]],Table__Track_Baseline[Track ID],Table__Track_Baseline[Avg. Gauge],"-")</f>
        <v>1318.7394535583733</v>
      </c>
      <c r="AB400" s="29">
        <f>IFERROR(Table_TrackDisplacement[[#This Row],[Gauge Raw Data]]-Table_TrackDisplacement[[#This Row],[BL Gauge Raw Data]],"-")</f>
        <v>-0.17030263583501437</v>
      </c>
      <c r="AC4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0.17032594216362343</v>
      </c>
    </row>
    <row r="401" spans="1:29" x14ac:dyDescent="0.25">
      <c r="A401" s="27">
        <v>45790.270833333336</v>
      </c>
      <c r="B401" s="28" t="s">
        <v>37</v>
      </c>
      <c r="C401" s="28" t="str">
        <f>Table_TrackDisplacement[[#This Row],[Epoch]]&amp;"-"&amp;Table_TrackDisplacement[[#This Row],[Track ID]]</f>
        <v>45790.2708333333-250-RL-OP-0046</v>
      </c>
      <c r="D401" s="34">
        <v>51910.181824743777</v>
      </c>
      <c r="E401" s="34">
        <v>159188.73141929976</v>
      </c>
      <c r="F401" s="34">
        <v>18.879267784921382</v>
      </c>
      <c r="G401" s="34">
        <v>51909.843041054766</v>
      </c>
      <c r="H401" s="34">
        <v>159187.45616304077</v>
      </c>
      <c r="I401" s="34">
        <v>18.867515122875201</v>
      </c>
      <c r="J401" s="33">
        <v>-1.3304303865879774E-4</v>
      </c>
      <c r="K401" s="33">
        <v>-1.9336698460392654E-4</v>
      </c>
      <c r="L401" s="33">
        <v>3.2242529712789292E-7</v>
      </c>
      <c r="M401" s="33">
        <v>-5.91999341850169E-5</v>
      </c>
      <c r="N401" s="33">
        <v>9.9908793345093727E-5</v>
      </c>
      <c r="O401" s="33">
        <v>-1.4304636053452668E-7</v>
      </c>
      <c r="P401" s="29">
        <f>(Table_TrackDisplacement[[#This Row],[LR Track Z]]-Table_TrackDisplacement[[#This Row],[RR Track Z]])*1000</f>
        <v>11.752662046180973</v>
      </c>
      <c r="Q401" s="29">
        <f>_xlfn.XLOOKUP(Table_TrackDisplacement[[#This Row],[Track ID]],Table__Track_Baseline[Track ID],Table__Track_Baseline[Avg. Cant],"-")</f>
        <v>11.75219657452331</v>
      </c>
      <c r="R401" s="29">
        <f>Table_TrackDisplacement[[#This Row],[Cant Raw Data]]-Table_TrackDisplacement[[#This Row],[BL Cant Raw Data]]</f>
        <v>4.654716576624196E-4</v>
      </c>
      <c r="S401" s="30">
        <f>(Table_TrackDisplacement[[#This Row],[Delta LR Z]]-Table_TrackDisplacement[[#This Row],[Delta RR Z]])*1000</f>
        <v>4.654716576624196E-4</v>
      </c>
      <c r="T401" s="29">
        <f>Table_TrackDisplacement[[#This Row],[Cant Delta Data]]-Table_TrackDisplacement[[#This Row],[Raw Cant Change]]</f>
        <v>0</v>
      </c>
      <c r="U401" s="29">
        <f ca="1">IFERROR(Table_TrackDisplacement[[#This Row],[Cant Raw Data]]-OFFSET(Table_TrackDisplacement[[#This Row],[Cant Raw Data]],-2,0),"-")</f>
        <v>0.72400421656126923</v>
      </c>
      <c r="V401" s="29">
        <f ca="1">_xlfn.XLOOKUP(Table_TrackDisplacement[[#This Row],[Track ID]],Table__Track_Baseline[Track ID],Table__Track_Baseline[Avg. Twist],"-")</f>
        <v>0.72360451846975593</v>
      </c>
      <c r="W401" s="29">
        <f ca="1">IFERROR(Table_TrackDisplacement[[#This Row],[Twist Raw Data]]-Table_TrackDisplacement[[#This Row],[BL Twist Raw Data]],"-")</f>
        <v>3.9969809151330082E-4</v>
      </c>
      <c r="X401" s="29">
        <f ca="1">IFERROR(Table_TrackDisplacement[[#This Row],[Cant Delta Data]]-OFFSET(Table_TrackDisplacement[[#This Row],[Cant Delta Data]],-2,0),"-")</f>
        <v>3.9969809151330082E-4</v>
      </c>
      <c r="Y401" s="29">
        <f ca="1">IFERROR(Table_TrackDisplacement[[#This Row],[Twist Delta Data]]-Table_TrackDisplacement[[#This Row],[Raw Twist Change]],"-")</f>
        <v>0</v>
      </c>
      <c r="Z4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1319.5419808002307</v>
      </c>
      <c r="AA401" s="29">
        <f>_xlfn.XLOOKUP(Table_TrackDisplacement[[#This Row],[Track ID]],Table__Track_Baseline[Track ID],Table__Track_Baseline[Avg. Gauge],"-")</f>
        <v>1319.8443684156091</v>
      </c>
      <c r="AB401" s="29">
        <f>IFERROR(Table_TrackDisplacement[[#This Row],[Gauge Raw Data]]-Table_TrackDisplacement[[#This Row],[BL Gauge Raw Data]],"-")</f>
        <v>-0.30238761537839309</v>
      </c>
      <c r="AC4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0.30242966566425461</v>
      </c>
    </row>
    <row r="402" spans="1:29" x14ac:dyDescent="0.25">
      <c r="A402" s="27">
        <v>45790.270833333336</v>
      </c>
      <c r="B402" s="28" t="s">
        <v>38</v>
      </c>
      <c r="C402" s="28" t="str">
        <f>Table_TrackDisplacement[[#This Row],[Epoch]]&amp;"-"&amp;Table_TrackDisplacement[[#This Row],[Track ID]]</f>
        <v>45790.2708333333-250-RL-OP-0047</v>
      </c>
      <c r="D402" s="34">
        <v>51911.151141496419</v>
      </c>
      <c r="E402" s="34">
        <v>159188.48844319949</v>
      </c>
      <c r="F402" s="34">
        <v>18.882328518492972</v>
      </c>
      <c r="G402" s="34">
        <v>51910.835188304052</v>
      </c>
      <c r="H402" s="34">
        <v>159187.20649995178</v>
      </c>
      <c r="I402" s="34">
        <v>18.870139116386198</v>
      </c>
      <c r="J402" s="33">
        <v>-3.2747709337854758E-4</v>
      </c>
      <c r="K402" s="33">
        <v>-3.1019389280118048E-4</v>
      </c>
      <c r="L402" s="33">
        <v>-4.9101338401413841E-5</v>
      </c>
      <c r="M402" s="33">
        <v>5.8477162383496761E-6</v>
      </c>
      <c r="N402" s="33">
        <v>2.3971602786332369E-5</v>
      </c>
      <c r="O402" s="33">
        <v>2.0378966070211391E-8</v>
      </c>
      <c r="P402" s="29">
        <f>(Table_TrackDisplacement[[#This Row],[LR Track Z]]-Table_TrackDisplacement[[#This Row],[RR Track Z]])*1000</f>
        <v>12.189402106773883</v>
      </c>
      <c r="Q402" s="29">
        <f>_xlfn.XLOOKUP(Table_TrackDisplacement[[#This Row],[Track ID]],Table__Track_Baseline[Track ID],Table__Track_Baseline[Avg. Cant],"-")</f>
        <v>12.238523824141367</v>
      </c>
      <c r="R402" s="29">
        <f>Table_TrackDisplacement[[#This Row],[Cant Raw Data]]-Table_TrackDisplacement[[#This Row],[BL Cant Raw Data]]</f>
        <v>-4.9121717367484052E-2</v>
      </c>
      <c r="S402" s="30">
        <f>(Table_TrackDisplacement[[#This Row],[Delta LR Z]]-Table_TrackDisplacement[[#This Row],[Delta RR Z]])*1000</f>
        <v>-4.9121717367484052E-2</v>
      </c>
      <c r="T402" s="29">
        <f>Table_TrackDisplacement[[#This Row],[Cant Delta Data]]-Table_TrackDisplacement[[#This Row],[Raw Cant Change]]</f>
        <v>0</v>
      </c>
      <c r="U402" s="29">
        <f ca="1">IFERROR(Table_TrackDisplacement[[#This Row],[Cant Raw Data]]-OFFSET(Table_TrackDisplacement[[#This Row],[Cant Raw Data]],-2,0),"-")</f>
        <v>0.79874216887176885</v>
      </c>
      <c r="V402" s="29">
        <f ca="1">_xlfn.XLOOKUP(Table_TrackDisplacement[[#This Row],[Track ID]],Table__Track_Baseline[Track ID],Table__Track_Baseline[Avg. Twist],"-")</f>
        <v>0.84812950885293503</v>
      </c>
      <c r="W402" s="29">
        <f ca="1">IFERROR(Table_TrackDisplacement[[#This Row],[Twist Raw Data]]-Table_TrackDisplacement[[#This Row],[BL Twist Raw Data]],"-")</f>
        <v>-4.9387339981166178E-2</v>
      </c>
      <c r="X402" s="29">
        <f ca="1">IFERROR(Table_TrackDisplacement[[#This Row],[Cant Delta Data]]-OFFSET(Table_TrackDisplacement[[#This Row],[Cant Delta Data]],-2,0),"-")</f>
        <v>-4.9387339981166178E-2</v>
      </c>
      <c r="Y402" s="29">
        <f ca="1">IFERROR(Table_TrackDisplacement[[#This Row],[Twist Delta Data]]-Table_TrackDisplacement[[#This Row],[Raw Twist Change]],"-")</f>
        <v>0</v>
      </c>
      <c r="Z4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1320.3611216800143</v>
      </c>
      <c r="AA402" s="29">
        <f>_xlfn.XLOOKUP(Table_TrackDisplacement[[#This Row],[Track ID]],Table__Track_Baseline[Track ID],Table__Track_Baseline[Avg. Gauge],"-")</f>
        <v>1320.7658031742594</v>
      </c>
      <c r="AB402" s="29">
        <f>IFERROR(Table_TrackDisplacement[[#This Row],[Gauge Raw Data]]-Table_TrackDisplacement[[#This Row],[BL Gauge Raw Data]],"-")</f>
        <v>-0.40468149424509647</v>
      </c>
      <c r="AC4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0.47453656367504482</v>
      </c>
    </row>
    <row r="403" spans="1:29" x14ac:dyDescent="0.25">
      <c r="A403" s="27">
        <v>45790.270833333336</v>
      </c>
      <c r="B403" s="28" t="s">
        <v>39</v>
      </c>
      <c r="C403" s="28" t="str">
        <f>Table_TrackDisplacement[[#This Row],[Epoch]]&amp;"-"&amp;Table_TrackDisplacement[[#This Row],[Track ID]]</f>
        <v>45790.2708333333-250-RL-OP-0048</v>
      </c>
      <c r="D403" s="34">
        <v>51912.122875350411</v>
      </c>
      <c r="E403" s="34">
        <v>159188.2524052464</v>
      </c>
      <c r="F403" s="34">
        <v>18.886733255176882</v>
      </c>
      <c r="G403" s="34">
        <v>51911.806733444027</v>
      </c>
      <c r="H403" s="34">
        <v>159186.96966968034</v>
      </c>
      <c r="I403" s="34">
        <v>18.873524899190585</v>
      </c>
      <c r="J403" s="33">
        <v>-2.9969606839586049E-4</v>
      </c>
      <c r="K403" s="33">
        <v>-2.0042419782839715E-4</v>
      </c>
      <c r="L403" s="33">
        <v>-2.8202988870873469E-4</v>
      </c>
      <c r="M403" s="33">
        <v>3.2635223760735244E-5</v>
      </c>
      <c r="N403" s="33">
        <v>1.3378201401792467E-4</v>
      </c>
      <c r="O403" s="33">
        <v>1.1373200337061462E-7</v>
      </c>
      <c r="P403" s="29">
        <f>(Table_TrackDisplacement[[#This Row],[LR Track Z]]-Table_TrackDisplacement[[#This Row],[RR Track Z]])*1000</f>
        <v>13.208355986296993</v>
      </c>
      <c r="Q403" s="29">
        <f>_xlfn.XLOOKUP(Table_TrackDisplacement[[#This Row],[Track ID]],Table__Track_Baseline[Track ID],Table__Track_Baseline[Avg. Cant],"-")</f>
        <v>13.490499607009099</v>
      </c>
      <c r="R403" s="29">
        <f>Table_TrackDisplacement[[#This Row],[Cant Raw Data]]-Table_TrackDisplacement[[#This Row],[BL Cant Raw Data]]</f>
        <v>-0.2821436207121053</v>
      </c>
      <c r="S403" s="30">
        <f>(Table_TrackDisplacement[[#This Row],[Delta LR Z]]-Table_TrackDisplacement[[#This Row],[Delta RR Z]])*1000</f>
        <v>-0.2821436207121053</v>
      </c>
      <c r="T403" s="29">
        <f>Table_TrackDisplacement[[#This Row],[Cant Delta Data]]-Table_TrackDisplacement[[#This Row],[Raw Cant Change]]</f>
        <v>0</v>
      </c>
      <c r="U403" s="29">
        <f ca="1">IFERROR(Table_TrackDisplacement[[#This Row],[Cant Raw Data]]-OFFSET(Table_TrackDisplacement[[#This Row],[Cant Raw Data]],-2,0),"-")</f>
        <v>1.4556939401160207</v>
      </c>
      <c r="V403" s="29">
        <f ca="1">_xlfn.XLOOKUP(Table_TrackDisplacement[[#This Row],[Track ID]],Table__Track_Baseline[Track ID],Table__Track_Baseline[Avg. Twist],"-")</f>
        <v>1.7383030324857884</v>
      </c>
      <c r="W403" s="29">
        <f ca="1">IFERROR(Table_TrackDisplacement[[#This Row],[Twist Raw Data]]-Table_TrackDisplacement[[#This Row],[BL Twist Raw Data]],"-")</f>
        <v>-0.28260909236976772</v>
      </c>
      <c r="X403" s="29">
        <f ca="1">IFERROR(Table_TrackDisplacement[[#This Row],[Cant Delta Data]]-OFFSET(Table_TrackDisplacement[[#This Row],[Cant Delta Data]],-2,0),"-")</f>
        <v>-0.28260909236976772</v>
      </c>
      <c r="Y403" s="29">
        <f ca="1">IFERROR(Table_TrackDisplacement[[#This Row],[Twist Delta Data]]-Table_TrackDisplacement[[#This Row],[Raw Twist Change]],"-")</f>
        <v>0</v>
      </c>
      <c r="Z4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1321.1853382715708</v>
      </c>
      <c r="AA403" s="29">
        <f>_xlfn.XLOOKUP(Table_TrackDisplacement[[#This Row],[Track ID]],Table__Track_Baseline[Track ID],Table__Track_Baseline[Avg. Gauge],"-")</f>
        <v>1321.5922129002581</v>
      </c>
      <c r="AB403" s="29">
        <f>IFERROR(Table_TrackDisplacement[[#This Row],[Gauge Raw Data]]-Table_TrackDisplacement[[#This Row],[BL Gauge Raw Data]],"-")</f>
        <v>-0.40687462868731927</v>
      </c>
      <c r="AC4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0.54931129834700965</v>
      </c>
    </row>
    <row r="404" spans="1:29" x14ac:dyDescent="0.25">
      <c r="A404" s="27">
        <v>45790.270833333336</v>
      </c>
      <c r="B404" s="28" t="s">
        <v>40</v>
      </c>
      <c r="C404" s="28" t="str">
        <f>Table_TrackDisplacement[[#This Row],[Epoch]]&amp;"-"&amp;Table_TrackDisplacement[[#This Row],[Track ID]]</f>
        <v>45790.2708333333-250-RL-OP-0049</v>
      </c>
      <c r="D404" s="34">
        <v>51913.094609204403</v>
      </c>
      <c r="E404" s="34">
        <v>159188.01636729331</v>
      </c>
      <c r="F404" s="34">
        <v>18.891137991860795</v>
      </c>
      <c r="G404" s="34">
        <v>51912.778278584003</v>
      </c>
      <c r="H404" s="34">
        <v>159186.73283940891</v>
      </c>
      <c r="I404" s="34">
        <v>18.876910681994968</v>
      </c>
      <c r="J404" s="33">
        <v>-2.7191503613721579E-4</v>
      </c>
      <c r="K404" s="33">
        <v>-9.0654502855613828E-5</v>
      </c>
      <c r="L404" s="33">
        <v>-5.1495843900895011E-4</v>
      </c>
      <c r="M404" s="33">
        <v>5.9422731283120811E-5</v>
      </c>
      <c r="N404" s="33">
        <v>2.4359239614568651E-4</v>
      </c>
      <c r="O404" s="33">
        <v>2.0708503711830417E-7</v>
      </c>
      <c r="P404" s="29">
        <f>(Table_TrackDisplacement[[#This Row],[LR Track Z]]-Table_TrackDisplacement[[#This Row],[RR Track Z]])*1000</f>
        <v>14.227309865827209</v>
      </c>
      <c r="Q404" s="29">
        <f>_xlfn.XLOOKUP(Table_TrackDisplacement[[#This Row],[Track ID]],Table__Track_Baseline[Track ID],Table__Track_Baseline[Avg. Cant],"-")</f>
        <v>14.742475389873277</v>
      </c>
      <c r="R404" s="29">
        <f>Table_TrackDisplacement[[#This Row],[Cant Raw Data]]-Table_TrackDisplacement[[#This Row],[BL Cant Raw Data]]</f>
        <v>-0.51516552404606841</v>
      </c>
      <c r="S404" s="30">
        <f>(Table_TrackDisplacement[[#This Row],[Delta LR Z]]-Table_TrackDisplacement[[#This Row],[Delta RR Z]])*1000</f>
        <v>-0.51516552404606841</v>
      </c>
      <c r="T404" s="29">
        <f>Table_TrackDisplacement[[#This Row],[Cant Delta Data]]-Table_TrackDisplacement[[#This Row],[Raw Cant Change]]</f>
        <v>0</v>
      </c>
      <c r="U404" s="29">
        <f ca="1">IFERROR(Table_TrackDisplacement[[#This Row],[Cant Raw Data]]-OFFSET(Table_TrackDisplacement[[#This Row],[Cant Raw Data]],-2,0),"-")</f>
        <v>2.0379077590533257</v>
      </c>
      <c r="V404" s="29">
        <f ca="1">_xlfn.XLOOKUP(Table_TrackDisplacement[[#This Row],[Track ID]],Table__Track_Baseline[Track ID],Table__Track_Baseline[Avg. Twist],"-")</f>
        <v>2.50395156573191</v>
      </c>
      <c r="W404" s="29">
        <f ca="1">IFERROR(Table_TrackDisplacement[[#This Row],[Twist Raw Data]]-Table_TrackDisplacement[[#This Row],[BL Twist Raw Data]],"-")</f>
        <v>-0.46604380667858436</v>
      </c>
      <c r="X404" s="29">
        <f ca="1">IFERROR(Table_TrackDisplacement[[#This Row],[Cant Delta Data]]-OFFSET(Table_TrackDisplacement[[#This Row],[Cant Delta Data]],-2,0),"-")</f>
        <v>-0.46604380667858436</v>
      </c>
      <c r="Y404" s="29">
        <f ca="1">IFERROR(Table_TrackDisplacement[[#This Row],[Twist Delta Data]]-Table_TrackDisplacement[[#This Row],[Raw Twist Change]],"-")</f>
        <v>0</v>
      </c>
      <c r="Z4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1322.0103281669619</v>
      </c>
      <c r="AA404" s="29">
        <f>_xlfn.XLOOKUP(Table_TrackDisplacement[[#This Row],[Track ID]],Table__Track_Baseline[Track ID],Table__Track_Baseline[Avg. Gauge],"-")</f>
        <v>1322.4197928471017</v>
      </c>
      <c r="AB404" s="29">
        <f>IFERROR(Table_TrackDisplacement[[#This Row],[Gauge Raw Data]]-Table_TrackDisplacement[[#This Row],[BL Gauge Raw Data]],"-")</f>
        <v>-0.409464680139763</v>
      </c>
      <c r="AC4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0.69778307716419929</v>
      </c>
    </row>
    <row r="405" spans="1:29" x14ac:dyDescent="0.25">
      <c r="A405" s="27">
        <v>45791.270833333336</v>
      </c>
      <c r="B405" s="28" t="s">
        <v>12</v>
      </c>
      <c r="C405" s="28" t="str">
        <f>Table_TrackDisplacement[[#This Row],[Epoch]]&amp;"-"&amp;Table_TrackDisplacement[[#This Row],[Track ID]]</f>
        <v>45791.2708333333-250-RL-OP-0021</v>
      </c>
      <c r="D405" s="34">
        <v>51886.101888003854</v>
      </c>
      <c r="E405" s="34">
        <v>159195.44568170901</v>
      </c>
      <c r="F405" s="34">
        <v>18.870774640796562</v>
      </c>
      <c r="G405" s="34">
        <v>51885.742050780667</v>
      </c>
      <c r="H405" s="34">
        <v>159194.18695535802</v>
      </c>
      <c r="I405" s="34">
        <v>18.866068661183395</v>
      </c>
      <c r="J405" s="33">
        <v>-9.5402773877140135E-4</v>
      </c>
      <c r="K405" s="33">
        <v>-1.7215055413544178E-4</v>
      </c>
      <c r="L405" s="33">
        <v>7.1828401923212937E-4</v>
      </c>
      <c r="M405" s="33">
        <v>-9.2536066222237423E-4</v>
      </c>
      <c r="N405" s="33">
        <v>2.5963140069507062E-4</v>
      </c>
      <c r="O405" s="33">
        <v>1.5742820380637568E-8</v>
      </c>
      <c r="P405" s="29">
        <f>(Table_TrackDisplacement[[#This Row],[LR Track Z]]-Table_TrackDisplacement[[#This Row],[RR Track Z]])*1000</f>
        <v>4.7059796131669884</v>
      </c>
      <c r="Q405" s="29">
        <f>_xlfn.XLOOKUP(Table_TrackDisplacement[[#This Row],[Track ID]],Table__Track_Baseline[Track ID],Table__Track_Baseline[Avg. Cant],"-")</f>
        <v>3.9877113367552397</v>
      </c>
      <c r="R405" s="29">
        <f>Table_TrackDisplacement[[#This Row],[Cant Raw Data]]-Table_TrackDisplacement[[#This Row],[BL Cant Raw Data]]</f>
        <v>0.71826827641174873</v>
      </c>
      <c r="S405" s="30">
        <f>(Table_TrackDisplacement[[#This Row],[Delta LR Z]]-Table_TrackDisplacement[[#This Row],[Delta RR Z]])*1000</f>
        <v>0.71826827641174873</v>
      </c>
      <c r="T405" s="29">
        <f>Table_TrackDisplacement[[#This Row],[Cant Delta Data]]-Table_TrackDisplacement[[#This Row],[Raw Cant Change]]</f>
        <v>0</v>
      </c>
      <c r="U405" s="29">
        <f ca="1">IFERROR(Table_TrackDisplacement[[#This Row],[Cant Raw Data]]-OFFSET(Table_TrackDisplacement[[#This Row],[Cant Raw Data]],-2,0),"-")</f>
        <v>-8.502376373130005</v>
      </c>
      <c r="V405" s="29" t="str">
        <f ca="1">_xlfn.XLOOKUP(Table_TrackDisplacement[[#This Row],[Track ID]],Table__Track_Baseline[Track ID],Table__Track_Baseline[Avg. Twist],"-")</f>
        <v>-</v>
      </c>
      <c r="W405" s="29" t="str">
        <f ca="1">IFERROR(Table_TrackDisplacement[[#This Row],[Twist Raw Data]]-Table_TrackDisplacement[[#This Row],[BL Twist Raw Data]],"-")</f>
        <v>-</v>
      </c>
      <c r="X405" s="29">
        <f ca="1">IFERROR(Table_TrackDisplacement[[#This Row],[Cant Delta Data]]-OFFSET(Table_TrackDisplacement[[#This Row],[Cant Delta Data]],-2,0),"-")</f>
        <v>1.000411897123854</v>
      </c>
      <c r="Y405" s="29" t="str">
        <f ca="1">IFERROR(Table_TrackDisplacement[[#This Row],[Twist Delta Data]]-Table_TrackDisplacement[[#This Row],[Raw Twist Change]],"-")</f>
        <v>-</v>
      </c>
      <c r="Z4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1309.1588903249133</v>
      </c>
      <c r="AA405" s="29">
        <f>_xlfn.XLOOKUP(Table_TrackDisplacement[[#This Row],[Track ID]],Table__Track_Baseline[Track ID],Table__Track_Baseline[Avg. Gauge],"-")</f>
        <v>1309.5795373260466</v>
      </c>
      <c r="AB405" s="29">
        <f>IFERROR(Table_TrackDisplacement[[#This Row],[Gauge Raw Data]]-Table_TrackDisplacement[[#This Row],[BL Gauge Raw Data]],"-")</f>
        <v>-0.42064700113337494</v>
      </c>
      <c r="AC4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0.83855040080762622</v>
      </c>
    </row>
    <row r="406" spans="1:29" x14ac:dyDescent="0.25">
      <c r="A406" s="27">
        <v>45791.270833333336</v>
      </c>
      <c r="B406" s="28" t="s">
        <v>13</v>
      </c>
      <c r="C406" s="28" t="str">
        <f>Table_TrackDisplacement[[#This Row],[Epoch]]&amp;"-"&amp;Table_TrackDisplacement[[#This Row],[Track ID]]</f>
        <v>45791.2708333333-250-RL-OP-0022</v>
      </c>
      <c r="D406" s="34">
        <v>51887.0635346048</v>
      </c>
      <c r="E406" s="34">
        <v>159195.17139037082</v>
      </c>
      <c r="F406" s="34">
        <v>18.870497718698449</v>
      </c>
      <c r="G406" s="34">
        <v>51886.703169507433</v>
      </c>
      <c r="H406" s="34">
        <v>159193.910819971</v>
      </c>
      <c r="I406" s="34">
        <v>18.866271378951897</v>
      </c>
      <c r="J406" s="33">
        <v>-8.9753687643678859E-4</v>
      </c>
      <c r="K406" s="33">
        <v>2.5911314878612757E-5</v>
      </c>
      <c r="L406" s="33">
        <v>3.7211053585650689E-4</v>
      </c>
      <c r="M406" s="33">
        <v>-8.3564992382889614E-4</v>
      </c>
      <c r="N406" s="33">
        <v>5.71688316995278E-4</v>
      </c>
      <c r="O406" s="33">
        <v>3.4664481063373387E-8</v>
      </c>
      <c r="P406" s="29">
        <f>(Table_TrackDisplacement[[#This Row],[LR Track Z]]-Table_TrackDisplacement[[#This Row],[RR Track Z]])*1000</f>
        <v>4.2263397465518437</v>
      </c>
      <c r="Q406" s="29">
        <f>_xlfn.XLOOKUP(Table_TrackDisplacement[[#This Row],[Track ID]],Table__Track_Baseline[Track ID],Table__Track_Baseline[Avg. Cant],"-")</f>
        <v>3.8542638751764002</v>
      </c>
      <c r="R406" s="29">
        <f>Table_TrackDisplacement[[#This Row],[Cant Raw Data]]-Table_TrackDisplacement[[#This Row],[BL Cant Raw Data]]</f>
        <v>0.37207587137544351</v>
      </c>
      <c r="S406" s="30">
        <f>(Table_TrackDisplacement[[#This Row],[Delta LR Z]]-Table_TrackDisplacement[[#This Row],[Delta RR Z]])*1000</f>
        <v>0.37207587137544351</v>
      </c>
      <c r="T406" s="29">
        <f>Table_TrackDisplacement[[#This Row],[Cant Delta Data]]-Table_TrackDisplacement[[#This Row],[Raw Cant Change]]</f>
        <v>0</v>
      </c>
      <c r="U406" s="29">
        <f ca="1">IFERROR(Table_TrackDisplacement[[#This Row],[Cant Raw Data]]-OFFSET(Table_TrackDisplacement[[#This Row],[Cant Raw Data]],-2,0),"-")</f>
        <v>-10.000970119275365</v>
      </c>
      <c r="V406" s="29" t="str">
        <f ca="1">_xlfn.XLOOKUP(Table_TrackDisplacement[[#This Row],[Track ID]],Table__Track_Baseline[Track ID],Table__Track_Baseline[Avg. Twist],"-")</f>
        <v>-</v>
      </c>
      <c r="W406" s="29" t="str">
        <f ca="1">IFERROR(Table_TrackDisplacement[[#This Row],[Twist Raw Data]]-Table_TrackDisplacement[[#This Row],[BL Twist Raw Data]],"-")</f>
        <v>-</v>
      </c>
      <c r="X406" s="29">
        <f ca="1">IFERROR(Table_TrackDisplacement[[#This Row],[Cant Delta Data]]-OFFSET(Table_TrackDisplacement[[#This Row],[Cant Delta Data]],-2,0),"-")</f>
        <v>0.88724139542151192</v>
      </c>
      <c r="Y406" s="29" t="str">
        <f ca="1">IFERROR(Table_TrackDisplacement[[#This Row],[Twist Delta Data]]-Table_TrackDisplacement[[#This Row],[Raw Twist Change]],"-")</f>
        <v>-</v>
      </c>
      <c r="Z4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1311.075359478418</v>
      </c>
      <c r="AA406" s="29">
        <f>_xlfn.XLOOKUP(Table_TrackDisplacement[[#This Row],[Track ID]],Table__Track_Baseline[Track ID],Table__Track_Baseline[Avg. Gauge],"-")</f>
        <v>1311.6159795455751</v>
      </c>
      <c r="AB406" s="29">
        <f>IFERROR(Table_TrackDisplacement[[#This Row],[Gauge Raw Data]]-Table_TrackDisplacement[[#This Row],[BL Gauge Raw Data]],"-")</f>
        <v>-0.54062006715707867</v>
      </c>
      <c r="AC4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0.66343272831715316</v>
      </c>
    </row>
    <row r="407" spans="1:29" x14ac:dyDescent="0.25">
      <c r="A407" s="27">
        <v>45791.270833333336</v>
      </c>
      <c r="B407" s="28" t="s">
        <v>14</v>
      </c>
      <c r="C407" s="28" t="str">
        <f>Table_TrackDisplacement[[#This Row],[Epoch]]&amp;"-"&amp;Table_TrackDisplacement[[#This Row],[Track ID]]</f>
        <v>45791.2708333333-250-RL-OP-0023</v>
      </c>
      <c r="D407" s="34">
        <v>51888.025181205747</v>
      </c>
      <c r="E407" s="34">
        <v>159194.89709903265</v>
      </c>
      <c r="F407" s="34">
        <v>18.870220796600339</v>
      </c>
      <c r="G407" s="34">
        <v>51887.664288234206</v>
      </c>
      <c r="H407" s="34">
        <v>159193.63468458402</v>
      </c>
      <c r="I407" s="34">
        <v>18.866474096720399</v>
      </c>
      <c r="J407" s="33">
        <v>-8.4104601410217583E-4</v>
      </c>
      <c r="K407" s="33">
        <v>2.2397324210032821E-4</v>
      </c>
      <c r="L407" s="33">
        <v>2.5937052484437118E-5</v>
      </c>
      <c r="M407" s="33">
        <v>-7.4593917088350281E-4</v>
      </c>
      <c r="N407" s="33">
        <v>8.8374529150314629E-4</v>
      </c>
      <c r="O407" s="33">
        <v>5.3586141746109206E-8</v>
      </c>
      <c r="P407" s="29">
        <f>(Table_TrackDisplacement[[#This Row],[LR Track Z]]-Table_TrackDisplacement[[#This Row],[RR Track Z]])*1000</f>
        <v>3.7466998799402518</v>
      </c>
      <c r="Q407" s="29">
        <f>_xlfn.XLOOKUP(Table_TrackDisplacement[[#This Row],[Track ID]],Table__Track_Baseline[Track ID],Table__Track_Baseline[Avg. Cant],"-")</f>
        <v>3.7208164135975608</v>
      </c>
      <c r="R407" s="29">
        <f>Table_TrackDisplacement[[#This Row],[Cant Raw Data]]-Table_TrackDisplacement[[#This Row],[BL Cant Raw Data]]</f>
        <v>2.5883466342691008E-2</v>
      </c>
      <c r="S407" s="30">
        <f>(Table_TrackDisplacement[[#This Row],[Delta LR Z]]-Table_TrackDisplacement[[#This Row],[Delta RR Z]])*1000</f>
        <v>2.5883466342691008E-2</v>
      </c>
      <c r="T407" s="29">
        <f>Table_TrackDisplacement[[#This Row],[Cant Delta Data]]-Table_TrackDisplacement[[#This Row],[Raw Cant Change]]</f>
        <v>0</v>
      </c>
      <c r="U407" s="29">
        <f ca="1">IFERROR(Table_TrackDisplacement[[#This Row],[Cant Raw Data]]-OFFSET(Table_TrackDisplacement[[#This Row],[Cant Raw Data]],-2,0),"-")</f>
        <v>-0.95927973322673665</v>
      </c>
      <c r="V407" s="29">
        <f ca="1">_xlfn.XLOOKUP(Table_TrackDisplacement[[#This Row],[Track ID]],Table__Track_Baseline[Track ID],Table__Track_Baseline[Avg. Twist],"-")</f>
        <v>-0.26689492315767893</v>
      </c>
      <c r="W407" s="29">
        <f ca="1">IFERROR(Table_TrackDisplacement[[#This Row],[Twist Raw Data]]-Table_TrackDisplacement[[#This Row],[BL Twist Raw Data]],"-")</f>
        <v>-0.69238481006905772</v>
      </c>
      <c r="X407" s="29">
        <f ca="1">IFERROR(Table_TrackDisplacement[[#This Row],[Cant Delta Data]]-OFFSET(Table_TrackDisplacement[[#This Row],[Cant Delta Data]],-2,0),"-")</f>
        <v>-0.69238481006905772</v>
      </c>
      <c r="Y407" s="29">
        <f ca="1">IFERROR(Table_TrackDisplacement[[#This Row],[Twist Delta Data]]-Table_TrackDisplacement[[#This Row],[Raw Twist Change]],"-")</f>
        <v>0</v>
      </c>
      <c r="Z4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1312.9920086520424</v>
      </c>
      <c r="AA407" s="29">
        <f>_xlfn.XLOOKUP(Table_TrackDisplacement[[#This Row],[Track ID]],Table__Track_Baseline[Track ID],Table__Track_Baseline[Avg. Gauge],"-")</f>
        <v>1313.6524365911453</v>
      </c>
      <c r="AB407" s="29">
        <f>IFERROR(Table_TrackDisplacement[[#This Row],[Gauge Raw Data]]-Table_TrackDisplacement[[#This Row],[BL Gauge Raw Data]],"-")</f>
        <v>-0.66042793910287401</v>
      </c>
      <c r="AC4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0.66709401333704765</v>
      </c>
    </row>
    <row r="408" spans="1:29" x14ac:dyDescent="0.25">
      <c r="A408" s="27">
        <v>45791.270833333336</v>
      </c>
      <c r="B408" s="28" t="s">
        <v>15</v>
      </c>
      <c r="C408" s="28" t="str">
        <f>Table_TrackDisplacement[[#This Row],[Epoch]]&amp;"-"&amp;Table_TrackDisplacement[[#This Row],[Track ID]]</f>
        <v>45791.2708333333-250-RL-OP-0024</v>
      </c>
      <c r="D408" s="34">
        <v>51888.98628832103</v>
      </c>
      <c r="E408" s="34">
        <v>159194.62201573106</v>
      </c>
      <c r="F408" s="34">
        <v>18.869514730242752</v>
      </c>
      <c r="G408" s="34">
        <v>51888.624024107339</v>
      </c>
      <c r="H408" s="34">
        <v>159193.3577967032</v>
      </c>
      <c r="I408" s="34">
        <v>18.86545332152658</v>
      </c>
      <c r="J408" s="33">
        <v>-2.3585504095535725E-5</v>
      </c>
      <c r="K408" s="33">
        <v>-8.2395679783076048E-5</v>
      </c>
      <c r="L408" s="33">
        <v>-2.2187327530787115E-7</v>
      </c>
      <c r="M408" s="33">
        <v>-1.0719956699176691E-3</v>
      </c>
      <c r="N408" s="33">
        <v>7.5046025449410081E-4</v>
      </c>
      <c r="O408" s="33">
        <v>2.1475951683669336E-7</v>
      </c>
      <c r="P408" s="29">
        <f>(Table_TrackDisplacement[[#This Row],[LR Track Z]]-Table_TrackDisplacement[[#This Row],[RR Track Z]])*1000</f>
        <v>4.0614087161721102</v>
      </c>
      <c r="Q408" s="29">
        <f>_xlfn.XLOOKUP(Table_TrackDisplacement[[#This Row],[Track ID]],Table__Track_Baseline[Track ID],Table__Track_Baseline[Avg. Cant],"-")</f>
        <v>4.0618453489642548</v>
      </c>
      <c r="R408" s="29">
        <f>Table_TrackDisplacement[[#This Row],[Cant Raw Data]]-Table_TrackDisplacement[[#This Row],[BL Cant Raw Data]]</f>
        <v>-4.3663279214456452E-4</v>
      </c>
      <c r="S408" s="30">
        <f>(Table_TrackDisplacement[[#This Row],[Delta LR Z]]-Table_TrackDisplacement[[#This Row],[Delta RR Z]])*1000</f>
        <v>-4.3663279214456452E-4</v>
      </c>
      <c r="T408" s="29">
        <f>Table_TrackDisplacement[[#This Row],[Cant Delta Data]]-Table_TrackDisplacement[[#This Row],[Raw Cant Change]]</f>
        <v>0</v>
      </c>
      <c r="U408" s="29">
        <f ca="1">IFERROR(Table_TrackDisplacement[[#This Row],[Cant Raw Data]]-OFFSET(Table_TrackDisplacement[[#This Row],[Cant Raw Data]],-2,0),"-")</f>
        <v>-0.16493103037973356</v>
      </c>
      <c r="V408" s="29">
        <f ca="1">_xlfn.XLOOKUP(Table_TrackDisplacement[[#This Row],[Track ID]],Table__Track_Baseline[Track ID],Table__Track_Baseline[Avg. Twist],"-")</f>
        <v>0.20758147378785452</v>
      </c>
      <c r="W408" s="29">
        <f ca="1">IFERROR(Table_TrackDisplacement[[#This Row],[Twist Raw Data]]-Table_TrackDisplacement[[#This Row],[BL Twist Raw Data]],"-")</f>
        <v>-0.37251250416758808</v>
      </c>
      <c r="X408" s="29">
        <f ca="1">IFERROR(Table_TrackDisplacement[[#This Row],[Cant Delta Data]]-OFFSET(Table_TrackDisplacement[[#This Row],[Cant Delta Data]],-2,0),"-")</f>
        <v>-0.37251250416758808</v>
      </c>
      <c r="Y408" s="29">
        <f ca="1">IFERROR(Table_TrackDisplacement[[#This Row],[Twist Delta Data]]-Table_TrackDisplacement[[#This Row],[Raw Twist Change]],"-")</f>
        <v>0</v>
      </c>
      <c r="Z4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408" s="29">
        <f>_xlfn.XLOOKUP(Table_TrackDisplacement[[#This Row],[Track ID]],Table__Track_Baseline[Track ID],Table__Track_Baseline[Avg. Gauge],"-")</f>
        <v>1315.6175827293309</v>
      </c>
      <c r="AB408" s="29">
        <f>IFERROR(Table_TrackDisplacement[[#This Row],[Gauge Raw Data]]-Table_TrackDisplacement[[#This Row],[BL Gauge Raw Data]],"-")</f>
        <v>-0.51241356743230426</v>
      </c>
      <c r="AC4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409" spans="1:29" x14ac:dyDescent="0.25">
      <c r="A409" s="27">
        <v>45791.270833333336</v>
      </c>
      <c r="B409" s="28" t="s">
        <v>16</v>
      </c>
      <c r="C409" s="28" t="str">
        <f>Table_TrackDisplacement[[#This Row],[Epoch]]&amp;"-"&amp;Table_TrackDisplacement[[#This Row],[Track ID]]</f>
        <v>45791.2708333333-250-RL-OP-0025</v>
      </c>
      <c r="D409" s="34">
        <v>51889.947664398285</v>
      </c>
      <c r="E409" s="34">
        <v>159194.34677858101</v>
      </c>
      <c r="F409" s="34">
        <v>18.868773577574299</v>
      </c>
      <c r="G409" s="34">
        <v>51889.58479107709</v>
      </c>
      <c r="H409" s="34">
        <v>159193.08044244221</v>
      </c>
      <c r="I409" s="34">
        <v>18.864251762034648</v>
      </c>
      <c r="J409" s="33">
        <v>-4.9094378482550383E-5</v>
      </c>
      <c r="K409" s="33">
        <v>-1.7151059000752866E-4</v>
      </c>
      <c r="L409" s="33">
        <v>-4.6184004887095398E-7</v>
      </c>
      <c r="M409" s="33">
        <v>-1.15464479313232E-3</v>
      </c>
      <c r="N409" s="33">
        <v>4.6399520942941308E-4</v>
      </c>
      <c r="O409" s="33">
        <v>4.6129782305115441E-7</v>
      </c>
      <c r="P409" s="29">
        <f>(Table_TrackDisplacement[[#This Row],[LR Track Z]]-Table_TrackDisplacement[[#This Row],[RR Track Z]])*1000</f>
        <v>4.5218155396504756</v>
      </c>
      <c r="Q409" s="29">
        <f>_xlfn.XLOOKUP(Table_TrackDisplacement[[#This Row],[Track ID]],Table__Track_Baseline[Track ID],Table__Track_Baseline[Avg. Cant],"-")</f>
        <v>4.5227386775223977</v>
      </c>
      <c r="R409" s="29">
        <f>Table_TrackDisplacement[[#This Row],[Cant Raw Data]]-Table_TrackDisplacement[[#This Row],[BL Cant Raw Data]]</f>
        <v>-9.2313787192210839E-4</v>
      </c>
      <c r="S409" s="30">
        <f>(Table_TrackDisplacement[[#This Row],[Delta LR Z]]-Table_TrackDisplacement[[#This Row],[Delta RR Z]])*1000</f>
        <v>-9.2313787192210839E-4</v>
      </c>
      <c r="T409" s="29">
        <f>Table_TrackDisplacement[[#This Row],[Cant Delta Data]]-Table_TrackDisplacement[[#This Row],[Raw Cant Change]]</f>
        <v>0</v>
      </c>
      <c r="U409" s="29">
        <f ca="1">IFERROR(Table_TrackDisplacement[[#This Row],[Cant Raw Data]]-OFFSET(Table_TrackDisplacement[[#This Row],[Cant Raw Data]],-2,0),"-")</f>
        <v>0.77511565971022378</v>
      </c>
      <c r="V409" s="29">
        <f ca="1">_xlfn.XLOOKUP(Table_TrackDisplacement[[#This Row],[Track ID]],Table__Track_Baseline[Track ID],Table__Track_Baseline[Avg. Twist],"-")</f>
        <v>0.8019222639248369</v>
      </c>
      <c r="W409" s="29">
        <f ca="1">IFERROR(Table_TrackDisplacement[[#This Row],[Twist Raw Data]]-Table_TrackDisplacement[[#This Row],[BL Twist Raw Data]],"-")</f>
        <v>-2.6806604214613117E-2</v>
      </c>
      <c r="X409" s="29">
        <f ca="1">IFERROR(Table_TrackDisplacement[[#This Row],[Cant Delta Data]]-OFFSET(Table_TrackDisplacement[[#This Row],[Cant Delta Data]],-2,0),"-")</f>
        <v>-2.6806604214613117E-2</v>
      </c>
      <c r="Y409" s="29">
        <f ca="1">IFERROR(Table_TrackDisplacement[[#This Row],[Twist Delta Data]]-Table_TrackDisplacement[[#This Row],[Raw Twist Change]],"-")</f>
        <v>0</v>
      </c>
      <c r="Z4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409" s="29">
        <f>_xlfn.XLOOKUP(Table_TrackDisplacement[[#This Row],[Track ID]],Table__Track_Baseline[Track ID],Table__Track_Baseline[Avg. Gauge],"-")</f>
        <v>1317.6166071174061</v>
      </c>
      <c r="AB409" s="29">
        <f>IFERROR(Table_TrackDisplacement[[#This Row],[Gauge Raw Data]]-Table_TrackDisplacement[[#This Row],[BL Gauge Raw Data]],"-")</f>
        <v>-0.30695844940373718</v>
      </c>
      <c r="AC4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410" spans="1:29" x14ac:dyDescent="0.25">
      <c r="A410" s="27">
        <v>45791.270833333336</v>
      </c>
      <c r="B410" s="28" t="s">
        <v>17</v>
      </c>
      <c r="C410" s="28" t="str">
        <f>Table_TrackDisplacement[[#This Row],[Epoch]]&amp;"-"&amp;Table_TrackDisplacement[[#This Row],[Track ID]]</f>
        <v>45791.2708333333-250-RL-OP-0026</v>
      </c>
      <c r="D410" s="34">
        <v>51890.909040475541</v>
      </c>
      <c r="E410" s="34">
        <v>159194.07154143095</v>
      </c>
      <c r="F410" s="34">
        <v>18.868032424905849</v>
      </c>
      <c r="G410" s="34">
        <v>51890.545558046833</v>
      </c>
      <c r="H410" s="34">
        <v>159192.80308818122</v>
      </c>
      <c r="I410" s="34">
        <v>18.86305020254272</v>
      </c>
      <c r="J410" s="33">
        <v>-7.460325286956504E-5</v>
      </c>
      <c r="K410" s="33">
        <v>-2.6062552933581173E-4</v>
      </c>
      <c r="L410" s="33">
        <v>-7.0180681888132312E-7</v>
      </c>
      <c r="M410" s="33">
        <v>-1.2372939308988862E-3</v>
      </c>
      <c r="N410" s="33">
        <v>1.7753013526089489E-4</v>
      </c>
      <c r="O410" s="33">
        <v>7.0783612571290178E-7</v>
      </c>
      <c r="P410" s="29">
        <f>(Table_TrackDisplacement[[#This Row],[LR Track Z]]-Table_TrackDisplacement[[#This Row],[RR Track Z]])*1000</f>
        <v>4.9822223631288409</v>
      </c>
      <c r="Q410" s="29">
        <f>_xlfn.XLOOKUP(Table_TrackDisplacement[[#This Row],[Track ID]],Table__Track_Baseline[Track ID],Table__Track_Baseline[Avg. Cant],"-")</f>
        <v>4.9836320060734352</v>
      </c>
      <c r="R410" s="29">
        <f>Table_TrackDisplacement[[#This Row],[Cant Raw Data]]-Table_TrackDisplacement[[#This Row],[BL Cant Raw Data]]</f>
        <v>-1.4096429445942249E-3</v>
      </c>
      <c r="S410" s="30">
        <f>(Table_TrackDisplacement[[#This Row],[Delta LR Z]]-Table_TrackDisplacement[[#This Row],[Delta RR Z]])*1000</f>
        <v>-1.4096429445942249E-3</v>
      </c>
      <c r="T410" s="29">
        <f>Table_TrackDisplacement[[#This Row],[Cant Delta Data]]-Table_TrackDisplacement[[#This Row],[Raw Cant Change]]</f>
        <v>0</v>
      </c>
      <c r="U410" s="29">
        <f ca="1">IFERROR(Table_TrackDisplacement[[#This Row],[Cant Raw Data]]-OFFSET(Table_TrackDisplacement[[#This Row],[Cant Raw Data]],-2,0),"-")</f>
        <v>0.92081364695673074</v>
      </c>
      <c r="V410" s="29">
        <f ca="1">_xlfn.XLOOKUP(Table_TrackDisplacement[[#This Row],[Track ID]],Table__Track_Baseline[Track ID],Table__Track_Baseline[Avg. Twist],"-")</f>
        <v>0.9217866571091804</v>
      </c>
      <c r="W410" s="29">
        <f ca="1">IFERROR(Table_TrackDisplacement[[#This Row],[Twist Raw Data]]-Table_TrackDisplacement[[#This Row],[BL Twist Raw Data]],"-")</f>
        <v>-9.7301015244966038E-4</v>
      </c>
      <c r="X410" s="29">
        <f ca="1">IFERROR(Table_TrackDisplacement[[#This Row],[Cant Delta Data]]-OFFSET(Table_TrackDisplacement[[#This Row],[Cant Delta Data]],-2,0),"-")</f>
        <v>-9.7301015244966038E-4</v>
      </c>
      <c r="Y410" s="29">
        <f ca="1">IFERROR(Table_TrackDisplacement[[#This Row],[Twist Delta Data]]-Table_TrackDisplacement[[#This Row],[Raw Twist Change]],"-")</f>
        <v>0</v>
      </c>
      <c r="Z4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410" s="29">
        <f>_xlfn.XLOOKUP(Table_TrackDisplacement[[#This Row],[Track ID]],Table__Track_Baseline[Track ID],Table__Track_Baseline[Avg. Gauge],"-")</f>
        <v>1319.6157879683969</v>
      </c>
      <c r="AB410" s="29">
        <f>IFERROR(Table_TrackDisplacement[[#This Row],[Gauge Raw Data]]-Table_TrackDisplacement[[#This Row],[BL Gauge Raw Data]],"-")</f>
        <v>-0.10150411739118681</v>
      </c>
      <c r="AC4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411" spans="1:29" x14ac:dyDescent="0.25">
      <c r="A411" s="27">
        <v>45791.270833333336</v>
      </c>
      <c r="B411" s="28" t="s">
        <v>18</v>
      </c>
      <c r="C411" s="28" t="str">
        <f>Table_TrackDisplacement[[#This Row],[Epoch]]&amp;"-"&amp;Table_TrackDisplacement[[#This Row],[Track ID]]</f>
        <v>45791.2708333333-250-RL-OP-0027</v>
      </c>
      <c r="D411" s="34">
        <v>51891.869997674046</v>
      </c>
      <c r="E411" s="34">
        <v>159193.79503821288</v>
      </c>
      <c r="F411" s="34">
        <v>18.865661670375356</v>
      </c>
      <c r="G411" s="34">
        <v>51891.504353461787</v>
      </c>
      <c r="H411" s="34">
        <v>159192.52690810763</v>
      </c>
      <c r="I411" s="34">
        <v>18.861283132921656</v>
      </c>
      <c r="J411" s="33">
        <v>-9.9999999656574801E-4</v>
      </c>
      <c r="K411" s="33">
        <v>0</v>
      </c>
      <c r="L411" s="33">
        <v>0</v>
      </c>
      <c r="M411" s="33">
        <v>-5.9261651040287688E-4</v>
      </c>
      <c r="N411" s="33">
        <v>2.5689514586701989E-4</v>
      </c>
      <c r="O411" s="33">
        <v>2.6530467422958282E-7</v>
      </c>
      <c r="P411" s="29">
        <f>(Table_TrackDisplacement[[#This Row],[LR Track Z]]-Table_TrackDisplacement[[#This Row],[RR Track Z]])*1000</f>
        <v>4.3785374537002042</v>
      </c>
      <c r="Q411" s="29">
        <f>_xlfn.XLOOKUP(Table_TrackDisplacement[[#This Row],[Track ID]],Table__Track_Baseline[Track ID],Table__Track_Baseline[Avg. Cant],"-")</f>
        <v>4.3788027583744338</v>
      </c>
      <c r="R411" s="29">
        <f>Table_TrackDisplacement[[#This Row],[Cant Raw Data]]-Table_TrackDisplacement[[#This Row],[BL Cant Raw Data]]</f>
        <v>-2.6530467422958282E-4</v>
      </c>
      <c r="S411" s="30">
        <f>(Table_TrackDisplacement[[#This Row],[Delta LR Z]]-Table_TrackDisplacement[[#This Row],[Delta RR Z]])*1000</f>
        <v>-2.6530467422958282E-4</v>
      </c>
      <c r="T411" s="29">
        <f>Table_TrackDisplacement[[#This Row],[Cant Delta Data]]-Table_TrackDisplacement[[#This Row],[Raw Cant Change]]</f>
        <v>0</v>
      </c>
      <c r="U411" s="29">
        <f ca="1">IFERROR(Table_TrackDisplacement[[#This Row],[Cant Raw Data]]-OFFSET(Table_TrackDisplacement[[#This Row],[Cant Raw Data]],-2,0),"-")</f>
        <v>-0.14327808595027136</v>
      </c>
      <c r="V411" s="29">
        <f ca="1">_xlfn.XLOOKUP(Table_TrackDisplacement[[#This Row],[Track ID]],Table__Track_Baseline[Track ID],Table__Track_Baseline[Avg. Twist],"-")</f>
        <v>-0.14393591914796389</v>
      </c>
      <c r="W411" s="29">
        <f ca="1">IFERROR(Table_TrackDisplacement[[#This Row],[Twist Raw Data]]-Table_TrackDisplacement[[#This Row],[BL Twist Raw Data]],"-")</f>
        <v>6.5783319769252557E-4</v>
      </c>
      <c r="X411" s="29">
        <f ca="1">IFERROR(Table_TrackDisplacement[[#This Row],[Cant Delta Data]]-OFFSET(Table_TrackDisplacement[[#This Row],[Cant Delta Data]],-2,0),"-")</f>
        <v>6.5783319769252557E-4</v>
      </c>
      <c r="Y411" s="29">
        <f ca="1">IFERROR(Table_TrackDisplacement[[#This Row],[Twist Delta Data]]-Table_TrackDisplacement[[#This Row],[Raw Twist Change]],"-")</f>
        <v>0</v>
      </c>
      <c r="Z4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1319.7987821604347</v>
      </c>
      <c r="AA411" s="29">
        <f>_xlfn.XLOOKUP(Table_TrackDisplacement[[#This Row],[Track ID]],Table__Track_Baseline[Track ID],Table__Track_Baseline[Avg. Gauge],"-")</f>
        <v>1320.1585236010314</v>
      </c>
      <c r="AB411" s="29">
        <f>IFERROR(Table_TrackDisplacement[[#This Row],[Gauge Raw Data]]-Table_TrackDisplacement[[#This Row],[BL Gauge Raw Data]],"-")</f>
        <v>-0.35974144059673563</v>
      </c>
      <c r="AC4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0.48161861587237448</v>
      </c>
    </row>
    <row r="412" spans="1:29" x14ac:dyDescent="0.25">
      <c r="A412" s="27">
        <v>45791.270833333336</v>
      </c>
      <c r="B412" s="28" t="s">
        <v>19</v>
      </c>
      <c r="C412" s="28" t="str">
        <f>Table_TrackDisplacement[[#This Row],[Epoch]]&amp;"-"&amp;Table_TrackDisplacement[[#This Row],[Track ID]]</f>
        <v>45791.2708333333-250-RL-OP-0028</v>
      </c>
      <c r="D412" s="34">
        <v>51892.83098666594</v>
      </c>
      <c r="E412" s="34">
        <v>159193.51846240537</v>
      </c>
      <c r="F412" s="34">
        <v>18.863216230483452</v>
      </c>
      <c r="G412" s="34">
        <v>51892.465288045249</v>
      </c>
      <c r="H412" s="34">
        <v>159192.25013834573</v>
      </c>
      <c r="I412" s="34">
        <v>18.859487246856443</v>
      </c>
      <c r="J412" s="33">
        <v>-9.9999999656574801E-4</v>
      </c>
      <c r="K412" s="33">
        <v>0</v>
      </c>
      <c r="L412" s="33">
        <v>0</v>
      </c>
      <c r="M412" s="33">
        <v>-5.151581863174215E-4</v>
      </c>
      <c r="N412" s="33">
        <v>5.2561389748007059E-4</v>
      </c>
      <c r="O412" s="33">
        <v>5.4282002182048927E-7</v>
      </c>
      <c r="P412" s="29">
        <f>(Table_TrackDisplacement[[#This Row],[LR Track Z]]-Table_TrackDisplacement[[#This Row],[RR Track Z]])*1000</f>
        <v>3.7289836270097965</v>
      </c>
      <c r="Q412" s="29">
        <f>_xlfn.XLOOKUP(Table_TrackDisplacement[[#This Row],[Track ID]],Table__Track_Baseline[Track ID],Table__Track_Baseline[Avg. Cant],"-")</f>
        <v>3.729526447031617</v>
      </c>
      <c r="R412" s="29">
        <f>Table_TrackDisplacement[[#This Row],[Cant Raw Data]]-Table_TrackDisplacement[[#This Row],[BL Cant Raw Data]]</f>
        <v>-5.4282002182048927E-4</v>
      </c>
      <c r="S412" s="30">
        <f>(Table_TrackDisplacement[[#This Row],[Delta LR Z]]-Table_TrackDisplacement[[#This Row],[Delta RR Z]])*1000</f>
        <v>-5.4282002182048927E-4</v>
      </c>
      <c r="T412" s="29">
        <f>Table_TrackDisplacement[[#This Row],[Cant Delta Data]]-Table_TrackDisplacement[[#This Row],[Raw Cant Change]]</f>
        <v>0</v>
      </c>
      <c r="U412" s="29">
        <f ca="1">IFERROR(Table_TrackDisplacement[[#This Row],[Cant Raw Data]]-OFFSET(Table_TrackDisplacement[[#This Row],[Cant Raw Data]],-2,0),"-")</f>
        <v>-1.2532387361190445</v>
      </c>
      <c r="V412" s="29">
        <f ca="1">_xlfn.XLOOKUP(Table_TrackDisplacement[[#This Row],[Track ID]],Table__Track_Baseline[Track ID],Table__Track_Baseline[Avg. Twist],"-")</f>
        <v>-1.2541055590418182</v>
      </c>
      <c r="W412" s="29">
        <f ca="1">IFERROR(Table_TrackDisplacement[[#This Row],[Twist Raw Data]]-Table_TrackDisplacement[[#This Row],[BL Twist Raw Data]],"-")</f>
        <v>8.6682292277373563E-4</v>
      </c>
      <c r="X412" s="29">
        <f ca="1">IFERROR(Table_TrackDisplacement[[#This Row],[Cant Delta Data]]-OFFSET(Table_TrackDisplacement[[#This Row],[Cant Delta Data]],-2,0),"-")</f>
        <v>8.6682292277373563E-4</v>
      </c>
      <c r="Y412" s="29">
        <f ca="1">IFERROR(Table_TrackDisplacement[[#This Row],[Twist Delta Data]]-Table_TrackDisplacement[[#This Row],[Raw Twist Change]],"-")</f>
        <v>0</v>
      </c>
      <c r="Z4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1319.9982222530114</v>
      </c>
      <c r="AA412" s="29">
        <f>_xlfn.XLOOKUP(Table_TrackDisplacement[[#This Row],[Track ID]],Table__Track_Baseline[Track ID],Table__Track_Baseline[Avg. Gauge],"-")</f>
        <v>1320.6376231231336</v>
      </c>
      <c r="AB412" s="29">
        <f>IFERROR(Table_TrackDisplacement[[#This Row],[Gauge Raw Data]]-Table_TrackDisplacement[[#This Row],[BL Gauge Raw Data]],"-")</f>
        <v>-0.63940087012224467</v>
      </c>
      <c r="AC4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0.71508170501184021</v>
      </c>
    </row>
    <row r="413" spans="1:29" x14ac:dyDescent="0.25">
      <c r="A413" s="27">
        <v>45791.270833333336</v>
      </c>
      <c r="B413" s="28" t="s">
        <v>20</v>
      </c>
      <c r="C413" s="28" t="str">
        <f>Table_TrackDisplacement[[#This Row],[Epoch]]&amp;"-"&amp;Table_TrackDisplacement[[#This Row],[Track ID]]</f>
        <v>45791.2708333333-250-RL-OP-0029</v>
      </c>
      <c r="D413" s="34">
        <v>51893.79183894024</v>
      </c>
      <c r="E413" s="34">
        <v>159193.24190592469</v>
      </c>
      <c r="F413" s="34">
        <v>18.86092641939771</v>
      </c>
      <c r="G413" s="34">
        <v>51893.426692097528</v>
      </c>
      <c r="H413" s="34">
        <v>159191.97323012177</v>
      </c>
      <c r="I413" s="34">
        <v>18.857700906325203</v>
      </c>
      <c r="J413" s="33">
        <v>-9.9552263418445364E-4</v>
      </c>
      <c r="K413" s="33">
        <v>1.5531608369201422E-5</v>
      </c>
      <c r="L413" s="33">
        <v>5.8660084256700884E-6</v>
      </c>
      <c r="M413" s="33">
        <v>-4.609901225194335E-7</v>
      </c>
      <c r="N413" s="33">
        <v>6.6506848088465631E-4</v>
      </c>
      <c r="O413" s="33">
        <v>2.4049384705904231E-10</v>
      </c>
      <c r="P413" s="29">
        <f>(Table_TrackDisplacement[[#This Row],[LR Track Z]]-Table_TrackDisplacement[[#This Row],[RR Track Z]])*1000</f>
        <v>3.2255130725076242</v>
      </c>
      <c r="Q413" s="29">
        <f>_xlfn.XLOOKUP(Table_TrackDisplacement[[#This Row],[Track ID]],Table__Track_Baseline[Track ID],Table__Track_Baseline[Avg. Cant],"-")</f>
        <v>3.2196473045758012</v>
      </c>
      <c r="R413" s="29">
        <f>Table_TrackDisplacement[[#This Row],[Cant Raw Data]]-Table_TrackDisplacement[[#This Row],[BL Cant Raw Data]]</f>
        <v>5.8657679318230294E-3</v>
      </c>
      <c r="S413" s="30">
        <f>(Table_TrackDisplacement[[#This Row],[Delta LR Z]]-Table_TrackDisplacement[[#This Row],[Delta RR Z]])*1000</f>
        <v>5.8657679318230294E-3</v>
      </c>
      <c r="T413" s="29">
        <f>Table_TrackDisplacement[[#This Row],[Cant Delta Data]]-Table_TrackDisplacement[[#This Row],[Raw Cant Change]]</f>
        <v>0</v>
      </c>
      <c r="U413" s="29">
        <f ca="1">IFERROR(Table_TrackDisplacement[[#This Row],[Cant Raw Data]]-OFFSET(Table_TrackDisplacement[[#This Row],[Cant Raw Data]],-2,0),"-")</f>
        <v>-1.15302438119258</v>
      </c>
      <c r="V413" s="29">
        <f ca="1">_xlfn.XLOOKUP(Table_TrackDisplacement[[#This Row],[Track ID]],Table__Track_Baseline[Track ID],Table__Track_Baseline[Avg. Twist],"-")</f>
        <v>-1.1591554537986326</v>
      </c>
      <c r="W413" s="29">
        <f ca="1">IFERROR(Table_TrackDisplacement[[#This Row],[Twist Raw Data]]-Table_TrackDisplacement[[#This Row],[BL Twist Raw Data]],"-")</f>
        <v>6.1310726060526122E-3</v>
      </c>
      <c r="X413" s="29">
        <f ca="1">IFERROR(Table_TrackDisplacement[[#This Row],[Cant Delta Data]]-OFFSET(Table_TrackDisplacement[[#This Row],[Cant Delta Data]],-2,0),"-")</f>
        <v>6.1310726060526122E-3</v>
      </c>
      <c r="Y413" s="29">
        <f ca="1">IFERROR(Table_TrackDisplacement[[#This Row],[Twist Delta Data]]-Table_TrackDisplacement[[#This Row],[Raw Twist Change]],"-")</f>
        <v>0</v>
      </c>
      <c r="Z4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1320.1821516675407</v>
      </c>
      <c r="AA413" s="29">
        <f>_xlfn.XLOOKUP(Table_TrackDisplacement[[#This Row],[Track ID]],Table__Track_Baseline[Track ID],Table__Track_Baseline[Avg. Gauge],"-")</f>
        <v>1321.0817834196855</v>
      </c>
      <c r="AB413" s="29">
        <f>IFERROR(Table_TrackDisplacement[[#This Row],[Gauge Raw Data]]-Table_TrackDisplacement[[#This Row],[BL Gauge Raw Data]],"-")</f>
        <v>-0.89963175214484181</v>
      </c>
      <c r="AC4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1.1883098213318897</v>
      </c>
    </row>
    <row r="414" spans="1:29" x14ac:dyDescent="0.25">
      <c r="A414" s="27">
        <v>45791.270833333336</v>
      </c>
      <c r="B414" s="28" t="s">
        <v>21</v>
      </c>
      <c r="C414" s="28" t="str">
        <f>Table_TrackDisplacement[[#This Row],[Epoch]]&amp;"-"&amp;Table_TrackDisplacement[[#This Row],[Track ID]]</f>
        <v>45791.2708333333-250-RL-OP-0030</v>
      </c>
      <c r="D414" s="34">
        <v>51894.752729646825</v>
      </c>
      <c r="E414" s="34">
        <v>159192.96497849975</v>
      </c>
      <c r="F414" s="34">
        <v>18.861427736242298</v>
      </c>
      <c r="G414" s="34">
        <v>51894.387465215557</v>
      </c>
      <c r="H414" s="34">
        <v>159191.69589460938</v>
      </c>
      <c r="I414" s="34">
        <v>18.857871911080654</v>
      </c>
      <c r="J414" s="33">
        <v>-9.1056327801197767E-4</v>
      </c>
      <c r="K414" s="33">
        <v>3.1024907366372645E-4</v>
      </c>
      <c r="L414" s="33">
        <v>1.1717546621170527E-4</v>
      </c>
      <c r="M414" s="33">
        <v>-8.7440406787209213E-5</v>
      </c>
      <c r="N414" s="33">
        <v>3.635249740909785E-4</v>
      </c>
      <c r="O414" s="33">
        <v>4.5616282307037181E-8</v>
      </c>
      <c r="P414" s="29">
        <f>(Table_TrackDisplacement[[#This Row],[LR Track Z]]-Table_TrackDisplacement[[#This Row],[RR Track Z]])*1000</f>
        <v>3.5558251616443215</v>
      </c>
      <c r="Q414" s="29">
        <f>_xlfn.XLOOKUP(Table_TrackDisplacement[[#This Row],[Track ID]],Table__Track_Baseline[Track ID],Table__Track_Baseline[Avg. Cant],"-")</f>
        <v>3.4386953117149233</v>
      </c>
      <c r="R414" s="29">
        <f>Table_TrackDisplacement[[#This Row],[Cant Raw Data]]-Table_TrackDisplacement[[#This Row],[BL Cant Raw Data]]</f>
        <v>0.11712984992939823</v>
      </c>
      <c r="S414" s="30">
        <f>(Table_TrackDisplacement[[#This Row],[Delta LR Z]]-Table_TrackDisplacement[[#This Row],[Delta RR Z]])*1000</f>
        <v>0.11712984992939823</v>
      </c>
      <c r="T414" s="29">
        <f>Table_TrackDisplacement[[#This Row],[Cant Delta Data]]-Table_TrackDisplacement[[#This Row],[Raw Cant Change]]</f>
        <v>0</v>
      </c>
      <c r="U414" s="29">
        <f ca="1">IFERROR(Table_TrackDisplacement[[#This Row],[Cant Raw Data]]-OFFSET(Table_TrackDisplacement[[#This Row],[Cant Raw Data]],-2,0),"-")</f>
        <v>-0.17315846536547497</v>
      </c>
      <c r="V414" s="29">
        <f ca="1">_xlfn.XLOOKUP(Table_TrackDisplacement[[#This Row],[Track ID]],Table__Track_Baseline[Track ID],Table__Track_Baseline[Avg. Twist],"-")</f>
        <v>-0.29083113531669369</v>
      </c>
      <c r="W414" s="29">
        <f ca="1">IFERROR(Table_TrackDisplacement[[#This Row],[Twist Raw Data]]-Table_TrackDisplacement[[#This Row],[BL Twist Raw Data]],"-")</f>
        <v>0.11767266995121872</v>
      </c>
      <c r="X414" s="29">
        <f ca="1">IFERROR(Table_TrackDisplacement[[#This Row],[Cant Delta Data]]-OFFSET(Table_TrackDisplacement[[#This Row],[Cant Delta Data]],-2,0),"-")</f>
        <v>0.11767266995121872</v>
      </c>
      <c r="Y414" s="29">
        <f ca="1">IFERROR(Table_TrackDisplacement[[#This Row],[Twist Delta Data]]-Table_TrackDisplacement[[#This Row],[Raw Twist Change]],"-")</f>
        <v>0</v>
      </c>
      <c r="Z4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1320.6076894472051</v>
      </c>
      <c r="AA414" s="29">
        <f>_xlfn.XLOOKUP(Table_TrackDisplacement[[#This Row],[Track ID]],Table__Track_Baseline[Track ID],Table__Track_Baseline[Avg. Gauge],"-")</f>
        <v>1320.8864707908592</v>
      </c>
      <c r="AB414" s="29">
        <f>IFERROR(Table_TrackDisplacement[[#This Row],[Gauge Raw Data]]-Table_TrackDisplacement[[#This Row],[BL Gauge Raw Data]],"-")</f>
        <v>-0.27878134365414553</v>
      </c>
      <c r="AC4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0.83312003003416302</v>
      </c>
    </row>
    <row r="415" spans="1:29" x14ac:dyDescent="0.25">
      <c r="A415" s="27">
        <v>45791.270833333336</v>
      </c>
      <c r="B415" s="28" t="s">
        <v>22</v>
      </c>
      <c r="C415" s="28" t="str">
        <f>Table_TrackDisplacement[[#This Row],[Epoch]]&amp;"-"&amp;Table_TrackDisplacement[[#This Row],[Track ID]]</f>
        <v>45791.2708333333-250-RL-OP-0031</v>
      </c>
      <c r="D415" s="34">
        <v>51895.713620353403</v>
      </c>
      <c r="E415" s="34">
        <v>159192.6880510748</v>
      </c>
      <c r="F415" s="34">
        <v>18.861929053086882</v>
      </c>
      <c r="G415" s="34">
        <v>51895.348238333587</v>
      </c>
      <c r="H415" s="34">
        <v>159191.41855909702</v>
      </c>
      <c r="I415" s="34">
        <v>18.858042915836105</v>
      </c>
      <c r="J415" s="33">
        <v>-8.2560392183950171E-4</v>
      </c>
      <c r="K415" s="33">
        <v>6.0496653895825148E-4</v>
      </c>
      <c r="L415" s="33">
        <v>2.2848492399774045E-4</v>
      </c>
      <c r="M415" s="33">
        <v>-1.7441983072785661E-4</v>
      </c>
      <c r="N415" s="33">
        <v>6.1981496401131153E-5</v>
      </c>
      <c r="O415" s="33">
        <v>9.0992070767015321E-8</v>
      </c>
      <c r="P415" s="29">
        <f>(Table_TrackDisplacement[[#This Row],[LR Track Z]]-Table_TrackDisplacement[[#This Row],[RR Track Z]])*1000</f>
        <v>3.8861372507774661</v>
      </c>
      <c r="Q415" s="29">
        <f>_xlfn.XLOOKUP(Table_TrackDisplacement[[#This Row],[Track ID]],Table__Track_Baseline[Track ID],Table__Track_Baseline[Avg. Cant],"-")</f>
        <v>3.6577433188504926</v>
      </c>
      <c r="R415" s="29">
        <f>Table_TrackDisplacement[[#This Row],[Cant Raw Data]]-Table_TrackDisplacement[[#This Row],[BL Cant Raw Data]]</f>
        <v>0.22839393192697344</v>
      </c>
      <c r="S415" s="30">
        <f>(Table_TrackDisplacement[[#This Row],[Delta LR Z]]-Table_TrackDisplacement[[#This Row],[Delta RR Z]])*1000</f>
        <v>0.22839393192697344</v>
      </c>
      <c r="T415" s="29">
        <f>Table_TrackDisplacement[[#This Row],[Cant Delta Data]]-Table_TrackDisplacement[[#This Row],[Raw Cant Change]]</f>
        <v>0</v>
      </c>
      <c r="U415" s="29">
        <f ca="1">IFERROR(Table_TrackDisplacement[[#This Row],[Cant Raw Data]]-OFFSET(Table_TrackDisplacement[[#This Row],[Cant Raw Data]],-2,0),"-")</f>
        <v>0.66062417826984188</v>
      </c>
      <c r="V415" s="29">
        <f ca="1">_xlfn.XLOOKUP(Table_TrackDisplacement[[#This Row],[Track ID]],Table__Track_Baseline[Track ID],Table__Track_Baseline[Avg. Twist],"-")</f>
        <v>0.43809601427469147</v>
      </c>
      <c r="W415" s="29">
        <f ca="1">IFERROR(Table_TrackDisplacement[[#This Row],[Twist Raw Data]]-Table_TrackDisplacement[[#This Row],[BL Twist Raw Data]],"-")</f>
        <v>0.22252816399515041</v>
      </c>
      <c r="X415" s="29">
        <f ca="1">IFERROR(Table_TrackDisplacement[[#This Row],[Cant Delta Data]]-OFFSET(Table_TrackDisplacement[[#This Row],[Cant Delta Data]],-2,0),"-")</f>
        <v>0.22252816399515041</v>
      </c>
      <c r="Y415" s="29">
        <f ca="1">IFERROR(Table_TrackDisplacement[[#This Row],[Twist Delta Data]]-Table_TrackDisplacement[[#This Row],[Raw Twist Change]],"-")</f>
        <v>0</v>
      </c>
      <c r="Z4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1321.033309243353</v>
      </c>
      <c r="AA415" s="29">
        <f>_xlfn.XLOOKUP(Table_TrackDisplacement[[#This Row],[Track ID]],Table__Track_Baseline[Track ID],Table__Track_Baseline[Avg. Gauge],"-")</f>
        <v>1320.6911946526989</v>
      </c>
      <c r="AB415" s="29">
        <f>IFERROR(Table_TrackDisplacement[[#This Row],[Gauge Raw Data]]-Table_TrackDisplacement[[#This Row],[BL Gauge Raw Data]],"-")</f>
        <v>0.34211459065409144</v>
      </c>
      <c r="AC4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0.87808727647012408</v>
      </c>
    </row>
    <row r="416" spans="1:29" x14ac:dyDescent="0.25">
      <c r="A416" s="27">
        <v>45791.270833333336</v>
      </c>
      <c r="B416" s="28" t="s">
        <v>23</v>
      </c>
      <c r="C416" s="28" t="str">
        <f>Table_TrackDisplacement[[#This Row],[Epoch]]&amp;"-"&amp;Table_TrackDisplacement[[#This Row],[Track ID]]</f>
        <v>45791.2708333333-250-RL-OP-0032</v>
      </c>
      <c r="D416" s="34">
        <v>51896.675398681873</v>
      </c>
      <c r="E416" s="34">
        <v>159192.41088265969</v>
      </c>
      <c r="F416" s="34">
        <v>18.862477001539897</v>
      </c>
      <c r="G416" s="34">
        <v>51896.308528737987</v>
      </c>
      <c r="H416" s="34">
        <v>159191.14173461875</v>
      </c>
      <c r="I416" s="34">
        <v>18.85824734462722</v>
      </c>
      <c r="J416" s="33">
        <v>-3.5208140616305172E-6</v>
      </c>
      <c r="K416" s="33">
        <v>6.5439526224508882E-4</v>
      </c>
      <c r="L416" s="33">
        <v>3.2622921977321084E-4</v>
      </c>
      <c r="M416" s="33">
        <v>-9.9267333280295134E-4</v>
      </c>
      <c r="N416" s="33">
        <v>2.5767280021682382E-5</v>
      </c>
      <c r="O416" s="33">
        <v>-9.2779209133198037E-6</v>
      </c>
      <c r="P416" s="29">
        <f>(Table_TrackDisplacement[[#This Row],[LR Track Z]]-Table_TrackDisplacement[[#This Row],[RR Track Z]])*1000</f>
        <v>4.2296569126776262</v>
      </c>
      <c r="Q416" s="29">
        <f>_xlfn.XLOOKUP(Table_TrackDisplacement[[#This Row],[Track ID]],Table__Track_Baseline[Track ID],Table__Track_Baseline[Avg. Cant],"-")</f>
        <v>3.8941497719910956</v>
      </c>
      <c r="R416" s="29">
        <f>Table_TrackDisplacement[[#This Row],[Cant Raw Data]]-Table_TrackDisplacement[[#This Row],[BL Cant Raw Data]]</f>
        <v>0.33550714068653065</v>
      </c>
      <c r="S416" s="30">
        <f>(Table_TrackDisplacement[[#This Row],[Delta LR Z]]-Table_TrackDisplacement[[#This Row],[Delta RR Z]])*1000</f>
        <v>0.33550714068653065</v>
      </c>
      <c r="T416" s="29">
        <f>Table_TrackDisplacement[[#This Row],[Cant Delta Data]]-Table_TrackDisplacement[[#This Row],[Raw Cant Change]]</f>
        <v>0</v>
      </c>
      <c r="U416" s="29">
        <f ca="1">IFERROR(Table_TrackDisplacement[[#This Row],[Cant Raw Data]]-OFFSET(Table_TrackDisplacement[[#This Row],[Cant Raw Data]],-2,0),"-")</f>
        <v>0.67383175103330473</v>
      </c>
      <c r="V416" s="29">
        <f ca="1">_xlfn.XLOOKUP(Table_TrackDisplacement[[#This Row],[Track ID]],Table__Track_Baseline[Track ID],Table__Track_Baseline[Avg. Twist],"-")</f>
        <v>0.45545446027617231</v>
      </c>
      <c r="W416" s="29">
        <f ca="1">IFERROR(Table_TrackDisplacement[[#This Row],[Twist Raw Data]]-Table_TrackDisplacement[[#This Row],[BL Twist Raw Data]],"-")</f>
        <v>0.21837729075713241</v>
      </c>
      <c r="X416" s="29">
        <f ca="1">IFERROR(Table_TrackDisplacement[[#This Row],[Cant Delta Data]]-OFFSET(Table_TrackDisplacement[[#This Row],[Cant Delta Data]],-2,0),"-")</f>
        <v>0.21837729075713241</v>
      </c>
      <c r="Y416" s="29">
        <f ca="1">IFERROR(Table_TrackDisplacement[[#This Row],[Twist Delta Data]]-Table_TrackDisplacement[[#This Row],[Raw Twist Change]],"-")</f>
        <v>0</v>
      </c>
      <c r="Z4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1321.1162687475025</v>
      </c>
      <c r="AA416" s="29">
        <f>_xlfn.XLOOKUP(Table_TrackDisplacement[[#This Row],[Track ID]],Table__Track_Baseline[Track ID],Table__Track_Baseline[Avg. Gauge],"-")</f>
        <v>1320.2368798619764</v>
      </c>
      <c r="AB416" s="29">
        <f>IFERROR(Table_TrackDisplacement[[#This Row],[Gauge Raw Data]]-Table_TrackDisplacement[[#This Row],[BL Gauge Raw Data]],"-")</f>
        <v>0.87938888552616845</v>
      </c>
      <c r="AC4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1.2190819852734358</v>
      </c>
    </row>
    <row r="417" spans="1:29" x14ac:dyDescent="0.25">
      <c r="A417" s="27">
        <v>45791.270833333336</v>
      </c>
      <c r="B417" s="28" t="s">
        <v>24</v>
      </c>
      <c r="C417" s="28" t="str">
        <f>Table_TrackDisplacement[[#This Row],[Epoch]]&amp;"-"&amp;Table_TrackDisplacement[[#This Row],[Track ID]]</f>
        <v>45791.2708333333-250-RL-OP-0033</v>
      </c>
      <c r="D417" s="34">
        <v>51897.636352858688</v>
      </c>
      <c r="E417" s="34">
        <v>159192.13417793906</v>
      </c>
      <c r="F417" s="34">
        <v>18.863729059099267</v>
      </c>
      <c r="G417" s="34">
        <v>51897.270518069447</v>
      </c>
      <c r="H417" s="34">
        <v>159190.86864821697</v>
      </c>
      <c r="I417" s="34">
        <v>18.858833292983896</v>
      </c>
      <c r="J417" s="33">
        <v>-6.0769787523895502E-5</v>
      </c>
      <c r="K417" s="33">
        <v>4.5486009912565351E-4</v>
      </c>
      <c r="L417" s="33">
        <v>2.1071517817006225E-4</v>
      </c>
      <c r="M417" s="33">
        <v>-9.0199680562363937E-4</v>
      </c>
      <c r="N417" s="33">
        <v>3.4466932993382215E-4</v>
      </c>
      <c r="O417" s="33">
        <v>-1.2410367477500017E-4</v>
      </c>
      <c r="P417" s="29">
        <f>(Table_TrackDisplacement[[#This Row],[LR Track Z]]-Table_TrackDisplacement[[#This Row],[RR Track Z]])*1000</f>
        <v>4.8957661153714582</v>
      </c>
      <c r="Q417" s="29">
        <f>_xlfn.XLOOKUP(Table_TrackDisplacement[[#This Row],[Track ID]],Table__Track_Baseline[Track ID],Table__Track_Baseline[Avg. Cant],"-")</f>
        <v>4.5609472624263958</v>
      </c>
      <c r="R417" s="29">
        <f>Table_TrackDisplacement[[#This Row],[Cant Raw Data]]-Table_TrackDisplacement[[#This Row],[BL Cant Raw Data]]</f>
        <v>0.33481885294506242</v>
      </c>
      <c r="S417" s="30">
        <f>(Table_TrackDisplacement[[#This Row],[Delta LR Z]]-Table_TrackDisplacement[[#This Row],[Delta RR Z]])*1000</f>
        <v>0.33481885294506242</v>
      </c>
      <c r="T417" s="29">
        <f>Table_TrackDisplacement[[#This Row],[Cant Delta Data]]-Table_TrackDisplacement[[#This Row],[Raw Cant Change]]</f>
        <v>0</v>
      </c>
      <c r="U417" s="29">
        <f ca="1">IFERROR(Table_TrackDisplacement[[#This Row],[Cant Raw Data]]-OFFSET(Table_TrackDisplacement[[#This Row],[Cant Raw Data]],-2,0),"-")</f>
        <v>1.0096288645939921</v>
      </c>
      <c r="V417" s="29">
        <f ca="1">_xlfn.XLOOKUP(Table_TrackDisplacement[[#This Row],[Track ID]],Table__Track_Baseline[Track ID],Table__Track_Baseline[Avg. Twist],"-")</f>
        <v>0.90320394357590317</v>
      </c>
      <c r="W417" s="29">
        <f ca="1">IFERROR(Table_TrackDisplacement[[#This Row],[Twist Raw Data]]-Table_TrackDisplacement[[#This Row],[BL Twist Raw Data]],"-")</f>
        <v>0.10642492101808898</v>
      </c>
      <c r="X417" s="29">
        <f ca="1">IFERROR(Table_TrackDisplacement[[#This Row],[Cant Delta Data]]-OFFSET(Table_TrackDisplacement[[#This Row],[Cant Delta Data]],-2,0),"-")</f>
        <v>0.10642492101808898</v>
      </c>
      <c r="Y417" s="29">
        <f ca="1">IFERROR(Table_TrackDisplacement[[#This Row],[Twist Delta Data]]-Table_TrackDisplacement[[#This Row],[Raw Twist Change]],"-")</f>
        <v>0</v>
      </c>
      <c r="Z4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1317.355130191864</v>
      </c>
      <c r="AA417" s="29">
        <f>_xlfn.XLOOKUP(Table_TrackDisplacement[[#This Row],[Track ID]],Table__Track_Baseline[Track ID],Table__Track_Baseline[Avg. Gauge],"-")</f>
        <v>1317.0146897271238</v>
      </c>
      <c r="AB417" s="29">
        <f>IFERROR(Table_TrackDisplacement[[#This Row],[Gauge Raw Data]]-Table_TrackDisplacement[[#This Row],[BL Gauge Raw Data]],"-")</f>
        <v>0.34044046474014067</v>
      </c>
      <c r="AC4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0.91209021806152568</v>
      </c>
    </row>
    <row r="418" spans="1:29" x14ac:dyDescent="0.25">
      <c r="A418" s="27">
        <v>45791.270833333336</v>
      </c>
      <c r="B418" s="28" t="s">
        <v>25</v>
      </c>
      <c r="C418" s="28" t="str">
        <f>Table_TrackDisplacement[[#This Row],[Epoch]]&amp;"-"&amp;Table_TrackDisplacement[[#This Row],[Track ID]]</f>
        <v>45791.2708333333-250-RL-OP-0034</v>
      </c>
      <c r="D418" s="34">
        <v>51898.597307035503</v>
      </c>
      <c r="E418" s="34">
        <v>159191.85747321844</v>
      </c>
      <c r="F418" s="34">
        <v>18.864981116658633</v>
      </c>
      <c r="G418" s="34">
        <v>51898.232507400899</v>
      </c>
      <c r="H418" s="34">
        <v>159190.59556181522</v>
      </c>
      <c r="I418" s="34">
        <v>18.859419241340568</v>
      </c>
      <c r="J418" s="33">
        <v>-1.1801876098616049E-4</v>
      </c>
      <c r="K418" s="33">
        <v>2.5532493600621819E-4</v>
      </c>
      <c r="L418" s="33">
        <v>9.5201136559808219E-5</v>
      </c>
      <c r="M418" s="33">
        <v>-8.1132029299624264E-4</v>
      </c>
      <c r="N418" s="33">
        <v>6.6357137984596193E-4</v>
      </c>
      <c r="O418" s="33">
        <v>-2.3892942864023325E-4</v>
      </c>
      <c r="P418" s="29">
        <f>(Table_TrackDisplacement[[#This Row],[LR Track Z]]-Table_TrackDisplacement[[#This Row],[RR Track Z]])*1000</f>
        <v>5.5618753180652902</v>
      </c>
      <c r="Q418" s="29">
        <f>_xlfn.XLOOKUP(Table_TrackDisplacement[[#This Row],[Track ID]],Table__Track_Baseline[Track ID],Table__Track_Baseline[Avg. Cant],"-")</f>
        <v>5.2277447528652488</v>
      </c>
      <c r="R418" s="29">
        <f>Table_TrackDisplacement[[#This Row],[Cant Raw Data]]-Table_TrackDisplacement[[#This Row],[BL Cant Raw Data]]</f>
        <v>0.33413056520004147</v>
      </c>
      <c r="S418" s="30">
        <f>(Table_TrackDisplacement[[#This Row],[Delta LR Z]]-Table_TrackDisplacement[[#This Row],[Delta RR Z]])*1000</f>
        <v>0.33413056520004147</v>
      </c>
      <c r="T418" s="29">
        <f>Table_TrackDisplacement[[#This Row],[Cant Delta Data]]-Table_TrackDisplacement[[#This Row],[Raw Cant Change]]</f>
        <v>0</v>
      </c>
      <c r="U418" s="29">
        <f ca="1">IFERROR(Table_TrackDisplacement[[#This Row],[Cant Raw Data]]-OFFSET(Table_TrackDisplacement[[#This Row],[Cant Raw Data]],-2,0),"-")</f>
        <v>1.332218405387664</v>
      </c>
      <c r="V418" s="29">
        <f ca="1">_xlfn.XLOOKUP(Table_TrackDisplacement[[#This Row],[Track ID]],Table__Track_Baseline[Track ID],Table__Track_Baseline[Avg. Twist],"-")</f>
        <v>1.3335949808741532</v>
      </c>
      <c r="W418" s="29">
        <f ca="1">IFERROR(Table_TrackDisplacement[[#This Row],[Twist Raw Data]]-Table_TrackDisplacement[[#This Row],[BL Twist Raw Data]],"-")</f>
        <v>-1.3765754864891733E-3</v>
      </c>
      <c r="X418" s="29">
        <f ca="1">IFERROR(Table_TrackDisplacement[[#This Row],[Cant Delta Data]]-OFFSET(Table_TrackDisplacement[[#This Row],[Cant Delta Data]],-2,0),"-")</f>
        <v>-1.3765754864891733E-3</v>
      </c>
      <c r="Y418" s="29">
        <f ca="1">IFERROR(Table_TrackDisplacement[[#This Row],[Twist Delta Data]]-Table_TrackDisplacement[[#This Row],[Raw Twist Change]],"-")</f>
        <v>0</v>
      </c>
      <c r="Z4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1313.5943427953648</v>
      </c>
      <c r="AA418" s="29">
        <f>_xlfn.XLOOKUP(Table_TrackDisplacement[[#This Row],[Track ID]],Table__Track_Baseline[Track ID],Table__Track_Baseline[Avg. Gauge],"-")</f>
        <v>1313.7928485909856</v>
      </c>
      <c r="AB418" s="29">
        <f>IFERROR(Table_TrackDisplacement[[#This Row],[Gauge Raw Data]]-Table_TrackDisplacement[[#This Row],[BL Gauge Raw Data]],"-")</f>
        <v>-0.19850579562080384</v>
      </c>
      <c r="AC4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0.87119194658595367</v>
      </c>
    </row>
    <row r="419" spans="1:29" x14ac:dyDescent="0.25">
      <c r="A419" s="27">
        <v>45791.270833333336</v>
      </c>
      <c r="B419" s="28" t="s">
        <v>26</v>
      </c>
      <c r="C419" s="28" t="str">
        <f>Table_TrackDisplacement[[#This Row],[Epoch]]&amp;"-"&amp;Table_TrackDisplacement[[#This Row],[Track ID]]</f>
        <v>45791.2708333333-250-RL-OP-0035</v>
      </c>
      <c r="D419" s="34">
        <v>51899.557748431522</v>
      </c>
      <c r="E419" s="34">
        <v>159191.58237758733</v>
      </c>
      <c r="F419" s="34">
        <v>18.866</v>
      </c>
      <c r="G419" s="34">
        <v>51899.202472361336</v>
      </c>
      <c r="H419" s="34">
        <v>159190.32062001547</v>
      </c>
      <c r="I419" s="34">
        <v>18.859777427163273</v>
      </c>
      <c r="J419" s="33">
        <v>-9.9999999656574801E-4</v>
      </c>
      <c r="K419" s="33">
        <v>3.3333332976326346E-4</v>
      </c>
      <c r="L419" s="33">
        <v>0</v>
      </c>
      <c r="M419" s="33">
        <v>-1.0053117584902793E-3</v>
      </c>
      <c r="N419" s="33">
        <v>9.8106524092145264E-4</v>
      </c>
      <c r="O419" s="33">
        <v>-3.1290092901770095E-4</v>
      </c>
      <c r="P419" s="29">
        <f>(Table_TrackDisplacement[[#This Row],[LR Track Z]]-Table_TrackDisplacement[[#This Row],[RR Track Z]])*1000</f>
        <v>6.2225728367266697</v>
      </c>
      <c r="Q419" s="29">
        <f>_xlfn.XLOOKUP(Table_TrackDisplacement[[#This Row],[Track ID]],Table__Track_Baseline[Track ID],Table__Track_Baseline[Avg. Cant],"-")</f>
        <v>5.9096719077089688</v>
      </c>
      <c r="R419" s="29">
        <f>Table_TrackDisplacement[[#This Row],[Cant Raw Data]]-Table_TrackDisplacement[[#This Row],[BL Cant Raw Data]]</f>
        <v>0.31290092901770095</v>
      </c>
      <c r="S419" s="30">
        <f>(Table_TrackDisplacement[[#This Row],[Delta LR Z]]-Table_TrackDisplacement[[#This Row],[Delta RR Z]])*1000</f>
        <v>0.31290092901770095</v>
      </c>
      <c r="T419" s="29">
        <f>Table_TrackDisplacement[[#This Row],[Cant Delta Data]]-Table_TrackDisplacement[[#This Row],[Raw Cant Change]]</f>
        <v>0</v>
      </c>
      <c r="U419" s="29">
        <f ca="1">IFERROR(Table_TrackDisplacement[[#This Row],[Cant Raw Data]]-OFFSET(Table_TrackDisplacement[[#This Row],[Cant Raw Data]],-2,0),"-")</f>
        <v>1.3268067213552115</v>
      </c>
      <c r="V419" s="29">
        <f ca="1">_xlfn.XLOOKUP(Table_TrackDisplacement[[#This Row],[Track ID]],Table__Track_Baseline[Track ID],Table__Track_Baseline[Avg. Twist],"-")</f>
        <v>1.348724645282573</v>
      </c>
      <c r="W419" s="29">
        <f ca="1">IFERROR(Table_TrackDisplacement[[#This Row],[Twist Raw Data]]-Table_TrackDisplacement[[#This Row],[BL Twist Raw Data]],"-")</f>
        <v>-2.1917923927361471E-2</v>
      </c>
      <c r="X419" s="29">
        <f ca="1">IFERROR(Table_TrackDisplacement[[#This Row],[Cant Delta Data]]-OFFSET(Table_TrackDisplacement[[#This Row],[Cant Delta Data]],-2,0),"-")</f>
        <v>-2.1917923927361471E-2</v>
      </c>
      <c r="Y419" s="29">
        <f ca="1">IFERROR(Table_TrackDisplacement[[#This Row],[Twist Delta Data]]-Table_TrackDisplacement[[#This Row],[Raw Twist Change]],"-")</f>
        <v>0</v>
      </c>
      <c r="Z4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1310.8363653061349</v>
      </c>
      <c r="AA419" s="29">
        <f>_xlfn.XLOOKUP(Table_TrackDisplacement[[#This Row],[Track ID]],Table__Track_Baseline[Track ID],Table__Track_Baseline[Avg. Gauge],"-")</f>
        <v>1311.4569710845515</v>
      </c>
      <c r="AB419" s="29">
        <f>IFERROR(Table_TrackDisplacement[[#This Row],[Gauge Raw Data]]-Table_TrackDisplacement[[#This Row],[BL Gauge Raw Data]],"-")</f>
        <v>-0.62060577841657505</v>
      </c>
      <c r="AC4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0.71936905335684509</v>
      </c>
    </row>
    <row r="420" spans="1:29" x14ac:dyDescent="0.25">
      <c r="A420" s="27">
        <v>45791.270833333336</v>
      </c>
      <c r="B420" s="28" t="s">
        <v>27</v>
      </c>
      <c r="C420" s="28" t="str">
        <f>Table_TrackDisplacement[[#This Row],[Epoch]]&amp;"-"&amp;Table_TrackDisplacement[[#This Row],[Track ID]]</f>
        <v>45791.2708333333-250-RL-OP-0036</v>
      </c>
      <c r="D420" s="34">
        <v>51900.520772886579</v>
      </c>
      <c r="E420" s="34">
        <v>159191.31296359556</v>
      </c>
      <c r="F420" s="34">
        <v>18.866</v>
      </c>
      <c r="G420" s="34">
        <v>51900.165031558645</v>
      </c>
      <c r="H420" s="34">
        <v>159190.04954924015</v>
      </c>
      <c r="I420" s="34">
        <v>18.859124401927648</v>
      </c>
      <c r="J420" s="33">
        <v>-9.9999999656574801E-4</v>
      </c>
      <c r="K420" s="33">
        <v>3.3333332976326346E-4</v>
      </c>
      <c r="L420" s="33">
        <v>0</v>
      </c>
      <c r="M420" s="33">
        <v>-1.0336109844502062E-3</v>
      </c>
      <c r="N420" s="33">
        <v>8.8018755195662379E-4</v>
      </c>
      <c r="O420" s="33">
        <v>-2.0404421982789245E-4</v>
      </c>
      <c r="P420" s="29">
        <f>(Table_TrackDisplacement[[#This Row],[LR Track Z]]-Table_TrackDisplacement[[#This Row],[RR Track Z]])*1000</f>
        <v>6.8755980723516075</v>
      </c>
      <c r="Q420" s="29">
        <f>_xlfn.XLOOKUP(Table_TrackDisplacement[[#This Row],[Track ID]],Table__Track_Baseline[Track ID],Table__Track_Baseline[Avg. Cant],"-")</f>
        <v>6.671553852523715</v>
      </c>
      <c r="R420" s="29">
        <f>Table_TrackDisplacement[[#This Row],[Cant Raw Data]]-Table_TrackDisplacement[[#This Row],[BL Cant Raw Data]]</f>
        <v>0.20404421982789245</v>
      </c>
      <c r="S420" s="30">
        <f>(Table_TrackDisplacement[[#This Row],[Delta LR Z]]-Table_TrackDisplacement[[#This Row],[Delta RR Z]])*1000</f>
        <v>0.20404421982789245</v>
      </c>
      <c r="T420" s="29">
        <f>Table_TrackDisplacement[[#This Row],[Cant Delta Data]]-Table_TrackDisplacement[[#This Row],[Raw Cant Change]]</f>
        <v>0</v>
      </c>
      <c r="U420" s="29">
        <f ca="1">IFERROR(Table_TrackDisplacement[[#This Row],[Cant Raw Data]]-OFFSET(Table_TrackDisplacement[[#This Row],[Cant Raw Data]],-2,0),"-")</f>
        <v>1.3137227542863172</v>
      </c>
      <c r="V420" s="29">
        <f ca="1">_xlfn.XLOOKUP(Table_TrackDisplacement[[#This Row],[Track ID]],Table__Track_Baseline[Track ID],Table__Track_Baseline[Avg. Twist],"-")</f>
        <v>1.4438090996584663</v>
      </c>
      <c r="W420" s="29">
        <f ca="1">IFERROR(Table_TrackDisplacement[[#This Row],[Twist Raw Data]]-Table_TrackDisplacement[[#This Row],[BL Twist Raw Data]],"-")</f>
        <v>-0.13008634537214903</v>
      </c>
      <c r="X420" s="29">
        <f ca="1">IFERROR(Table_TrackDisplacement[[#This Row],[Cant Delta Data]]-OFFSET(Table_TrackDisplacement[[#This Row],[Cant Delta Data]],-2,0),"-")</f>
        <v>-0.13008634537214903</v>
      </c>
      <c r="Y420" s="29">
        <f ca="1">IFERROR(Table_TrackDisplacement[[#This Row],[Twist Delta Data]]-Table_TrackDisplacement[[#This Row],[Raw Twist Change]],"-")</f>
        <v>0</v>
      </c>
      <c r="Z4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1312.5604746775994</v>
      </c>
      <c r="AA420" s="29">
        <f>_xlfn.XLOOKUP(Table_TrackDisplacement[[#This Row],[Track ID]],Table__Track_Baseline[Track ID],Table__Track_Baseline[Avg. Gauge],"-")</f>
        <v>1313.0767033808097</v>
      </c>
      <c r="AB420" s="29">
        <f>IFERROR(Table_TrackDisplacement[[#This Row],[Gauge Raw Data]]-Table_TrackDisplacement[[#This Row],[BL Gauge Raw Data]],"-")</f>
        <v>-0.51622870321034497</v>
      </c>
      <c r="AC4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0.58464799878426643</v>
      </c>
    </row>
    <row r="421" spans="1:29" x14ac:dyDescent="0.25">
      <c r="A421" s="27">
        <v>45791.270833333336</v>
      </c>
      <c r="B421" s="28" t="s">
        <v>28</v>
      </c>
      <c r="C421" s="28" t="str">
        <f>Table_TrackDisplacement[[#This Row],[Epoch]]&amp;"-"&amp;Table_TrackDisplacement[[#This Row],[Track ID]]</f>
        <v>45791.2708333333-250-RL-OP-0037</v>
      </c>
      <c r="D421" s="34">
        <v>51901.483797341636</v>
      </c>
      <c r="E421" s="34">
        <v>159191.04354960378</v>
      </c>
      <c r="F421" s="34">
        <v>18.866</v>
      </c>
      <c r="G421" s="34">
        <v>51901.127590755961</v>
      </c>
      <c r="H421" s="34">
        <v>159189.77847846484</v>
      </c>
      <c r="I421" s="34">
        <v>18.858471376692023</v>
      </c>
      <c r="J421" s="33">
        <v>-9.9999999656574801E-4</v>
      </c>
      <c r="K421" s="33">
        <v>3.3333332976326346E-4</v>
      </c>
      <c r="L421" s="33">
        <v>0</v>
      </c>
      <c r="M421" s="33">
        <v>-1.0619101958582178E-3</v>
      </c>
      <c r="N421" s="33">
        <v>7.7930986299179494E-4</v>
      </c>
      <c r="O421" s="33">
        <v>-9.5187510641636663E-5</v>
      </c>
      <c r="P421" s="29">
        <f>(Table_TrackDisplacement[[#This Row],[LR Track Z]]-Table_TrackDisplacement[[#This Row],[RR Track Z]])*1000</f>
        <v>7.5286233079765452</v>
      </c>
      <c r="Q421" s="29">
        <f>_xlfn.XLOOKUP(Table_TrackDisplacement[[#This Row],[Track ID]],Table__Track_Baseline[Track ID],Table__Track_Baseline[Avg. Cant],"-")</f>
        <v>7.4334357973349086</v>
      </c>
      <c r="R421" s="29">
        <f>Table_TrackDisplacement[[#This Row],[Cant Raw Data]]-Table_TrackDisplacement[[#This Row],[BL Cant Raw Data]]</f>
        <v>9.5187510641636663E-2</v>
      </c>
      <c r="S421" s="30">
        <f>(Table_TrackDisplacement[[#This Row],[Delta LR Z]]-Table_TrackDisplacement[[#This Row],[Delta RR Z]])*1000</f>
        <v>9.5187510641636663E-2</v>
      </c>
      <c r="T421" s="29">
        <f>Table_TrackDisplacement[[#This Row],[Cant Delta Data]]-Table_TrackDisplacement[[#This Row],[Raw Cant Change]]</f>
        <v>0</v>
      </c>
      <c r="U421" s="29">
        <f ca="1">IFERROR(Table_TrackDisplacement[[#This Row],[Cant Raw Data]]-OFFSET(Table_TrackDisplacement[[#This Row],[Cant Raw Data]],-2,0),"-")</f>
        <v>1.3060504712498755</v>
      </c>
      <c r="V421" s="29">
        <f ca="1">_xlfn.XLOOKUP(Table_TrackDisplacement[[#This Row],[Track ID]],Table__Track_Baseline[Track ID],Table__Track_Baseline[Avg. Twist],"-")</f>
        <v>1.5237638896259398</v>
      </c>
      <c r="W421" s="29">
        <f ca="1">IFERROR(Table_TrackDisplacement[[#This Row],[Twist Raw Data]]-Table_TrackDisplacement[[#This Row],[BL Twist Raw Data]],"-")</f>
        <v>-0.21771341837606428</v>
      </c>
      <c r="X421" s="29">
        <f ca="1">IFERROR(Table_TrackDisplacement[[#This Row],[Cant Delta Data]]-OFFSET(Table_TrackDisplacement[[#This Row],[Cant Delta Data]],-2,0),"-")</f>
        <v>-0.21771341837606428</v>
      </c>
      <c r="Y421" s="29">
        <f ca="1">IFERROR(Table_TrackDisplacement[[#This Row],[Twist Delta Data]]-Table_TrackDisplacement[[#This Row],[Raw Twist Change]],"-")</f>
        <v>0</v>
      </c>
      <c r="Z4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1314.284900025277</v>
      </c>
      <c r="AA421" s="29">
        <f>_xlfn.XLOOKUP(Table_TrackDisplacement[[#This Row],[Track ID]],Table__Track_Baseline[Track ID],Table__Track_Baseline[Avg. Gauge],"-")</f>
        <v>1314.6968682557522</v>
      </c>
      <c r="AB421" s="29">
        <f>IFERROR(Table_TrackDisplacement[[#This Row],[Gauge Raw Data]]-Table_TrackDisplacement[[#This Row],[BL Gauge Raw Data]],"-")</f>
        <v>-0.41196823047516773</v>
      </c>
      <c r="AC4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0.46020495776243486</v>
      </c>
    </row>
    <row r="422" spans="1:29" x14ac:dyDescent="0.25">
      <c r="A422" s="27">
        <v>45791.270833333336</v>
      </c>
      <c r="B422" s="28" t="s">
        <v>29</v>
      </c>
      <c r="C422" s="28" t="str">
        <f>Table_TrackDisplacement[[#This Row],[Epoch]]&amp;"-"&amp;Table_TrackDisplacement[[#This Row],[Track ID]]</f>
        <v>45791.2708333333-250-RL-OP-0038</v>
      </c>
      <c r="D422" s="34">
        <v>51902.446769943585</v>
      </c>
      <c r="E422" s="34">
        <v>159190.77524554107</v>
      </c>
      <c r="F422" s="34">
        <v>18.866124762962976</v>
      </c>
      <c r="G422" s="34">
        <v>51902.098875532785</v>
      </c>
      <c r="H422" s="34">
        <v>159189.50605873388</v>
      </c>
      <c r="I422" s="34">
        <v>18.857900000000001</v>
      </c>
      <c r="J422" s="33">
        <v>-9.9588614830281585E-4</v>
      </c>
      <c r="K422" s="33">
        <v>3.4845713526010513E-4</v>
      </c>
      <c r="L422" s="33">
        <v>3.9579980260384673E-5</v>
      </c>
      <c r="M422" s="33">
        <v>-9.9313617101870477E-4</v>
      </c>
      <c r="N422" s="33">
        <v>6.9179086131043732E-4</v>
      </c>
      <c r="O422" s="33">
        <v>0</v>
      </c>
      <c r="P422" s="29">
        <f>(Table_TrackDisplacement[[#This Row],[LR Track Z]]-Table_TrackDisplacement[[#This Row],[RR Track Z]])*1000</f>
        <v>8.2247629629748076</v>
      </c>
      <c r="Q422" s="29">
        <f>_xlfn.XLOOKUP(Table_TrackDisplacement[[#This Row],[Track ID]],Table__Track_Baseline[Track ID],Table__Track_Baseline[Avg. Cant],"-")</f>
        <v>8.1851829827144229</v>
      </c>
      <c r="R422" s="29">
        <f>Table_TrackDisplacement[[#This Row],[Cant Raw Data]]-Table_TrackDisplacement[[#This Row],[BL Cant Raw Data]]</f>
        <v>3.9579980260384673E-2</v>
      </c>
      <c r="S422" s="30">
        <f>(Table_TrackDisplacement[[#This Row],[Delta LR Z]]-Table_TrackDisplacement[[#This Row],[Delta RR Z]])*1000</f>
        <v>3.9579980260384673E-2</v>
      </c>
      <c r="T422" s="29">
        <f>Table_TrackDisplacement[[#This Row],[Cant Delta Data]]-Table_TrackDisplacement[[#This Row],[Raw Cant Change]]</f>
        <v>0</v>
      </c>
      <c r="U422" s="29">
        <f ca="1">IFERROR(Table_TrackDisplacement[[#This Row],[Cant Raw Data]]-OFFSET(Table_TrackDisplacement[[#This Row],[Cant Raw Data]],-2,0),"-")</f>
        <v>1.3491648906232001</v>
      </c>
      <c r="V422" s="29">
        <f ca="1">_xlfn.XLOOKUP(Table_TrackDisplacement[[#This Row],[Track ID]],Table__Track_Baseline[Track ID],Table__Track_Baseline[Avg. Twist],"-")</f>
        <v>1.5136291301907079</v>
      </c>
      <c r="W422" s="29">
        <f ca="1">IFERROR(Table_TrackDisplacement[[#This Row],[Twist Raw Data]]-Table_TrackDisplacement[[#This Row],[BL Twist Raw Data]],"-")</f>
        <v>-0.16446423956750778</v>
      </c>
      <c r="X422" s="29">
        <f ca="1">IFERROR(Table_TrackDisplacement[[#This Row],[Cant Delta Data]]-OFFSET(Table_TrackDisplacement[[#This Row],[Cant Delta Data]],-2,0),"-")</f>
        <v>-0.16446423956750778</v>
      </c>
      <c r="Y422" s="29">
        <f ca="1">IFERROR(Table_TrackDisplacement[[#This Row],[Twist Delta Data]]-Table_TrackDisplacement[[#This Row],[Raw Twist Change]],"-")</f>
        <v>0</v>
      </c>
      <c r="Z4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1316.0293763149919</v>
      </c>
      <c r="AA422" s="29">
        <f>_xlfn.XLOOKUP(Table_TrackDisplacement[[#This Row],[Track ID]],Table__Track_Baseline[Track ID],Table__Track_Baseline[Avg. Gauge],"-")</f>
        <v>1316.360972673865</v>
      </c>
      <c r="AB422" s="29">
        <f>IFERROR(Table_TrackDisplacement[[#This Row],[Gauge Raw Data]]-Table_TrackDisplacement[[#This Row],[BL Gauge Raw Data]],"-")</f>
        <v>-0.33159635887318473</v>
      </c>
      <c r="AC4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0.34561855369189909</v>
      </c>
    </row>
    <row r="423" spans="1:29" x14ac:dyDescent="0.25">
      <c r="A423" s="27">
        <v>45791.270833333336</v>
      </c>
      <c r="B423" s="28" t="s">
        <v>30</v>
      </c>
      <c r="C423" s="28" t="str">
        <f>Table_TrackDisplacement[[#This Row],[Epoch]]&amp;"-"&amp;Table_TrackDisplacement[[#This Row],[Track ID]]</f>
        <v>45791.2708333333-250-RL-OP-0039</v>
      </c>
      <c r="D423" s="34">
        <v>51903.411366943481</v>
      </c>
      <c r="E423" s="34">
        <v>159190.51151814224</v>
      </c>
      <c r="F423" s="34">
        <v>18.866822542397969</v>
      </c>
      <c r="G423" s="34">
        <v>51903.063565613396</v>
      </c>
      <c r="H423" s="34">
        <v>159189.24267109489</v>
      </c>
      <c r="I423" s="34">
        <v>18.857900000000001</v>
      </c>
      <c r="J423" s="33">
        <v>-9.7287803509971127E-4</v>
      </c>
      <c r="K423" s="33">
        <v>4.3304220889694989E-4</v>
      </c>
      <c r="L423" s="33">
        <v>2.6094452310942984E-4</v>
      </c>
      <c r="M423" s="33">
        <v>-9.4183695910032839E-4</v>
      </c>
      <c r="N423" s="33">
        <v>8.7956522474996746E-4</v>
      </c>
      <c r="O423" s="33">
        <v>0</v>
      </c>
      <c r="P423" s="29">
        <f>(Table_TrackDisplacement[[#This Row],[LR Track Z]]-Table_TrackDisplacement[[#This Row],[RR Track Z]])*1000</f>
        <v>8.9225423979684138</v>
      </c>
      <c r="Q423" s="29">
        <f>_xlfn.XLOOKUP(Table_TrackDisplacement[[#This Row],[Track ID]],Table__Track_Baseline[Track ID],Table__Track_Baseline[Avg. Cant],"-")</f>
        <v>8.6615978748589839</v>
      </c>
      <c r="R423" s="29">
        <f>Table_TrackDisplacement[[#This Row],[Cant Raw Data]]-Table_TrackDisplacement[[#This Row],[BL Cant Raw Data]]</f>
        <v>0.26094452310942984</v>
      </c>
      <c r="S423" s="30">
        <f>(Table_TrackDisplacement[[#This Row],[Delta LR Z]]-Table_TrackDisplacement[[#This Row],[Delta RR Z]])*1000</f>
        <v>0.26094452310942984</v>
      </c>
      <c r="T423" s="29">
        <f>Table_TrackDisplacement[[#This Row],[Cant Delta Data]]-Table_TrackDisplacement[[#This Row],[Raw Cant Change]]</f>
        <v>0</v>
      </c>
      <c r="U423" s="29">
        <f ca="1">IFERROR(Table_TrackDisplacement[[#This Row],[Cant Raw Data]]-OFFSET(Table_TrackDisplacement[[#This Row],[Cant Raw Data]],-2,0),"-")</f>
        <v>1.3939190899918685</v>
      </c>
      <c r="V423" s="29">
        <f ca="1">_xlfn.XLOOKUP(Table_TrackDisplacement[[#This Row],[Track ID]],Table__Track_Baseline[Track ID],Table__Track_Baseline[Avg. Twist],"-")</f>
        <v>1.2281620775240754</v>
      </c>
      <c r="W423" s="29">
        <f ca="1">IFERROR(Table_TrackDisplacement[[#This Row],[Twist Raw Data]]-Table_TrackDisplacement[[#This Row],[BL Twist Raw Data]],"-")</f>
        <v>0.16575701246779317</v>
      </c>
      <c r="X423" s="29">
        <f ca="1">IFERROR(Table_TrackDisplacement[[#This Row],[Cant Delta Data]]-OFFSET(Table_TrackDisplacement[[#This Row],[Cant Delta Data]],-2,0),"-")</f>
        <v>0.16575701246779317</v>
      </c>
      <c r="Y423" s="29">
        <f ca="1">IFERROR(Table_TrackDisplacement[[#This Row],[Twist Delta Data]]-Table_TrackDisplacement[[#This Row],[Raw Twist Change]],"-")</f>
        <v>0</v>
      </c>
      <c r="Z4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1315.6816509108839</v>
      </c>
      <c r="AA423" s="29">
        <f>_xlfn.XLOOKUP(Table_TrackDisplacement[[#This Row],[Track ID]],Table__Track_Baseline[Track ID],Table__Track_Baseline[Avg. Gauge],"-")</f>
        <v>1316.118744445334</v>
      </c>
      <c r="AB423" s="29">
        <f>IFERROR(Table_TrackDisplacement[[#This Row],[Gauge Raw Data]]-Table_TrackDisplacement[[#This Row],[BL Gauge Raw Data]],"-")</f>
        <v>-0.43709353445001398</v>
      </c>
      <c r="AC4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0.51811040930141661</v>
      </c>
    </row>
    <row r="424" spans="1:29" x14ac:dyDescent="0.25">
      <c r="A424" s="27">
        <v>45791.270833333336</v>
      </c>
      <c r="B424" s="28" t="s">
        <v>31</v>
      </c>
      <c r="C424" s="28" t="str">
        <f>Table_TrackDisplacement[[#This Row],[Epoch]]&amp;"-"&amp;Table_TrackDisplacement[[#This Row],[Track ID]]</f>
        <v>45791.2708333333-250-RL-OP-0040</v>
      </c>
      <c r="D424" s="34">
        <v>51904.375963943377</v>
      </c>
      <c r="E424" s="34">
        <v>159190.24779074339</v>
      </c>
      <c r="F424" s="34">
        <v>18.867520321832963</v>
      </c>
      <c r="G424" s="34">
        <v>51904.028255694</v>
      </c>
      <c r="H424" s="34">
        <v>159188.9792834559</v>
      </c>
      <c r="I424" s="34">
        <v>18.857900000000001</v>
      </c>
      <c r="J424" s="33">
        <v>-9.498699291725643E-4</v>
      </c>
      <c r="K424" s="33">
        <v>5.1762725342996418E-4</v>
      </c>
      <c r="L424" s="33">
        <v>4.82309065958475E-4</v>
      </c>
      <c r="M424" s="33">
        <v>-8.9053775445790961E-4</v>
      </c>
      <c r="N424" s="33">
        <v>1.0673395881894976E-3</v>
      </c>
      <c r="O424" s="33">
        <v>0</v>
      </c>
      <c r="P424" s="29">
        <f>(Table_TrackDisplacement[[#This Row],[LR Track Z]]-Table_TrackDisplacement[[#This Row],[RR Track Z]])*1000</f>
        <v>9.6203218329620199</v>
      </c>
      <c r="Q424" s="29">
        <f>_xlfn.XLOOKUP(Table_TrackDisplacement[[#This Row],[Track ID]],Table__Track_Baseline[Track ID],Table__Track_Baseline[Avg. Cant],"-")</f>
        <v>9.1380127670035449</v>
      </c>
      <c r="R424" s="29">
        <f>Table_TrackDisplacement[[#This Row],[Cant Raw Data]]-Table_TrackDisplacement[[#This Row],[BL Cant Raw Data]]</f>
        <v>0.482309065958475</v>
      </c>
      <c r="S424" s="30">
        <f>(Table_TrackDisplacement[[#This Row],[Delta LR Z]]-Table_TrackDisplacement[[#This Row],[Delta RR Z]])*1000</f>
        <v>0.482309065958475</v>
      </c>
      <c r="T424" s="29">
        <f>Table_TrackDisplacement[[#This Row],[Cant Delta Data]]-Table_TrackDisplacement[[#This Row],[Raw Cant Change]]</f>
        <v>0</v>
      </c>
      <c r="U424" s="29">
        <f ca="1">IFERROR(Table_TrackDisplacement[[#This Row],[Cant Raw Data]]-OFFSET(Table_TrackDisplacement[[#This Row],[Cant Raw Data]],-2,0),"-")</f>
        <v>1.3955588699872123</v>
      </c>
      <c r="V424" s="29">
        <f ca="1">_xlfn.XLOOKUP(Table_TrackDisplacement[[#This Row],[Track ID]],Table__Track_Baseline[Track ID],Table__Track_Baseline[Avg. Twist],"-")</f>
        <v>0.95282978428912202</v>
      </c>
      <c r="W424" s="29">
        <f ca="1">IFERROR(Table_TrackDisplacement[[#This Row],[Twist Raw Data]]-Table_TrackDisplacement[[#This Row],[BL Twist Raw Data]],"-")</f>
        <v>0.44272908569809033</v>
      </c>
      <c r="X424" s="29">
        <f ca="1">IFERROR(Table_TrackDisplacement[[#This Row],[Cant Delta Data]]-OFFSET(Table_TrackDisplacement[[#This Row],[Cant Delta Data]],-2,0),"-")</f>
        <v>0.44272908569809033</v>
      </c>
      <c r="Y424" s="29">
        <f ca="1">IFERROR(Table_TrackDisplacement[[#This Row],[Twist Delta Data]]-Table_TrackDisplacement[[#This Row],[Raw Twist Change]],"-")</f>
        <v>0</v>
      </c>
      <c r="Z4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1315.3342980733769</v>
      </c>
      <c r="AA424" s="29">
        <f>_xlfn.XLOOKUP(Table_TrackDisplacement[[#This Row],[Track ID]],Table__Track_Baseline[Track ID],Table__Track_Baseline[Avg. Gauge],"-")</f>
        <v>1315.8766898367924</v>
      </c>
      <c r="AB424" s="29">
        <f>IFERROR(Table_TrackDisplacement[[#This Row],[Gauge Raw Data]]-Table_TrackDisplacement[[#This Row],[BL Gauge Raw Data]],"-")</f>
        <v>-0.54239176341548045</v>
      </c>
      <c r="AC4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0.7337070212618142</v>
      </c>
    </row>
    <row r="425" spans="1:29" x14ac:dyDescent="0.25">
      <c r="A425" s="27">
        <v>45791.270833333336</v>
      </c>
      <c r="B425" s="28" t="s">
        <v>32</v>
      </c>
      <c r="C425" s="28" t="str">
        <f>Table_TrackDisplacement[[#This Row],[Epoch]]&amp;"-"&amp;Table_TrackDisplacement[[#This Row],[Track ID]]</f>
        <v>45791.2708333333-250-RL-OP-0041</v>
      </c>
      <c r="D425" s="34">
        <v>51905.341841450259</v>
      </c>
      <c r="E425" s="34">
        <v>159189.98517913549</v>
      </c>
      <c r="F425" s="34">
        <v>18.868392406740742</v>
      </c>
      <c r="G425" s="34">
        <v>51905.003849006323</v>
      </c>
      <c r="H425" s="34">
        <v>159188.71394466935</v>
      </c>
      <c r="I425" s="34">
        <v>18.858104686160278</v>
      </c>
      <c r="J425" s="33">
        <v>7.2817783802747726E-8</v>
      </c>
      <c r="K425" s="33">
        <v>3.3331406302750111E-4</v>
      </c>
      <c r="L425" s="33">
        <v>6.2688359244944536E-4</v>
      </c>
      <c r="M425" s="33">
        <v>-8.2470432971604168E-6</v>
      </c>
      <c r="N425" s="33">
        <v>9.6890333225019276E-4</v>
      </c>
      <c r="O425" s="33">
        <v>-1.2564711937557149E-8</v>
      </c>
      <c r="P425" s="29">
        <f>(Table_TrackDisplacement[[#This Row],[LR Track Z]]-Table_TrackDisplacement[[#This Row],[RR Track Z]])*1000</f>
        <v>10.287720580464566</v>
      </c>
      <c r="Q425" s="29">
        <f>_xlfn.XLOOKUP(Table_TrackDisplacement[[#This Row],[Track ID]],Table__Track_Baseline[Track ID],Table__Track_Baseline[Avg. Cant],"-")</f>
        <v>9.6608244233031826</v>
      </c>
      <c r="R425" s="29">
        <f>Table_TrackDisplacement[[#This Row],[Cant Raw Data]]-Table_TrackDisplacement[[#This Row],[BL Cant Raw Data]]</f>
        <v>0.62689615716138292</v>
      </c>
      <c r="S425" s="30">
        <f>(Table_TrackDisplacement[[#This Row],[Delta LR Z]]-Table_TrackDisplacement[[#This Row],[Delta RR Z]])*1000</f>
        <v>0.62689615716138292</v>
      </c>
      <c r="T425" s="29">
        <f>Table_TrackDisplacement[[#This Row],[Cant Delta Data]]-Table_TrackDisplacement[[#This Row],[Raw Cant Change]]</f>
        <v>0</v>
      </c>
      <c r="U425" s="29">
        <f ca="1">IFERROR(Table_TrackDisplacement[[#This Row],[Cant Raw Data]]-OFFSET(Table_TrackDisplacement[[#This Row],[Cant Raw Data]],-2,0),"-")</f>
        <v>1.3651781824961517</v>
      </c>
      <c r="V425" s="29">
        <f ca="1">_xlfn.XLOOKUP(Table_TrackDisplacement[[#This Row],[Track ID]],Table__Track_Baseline[Track ID],Table__Track_Baseline[Avg. Twist],"-")</f>
        <v>0.99922654844419867</v>
      </c>
      <c r="W425" s="29">
        <f ca="1">IFERROR(Table_TrackDisplacement[[#This Row],[Twist Raw Data]]-Table_TrackDisplacement[[#This Row],[BL Twist Raw Data]],"-")</f>
        <v>0.36595163405195308</v>
      </c>
      <c r="X425" s="29">
        <f ca="1">IFERROR(Table_TrackDisplacement[[#This Row],[Cant Delta Data]]-OFFSET(Table_TrackDisplacement[[#This Row],[Cant Delta Data]],-2,0),"-")</f>
        <v>0.36595163405195308</v>
      </c>
      <c r="Y425" s="29">
        <f ca="1">IFERROR(Table_TrackDisplacement[[#This Row],[Twist Delta Data]]-Table_TrackDisplacement[[#This Row],[Raw Twist Change]],"-")</f>
        <v>0</v>
      </c>
      <c r="Z4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1315.4397733298733</v>
      </c>
      <c r="AA425" s="29">
        <f>_xlfn.XLOOKUP(Table_TrackDisplacement[[#This Row],[Track ID]],Table__Track_Baseline[Track ID],Table__Track_Baseline[Avg. Gauge],"-")</f>
        <v>1316.0471258679206</v>
      </c>
      <c r="AB425" s="29">
        <f>IFERROR(Table_TrackDisplacement[[#This Row],[Gauge Raw Data]]-Table_TrackDisplacement[[#This Row],[BL Gauge Raw Data]],"-")</f>
        <v>-0.60735253804728018</v>
      </c>
      <c r="AC4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0.89277193678069378</v>
      </c>
    </row>
    <row r="426" spans="1:29" x14ac:dyDescent="0.25">
      <c r="A426" s="27">
        <v>45791.270833333336</v>
      </c>
      <c r="B426" s="28" t="s">
        <v>33</v>
      </c>
      <c r="C426" s="28" t="str">
        <f>Table_TrackDisplacement[[#This Row],[Epoch]]&amp;"-"&amp;Table_TrackDisplacement[[#This Row],[Track ID]]</f>
        <v>45791.2708333333-250-RL-OP-0042</v>
      </c>
      <c r="D426" s="34">
        <v>51906.308594977017</v>
      </c>
      <c r="E426" s="34">
        <v>159189.72947487878</v>
      </c>
      <c r="F426" s="34">
        <v>18.870110425193985</v>
      </c>
      <c r="G426" s="34">
        <v>51905.970388620146</v>
      </c>
      <c r="H426" s="34">
        <v>159188.45743149921</v>
      </c>
      <c r="I426" s="34">
        <v>18.859577248464422</v>
      </c>
      <c r="J426" s="33">
        <v>5.0065864343196154E-7</v>
      </c>
      <c r="K426" s="33">
        <v>3.3320090733468533E-4</v>
      </c>
      <c r="L426" s="33">
        <v>3.9314050068028905E-4</v>
      </c>
      <c r="M426" s="33">
        <v>-6.7578330344986171E-5</v>
      </c>
      <c r="N426" s="33">
        <v>7.4518637848086655E-4</v>
      </c>
      <c r="O426" s="33">
        <v>-1.0295832097995117E-7</v>
      </c>
      <c r="P426" s="29">
        <f>(Table_TrackDisplacement[[#This Row],[LR Track Z]]-Table_TrackDisplacement[[#This Row],[RR Track Z]])*1000</f>
        <v>10.53317672956311</v>
      </c>
      <c r="Q426" s="29">
        <f>_xlfn.XLOOKUP(Table_TrackDisplacement[[#This Row],[Track ID]],Table__Track_Baseline[Track ID],Table__Track_Baseline[Avg. Cant],"-")</f>
        <v>10.139933270561841</v>
      </c>
      <c r="R426" s="29">
        <f>Table_TrackDisplacement[[#This Row],[Cant Raw Data]]-Table_TrackDisplacement[[#This Row],[BL Cant Raw Data]]</f>
        <v>0.393243459001269</v>
      </c>
      <c r="S426" s="30">
        <f>(Table_TrackDisplacement[[#This Row],[Delta LR Z]]-Table_TrackDisplacement[[#This Row],[Delta RR Z]])*1000</f>
        <v>0.393243459001269</v>
      </c>
      <c r="T426" s="29">
        <f>Table_TrackDisplacement[[#This Row],[Cant Delta Data]]-Table_TrackDisplacement[[#This Row],[Raw Cant Change]]</f>
        <v>0</v>
      </c>
      <c r="U426" s="29">
        <f ca="1">IFERROR(Table_TrackDisplacement[[#This Row],[Cant Raw Data]]-OFFSET(Table_TrackDisplacement[[#This Row],[Cant Raw Data]],-2,0),"-")</f>
        <v>0.91285489660108965</v>
      </c>
      <c r="V426" s="29">
        <f ca="1">_xlfn.XLOOKUP(Table_TrackDisplacement[[#This Row],[Track ID]],Table__Track_Baseline[Track ID],Table__Track_Baseline[Avg. Twist],"-")</f>
        <v>1.0019205035582956</v>
      </c>
      <c r="W426" s="29">
        <f ca="1">IFERROR(Table_TrackDisplacement[[#This Row],[Twist Raw Data]]-Table_TrackDisplacement[[#This Row],[BL Twist Raw Data]],"-")</f>
        <v>-8.9065606957206001E-2</v>
      </c>
      <c r="X426" s="29">
        <f ca="1">IFERROR(Table_TrackDisplacement[[#This Row],[Cant Delta Data]]-OFFSET(Table_TrackDisplacement[[#This Row],[Cant Delta Data]],-2,0),"-")</f>
        <v>-8.9065606957206001E-2</v>
      </c>
      <c r="Y426" s="29">
        <f ca="1">IFERROR(Table_TrackDisplacement[[#This Row],[Twist Delta Data]]-Table_TrackDisplacement[[#This Row],[Raw Twist Change]],"-")</f>
        <v>0</v>
      </c>
      <c r="Z4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1316.278407923299</v>
      </c>
      <c r="AA426" s="29">
        <f>_xlfn.XLOOKUP(Table_TrackDisplacement[[#This Row],[Track ID]],Table__Track_Baseline[Track ID],Table__Track_Baseline[Avg. Gauge],"-")</f>
        <v>1316.655979842496</v>
      </c>
      <c r="AB426" s="29">
        <f>IFERROR(Table_TrackDisplacement[[#This Row],[Gauge Raw Data]]-Table_TrackDisplacement[[#This Row],[BL Gauge Raw Data]],"-")</f>
        <v>-0.37757191919695288</v>
      </c>
      <c r="AC4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0.57359148810325711</v>
      </c>
    </row>
    <row r="427" spans="1:29" x14ac:dyDescent="0.25">
      <c r="A427" s="27">
        <v>45791.270833333336</v>
      </c>
      <c r="B427" s="28" t="s">
        <v>34</v>
      </c>
      <c r="C427" s="28" t="str">
        <f>Table_TrackDisplacement[[#This Row],[Epoch]]&amp;"-"&amp;Table_TrackDisplacement[[#This Row],[Track ID]]</f>
        <v>45791.2708333333-250-RL-OP-0043</v>
      </c>
      <c r="D427" s="34">
        <v>51907.275348503776</v>
      </c>
      <c r="E427" s="34">
        <v>159189.47377062205</v>
      </c>
      <c r="F427" s="34">
        <v>18.871828443647232</v>
      </c>
      <c r="G427" s="34">
        <v>51906.936928233976</v>
      </c>
      <c r="H427" s="34">
        <v>159188.20091832904</v>
      </c>
      <c r="I427" s="34">
        <v>18.861049810768563</v>
      </c>
      <c r="J427" s="33">
        <v>9.2849222710356116E-7</v>
      </c>
      <c r="K427" s="33">
        <v>3.3308775164186954E-4</v>
      </c>
      <c r="L427" s="33">
        <v>1.5939740891823817E-4</v>
      </c>
      <c r="M427" s="33">
        <v>-1.269096028408967E-4</v>
      </c>
      <c r="N427" s="33">
        <v>5.2146942471154034E-4</v>
      </c>
      <c r="O427" s="33">
        <v>-1.9335193357505887E-7</v>
      </c>
      <c r="P427" s="29">
        <f>(Table_TrackDisplacement[[#This Row],[LR Track Z]]-Table_TrackDisplacement[[#This Row],[RR Track Z]])*1000</f>
        <v>10.778632878668759</v>
      </c>
      <c r="Q427" s="29">
        <f>_xlfn.XLOOKUP(Table_TrackDisplacement[[#This Row],[Track ID]],Table__Track_Baseline[Track ID],Table__Track_Baseline[Avg. Cant],"-")</f>
        <v>10.619042117816946</v>
      </c>
      <c r="R427" s="29">
        <f>Table_TrackDisplacement[[#This Row],[Cant Raw Data]]-Table_TrackDisplacement[[#This Row],[BL Cant Raw Data]]</f>
        <v>0.15959076085181323</v>
      </c>
      <c r="S427" s="30">
        <f>(Table_TrackDisplacement[[#This Row],[Delta LR Z]]-Table_TrackDisplacement[[#This Row],[Delta RR Z]])*1000</f>
        <v>0.15959076085181323</v>
      </c>
      <c r="T427" s="29">
        <f>Table_TrackDisplacement[[#This Row],[Cant Delta Data]]-Table_TrackDisplacement[[#This Row],[Raw Cant Change]]</f>
        <v>0</v>
      </c>
      <c r="U427" s="29">
        <f ca="1">IFERROR(Table_TrackDisplacement[[#This Row],[Cant Raw Data]]-OFFSET(Table_TrackDisplacement[[#This Row],[Cant Raw Data]],-2,0),"-")</f>
        <v>0.49091229820419358</v>
      </c>
      <c r="V427" s="29">
        <f ca="1">_xlfn.XLOOKUP(Table_TrackDisplacement[[#This Row],[Track ID]],Table__Track_Baseline[Track ID],Table__Track_Baseline[Avg. Twist],"-")</f>
        <v>0.95821769451376326</v>
      </c>
      <c r="W427" s="29">
        <f ca="1">IFERROR(Table_TrackDisplacement[[#This Row],[Twist Raw Data]]-Table_TrackDisplacement[[#This Row],[BL Twist Raw Data]],"-")</f>
        <v>-0.46730539630956969</v>
      </c>
      <c r="X427" s="29">
        <f ca="1">IFERROR(Table_TrackDisplacement[[#This Row],[Cant Delta Data]]-OFFSET(Table_TrackDisplacement[[#This Row],[Cant Delta Data]],-2,0),"-")</f>
        <v>-0.46730539630956969</v>
      </c>
      <c r="Y427" s="29">
        <f ca="1">IFERROR(Table_TrackDisplacement[[#This Row],[Twist Delta Data]]-Table_TrackDisplacement[[#This Row],[Raw Twist Change]],"-")</f>
        <v>0</v>
      </c>
      <c r="Z4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1317.1170858218861</v>
      </c>
      <c r="AA427" s="29">
        <f>_xlfn.XLOOKUP(Table_TrackDisplacement[[#This Row],[Track ID]],Table__Track_Baseline[Track ID],Table__Track_Baseline[Avg. Gauge],"-")</f>
        <v>1317.2650047757083</v>
      </c>
      <c r="AB427" s="29">
        <f>IFERROR(Table_TrackDisplacement[[#This Row],[Gauge Raw Data]]-Table_TrackDisplacement[[#This Row],[BL Gauge Raw Data]],"-")</f>
        <v>-0.14791895382222719</v>
      </c>
      <c r="AC4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0.27802777603758233</v>
      </c>
    </row>
    <row r="428" spans="1:29" x14ac:dyDescent="0.25">
      <c r="A428" s="27">
        <v>45791.270833333336</v>
      </c>
      <c r="B428" s="28" t="s">
        <v>35</v>
      </c>
      <c r="C428" s="28" t="str">
        <f>Table_TrackDisplacement[[#This Row],[Epoch]]&amp;"-"&amp;Table_TrackDisplacement[[#This Row],[Track ID]]</f>
        <v>45791.2708333333-250-RL-OP-0044</v>
      </c>
      <c r="D428" s="34">
        <v>51908.24283118709</v>
      </c>
      <c r="E428" s="34">
        <v>159189.22159764636</v>
      </c>
      <c r="F428" s="34">
        <v>18.873859694515247</v>
      </c>
      <c r="G428" s="34">
        <v>51907.904524366677</v>
      </c>
      <c r="H428" s="34">
        <v>159187.94823131643</v>
      </c>
      <c r="I428" s="34">
        <v>18.862831033571712</v>
      </c>
      <c r="J428" s="33">
        <v>6.0520833358168602E-6</v>
      </c>
      <c r="K428" s="33">
        <v>3.5729946102946997E-4</v>
      </c>
      <c r="L428" s="33">
        <v>1.119933479287738E-7</v>
      </c>
      <c r="M428" s="33">
        <v>1.7839418433140963E-5</v>
      </c>
      <c r="N428" s="33">
        <v>4.036739410366863E-4</v>
      </c>
      <c r="O428" s="33">
        <v>4.310586732003685E-8</v>
      </c>
      <c r="P428" s="29">
        <f>(Table_TrackDisplacement[[#This Row],[LR Track Z]]-Table_TrackDisplacement[[#This Row],[RR Track Z]])*1000</f>
        <v>11.028660943534163</v>
      </c>
      <c r="Q428" s="29">
        <f>_xlfn.XLOOKUP(Table_TrackDisplacement[[#This Row],[Track ID]],Table__Track_Baseline[Track ID],Table__Track_Baseline[Avg. Cant],"-")</f>
        <v>11.028592056053554</v>
      </c>
      <c r="R428" s="29">
        <f>Table_TrackDisplacement[[#This Row],[Cant Raw Data]]-Table_TrackDisplacement[[#This Row],[BL Cant Raw Data]]</f>
        <v>6.8887480608736951E-5</v>
      </c>
      <c r="S428" s="30">
        <f>(Table_TrackDisplacement[[#This Row],[Delta LR Z]]-Table_TrackDisplacement[[#This Row],[Delta RR Z]])*1000</f>
        <v>6.8887480608736951E-5</v>
      </c>
      <c r="T428" s="29">
        <f>Table_TrackDisplacement[[#This Row],[Cant Delta Data]]-Table_TrackDisplacement[[#This Row],[Raw Cant Change]]</f>
        <v>0</v>
      </c>
      <c r="U428" s="29">
        <f ca="1">IFERROR(Table_TrackDisplacement[[#This Row],[Cant Raw Data]]-OFFSET(Table_TrackDisplacement[[#This Row],[Cant Raw Data]],-2,0),"-")</f>
        <v>0.49548421397105358</v>
      </c>
      <c r="V428" s="29">
        <f ca="1">_xlfn.XLOOKUP(Table_TrackDisplacement[[#This Row],[Track ID]],Table__Track_Baseline[Track ID],Table__Track_Baseline[Avg. Twist],"-")</f>
        <v>0.88865878549171384</v>
      </c>
      <c r="W428" s="29">
        <f ca="1">IFERROR(Table_TrackDisplacement[[#This Row],[Twist Raw Data]]-Table_TrackDisplacement[[#This Row],[BL Twist Raw Data]],"-")</f>
        <v>-0.39317457152066027</v>
      </c>
      <c r="X428" s="29">
        <f ca="1">IFERROR(Table_TrackDisplacement[[#This Row],[Cant Delta Data]]-OFFSET(Table_TrackDisplacement[[#This Row],[Cant Delta Data]],-2,0),"-")</f>
        <v>-0.39317457152066027</v>
      </c>
      <c r="Y428" s="29">
        <f ca="1">IFERROR(Table_TrackDisplacement[[#This Row],[Twist Delta Data]]-Table_TrackDisplacement[[#This Row],[Raw Twist Change]],"-")</f>
        <v>0</v>
      </c>
      <c r="Z4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1317.5867889055439</v>
      </c>
      <c r="AA428" s="29">
        <f>_xlfn.XLOOKUP(Table_TrackDisplacement[[#This Row],[Track ID]],Table__Track_Baseline[Track ID],Table__Track_Baseline[Avg. Gauge],"-")</f>
        <v>1317.6346329476246</v>
      </c>
      <c r="AB428" s="29">
        <f>IFERROR(Table_TrackDisplacement[[#This Row],[Gauge Raw Data]]-Table_TrackDisplacement[[#This Row],[BL Gauge Raw Data]],"-")</f>
        <v>-4.7844042080669169E-2</v>
      </c>
      <c r="AC4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4.7849121309814051E-2</v>
      </c>
    </row>
    <row r="429" spans="1:29" x14ac:dyDescent="0.25">
      <c r="A429" s="27">
        <v>45791.270833333336</v>
      </c>
      <c r="B429" s="28" t="s">
        <v>36</v>
      </c>
      <c r="C429" s="28" t="str">
        <f>Table_TrackDisplacement[[#This Row],[Epoch]]&amp;"-"&amp;Table_TrackDisplacement[[#This Row],[Track ID]]</f>
        <v>45791.2708333333-250-RL-OP-0045</v>
      </c>
      <c r="D429" s="34">
        <v>51909.212416550698</v>
      </c>
      <c r="E429" s="34">
        <v>159188.97685919519</v>
      </c>
      <c r="F429" s="34">
        <v>18.876563986793464</v>
      </c>
      <c r="G429" s="34">
        <v>51908.873871510616</v>
      </c>
      <c r="H429" s="34">
        <v>159187.70254731542</v>
      </c>
      <c r="I429" s="34">
        <v>18.865173292792999</v>
      </c>
      <c r="J429" s="33">
        <v>2.5089786504395306E-5</v>
      </c>
      <c r="K429" s="33">
        <v>4.3268836452625692E-4</v>
      </c>
      <c r="L429" s="33">
        <v>4.6428447220137059E-7</v>
      </c>
      <c r="M429" s="33">
        <v>6.8119639763608575E-5</v>
      </c>
      <c r="N429" s="33">
        <v>6.0192818637005985E-4</v>
      </c>
      <c r="O429" s="33">
        <v>1.6459929597090195E-7</v>
      </c>
      <c r="P429" s="29">
        <f>(Table_TrackDisplacement[[#This Row],[LR Track Z]]-Table_TrackDisplacement[[#This Row],[RR Track Z]])*1000</f>
        <v>11.390694000464663</v>
      </c>
      <c r="Q429" s="29">
        <f>_xlfn.XLOOKUP(Table_TrackDisplacement[[#This Row],[Track ID]],Table__Track_Baseline[Track ID],Table__Track_Baseline[Avg. Cant],"-")</f>
        <v>11.390394315288432</v>
      </c>
      <c r="R429" s="29">
        <f>Table_TrackDisplacement[[#This Row],[Cant Raw Data]]-Table_TrackDisplacement[[#This Row],[BL Cant Raw Data]]</f>
        <v>2.9968517623046864E-4</v>
      </c>
      <c r="S429" s="30">
        <f>(Table_TrackDisplacement[[#This Row],[Delta LR Z]]-Table_TrackDisplacement[[#This Row],[Delta RR Z]])*1000</f>
        <v>2.9968517623046864E-4</v>
      </c>
      <c r="T429" s="29">
        <f>Table_TrackDisplacement[[#This Row],[Cant Delta Data]]-Table_TrackDisplacement[[#This Row],[Raw Cant Change]]</f>
        <v>0</v>
      </c>
      <c r="U429" s="29">
        <f ca="1">IFERROR(Table_TrackDisplacement[[#This Row],[Cant Raw Data]]-OFFSET(Table_TrackDisplacement[[#This Row],[Cant Raw Data]],-2,0),"-")</f>
        <v>0.61206112179590377</v>
      </c>
      <c r="V429" s="29">
        <f ca="1">_xlfn.XLOOKUP(Table_TrackDisplacement[[#This Row],[Track ID]],Table__Track_Baseline[Track ID],Table__Track_Baseline[Avg. Twist],"-")</f>
        <v>0.77135219747148653</v>
      </c>
      <c r="W429" s="29">
        <f ca="1">IFERROR(Table_TrackDisplacement[[#This Row],[Twist Raw Data]]-Table_TrackDisplacement[[#This Row],[BL Twist Raw Data]],"-")</f>
        <v>-0.15929107567558276</v>
      </c>
      <c r="X429" s="29">
        <f ca="1">IFERROR(Table_TrackDisplacement[[#This Row],[Cant Delta Data]]-OFFSET(Table_TrackDisplacement[[#This Row],[Cant Delta Data]],-2,0),"-")</f>
        <v>-0.15929107567558276</v>
      </c>
      <c r="Y429" s="29">
        <f ca="1">IFERROR(Table_TrackDisplacement[[#This Row],[Twist Delta Data]]-Table_TrackDisplacement[[#This Row],[Raw Twist Change]],"-")</f>
        <v>0</v>
      </c>
      <c r="Z4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1318.5648482297345</v>
      </c>
      <c r="AA429" s="29">
        <f>_xlfn.XLOOKUP(Table_TrackDisplacement[[#This Row],[Track ID]],Table__Track_Baseline[Track ID],Table__Track_Baseline[Avg. Gauge],"-")</f>
        <v>1318.7394535583733</v>
      </c>
      <c r="AB429" s="29">
        <f>IFERROR(Table_TrackDisplacement[[#This Row],[Gauge Raw Data]]-Table_TrackDisplacement[[#This Row],[BL Gauge Raw Data]],"-")</f>
        <v>-0.17460532863879052</v>
      </c>
      <c r="AC4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0.17462467002241247</v>
      </c>
    </row>
    <row r="430" spans="1:29" x14ac:dyDescent="0.25">
      <c r="A430" s="27">
        <v>45791.270833333336</v>
      </c>
      <c r="B430" s="28" t="s">
        <v>37</v>
      </c>
      <c r="C430" s="28" t="str">
        <f>Table_TrackDisplacement[[#This Row],[Epoch]]&amp;"-"&amp;Table_TrackDisplacement[[#This Row],[Track ID]]</f>
        <v>45791.2708333333-250-RL-OP-0046</v>
      </c>
      <c r="D430" s="34">
        <v>51910.182001914305</v>
      </c>
      <c r="E430" s="34">
        <v>159188.73212074401</v>
      </c>
      <c r="F430" s="34">
        <v>18.879268279071681</v>
      </c>
      <c r="G430" s="34">
        <v>51909.843218654561</v>
      </c>
      <c r="H430" s="34">
        <v>159187.45686331441</v>
      </c>
      <c r="I430" s="34">
        <v>18.867515552014286</v>
      </c>
      <c r="J430" s="33">
        <v>4.4127489672973752E-5</v>
      </c>
      <c r="K430" s="33">
        <v>5.0807726802304387E-4</v>
      </c>
      <c r="L430" s="33">
        <v>8.1657559647396738E-7</v>
      </c>
      <c r="M430" s="33">
        <v>1.1839986109407619E-4</v>
      </c>
      <c r="N430" s="33">
        <v>8.0018243170343339E-4</v>
      </c>
      <c r="O430" s="33">
        <v>2.8609272462176705E-7</v>
      </c>
      <c r="P430" s="29">
        <f>(Table_TrackDisplacement[[#This Row],[LR Track Z]]-Table_TrackDisplacement[[#This Row],[RR Track Z]])*1000</f>
        <v>11.752727057395163</v>
      </c>
      <c r="Q430" s="29">
        <f>_xlfn.XLOOKUP(Table_TrackDisplacement[[#This Row],[Track ID]],Table__Track_Baseline[Track ID],Table__Track_Baseline[Avg. Cant],"-")</f>
        <v>11.75219657452331</v>
      </c>
      <c r="R430" s="29">
        <f>Table_TrackDisplacement[[#This Row],[Cant Raw Data]]-Table_TrackDisplacement[[#This Row],[BL Cant Raw Data]]</f>
        <v>5.3048287185220033E-4</v>
      </c>
      <c r="S430" s="30">
        <f>(Table_TrackDisplacement[[#This Row],[Delta LR Z]]-Table_TrackDisplacement[[#This Row],[Delta RR Z]])*1000</f>
        <v>5.3048287185220033E-4</v>
      </c>
      <c r="T430" s="29">
        <f>Table_TrackDisplacement[[#This Row],[Cant Delta Data]]-Table_TrackDisplacement[[#This Row],[Raw Cant Change]]</f>
        <v>0</v>
      </c>
      <c r="U430" s="29">
        <f ca="1">IFERROR(Table_TrackDisplacement[[#This Row],[Cant Raw Data]]-OFFSET(Table_TrackDisplacement[[#This Row],[Cant Raw Data]],-2,0),"-")</f>
        <v>0.72406611386099939</v>
      </c>
      <c r="V430" s="29">
        <f ca="1">_xlfn.XLOOKUP(Table_TrackDisplacement[[#This Row],[Track ID]],Table__Track_Baseline[Track ID],Table__Track_Baseline[Avg. Twist],"-")</f>
        <v>0.72360451846975593</v>
      </c>
      <c r="W430" s="29">
        <f ca="1">IFERROR(Table_TrackDisplacement[[#This Row],[Twist Raw Data]]-Table_TrackDisplacement[[#This Row],[BL Twist Raw Data]],"-")</f>
        <v>4.6159539124346338E-4</v>
      </c>
      <c r="X430" s="29">
        <f ca="1">IFERROR(Table_TrackDisplacement[[#This Row],[Cant Delta Data]]-OFFSET(Table_TrackDisplacement[[#This Row],[Cant Delta Data]],-2,0),"-")</f>
        <v>4.6159539124346338E-4</v>
      </c>
      <c r="Y430" s="29">
        <f ca="1">IFERROR(Table_TrackDisplacement[[#This Row],[Twist Delta Data]]-Table_TrackDisplacement[[#This Row],[Raw Twist Change]],"-")</f>
        <v>0</v>
      </c>
      <c r="Z4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1319.5430024947771</v>
      </c>
      <c r="AA430" s="29">
        <f>_xlfn.XLOOKUP(Table_TrackDisplacement[[#This Row],[Track ID]],Table__Track_Baseline[Track ID],Table__Track_Baseline[Avg. Gauge],"-")</f>
        <v>1319.8443684156091</v>
      </c>
      <c r="AB430" s="29">
        <f>IFERROR(Table_TrackDisplacement[[#This Row],[Gauge Raw Data]]-Table_TrackDisplacement[[#This Row],[BL Gauge Raw Data]],"-")</f>
        <v>-0.3013659208320405</v>
      </c>
      <c r="AC4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0.30140022099749481</v>
      </c>
    </row>
    <row r="431" spans="1:29" x14ac:dyDescent="0.25">
      <c r="A431" s="27">
        <v>45791.270833333336</v>
      </c>
      <c r="B431" s="28" t="s">
        <v>38</v>
      </c>
      <c r="C431" s="28" t="str">
        <f>Table_TrackDisplacement[[#This Row],[Epoch]]&amp;"-"&amp;Table_TrackDisplacement[[#This Row],[Track ID]]</f>
        <v>45791.2708333333-250-RL-OP-0047</v>
      </c>
      <c r="D431" s="34">
        <v>51911.151124583565</v>
      </c>
      <c r="E431" s="34">
        <v>159188.48937362182</v>
      </c>
      <c r="F431" s="34">
        <v>18.882328441829319</v>
      </c>
      <c r="G431" s="34">
        <v>51910.835170760911</v>
      </c>
      <c r="H431" s="34">
        <v>159187.20742803696</v>
      </c>
      <c r="I431" s="34">
        <v>18.870139055249297</v>
      </c>
      <c r="J431" s="33">
        <v>-3.4438994771335274E-4</v>
      </c>
      <c r="K431" s="33">
        <v>6.2022844213061035E-4</v>
      </c>
      <c r="L431" s="33">
        <v>-4.9178002054617309E-5</v>
      </c>
      <c r="M431" s="33">
        <v>-1.1695425200741738E-5</v>
      </c>
      <c r="N431" s="33">
        <v>9.5205678371712565E-4</v>
      </c>
      <c r="O431" s="33">
        <v>-4.075793569313646E-8</v>
      </c>
      <c r="P431" s="29">
        <f>(Table_TrackDisplacement[[#This Row],[LR Track Z]]-Table_TrackDisplacement[[#This Row],[RR Track Z]])*1000</f>
        <v>12.189386580022443</v>
      </c>
      <c r="Q431" s="29">
        <f>_xlfn.XLOOKUP(Table_TrackDisplacement[[#This Row],[Track ID]],Table__Track_Baseline[Track ID],Table__Track_Baseline[Avg. Cant],"-")</f>
        <v>12.238523824141367</v>
      </c>
      <c r="R431" s="29">
        <f>Table_TrackDisplacement[[#This Row],[Cant Raw Data]]-Table_TrackDisplacement[[#This Row],[BL Cant Raw Data]]</f>
        <v>-4.9137244118924173E-2</v>
      </c>
      <c r="S431" s="30">
        <f>(Table_TrackDisplacement[[#This Row],[Delta LR Z]]-Table_TrackDisplacement[[#This Row],[Delta RR Z]])*1000</f>
        <v>-4.9137244118924173E-2</v>
      </c>
      <c r="T431" s="29">
        <f>Table_TrackDisplacement[[#This Row],[Cant Delta Data]]-Table_TrackDisplacement[[#This Row],[Raw Cant Change]]</f>
        <v>0</v>
      </c>
      <c r="U431" s="29">
        <f ca="1">IFERROR(Table_TrackDisplacement[[#This Row],[Cant Raw Data]]-OFFSET(Table_TrackDisplacement[[#This Row],[Cant Raw Data]],-2,0),"-")</f>
        <v>0.79869257955778039</v>
      </c>
      <c r="V431" s="29">
        <f ca="1">_xlfn.XLOOKUP(Table_TrackDisplacement[[#This Row],[Track ID]],Table__Track_Baseline[Track ID],Table__Track_Baseline[Avg. Twist],"-")</f>
        <v>0.84812950885293503</v>
      </c>
      <c r="W431" s="29">
        <f ca="1">IFERROR(Table_TrackDisplacement[[#This Row],[Twist Raw Data]]-Table_TrackDisplacement[[#This Row],[BL Twist Raw Data]],"-")</f>
        <v>-4.9436929295154641E-2</v>
      </c>
      <c r="X431" s="29">
        <f ca="1">IFERROR(Table_TrackDisplacement[[#This Row],[Cant Delta Data]]-OFFSET(Table_TrackDisplacement[[#This Row],[Cant Delta Data]],-2,0),"-")</f>
        <v>-4.9436929295154641E-2</v>
      </c>
      <c r="Y431" s="29">
        <f ca="1">IFERROR(Table_TrackDisplacement[[#This Row],[Twist Delta Data]]-Table_TrackDisplacement[[#This Row],[Raw Twist Change]],"-")</f>
        <v>0</v>
      </c>
      <c r="Z4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1320.3635415109993</v>
      </c>
      <c r="AA431" s="29">
        <f>_xlfn.XLOOKUP(Table_TrackDisplacement[[#This Row],[Track ID]],Table__Track_Baseline[Track ID],Table__Track_Baseline[Avg. Gauge],"-")</f>
        <v>1320.7658031742594</v>
      </c>
      <c r="AB431" s="29">
        <f>IFERROR(Table_TrackDisplacement[[#This Row],[Gauge Raw Data]]-Table_TrackDisplacement[[#This Row],[BL Gauge Raw Data]],"-")</f>
        <v>-0.40226166326010571</v>
      </c>
      <c r="AC4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0.47245122748232338</v>
      </c>
    </row>
    <row r="432" spans="1:29" x14ac:dyDescent="0.25">
      <c r="A432" s="27">
        <v>45791.270833333336</v>
      </c>
      <c r="B432" s="28" t="s">
        <v>39</v>
      </c>
      <c r="C432" s="28" t="str">
        <f>Table_TrackDisplacement[[#This Row],[Epoch]]&amp;"-"&amp;Table_TrackDisplacement[[#This Row],[Track ID]]</f>
        <v>45791.2708333333-250-RL-OP-0048</v>
      </c>
      <c r="D432" s="34">
        <v>51912.122778205805</v>
      </c>
      <c r="E432" s="34">
        <v>159188.25300560394</v>
      </c>
      <c r="F432" s="34">
        <v>18.886732814833675</v>
      </c>
      <c r="G432" s="34">
        <v>51911.806635538363</v>
      </c>
      <c r="H432" s="34">
        <v>159186.97026833432</v>
      </c>
      <c r="I432" s="34">
        <v>18.873524557994575</v>
      </c>
      <c r="J432" s="33">
        <v>-3.9684067451162264E-4</v>
      </c>
      <c r="K432" s="33">
        <v>3.9993334212340415E-4</v>
      </c>
      <c r="L432" s="33">
        <v>-2.8247023191596554E-4</v>
      </c>
      <c r="M432" s="33">
        <v>-6.5270440245512873E-5</v>
      </c>
      <c r="N432" s="33">
        <v>7.3243599035777152E-4</v>
      </c>
      <c r="O432" s="33">
        <v>-2.2746400674122924E-7</v>
      </c>
      <c r="P432" s="29">
        <f>(Table_TrackDisplacement[[#This Row],[LR Track Z]]-Table_TrackDisplacement[[#This Row],[RR Track Z]])*1000</f>
        <v>13.208256839099874</v>
      </c>
      <c r="Q432" s="29">
        <f>_xlfn.XLOOKUP(Table_TrackDisplacement[[#This Row],[Track ID]],Table__Track_Baseline[Track ID],Table__Track_Baseline[Avg. Cant],"-")</f>
        <v>13.490499607009099</v>
      </c>
      <c r="R432" s="29">
        <f>Table_TrackDisplacement[[#This Row],[Cant Raw Data]]-Table_TrackDisplacement[[#This Row],[BL Cant Raw Data]]</f>
        <v>-0.28224276790922431</v>
      </c>
      <c r="S432" s="30">
        <f>(Table_TrackDisplacement[[#This Row],[Delta LR Z]]-Table_TrackDisplacement[[#This Row],[Delta RR Z]])*1000</f>
        <v>-0.28224276790922431</v>
      </c>
      <c r="T432" s="29">
        <f>Table_TrackDisplacement[[#This Row],[Cant Delta Data]]-Table_TrackDisplacement[[#This Row],[Raw Cant Change]]</f>
        <v>0</v>
      </c>
      <c r="U432" s="29">
        <f ca="1">IFERROR(Table_TrackDisplacement[[#This Row],[Cant Raw Data]]-OFFSET(Table_TrackDisplacement[[#This Row],[Cant Raw Data]],-2,0),"-")</f>
        <v>1.4555297817047119</v>
      </c>
      <c r="V432" s="29">
        <f ca="1">_xlfn.XLOOKUP(Table_TrackDisplacement[[#This Row],[Track ID]],Table__Track_Baseline[Track ID],Table__Track_Baseline[Avg. Twist],"-")</f>
        <v>1.7383030324857884</v>
      </c>
      <c r="W432" s="29">
        <f ca="1">IFERROR(Table_TrackDisplacement[[#This Row],[Twist Raw Data]]-Table_TrackDisplacement[[#This Row],[BL Twist Raw Data]],"-")</f>
        <v>-0.28277325078107651</v>
      </c>
      <c r="X432" s="29">
        <f ca="1">IFERROR(Table_TrackDisplacement[[#This Row],[Cant Delta Data]]-OFFSET(Table_TrackDisplacement[[#This Row],[Cant Delta Data]],-2,0),"-")</f>
        <v>-0.28277325078107651</v>
      </c>
      <c r="Y432" s="29">
        <f ca="1">IFERROR(Table_TrackDisplacement[[#This Row],[Twist Delta Data]]-Table_TrackDisplacement[[#This Row],[Raw Twist Change]],"-")</f>
        <v>0</v>
      </c>
      <c r="Z4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1321.1871733770224</v>
      </c>
      <c r="AA432" s="29">
        <f>_xlfn.XLOOKUP(Table_TrackDisplacement[[#This Row],[Track ID]],Table__Track_Baseline[Track ID],Table__Track_Baseline[Avg. Gauge],"-")</f>
        <v>1321.5922129002581</v>
      </c>
      <c r="AB432" s="29">
        <f>IFERROR(Table_TrackDisplacement[[#This Row],[Gauge Raw Data]]-Table_TrackDisplacement[[#This Row],[BL Gauge Raw Data]],"-")</f>
        <v>-0.40503952323570047</v>
      </c>
      <c r="AC4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0.54786659997777798</v>
      </c>
    </row>
    <row r="433" spans="1:29" x14ac:dyDescent="0.25">
      <c r="A433" s="27">
        <v>45791.270833333336</v>
      </c>
      <c r="B433" s="28" t="s">
        <v>40</v>
      </c>
      <c r="C433" s="28" t="str">
        <f>Table_TrackDisplacement[[#This Row],[Epoch]]&amp;"-"&amp;Table_TrackDisplacement[[#This Row],[Track ID]]</f>
        <v>45791.2708333333-250-RL-OP-0049</v>
      </c>
      <c r="D433" s="34">
        <v>51913.094431828045</v>
      </c>
      <c r="E433" s="34">
        <v>159188.01663758603</v>
      </c>
      <c r="F433" s="34">
        <v>18.89113718783803</v>
      </c>
      <c r="G433" s="34">
        <v>51912.778100315809</v>
      </c>
      <c r="H433" s="34">
        <v>159186.73310863168</v>
      </c>
      <c r="I433" s="34">
        <v>18.876910060739853</v>
      </c>
      <c r="J433" s="33">
        <v>-4.4929139403393492E-4</v>
      </c>
      <c r="K433" s="33">
        <v>1.7963821301236749E-4</v>
      </c>
      <c r="L433" s="33">
        <v>-5.1576246177376106E-4</v>
      </c>
      <c r="M433" s="33">
        <v>-1.1884546256624162E-4</v>
      </c>
      <c r="N433" s="33">
        <v>5.1281516789458692E-4</v>
      </c>
      <c r="O433" s="33">
        <v>-4.1417007778932202E-7</v>
      </c>
      <c r="P433" s="29">
        <f>(Table_TrackDisplacement[[#This Row],[LR Track Z]]-Table_TrackDisplacement[[#This Row],[RR Track Z]])*1000</f>
        <v>14.227127098177306</v>
      </c>
      <c r="Q433" s="29">
        <f>_xlfn.XLOOKUP(Table_TrackDisplacement[[#This Row],[Track ID]],Table__Track_Baseline[Track ID],Table__Track_Baseline[Avg. Cant],"-")</f>
        <v>14.742475389873277</v>
      </c>
      <c r="R433" s="29">
        <f>Table_TrackDisplacement[[#This Row],[Cant Raw Data]]-Table_TrackDisplacement[[#This Row],[BL Cant Raw Data]]</f>
        <v>-0.51534829169597174</v>
      </c>
      <c r="S433" s="30">
        <f>(Table_TrackDisplacement[[#This Row],[Delta LR Z]]-Table_TrackDisplacement[[#This Row],[Delta RR Z]])*1000</f>
        <v>-0.51534829169597174</v>
      </c>
      <c r="T433" s="29">
        <f>Table_TrackDisplacement[[#This Row],[Cant Delta Data]]-Table_TrackDisplacement[[#This Row],[Raw Cant Change]]</f>
        <v>0</v>
      </c>
      <c r="U433" s="29">
        <f ca="1">IFERROR(Table_TrackDisplacement[[#This Row],[Cant Raw Data]]-OFFSET(Table_TrackDisplacement[[#This Row],[Cant Raw Data]],-2,0),"-")</f>
        <v>2.0377405181548625</v>
      </c>
      <c r="V433" s="29">
        <f ca="1">_xlfn.XLOOKUP(Table_TrackDisplacement[[#This Row],[Track ID]],Table__Track_Baseline[Track ID],Table__Track_Baseline[Avg. Twist],"-")</f>
        <v>2.50395156573191</v>
      </c>
      <c r="W433" s="29">
        <f ca="1">IFERROR(Table_TrackDisplacement[[#This Row],[Twist Raw Data]]-Table_TrackDisplacement[[#This Row],[BL Twist Raw Data]],"-")</f>
        <v>-0.46621104757704757</v>
      </c>
      <c r="X433" s="29">
        <f ca="1">IFERROR(Table_TrackDisplacement[[#This Row],[Cant Delta Data]]-OFFSET(Table_TrackDisplacement[[#This Row],[Cant Delta Data]],-2,0),"-")</f>
        <v>-0.46621104757704757</v>
      </c>
      <c r="Y433" s="29">
        <f ca="1">IFERROR(Table_TrackDisplacement[[#This Row],[Twist Delta Data]]-Table_TrackDisplacement[[#This Row],[Raw Twist Change]],"-")</f>
        <v>0</v>
      </c>
      <c r="Z4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1322.0115783977731</v>
      </c>
      <c r="AA433" s="29">
        <f>_xlfn.XLOOKUP(Table_TrackDisplacement[[#This Row],[Track ID]],Table__Track_Baseline[Track ID],Table__Track_Baseline[Avg. Gauge],"-")</f>
        <v>1322.4197928471017</v>
      </c>
      <c r="AB433" s="29">
        <f>IFERROR(Table_TrackDisplacement[[#This Row],[Gauge Raw Data]]-Table_TrackDisplacement[[#This Row],[BL Gauge Raw Data]],"-")</f>
        <v>-0.40821444932862505</v>
      </c>
      <c r="AC4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0.6969829686886877</v>
      </c>
    </row>
    <row r="434" spans="1:29" x14ac:dyDescent="0.25">
      <c r="A434" s="27">
        <v>45792.270833333336</v>
      </c>
      <c r="B434" s="28" t="s">
        <v>12</v>
      </c>
      <c r="C434" s="28" t="str">
        <f>Table_TrackDisplacement[[#This Row],[Epoch]]&amp;"-"&amp;Table_TrackDisplacement[[#This Row],[Track ID]]</f>
        <v>45792.2708333333-250-RL-OP-0021</v>
      </c>
      <c r="D434" s="34">
        <v>51886.101813691566</v>
      </c>
      <c r="E434" s="34">
        <v>159195.44642123292</v>
      </c>
      <c r="F434" s="34">
        <v>18.870056334450997</v>
      </c>
      <c r="G434" s="34">
        <v>51885.742050780667</v>
      </c>
      <c r="H434" s="34">
        <v>159194.18695535802</v>
      </c>
      <c r="I434" s="34">
        <v>18.866068661183395</v>
      </c>
      <c r="J434" s="33">
        <v>-1.0283400260959752E-3</v>
      </c>
      <c r="K434" s="33">
        <v>5.6737335398793221E-4</v>
      </c>
      <c r="L434" s="33">
        <v>-2.2326332782540703E-8</v>
      </c>
      <c r="M434" s="33">
        <v>-9.2536066222237423E-4</v>
      </c>
      <c r="N434" s="33">
        <v>2.5963140069507062E-4</v>
      </c>
      <c r="O434" s="33">
        <v>1.5742820380637568E-8</v>
      </c>
      <c r="P434" s="29">
        <f>(Table_TrackDisplacement[[#This Row],[LR Track Z]]-Table_TrackDisplacement[[#This Row],[RR Track Z]])*1000</f>
        <v>3.9876732676020765</v>
      </c>
      <c r="Q434" s="29">
        <f>_xlfn.XLOOKUP(Table_TrackDisplacement[[#This Row],[Track ID]],Table__Track_Baseline[Track ID],Table__Track_Baseline[Avg. Cant],"-")</f>
        <v>3.9877113367552397</v>
      </c>
      <c r="R434" s="29">
        <f>Table_TrackDisplacement[[#This Row],[Cant Raw Data]]-Table_TrackDisplacement[[#This Row],[BL Cant Raw Data]]</f>
        <v>-3.8069153163178271E-5</v>
      </c>
      <c r="S434" s="30">
        <f>(Table_TrackDisplacement[[#This Row],[Delta LR Z]]-Table_TrackDisplacement[[#This Row],[Delta RR Z]])*1000</f>
        <v>-3.8069153163178271E-5</v>
      </c>
      <c r="T434" s="29">
        <f>Table_TrackDisplacement[[#This Row],[Cant Delta Data]]-Table_TrackDisplacement[[#This Row],[Raw Cant Change]]</f>
        <v>0</v>
      </c>
      <c r="U434" s="29">
        <f ca="1">IFERROR(Table_TrackDisplacement[[#This Row],[Cant Raw Data]]-OFFSET(Table_TrackDisplacement[[#This Row],[Cant Raw Data]],-2,0),"-")</f>
        <v>-9.2205835714977979</v>
      </c>
      <c r="V434" s="29" t="str">
        <f ca="1">_xlfn.XLOOKUP(Table_TrackDisplacement[[#This Row],[Track ID]],Table__Track_Baseline[Track ID],Table__Track_Baseline[Avg. Twist],"-")</f>
        <v>-</v>
      </c>
      <c r="W434" s="29" t="str">
        <f ca="1">IFERROR(Table_TrackDisplacement[[#This Row],[Twist Raw Data]]-Table_TrackDisplacement[[#This Row],[BL Twist Raw Data]],"-")</f>
        <v>-</v>
      </c>
      <c r="X434" s="29">
        <f ca="1">IFERROR(Table_TrackDisplacement[[#This Row],[Cant Delta Data]]-OFFSET(Table_TrackDisplacement[[#This Row],[Cant Delta Data]],-2,0),"-")</f>
        <v>0.28220469875606113</v>
      </c>
      <c r="Y434" s="29" t="str">
        <f ca="1">IFERROR(Table_TrackDisplacement[[#This Row],[Twist Delta Data]]-Table_TrackDisplacement[[#This Row],[Raw Twist Change]],"-")</f>
        <v>-</v>
      </c>
      <c r="Z4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1309.8471451414102</v>
      </c>
      <c r="AA434" s="29">
        <f>_xlfn.XLOOKUP(Table_TrackDisplacement[[#This Row],[Track ID]],Table__Track_Baseline[Track ID],Table__Track_Baseline[Avg. Gauge],"-")</f>
        <v>1309.5795373260466</v>
      </c>
      <c r="AB434" s="29">
        <f>IFERROR(Table_TrackDisplacement[[#This Row],[Gauge Raw Data]]-Table_TrackDisplacement[[#This Row],[BL Gauge Raw Data]],"-")</f>
        <v>0.26760781536358991</v>
      </c>
      <c r="AC4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0.32451480805901251</v>
      </c>
    </row>
    <row r="435" spans="1:29" x14ac:dyDescent="0.25">
      <c r="A435" s="27">
        <v>45792.270833333336</v>
      </c>
      <c r="B435" s="28" t="s">
        <v>13</v>
      </c>
      <c r="C435" s="28" t="str">
        <f>Table_TrackDisplacement[[#This Row],[Epoch]]&amp;"-"&amp;Table_TrackDisplacement[[#This Row],[Track ID]]</f>
        <v>45792.2708333333-250-RL-OP-0022</v>
      </c>
      <c r="D435" s="34">
        <v>51887.063368977339</v>
      </c>
      <c r="E435" s="34">
        <v>159195.17180982089</v>
      </c>
      <c r="F435" s="34">
        <v>18.870125558401593</v>
      </c>
      <c r="G435" s="34">
        <v>51886.703169507433</v>
      </c>
      <c r="H435" s="34">
        <v>159193.910819971</v>
      </c>
      <c r="I435" s="34">
        <v>18.866271378951897</v>
      </c>
      <c r="J435" s="33">
        <v>-1.0631643381202593E-3</v>
      </c>
      <c r="K435" s="33">
        <v>4.4536139466799796E-4</v>
      </c>
      <c r="L435" s="33">
        <v>-4.9760998876990925E-8</v>
      </c>
      <c r="M435" s="33">
        <v>-8.3564992382889614E-4</v>
      </c>
      <c r="N435" s="33">
        <v>5.71688316995278E-4</v>
      </c>
      <c r="O435" s="33">
        <v>3.4664481063373387E-8</v>
      </c>
      <c r="P435" s="29">
        <f>(Table_TrackDisplacement[[#This Row],[LR Track Z]]-Table_TrackDisplacement[[#This Row],[RR Track Z]])*1000</f>
        <v>3.8541794496964599</v>
      </c>
      <c r="Q435" s="29">
        <f>_xlfn.XLOOKUP(Table_TrackDisplacement[[#This Row],[Track ID]],Table__Track_Baseline[Track ID],Table__Track_Baseline[Avg. Cant],"-")</f>
        <v>3.8542638751764002</v>
      </c>
      <c r="R435" s="29">
        <f>Table_TrackDisplacement[[#This Row],[Cant Raw Data]]-Table_TrackDisplacement[[#This Row],[BL Cant Raw Data]]</f>
        <v>-8.4425479940364312E-5</v>
      </c>
      <c r="S435" s="30">
        <f>(Table_TrackDisplacement[[#This Row],[Delta LR Z]]-Table_TrackDisplacement[[#This Row],[Delta RR Z]])*1000</f>
        <v>-8.4425479940364312E-5</v>
      </c>
      <c r="T435" s="29">
        <f>Table_TrackDisplacement[[#This Row],[Cant Delta Data]]-Table_TrackDisplacement[[#This Row],[Raw Cant Change]]</f>
        <v>0</v>
      </c>
      <c r="U435" s="29">
        <f ca="1">IFERROR(Table_TrackDisplacement[[#This Row],[Cant Raw Data]]-OFFSET(Table_TrackDisplacement[[#This Row],[Cant Raw Data]],-2,0),"-")</f>
        <v>-10.372947648480846</v>
      </c>
      <c r="V435" s="29" t="str">
        <f ca="1">_xlfn.XLOOKUP(Table_TrackDisplacement[[#This Row],[Track ID]],Table__Track_Baseline[Track ID],Table__Track_Baseline[Avg. Twist],"-")</f>
        <v>-</v>
      </c>
      <c r="W435" s="29" t="str">
        <f ca="1">IFERROR(Table_TrackDisplacement[[#This Row],[Twist Raw Data]]-Table_TrackDisplacement[[#This Row],[BL Twist Raw Data]],"-")</f>
        <v>-</v>
      </c>
      <c r="X435" s="29">
        <f ca="1">IFERROR(Table_TrackDisplacement[[#This Row],[Cant Delta Data]]-OFFSET(Table_TrackDisplacement[[#This Row],[Cant Delta Data]],-2,0),"-")</f>
        <v>0.51526386621603137</v>
      </c>
      <c r="Y435" s="29" t="str">
        <f ca="1">IFERROR(Table_TrackDisplacement[[#This Row],[Twist Delta Data]]-Table_TrackDisplacement[[#This Row],[Raw Twist Change]],"-")</f>
        <v>-</v>
      </c>
      <c r="Z4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1311.4320090461101</v>
      </c>
      <c r="AA435" s="29">
        <f>_xlfn.XLOOKUP(Table_TrackDisplacement[[#This Row],[Track ID]],Table__Track_Baseline[Track ID],Table__Track_Baseline[Avg. Gauge],"-")</f>
        <v>1311.6159795455751</v>
      </c>
      <c r="AB435" s="29">
        <f>IFERROR(Table_TrackDisplacement[[#This Row],[Gauge Raw Data]]-Table_TrackDisplacement[[#This Row],[BL Gauge Raw Data]],"-")</f>
        <v>-0.18397049946497646</v>
      </c>
      <c r="AC4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0.26023317840484206</v>
      </c>
    </row>
    <row r="436" spans="1:29" x14ac:dyDescent="0.25">
      <c r="A436" s="27">
        <v>45792.270833333336</v>
      </c>
      <c r="B436" s="28" t="s">
        <v>14</v>
      </c>
      <c r="C436" s="28" t="str">
        <f>Table_TrackDisplacement[[#This Row],[Epoch]]&amp;"-"&amp;Table_TrackDisplacement[[#This Row],[Track ID]]</f>
        <v>45792.2708333333-250-RL-OP-0023</v>
      </c>
      <c r="D436" s="34">
        <v>51888.024924263111</v>
      </c>
      <c r="E436" s="34">
        <v>159194.89719840887</v>
      </c>
      <c r="F436" s="34">
        <v>18.870194782352193</v>
      </c>
      <c r="G436" s="34">
        <v>51887.664288234206</v>
      </c>
      <c r="H436" s="34">
        <v>159193.63468458402</v>
      </c>
      <c r="I436" s="34">
        <v>18.866474096720399</v>
      </c>
      <c r="J436" s="33">
        <v>-1.0979886501445435E-3</v>
      </c>
      <c r="K436" s="33">
        <v>3.2334946445189416E-4</v>
      </c>
      <c r="L436" s="33">
        <v>-7.7195661418727468E-8</v>
      </c>
      <c r="M436" s="33">
        <v>-7.4593917088350281E-4</v>
      </c>
      <c r="N436" s="33">
        <v>8.8374529150314629E-4</v>
      </c>
      <c r="O436" s="33">
        <v>5.3586141746109206E-8</v>
      </c>
      <c r="P436" s="29">
        <f>(Table_TrackDisplacement[[#This Row],[LR Track Z]]-Table_TrackDisplacement[[#This Row],[RR Track Z]])*1000</f>
        <v>3.7206856317943959</v>
      </c>
      <c r="Q436" s="29">
        <f>_xlfn.XLOOKUP(Table_TrackDisplacement[[#This Row],[Track ID]],Table__Track_Baseline[Track ID],Table__Track_Baseline[Avg. Cant],"-")</f>
        <v>3.7208164135975608</v>
      </c>
      <c r="R436" s="29">
        <f>Table_TrackDisplacement[[#This Row],[Cant Raw Data]]-Table_TrackDisplacement[[#This Row],[BL Cant Raw Data]]</f>
        <v>-1.3078180316483667E-4</v>
      </c>
      <c r="S436" s="30">
        <f>(Table_TrackDisplacement[[#This Row],[Delta LR Z]]-Table_TrackDisplacement[[#This Row],[Delta RR Z]])*1000</f>
        <v>-1.3078180316483667E-4</v>
      </c>
      <c r="T436" s="29">
        <f>Table_TrackDisplacement[[#This Row],[Cant Delta Data]]-Table_TrackDisplacement[[#This Row],[Raw Cant Change]]</f>
        <v>0</v>
      </c>
      <c r="U436" s="29">
        <f ca="1">IFERROR(Table_TrackDisplacement[[#This Row],[Cant Raw Data]]-OFFSET(Table_TrackDisplacement[[#This Row],[Cant Raw Data]],-2,0),"-")</f>
        <v>-0.26698763580768059</v>
      </c>
      <c r="V436" s="29">
        <f ca="1">_xlfn.XLOOKUP(Table_TrackDisplacement[[#This Row],[Track ID]],Table__Track_Baseline[Track ID],Table__Track_Baseline[Avg. Twist],"-")</f>
        <v>-0.26689492315767893</v>
      </c>
      <c r="W436" s="29">
        <f ca="1">IFERROR(Table_TrackDisplacement[[#This Row],[Twist Raw Data]]-Table_TrackDisplacement[[#This Row],[BL Twist Raw Data]],"-")</f>
        <v>-9.2712650001658403E-5</v>
      </c>
      <c r="X436" s="29">
        <f ca="1">IFERROR(Table_TrackDisplacement[[#This Row],[Cant Delta Data]]-OFFSET(Table_TrackDisplacement[[#This Row],[Cant Delta Data]],-2,0),"-")</f>
        <v>-9.2712650001658403E-5</v>
      </c>
      <c r="Y436" s="29">
        <f ca="1">IFERROR(Table_TrackDisplacement[[#This Row],[Twist Delta Data]]-Table_TrackDisplacement[[#This Row],[Raw Twist Change]],"-")</f>
        <v>0</v>
      </c>
      <c r="Z4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1313.0168874755107</v>
      </c>
      <c r="AA436" s="29">
        <f>_xlfn.XLOOKUP(Table_TrackDisplacement[[#This Row],[Track ID]],Table__Track_Baseline[Track ID],Table__Track_Baseline[Avg. Gauge],"-")</f>
        <v>1313.6524365911453</v>
      </c>
      <c r="AB436" s="29">
        <f>IFERROR(Table_TrackDisplacement[[#This Row],[Gauge Raw Data]]-Table_TrackDisplacement[[#This Row],[BL Gauge Raw Data]],"-")</f>
        <v>-0.63554911563460337</v>
      </c>
      <c r="AC4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0.66180233901695062</v>
      </c>
    </row>
    <row r="437" spans="1:29" x14ac:dyDescent="0.25">
      <c r="A437" s="27">
        <v>45792.270833333336</v>
      </c>
      <c r="B437" s="28" t="s">
        <v>15</v>
      </c>
      <c r="C437" s="28" t="str">
        <f>Table_TrackDisplacement[[#This Row],[Epoch]]&amp;"-"&amp;Table_TrackDisplacement[[#This Row],[Track ID]]</f>
        <v>45792.2708333333-250-RL-OP-0024</v>
      </c>
      <c r="D437" s="34">
        <v>51888.98628832103</v>
      </c>
      <c r="E437" s="34">
        <v>159194.62201573106</v>
      </c>
      <c r="F437" s="34">
        <v>18.869514730242752</v>
      </c>
      <c r="G437" s="34">
        <v>51888.624024107339</v>
      </c>
      <c r="H437" s="34">
        <v>159193.3577967032</v>
      </c>
      <c r="I437" s="34">
        <v>18.86545332152658</v>
      </c>
      <c r="J437" s="33">
        <v>-2.3585504095535725E-5</v>
      </c>
      <c r="K437" s="33">
        <v>-8.2395679783076048E-5</v>
      </c>
      <c r="L437" s="33">
        <v>-2.2187327530787115E-7</v>
      </c>
      <c r="M437" s="33">
        <v>-1.0719956699176691E-3</v>
      </c>
      <c r="N437" s="33">
        <v>7.5046025449410081E-4</v>
      </c>
      <c r="O437" s="33">
        <v>2.1475951683669336E-7</v>
      </c>
      <c r="P437" s="29">
        <f>(Table_TrackDisplacement[[#This Row],[LR Track Z]]-Table_TrackDisplacement[[#This Row],[RR Track Z]])*1000</f>
        <v>4.0614087161721102</v>
      </c>
      <c r="Q437" s="29">
        <f>_xlfn.XLOOKUP(Table_TrackDisplacement[[#This Row],[Track ID]],Table__Track_Baseline[Track ID],Table__Track_Baseline[Avg. Cant],"-")</f>
        <v>4.0618453489642548</v>
      </c>
      <c r="R437" s="29">
        <f>Table_TrackDisplacement[[#This Row],[Cant Raw Data]]-Table_TrackDisplacement[[#This Row],[BL Cant Raw Data]]</f>
        <v>-4.3663279214456452E-4</v>
      </c>
      <c r="S437" s="30">
        <f>(Table_TrackDisplacement[[#This Row],[Delta LR Z]]-Table_TrackDisplacement[[#This Row],[Delta RR Z]])*1000</f>
        <v>-4.3663279214456452E-4</v>
      </c>
      <c r="T437" s="29">
        <f>Table_TrackDisplacement[[#This Row],[Cant Delta Data]]-Table_TrackDisplacement[[#This Row],[Raw Cant Change]]</f>
        <v>0</v>
      </c>
      <c r="U437" s="29">
        <f ca="1">IFERROR(Table_TrackDisplacement[[#This Row],[Cant Raw Data]]-OFFSET(Table_TrackDisplacement[[#This Row],[Cant Raw Data]],-2,0),"-")</f>
        <v>0.20722926647565032</v>
      </c>
      <c r="V437" s="29">
        <f ca="1">_xlfn.XLOOKUP(Table_TrackDisplacement[[#This Row],[Track ID]],Table__Track_Baseline[Track ID],Table__Track_Baseline[Avg. Twist],"-")</f>
        <v>0.20758147378785452</v>
      </c>
      <c r="W437" s="29">
        <f ca="1">IFERROR(Table_TrackDisplacement[[#This Row],[Twist Raw Data]]-Table_TrackDisplacement[[#This Row],[BL Twist Raw Data]],"-")</f>
        <v>-3.5220731220420021E-4</v>
      </c>
      <c r="X437" s="29">
        <f ca="1">IFERROR(Table_TrackDisplacement[[#This Row],[Cant Delta Data]]-OFFSET(Table_TrackDisplacement[[#This Row],[Cant Delta Data]],-2,0),"-")</f>
        <v>-3.5220731220420021E-4</v>
      </c>
      <c r="Y437" s="29">
        <f ca="1">IFERROR(Table_TrackDisplacement[[#This Row],[Twist Delta Data]]-Table_TrackDisplacement[[#This Row],[Raw Twist Change]],"-")</f>
        <v>0</v>
      </c>
      <c r="Z4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437" s="29">
        <f>_xlfn.XLOOKUP(Table_TrackDisplacement[[#This Row],[Track ID]],Table__Track_Baseline[Track ID],Table__Track_Baseline[Avg. Gauge],"-")</f>
        <v>1315.6175827293309</v>
      </c>
      <c r="AB437" s="29">
        <f>IFERROR(Table_TrackDisplacement[[#This Row],[Gauge Raw Data]]-Table_TrackDisplacement[[#This Row],[BL Gauge Raw Data]],"-")</f>
        <v>-0.51241356743230426</v>
      </c>
      <c r="AC4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438" spans="1:29" x14ac:dyDescent="0.25">
      <c r="A438" s="27">
        <v>45792.270833333336</v>
      </c>
      <c r="B438" s="28" t="s">
        <v>16</v>
      </c>
      <c r="C438" s="28" t="str">
        <f>Table_TrackDisplacement[[#This Row],[Epoch]]&amp;"-"&amp;Table_TrackDisplacement[[#This Row],[Track ID]]</f>
        <v>45792.2708333333-250-RL-OP-0025</v>
      </c>
      <c r="D438" s="34">
        <v>51889.947664398285</v>
      </c>
      <c r="E438" s="34">
        <v>159194.34677858101</v>
      </c>
      <c r="F438" s="34">
        <v>18.868773577574299</v>
      </c>
      <c r="G438" s="34">
        <v>51889.58479107709</v>
      </c>
      <c r="H438" s="34">
        <v>159193.08044244221</v>
      </c>
      <c r="I438" s="34">
        <v>18.864251762034648</v>
      </c>
      <c r="J438" s="33">
        <v>-4.9094378482550383E-5</v>
      </c>
      <c r="K438" s="33">
        <v>-1.7151059000752866E-4</v>
      </c>
      <c r="L438" s="33">
        <v>-4.6184004887095398E-7</v>
      </c>
      <c r="M438" s="33">
        <v>-1.15464479313232E-3</v>
      </c>
      <c r="N438" s="33">
        <v>4.6399520942941308E-4</v>
      </c>
      <c r="O438" s="33">
        <v>4.6129782305115441E-7</v>
      </c>
      <c r="P438" s="29">
        <f>(Table_TrackDisplacement[[#This Row],[LR Track Z]]-Table_TrackDisplacement[[#This Row],[RR Track Z]])*1000</f>
        <v>4.5218155396504756</v>
      </c>
      <c r="Q438" s="29">
        <f>_xlfn.XLOOKUP(Table_TrackDisplacement[[#This Row],[Track ID]],Table__Track_Baseline[Track ID],Table__Track_Baseline[Avg. Cant],"-")</f>
        <v>4.5227386775223977</v>
      </c>
      <c r="R438" s="29">
        <f>Table_TrackDisplacement[[#This Row],[Cant Raw Data]]-Table_TrackDisplacement[[#This Row],[BL Cant Raw Data]]</f>
        <v>-9.2313787192210839E-4</v>
      </c>
      <c r="S438" s="30">
        <f>(Table_TrackDisplacement[[#This Row],[Delta LR Z]]-Table_TrackDisplacement[[#This Row],[Delta RR Z]])*1000</f>
        <v>-9.2313787192210839E-4</v>
      </c>
      <c r="T438" s="29">
        <f>Table_TrackDisplacement[[#This Row],[Cant Delta Data]]-Table_TrackDisplacement[[#This Row],[Raw Cant Change]]</f>
        <v>0</v>
      </c>
      <c r="U438" s="29">
        <f ca="1">IFERROR(Table_TrackDisplacement[[#This Row],[Cant Raw Data]]-OFFSET(Table_TrackDisplacement[[#This Row],[Cant Raw Data]],-2,0),"-")</f>
        <v>0.80112990785607963</v>
      </c>
      <c r="V438" s="29">
        <f ca="1">_xlfn.XLOOKUP(Table_TrackDisplacement[[#This Row],[Track ID]],Table__Track_Baseline[Track ID],Table__Track_Baseline[Avg. Twist],"-")</f>
        <v>0.8019222639248369</v>
      </c>
      <c r="W438" s="29">
        <f ca="1">IFERROR(Table_TrackDisplacement[[#This Row],[Twist Raw Data]]-Table_TrackDisplacement[[#This Row],[BL Twist Raw Data]],"-")</f>
        <v>-7.9235606875727171E-4</v>
      </c>
      <c r="X438" s="29">
        <f ca="1">IFERROR(Table_TrackDisplacement[[#This Row],[Cant Delta Data]]-OFFSET(Table_TrackDisplacement[[#This Row],[Cant Delta Data]],-2,0),"-")</f>
        <v>-7.9235606875727171E-4</v>
      </c>
      <c r="Y438" s="29">
        <f ca="1">IFERROR(Table_TrackDisplacement[[#This Row],[Twist Delta Data]]-Table_TrackDisplacement[[#This Row],[Raw Twist Change]],"-")</f>
        <v>0</v>
      </c>
      <c r="Z4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438" s="29">
        <f>_xlfn.XLOOKUP(Table_TrackDisplacement[[#This Row],[Track ID]],Table__Track_Baseline[Track ID],Table__Track_Baseline[Avg. Gauge],"-")</f>
        <v>1317.6166071174061</v>
      </c>
      <c r="AB438" s="29">
        <f>IFERROR(Table_TrackDisplacement[[#This Row],[Gauge Raw Data]]-Table_TrackDisplacement[[#This Row],[BL Gauge Raw Data]],"-")</f>
        <v>-0.30695844940373718</v>
      </c>
      <c r="AC4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439" spans="1:29" x14ac:dyDescent="0.25">
      <c r="A439" s="27">
        <v>45792.270833333336</v>
      </c>
      <c r="B439" s="28" t="s">
        <v>17</v>
      </c>
      <c r="C439" s="28" t="str">
        <f>Table_TrackDisplacement[[#This Row],[Epoch]]&amp;"-"&amp;Table_TrackDisplacement[[#This Row],[Track ID]]</f>
        <v>45792.2708333333-250-RL-OP-0026</v>
      </c>
      <c r="D439" s="34">
        <v>51890.909040475541</v>
      </c>
      <c r="E439" s="34">
        <v>159194.07154143095</v>
      </c>
      <c r="F439" s="34">
        <v>18.868032424905849</v>
      </c>
      <c r="G439" s="34">
        <v>51890.545558046833</v>
      </c>
      <c r="H439" s="34">
        <v>159192.80308818122</v>
      </c>
      <c r="I439" s="34">
        <v>18.86305020254272</v>
      </c>
      <c r="J439" s="33">
        <v>-7.460325286956504E-5</v>
      </c>
      <c r="K439" s="33">
        <v>-2.6062552933581173E-4</v>
      </c>
      <c r="L439" s="33">
        <v>-7.0180681888132312E-7</v>
      </c>
      <c r="M439" s="33">
        <v>-1.2372939308988862E-3</v>
      </c>
      <c r="N439" s="33">
        <v>1.7753013526089489E-4</v>
      </c>
      <c r="O439" s="33">
        <v>7.0783612571290178E-7</v>
      </c>
      <c r="P439" s="29">
        <f>(Table_TrackDisplacement[[#This Row],[LR Track Z]]-Table_TrackDisplacement[[#This Row],[RR Track Z]])*1000</f>
        <v>4.9822223631288409</v>
      </c>
      <c r="Q439" s="29">
        <f>_xlfn.XLOOKUP(Table_TrackDisplacement[[#This Row],[Track ID]],Table__Track_Baseline[Track ID],Table__Track_Baseline[Avg. Cant],"-")</f>
        <v>4.9836320060734352</v>
      </c>
      <c r="R439" s="29">
        <f>Table_TrackDisplacement[[#This Row],[Cant Raw Data]]-Table_TrackDisplacement[[#This Row],[BL Cant Raw Data]]</f>
        <v>-1.4096429445942249E-3</v>
      </c>
      <c r="S439" s="30">
        <f>(Table_TrackDisplacement[[#This Row],[Delta LR Z]]-Table_TrackDisplacement[[#This Row],[Delta RR Z]])*1000</f>
        <v>-1.4096429445942249E-3</v>
      </c>
      <c r="T439" s="29">
        <f>Table_TrackDisplacement[[#This Row],[Cant Delta Data]]-Table_TrackDisplacement[[#This Row],[Raw Cant Change]]</f>
        <v>0</v>
      </c>
      <c r="U439" s="29">
        <f ca="1">IFERROR(Table_TrackDisplacement[[#This Row],[Cant Raw Data]]-OFFSET(Table_TrackDisplacement[[#This Row],[Cant Raw Data]],-2,0),"-")</f>
        <v>0.92081364695673074</v>
      </c>
      <c r="V439" s="29">
        <f ca="1">_xlfn.XLOOKUP(Table_TrackDisplacement[[#This Row],[Track ID]],Table__Track_Baseline[Track ID],Table__Track_Baseline[Avg. Twist],"-")</f>
        <v>0.9217866571091804</v>
      </c>
      <c r="W439" s="29">
        <f ca="1">IFERROR(Table_TrackDisplacement[[#This Row],[Twist Raw Data]]-Table_TrackDisplacement[[#This Row],[BL Twist Raw Data]],"-")</f>
        <v>-9.7301015244966038E-4</v>
      </c>
      <c r="X439" s="29">
        <f ca="1">IFERROR(Table_TrackDisplacement[[#This Row],[Cant Delta Data]]-OFFSET(Table_TrackDisplacement[[#This Row],[Cant Delta Data]],-2,0),"-")</f>
        <v>-9.7301015244966038E-4</v>
      </c>
      <c r="Y439" s="29">
        <f ca="1">IFERROR(Table_TrackDisplacement[[#This Row],[Twist Delta Data]]-Table_TrackDisplacement[[#This Row],[Raw Twist Change]],"-")</f>
        <v>0</v>
      </c>
      <c r="Z4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439" s="29">
        <f>_xlfn.XLOOKUP(Table_TrackDisplacement[[#This Row],[Track ID]],Table__Track_Baseline[Track ID],Table__Track_Baseline[Avg. Gauge],"-")</f>
        <v>1319.6157879683969</v>
      </c>
      <c r="AB439" s="29">
        <f>IFERROR(Table_TrackDisplacement[[#This Row],[Gauge Raw Data]]-Table_TrackDisplacement[[#This Row],[BL Gauge Raw Data]],"-")</f>
        <v>-0.10150411739118681</v>
      </c>
      <c r="AC4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440" spans="1:29" x14ac:dyDescent="0.25">
      <c r="A440" s="27">
        <v>45792.270833333336</v>
      </c>
      <c r="B440" s="28" t="s">
        <v>18</v>
      </c>
      <c r="C440" s="28" t="str">
        <f>Table_TrackDisplacement[[#This Row],[Epoch]]&amp;"-"&amp;Table_TrackDisplacement[[#This Row],[Track ID]]</f>
        <v>45792.2708333333-250-RL-OP-0027</v>
      </c>
      <c r="D440" s="34">
        <v>51891.869997674046</v>
      </c>
      <c r="E440" s="34">
        <v>159193.79503821288</v>
      </c>
      <c r="F440" s="34">
        <v>18.865661670375356</v>
      </c>
      <c r="G440" s="34">
        <v>51891.504353461787</v>
      </c>
      <c r="H440" s="34">
        <v>159192.52690810763</v>
      </c>
      <c r="I440" s="34">
        <v>18.861283132921656</v>
      </c>
      <c r="J440" s="33">
        <v>-9.9999999656574801E-4</v>
      </c>
      <c r="K440" s="33">
        <v>0</v>
      </c>
      <c r="L440" s="33">
        <v>0</v>
      </c>
      <c r="M440" s="33">
        <v>-5.9261651040287688E-4</v>
      </c>
      <c r="N440" s="33">
        <v>2.5689514586701989E-4</v>
      </c>
      <c r="O440" s="33">
        <v>2.6530467422958282E-7</v>
      </c>
      <c r="P440" s="29">
        <f>(Table_TrackDisplacement[[#This Row],[LR Track Z]]-Table_TrackDisplacement[[#This Row],[RR Track Z]])*1000</f>
        <v>4.3785374537002042</v>
      </c>
      <c r="Q440" s="29">
        <f>_xlfn.XLOOKUP(Table_TrackDisplacement[[#This Row],[Track ID]],Table__Track_Baseline[Track ID],Table__Track_Baseline[Avg. Cant],"-")</f>
        <v>4.3788027583744338</v>
      </c>
      <c r="R440" s="29">
        <f>Table_TrackDisplacement[[#This Row],[Cant Raw Data]]-Table_TrackDisplacement[[#This Row],[BL Cant Raw Data]]</f>
        <v>-2.6530467422958282E-4</v>
      </c>
      <c r="S440" s="30">
        <f>(Table_TrackDisplacement[[#This Row],[Delta LR Z]]-Table_TrackDisplacement[[#This Row],[Delta RR Z]])*1000</f>
        <v>-2.6530467422958282E-4</v>
      </c>
      <c r="T440" s="29">
        <f>Table_TrackDisplacement[[#This Row],[Cant Delta Data]]-Table_TrackDisplacement[[#This Row],[Raw Cant Change]]</f>
        <v>0</v>
      </c>
      <c r="U440" s="29">
        <f ca="1">IFERROR(Table_TrackDisplacement[[#This Row],[Cant Raw Data]]-OFFSET(Table_TrackDisplacement[[#This Row],[Cant Raw Data]],-2,0),"-")</f>
        <v>-0.14327808595027136</v>
      </c>
      <c r="V440" s="29">
        <f ca="1">_xlfn.XLOOKUP(Table_TrackDisplacement[[#This Row],[Track ID]],Table__Track_Baseline[Track ID],Table__Track_Baseline[Avg. Twist],"-")</f>
        <v>-0.14393591914796389</v>
      </c>
      <c r="W440" s="29">
        <f ca="1">IFERROR(Table_TrackDisplacement[[#This Row],[Twist Raw Data]]-Table_TrackDisplacement[[#This Row],[BL Twist Raw Data]],"-")</f>
        <v>6.5783319769252557E-4</v>
      </c>
      <c r="X440" s="29">
        <f ca="1">IFERROR(Table_TrackDisplacement[[#This Row],[Cant Delta Data]]-OFFSET(Table_TrackDisplacement[[#This Row],[Cant Delta Data]],-2,0),"-")</f>
        <v>6.5783319769252557E-4</v>
      </c>
      <c r="Y440" s="29">
        <f ca="1">IFERROR(Table_TrackDisplacement[[#This Row],[Twist Delta Data]]-Table_TrackDisplacement[[#This Row],[Raw Twist Change]],"-")</f>
        <v>0</v>
      </c>
      <c r="Z4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1319.7987821604347</v>
      </c>
      <c r="AA440" s="29">
        <f>_xlfn.XLOOKUP(Table_TrackDisplacement[[#This Row],[Track ID]],Table__Track_Baseline[Track ID],Table__Track_Baseline[Avg. Gauge],"-")</f>
        <v>1320.1585236010314</v>
      </c>
      <c r="AB440" s="29">
        <f>IFERROR(Table_TrackDisplacement[[#This Row],[Gauge Raw Data]]-Table_TrackDisplacement[[#This Row],[BL Gauge Raw Data]],"-")</f>
        <v>-0.35974144059673563</v>
      </c>
      <c r="AC4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0.48161861587237448</v>
      </c>
    </row>
    <row r="441" spans="1:29" x14ac:dyDescent="0.25">
      <c r="A441" s="27">
        <v>45792.270833333336</v>
      </c>
      <c r="B441" s="28" t="s">
        <v>19</v>
      </c>
      <c r="C441" s="28" t="str">
        <f>Table_TrackDisplacement[[#This Row],[Epoch]]&amp;"-"&amp;Table_TrackDisplacement[[#This Row],[Track ID]]</f>
        <v>45792.2708333333-250-RL-OP-0028</v>
      </c>
      <c r="D441" s="34">
        <v>51892.83098666594</v>
      </c>
      <c r="E441" s="34">
        <v>159193.51846240537</v>
      </c>
      <c r="F441" s="34">
        <v>18.863216230483452</v>
      </c>
      <c r="G441" s="34">
        <v>51892.465288045249</v>
      </c>
      <c r="H441" s="34">
        <v>159192.25013834573</v>
      </c>
      <c r="I441" s="34">
        <v>18.859487246856443</v>
      </c>
      <c r="J441" s="33">
        <v>-9.9999999656574801E-4</v>
      </c>
      <c r="K441" s="33">
        <v>0</v>
      </c>
      <c r="L441" s="33">
        <v>0</v>
      </c>
      <c r="M441" s="33">
        <v>-5.151581863174215E-4</v>
      </c>
      <c r="N441" s="33">
        <v>5.2561389748007059E-4</v>
      </c>
      <c r="O441" s="33">
        <v>5.4282002182048927E-7</v>
      </c>
      <c r="P441" s="29">
        <f>(Table_TrackDisplacement[[#This Row],[LR Track Z]]-Table_TrackDisplacement[[#This Row],[RR Track Z]])*1000</f>
        <v>3.7289836270097965</v>
      </c>
      <c r="Q441" s="29">
        <f>_xlfn.XLOOKUP(Table_TrackDisplacement[[#This Row],[Track ID]],Table__Track_Baseline[Track ID],Table__Track_Baseline[Avg. Cant],"-")</f>
        <v>3.729526447031617</v>
      </c>
      <c r="R441" s="29">
        <f>Table_TrackDisplacement[[#This Row],[Cant Raw Data]]-Table_TrackDisplacement[[#This Row],[BL Cant Raw Data]]</f>
        <v>-5.4282002182048927E-4</v>
      </c>
      <c r="S441" s="30">
        <f>(Table_TrackDisplacement[[#This Row],[Delta LR Z]]-Table_TrackDisplacement[[#This Row],[Delta RR Z]])*1000</f>
        <v>-5.4282002182048927E-4</v>
      </c>
      <c r="T441" s="29">
        <f>Table_TrackDisplacement[[#This Row],[Cant Delta Data]]-Table_TrackDisplacement[[#This Row],[Raw Cant Change]]</f>
        <v>0</v>
      </c>
      <c r="U441" s="29">
        <f ca="1">IFERROR(Table_TrackDisplacement[[#This Row],[Cant Raw Data]]-OFFSET(Table_TrackDisplacement[[#This Row],[Cant Raw Data]],-2,0),"-")</f>
        <v>-1.2532387361190445</v>
      </c>
      <c r="V441" s="29">
        <f ca="1">_xlfn.XLOOKUP(Table_TrackDisplacement[[#This Row],[Track ID]],Table__Track_Baseline[Track ID],Table__Track_Baseline[Avg. Twist],"-")</f>
        <v>-1.2541055590418182</v>
      </c>
      <c r="W441" s="29">
        <f ca="1">IFERROR(Table_TrackDisplacement[[#This Row],[Twist Raw Data]]-Table_TrackDisplacement[[#This Row],[BL Twist Raw Data]],"-")</f>
        <v>8.6682292277373563E-4</v>
      </c>
      <c r="X441" s="29">
        <f ca="1">IFERROR(Table_TrackDisplacement[[#This Row],[Cant Delta Data]]-OFFSET(Table_TrackDisplacement[[#This Row],[Cant Delta Data]],-2,0),"-")</f>
        <v>8.6682292277373563E-4</v>
      </c>
      <c r="Y441" s="29">
        <f ca="1">IFERROR(Table_TrackDisplacement[[#This Row],[Twist Delta Data]]-Table_TrackDisplacement[[#This Row],[Raw Twist Change]],"-")</f>
        <v>0</v>
      </c>
      <c r="Z4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1319.9982222530114</v>
      </c>
      <c r="AA441" s="29">
        <f>_xlfn.XLOOKUP(Table_TrackDisplacement[[#This Row],[Track ID]],Table__Track_Baseline[Track ID],Table__Track_Baseline[Avg. Gauge],"-")</f>
        <v>1320.6376231231336</v>
      </c>
      <c r="AB441" s="29">
        <f>IFERROR(Table_TrackDisplacement[[#This Row],[Gauge Raw Data]]-Table_TrackDisplacement[[#This Row],[BL Gauge Raw Data]],"-")</f>
        <v>-0.63940087012224467</v>
      </c>
      <c r="AC4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0.71508170501184021</v>
      </c>
    </row>
    <row r="442" spans="1:29" x14ac:dyDescent="0.25">
      <c r="A442" s="27">
        <v>45792.270833333336</v>
      </c>
      <c r="B442" s="28" t="s">
        <v>20</v>
      </c>
      <c r="C442" s="28" t="str">
        <f>Table_TrackDisplacement[[#This Row],[Epoch]]&amp;"-"&amp;Table_TrackDisplacement[[#This Row],[Track ID]]</f>
        <v>45792.2708333333-250-RL-OP-0029</v>
      </c>
      <c r="D442" s="34">
        <v>51893.79183894024</v>
      </c>
      <c r="E442" s="34">
        <v>159193.24190592469</v>
      </c>
      <c r="F442" s="34">
        <v>18.86092641939771</v>
      </c>
      <c r="G442" s="34">
        <v>51893.426692097528</v>
      </c>
      <c r="H442" s="34">
        <v>159191.97323012177</v>
      </c>
      <c r="I442" s="34">
        <v>18.857700906325203</v>
      </c>
      <c r="J442" s="33">
        <v>-9.9552263418445364E-4</v>
      </c>
      <c r="K442" s="33">
        <v>1.5531608369201422E-5</v>
      </c>
      <c r="L442" s="33">
        <v>5.8660084256700884E-6</v>
      </c>
      <c r="M442" s="33">
        <v>-4.609901225194335E-7</v>
      </c>
      <c r="N442" s="33">
        <v>6.6506848088465631E-4</v>
      </c>
      <c r="O442" s="33">
        <v>2.4049384705904231E-10</v>
      </c>
      <c r="P442" s="29">
        <f>(Table_TrackDisplacement[[#This Row],[LR Track Z]]-Table_TrackDisplacement[[#This Row],[RR Track Z]])*1000</f>
        <v>3.2255130725076242</v>
      </c>
      <c r="Q442" s="29">
        <f>_xlfn.XLOOKUP(Table_TrackDisplacement[[#This Row],[Track ID]],Table__Track_Baseline[Track ID],Table__Track_Baseline[Avg. Cant],"-")</f>
        <v>3.2196473045758012</v>
      </c>
      <c r="R442" s="29">
        <f>Table_TrackDisplacement[[#This Row],[Cant Raw Data]]-Table_TrackDisplacement[[#This Row],[BL Cant Raw Data]]</f>
        <v>5.8657679318230294E-3</v>
      </c>
      <c r="S442" s="30">
        <f>(Table_TrackDisplacement[[#This Row],[Delta LR Z]]-Table_TrackDisplacement[[#This Row],[Delta RR Z]])*1000</f>
        <v>5.8657679318230294E-3</v>
      </c>
      <c r="T442" s="29">
        <f>Table_TrackDisplacement[[#This Row],[Cant Delta Data]]-Table_TrackDisplacement[[#This Row],[Raw Cant Change]]</f>
        <v>0</v>
      </c>
      <c r="U442" s="29">
        <f ca="1">IFERROR(Table_TrackDisplacement[[#This Row],[Cant Raw Data]]-OFFSET(Table_TrackDisplacement[[#This Row],[Cant Raw Data]],-2,0),"-")</f>
        <v>-1.15302438119258</v>
      </c>
      <c r="V442" s="29">
        <f ca="1">_xlfn.XLOOKUP(Table_TrackDisplacement[[#This Row],[Track ID]],Table__Track_Baseline[Track ID],Table__Track_Baseline[Avg. Twist],"-")</f>
        <v>-1.1591554537986326</v>
      </c>
      <c r="W442" s="29">
        <f ca="1">IFERROR(Table_TrackDisplacement[[#This Row],[Twist Raw Data]]-Table_TrackDisplacement[[#This Row],[BL Twist Raw Data]],"-")</f>
        <v>6.1310726060526122E-3</v>
      </c>
      <c r="X442" s="29">
        <f ca="1">IFERROR(Table_TrackDisplacement[[#This Row],[Cant Delta Data]]-OFFSET(Table_TrackDisplacement[[#This Row],[Cant Delta Data]],-2,0),"-")</f>
        <v>6.1310726060526122E-3</v>
      </c>
      <c r="Y442" s="29">
        <f ca="1">IFERROR(Table_TrackDisplacement[[#This Row],[Twist Delta Data]]-Table_TrackDisplacement[[#This Row],[Raw Twist Change]],"-")</f>
        <v>0</v>
      </c>
      <c r="Z4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1320.1821516675407</v>
      </c>
      <c r="AA442" s="29">
        <f>_xlfn.XLOOKUP(Table_TrackDisplacement[[#This Row],[Track ID]],Table__Track_Baseline[Track ID],Table__Track_Baseline[Avg. Gauge],"-")</f>
        <v>1321.0817834196855</v>
      </c>
      <c r="AB442" s="29">
        <f>IFERROR(Table_TrackDisplacement[[#This Row],[Gauge Raw Data]]-Table_TrackDisplacement[[#This Row],[BL Gauge Raw Data]],"-")</f>
        <v>-0.89963175214484181</v>
      </c>
      <c r="AC4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1.1883098213318897</v>
      </c>
    </row>
    <row r="443" spans="1:29" x14ac:dyDescent="0.25">
      <c r="A443" s="27">
        <v>45792.270833333336</v>
      </c>
      <c r="B443" s="28" t="s">
        <v>21</v>
      </c>
      <c r="C443" s="28" t="str">
        <f>Table_TrackDisplacement[[#This Row],[Epoch]]&amp;"-"&amp;Table_TrackDisplacement[[#This Row],[Track ID]]</f>
        <v>45792.2708333333-250-RL-OP-0030</v>
      </c>
      <c r="D443" s="34">
        <v>51894.752729646825</v>
      </c>
      <c r="E443" s="34">
        <v>159192.96497849975</v>
      </c>
      <c r="F443" s="34">
        <v>18.861427736242298</v>
      </c>
      <c r="G443" s="34">
        <v>51894.387465215557</v>
      </c>
      <c r="H443" s="34">
        <v>159191.69589460938</v>
      </c>
      <c r="I443" s="34">
        <v>18.857871911080654</v>
      </c>
      <c r="J443" s="33">
        <v>-9.1056327801197767E-4</v>
      </c>
      <c r="K443" s="33">
        <v>3.1024907366372645E-4</v>
      </c>
      <c r="L443" s="33">
        <v>1.1717546621170527E-4</v>
      </c>
      <c r="M443" s="33">
        <v>-8.7440406787209213E-5</v>
      </c>
      <c r="N443" s="33">
        <v>3.635249740909785E-4</v>
      </c>
      <c r="O443" s="33">
        <v>4.5616282307037181E-8</v>
      </c>
      <c r="P443" s="29">
        <f>(Table_TrackDisplacement[[#This Row],[LR Track Z]]-Table_TrackDisplacement[[#This Row],[RR Track Z]])*1000</f>
        <v>3.5558251616443215</v>
      </c>
      <c r="Q443" s="29">
        <f>_xlfn.XLOOKUP(Table_TrackDisplacement[[#This Row],[Track ID]],Table__Track_Baseline[Track ID],Table__Track_Baseline[Avg. Cant],"-")</f>
        <v>3.4386953117149233</v>
      </c>
      <c r="R443" s="29">
        <f>Table_TrackDisplacement[[#This Row],[Cant Raw Data]]-Table_TrackDisplacement[[#This Row],[BL Cant Raw Data]]</f>
        <v>0.11712984992939823</v>
      </c>
      <c r="S443" s="30">
        <f>(Table_TrackDisplacement[[#This Row],[Delta LR Z]]-Table_TrackDisplacement[[#This Row],[Delta RR Z]])*1000</f>
        <v>0.11712984992939823</v>
      </c>
      <c r="T443" s="29">
        <f>Table_TrackDisplacement[[#This Row],[Cant Delta Data]]-Table_TrackDisplacement[[#This Row],[Raw Cant Change]]</f>
        <v>0</v>
      </c>
      <c r="U443" s="29">
        <f ca="1">IFERROR(Table_TrackDisplacement[[#This Row],[Cant Raw Data]]-OFFSET(Table_TrackDisplacement[[#This Row],[Cant Raw Data]],-2,0),"-")</f>
        <v>-0.17315846536547497</v>
      </c>
      <c r="V443" s="29">
        <f ca="1">_xlfn.XLOOKUP(Table_TrackDisplacement[[#This Row],[Track ID]],Table__Track_Baseline[Track ID],Table__Track_Baseline[Avg. Twist],"-")</f>
        <v>-0.29083113531669369</v>
      </c>
      <c r="W443" s="29">
        <f ca="1">IFERROR(Table_TrackDisplacement[[#This Row],[Twist Raw Data]]-Table_TrackDisplacement[[#This Row],[BL Twist Raw Data]],"-")</f>
        <v>0.11767266995121872</v>
      </c>
      <c r="X443" s="29">
        <f ca="1">IFERROR(Table_TrackDisplacement[[#This Row],[Cant Delta Data]]-OFFSET(Table_TrackDisplacement[[#This Row],[Cant Delta Data]],-2,0),"-")</f>
        <v>0.11767266995121872</v>
      </c>
      <c r="Y443" s="29">
        <f ca="1">IFERROR(Table_TrackDisplacement[[#This Row],[Twist Delta Data]]-Table_TrackDisplacement[[#This Row],[Raw Twist Change]],"-")</f>
        <v>0</v>
      </c>
      <c r="Z4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1320.6076894472051</v>
      </c>
      <c r="AA443" s="29">
        <f>_xlfn.XLOOKUP(Table_TrackDisplacement[[#This Row],[Track ID]],Table__Track_Baseline[Track ID],Table__Track_Baseline[Avg. Gauge],"-")</f>
        <v>1320.8864707908592</v>
      </c>
      <c r="AB443" s="29">
        <f>IFERROR(Table_TrackDisplacement[[#This Row],[Gauge Raw Data]]-Table_TrackDisplacement[[#This Row],[BL Gauge Raw Data]],"-")</f>
        <v>-0.27878134365414553</v>
      </c>
      <c r="AC4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0.83312003003416302</v>
      </c>
    </row>
    <row r="444" spans="1:29" x14ac:dyDescent="0.25">
      <c r="A444" s="27">
        <v>45792.270833333336</v>
      </c>
      <c r="B444" s="28" t="s">
        <v>22</v>
      </c>
      <c r="C444" s="28" t="str">
        <f>Table_TrackDisplacement[[#This Row],[Epoch]]&amp;"-"&amp;Table_TrackDisplacement[[#This Row],[Track ID]]</f>
        <v>45792.2708333333-250-RL-OP-0031</v>
      </c>
      <c r="D444" s="34">
        <v>51895.713620353403</v>
      </c>
      <c r="E444" s="34">
        <v>159192.6880510748</v>
      </c>
      <c r="F444" s="34">
        <v>18.861929053086882</v>
      </c>
      <c r="G444" s="34">
        <v>51895.348238333587</v>
      </c>
      <c r="H444" s="34">
        <v>159191.41855909702</v>
      </c>
      <c r="I444" s="34">
        <v>18.858042915836105</v>
      </c>
      <c r="J444" s="33">
        <v>-8.2560392183950171E-4</v>
      </c>
      <c r="K444" s="33">
        <v>6.0496653895825148E-4</v>
      </c>
      <c r="L444" s="33">
        <v>2.2848492399774045E-4</v>
      </c>
      <c r="M444" s="33">
        <v>-1.7441983072785661E-4</v>
      </c>
      <c r="N444" s="33">
        <v>6.1981496401131153E-5</v>
      </c>
      <c r="O444" s="33">
        <v>9.0992070767015321E-8</v>
      </c>
      <c r="P444" s="29">
        <f>(Table_TrackDisplacement[[#This Row],[LR Track Z]]-Table_TrackDisplacement[[#This Row],[RR Track Z]])*1000</f>
        <v>3.8861372507774661</v>
      </c>
      <c r="Q444" s="29">
        <f>_xlfn.XLOOKUP(Table_TrackDisplacement[[#This Row],[Track ID]],Table__Track_Baseline[Track ID],Table__Track_Baseline[Avg. Cant],"-")</f>
        <v>3.6577433188504926</v>
      </c>
      <c r="R444" s="29">
        <f>Table_TrackDisplacement[[#This Row],[Cant Raw Data]]-Table_TrackDisplacement[[#This Row],[BL Cant Raw Data]]</f>
        <v>0.22839393192697344</v>
      </c>
      <c r="S444" s="30">
        <f>(Table_TrackDisplacement[[#This Row],[Delta LR Z]]-Table_TrackDisplacement[[#This Row],[Delta RR Z]])*1000</f>
        <v>0.22839393192697344</v>
      </c>
      <c r="T444" s="29">
        <f>Table_TrackDisplacement[[#This Row],[Cant Delta Data]]-Table_TrackDisplacement[[#This Row],[Raw Cant Change]]</f>
        <v>0</v>
      </c>
      <c r="U444" s="29">
        <f ca="1">IFERROR(Table_TrackDisplacement[[#This Row],[Cant Raw Data]]-OFFSET(Table_TrackDisplacement[[#This Row],[Cant Raw Data]],-2,0),"-")</f>
        <v>0.66062417826984188</v>
      </c>
      <c r="V444" s="29">
        <f ca="1">_xlfn.XLOOKUP(Table_TrackDisplacement[[#This Row],[Track ID]],Table__Track_Baseline[Track ID],Table__Track_Baseline[Avg. Twist],"-")</f>
        <v>0.43809601427469147</v>
      </c>
      <c r="W444" s="29">
        <f ca="1">IFERROR(Table_TrackDisplacement[[#This Row],[Twist Raw Data]]-Table_TrackDisplacement[[#This Row],[BL Twist Raw Data]],"-")</f>
        <v>0.22252816399515041</v>
      </c>
      <c r="X444" s="29">
        <f ca="1">IFERROR(Table_TrackDisplacement[[#This Row],[Cant Delta Data]]-OFFSET(Table_TrackDisplacement[[#This Row],[Cant Delta Data]],-2,0),"-")</f>
        <v>0.22252816399515041</v>
      </c>
      <c r="Y444" s="29">
        <f ca="1">IFERROR(Table_TrackDisplacement[[#This Row],[Twist Delta Data]]-Table_TrackDisplacement[[#This Row],[Raw Twist Change]],"-")</f>
        <v>0</v>
      </c>
      <c r="Z4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1321.033309243353</v>
      </c>
      <c r="AA444" s="29">
        <f>_xlfn.XLOOKUP(Table_TrackDisplacement[[#This Row],[Track ID]],Table__Track_Baseline[Track ID],Table__Track_Baseline[Avg. Gauge],"-")</f>
        <v>1320.6911946526989</v>
      </c>
      <c r="AB444" s="29">
        <f>IFERROR(Table_TrackDisplacement[[#This Row],[Gauge Raw Data]]-Table_TrackDisplacement[[#This Row],[BL Gauge Raw Data]],"-")</f>
        <v>0.34211459065409144</v>
      </c>
      <c r="AC4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0.87808727647012408</v>
      </c>
    </row>
    <row r="445" spans="1:29" x14ac:dyDescent="0.25">
      <c r="A445" s="27">
        <v>45792.270833333336</v>
      </c>
      <c r="B445" s="28" t="s">
        <v>23</v>
      </c>
      <c r="C445" s="28" t="str">
        <f>Table_TrackDisplacement[[#This Row],[Epoch]]&amp;"-"&amp;Table_TrackDisplacement[[#This Row],[Track ID]]</f>
        <v>45792.2708333333-250-RL-OP-0032</v>
      </c>
      <c r="D445" s="34">
        <v>51896.675398681873</v>
      </c>
      <c r="E445" s="34">
        <v>159192.41088265969</v>
      </c>
      <c r="F445" s="34">
        <v>18.862477001539897</v>
      </c>
      <c r="G445" s="34">
        <v>51896.308528737987</v>
      </c>
      <c r="H445" s="34">
        <v>159191.14173461875</v>
      </c>
      <c r="I445" s="34">
        <v>18.85824734462722</v>
      </c>
      <c r="J445" s="33">
        <v>-3.5208140616305172E-6</v>
      </c>
      <c r="K445" s="33">
        <v>6.5439526224508882E-4</v>
      </c>
      <c r="L445" s="33">
        <v>3.2622921977321084E-4</v>
      </c>
      <c r="M445" s="33">
        <v>-9.9267333280295134E-4</v>
      </c>
      <c r="N445" s="33">
        <v>2.5767280021682382E-5</v>
      </c>
      <c r="O445" s="33">
        <v>-9.2779209133198037E-6</v>
      </c>
      <c r="P445" s="29">
        <f>(Table_TrackDisplacement[[#This Row],[LR Track Z]]-Table_TrackDisplacement[[#This Row],[RR Track Z]])*1000</f>
        <v>4.2296569126776262</v>
      </c>
      <c r="Q445" s="29">
        <f>_xlfn.XLOOKUP(Table_TrackDisplacement[[#This Row],[Track ID]],Table__Track_Baseline[Track ID],Table__Track_Baseline[Avg. Cant],"-")</f>
        <v>3.8941497719910956</v>
      </c>
      <c r="R445" s="29">
        <f>Table_TrackDisplacement[[#This Row],[Cant Raw Data]]-Table_TrackDisplacement[[#This Row],[BL Cant Raw Data]]</f>
        <v>0.33550714068653065</v>
      </c>
      <c r="S445" s="30">
        <f>(Table_TrackDisplacement[[#This Row],[Delta LR Z]]-Table_TrackDisplacement[[#This Row],[Delta RR Z]])*1000</f>
        <v>0.33550714068653065</v>
      </c>
      <c r="T445" s="29">
        <f>Table_TrackDisplacement[[#This Row],[Cant Delta Data]]-Table_TrackDisplacement[[#This Row],[Raw Cant Change]]</f>
        <v>0</v>
      </c>
      <c r="U445" s="29">
        <f ca="1">IFERROR(Table_TrackDisplacement[[#This Row],[Cant Raw Data]]-OFFSET(Table_TrackDisplacement[[#This Row],[Cant Raw Data]],-2,0),"-")</f>
        <v>0.67383175103330473</v>
      </c>
      <c r="V445" s="29">
        <f ca="1">_xlfn.XLOOKUP(Table_TrackDisplacement[[#This Row],[Track ID]],Table__Track_Baseline[Track ID],Table__Track_Baseline[Avg. Twist],"-")</f>
        <v>0.45545446027617231</v>
      </c>
      <c r="W445" s="29">
        <f ca="1">IFERROR(Table_TrackDisplacement[[#This Row],[Twist Raw Data]]-Table_TrackDisplacement[[#This Row],[BL Twist Raw Data]],"-")</f>
        <v>0.21837729075713241</v>
      </c>
      <c r="X445" s="29">
        <f ca="1">IFERROR(Table_TrackDisplacement[[#This Row],[Cant Delta Data]]-OFFSET(Table_TrackDisplacement[[#This Row],[Cant Delta Data]],-2,0),"-")</f>
        <v>0.21837729075713241</v>
      </c>
      <c r="Y445" s="29">
        <f ca="1">IFERROR(Table_TrackDisplacement[[#This Row],[Twist Delta Data]]-Table_TrackDisplacement[[#This Row],[Raw Twist Change]],"-")</f>
        <v>0</v>
      </c>
      <c r="Z4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1321.1162687475025</v>
      </c>
      <c r="AA445" s="29">
        <f>_xlfn.XLOOKUP(Table_TrackDisplacement[[#This Row],[Track ID]],Table__Track_Baseline[Track ID],Table__Track_Baseline[Avg. Gauge],"-")</f>
        <v>1320.2368798619764</v>
      </c>
      <c r="AB445" s="29">
        <f>IFERROR(Table_TrackDisplacement[[#This Row],[Gauge Raw Data]]-Table_TrackDisplacement[[#This Row],[BL Gauge Raw Data]],"-")</f>
        <v>0.87938888552616845</v>
      </c>
      <c r="AC4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1.2190819852734358</v>
      </c>
    </row>
    <row r="446" spans="1:29" x14ac:dyDescent="0.25">
      <c r="A446" s="27">
        <v>45792.270833333336</v>
      </c>
      <c r="B446" s="28" t="s">
        <v>24</v>
      </c>
      <c r="C446" s="28" t="str">
        <f>Table_TrackDisplacement[[#This Row],[Epoch]]&amp;"-"&amp;Table_TrackDisplacement[[#This Row],[Track ID]]</f>
        <v>45792.2708333333-250-RL-OP-0033</v>
      </c>
      <c r="D446" s="34">
        <v>51897.636352858688</v>
      </c>
      <c r="E446" s="34">
        <v>159192.13417793906</v>
      </c>
      <c r="F446" s="34">
        <v>18.863729059099267</v>
      </c>
      <c r="G446" s="34">
        <v>51897.270518069447</v>
      </c>
      <c r="H446" s="34">
        <v>159190.86864821697</v>
      </c>
      <c r="I446" s="34">
        <v>18.858833292983896</v>
      </c>
      <c r="J446" s="33">
        <v>-6.0769787523895502E-5</v>
      </c>
      <c r="K446" s="33">
        <v>4.5486009912565351E-4</v>
      </c>
      <c r="L446" s="33">
        <v>2.1071517817006225E-4</v>
      </c>
      <c r="M446" s="33">
        <v>-9.0199680562363937E-4</v>
      </c>
      <c r="N446" s="33">
        <v>3.4466932993382215E-4</v>
      </c>
      <c r="O446" s="33">
        <v>-1.2410367477500017E-4</v>
      </c>
      <c r="P446" s="29">
        <f>(Table_TrackDisplacement[[#This Row],[LR Track Z]]-Table_TrackDisplacement[[#This Row],[RR Track Z]])*1000</f>
        <v>4.8957661153714582</v>
      </c>
      <c r="Q446" s="29">
        <f>_xlfn.XLOOKUP(Table_TrackDisplacement[[#This Row],[Track ID]],Table__Track_Baseline[Track ID],Table__Track_Baseline[Avg. Cant],"-")</f>
        <v>4.5609472624263958</v>
      </c>
      <c r="R446" s="29">
        <f>Table_TrackDisplacement[[#This Row],[Cant Raw Data]]-Table_TrackDisplacement[[#This Row],[BL Cant Raw Data]]</f>
        <v>0.33481885294506242</v>
      </c>
      <c r="S446" s="30">
        <f>(Table_TrackDisplacement[[#This Row],[Delta LR Z]]-Table_TrackDisplacement[[#This Row],[Delta RR Z]])*1000</f>
        <v>0.33481885294506242</v>
      </c>
      <c r="T446" s="29">
        <f>Table_TrackDisplacement[[#This Row],[Cant Delta Data]]-Table_TrackDisplacement[[#This Row],[Raw Cant Change]]</f>
        <v>0</v>
      </c>
      <c r="U446" s="29">
        <f ca="1">IFERROR(Table_TrackDisplacement[[#This Row],[Cant Raw Data]]-OFFSET(Table_TrackDisplacement[[#This Row],[Cant Raw Data]],-2,0),"-")</f>
        <v>1.0096288645939921</v>
      </c>
      <c r="V446" s="29">
        <f ca="1">_xlfn.XLOOKUP(Table_TrackDisplacement[[#This Row],[Track ID]],Table__Track_Baseline[Track ID],Table__Track_Baseline[Avg. Twist],"-")</f>
        <v>0.90320394357590317</v>
      </c>
      <c r="W446" s="29">
        <f ca="1">IFERROR(Table_TrackDisplacement[[#This Row],[Twist Raw Data]]-Table_TrackDisplacement[[#This Row],[BL Twist Raw Data]],"-")</f>
        <v>0.10642492101808898</v>
      </c>
      <c r="X446" s="29">
        <f ca="1">IFERROR(Table_TrackDisplacement[[#This Row],[Cant Delta Data]]-OFFSET(Table_TrackDisplacement[[#This Row],[Cant Delta Data]],-2,0),"-")</f>
        <v>0.10642492101808898</v>
      </c>
      <c r="Y446" s="29">
        <f ca="1">IFERROR(Table_TrackDisplacement[[#This Row],[Twist Delta Data]]-Table_TrackDisplacement[[#This Row],[Raw Twist Change]],"-")</f>
        <v>0</v>
      </c>
      <c r="Z4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1317.355130191864</v>
      </c>
      <c r="AA446" s="29">
        <f>_xlfn.XLOOKUP(Table_TrackDisplacement[[#This Row],[Track ID]],Table__Track_Baseline[Track ID],Table__Track_Baseline[Avg. Gauge],"-")</f>
        <v>1317.0146897271238</v>
      </c>
      <c r="AB446" s="29">
        <f>IFERROR(Table_TrackDisplacement[[#This Row],[Gauge Raw Data]]-Table_TrackDisplacement[[#This Row],[BL Gauge Raw Data]],"-")</f>
        <v>0.34044046474014067</v>
      </c>
      <c r="AC4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0.91209021806152568</v>
      </c>
    </row>
    <row r="447" spans="1:29" x14ac:dyDescent="0.25">
      <c r="A447" s="27">
        <v>45792.270833333336</v>
      </c>
      <c r="B447" s="28" t="s">
        <v>25</v>
      </c>
      <c r="C447" s="28" t="str">
        <f>Table_TrackDisplacement[[#This Row],[Epoch]]&amp;"-"&amp;Table_TrackDisplacement[[#This Row],[Track ID]]</f>
        <v>45792.2708333333-250-RL-OP-0034</v>
      </c>
      <c r="D447" s="34">
        <v>51898.597307035503</v>
      </c>
      <c r="E447" s="34">
        <v>159191.85747321844</v>
      </c>
      <c r="F447" s="34">
        <v>18.864981116658633</v>
      </c>
      <c r="G447" s="34">
        <v>51898.232507400899</v>
      </c>
      <c r="H447" s="34">
        <v>159190.59556181522</v>
      </c>
      <c r="I447" s="34">
        <v>18.859419241340568</v>
      </c>
      <c r="J447" s="33">
        <v>-1.1801876098616049E-4</v>
      </c>
      <c r="K447" s="33">
        <v>2.5532493600621819E-4</v>
      </c>
      <c r="L447" s="33">
        <v>9.5201136559808219E-5</v>
      </c>
      <c r="M447" s="33">
        <v>-8.1132029299624264E-4</v>
      </c>
      <c r="N447" s="33">
        <v>6.6357137984596193E-4</v>
      </c>
      <c r="O447" s="33">
        <v>-2.3892942864023325E-4</v>
      </c>
      <c r="P447" s="29">
        <f>(Table_TrackDisplacement[[#This Row],[LR Track Z]]-Table_TrackDisplacement[[#This Row],[RR Track Z]])*1000</f>
        <v>5.5618753180652902</v>
      </c>
      <c r="Q447" s="29">
        <f>_xlfn.XLOOKUP(Table_TrackDisplacement[[#This Row],[Track ID]],Table__Track_Baseline[Track ID],Table__Track_Baseline[Avg. Cant],"-")</f>
        <v>5.2277447528652488</v>
      </c>
      <c r="R447" s="29">
        <f>Table_TrackDisplacement[[#This Row],[Cant Raw Data]]-Table_TrackDisplacement[[#This Row],[BL Cant Raw Data]]</f>
        <v>0.33413056520004147</v>
      </c>
      <c r="S447" s="30">
        <f>(Table_TrackDisplacement[[#This Row],[Delta LR Z]]-Table_TrackDisplacement[[#This Row],[Delta RR Z]])*1000</f>
        <v>0.33413056520004147</v>
      </c>
      <c r="T447" s="29">
        <f>Table_TrackDisplacement[[#This Row],[Cant Delta Data]]-Table_TrackDisplacement[[#This Row],[Raw Cant Change]]</f>
        <v>0</v>
      </c>
      <c r="U447" s="29">
        <f ca="1">IFERROR(Table_TrackDisplacement[[#This Row],[Cant Raw Data]]-OFFSET(Table_TrackDisplacement[[#This Row],[Cant Raw Data]],-2,0),"-")</f>
        <v>1.332218405387664</v>
      </c>
      <c r="V447" s="29">
        <f ca="1">_xlfn.XLOOKUP(Table_TrackDisplacement[[#This Row],[Track ID]],Table__Track_Baseline[Track ID],Table__Track_Baseline[Avg. Twist],"-")</f>
        <v>1.3335949808741532</v>
      </c>
      <c r="W447" s="29">
        <f ca="1">IFERROR(Table_TrackDisplacement[[#This Row],[Twist Raw Data]]-Table_TrackDisplacement[[#This Row],[BL Twist Raw Data]],"-")</f>
        <v>-1.3765754864891733E-3</v>
      </c>
      <c r="X447" s="29">
        <f ca="1">IFERROR(Table_TrackDisplacement[[#This Row],[Cant Delta Data]]-OFFSET(Table_TrackDisplacement[[#This Row],[Cant Delta Data]],-2,0),"-")</f>
        <v>-1.3765754864891733E-3</v>
      </c>
      <c r="Y447" s="29">
        <f ca="1">IFERROR(Table_TrackDisplacement[[#This Row],[Twist Delta Data]]-Table_TrackDisplacement[[#This Row],[Raw Twist Change]],"-")</f>
        <v>0</v>
      </c>
      <c r="Z4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1313.5943427953648</v>
      </c>
      <c r="AA447" s="29">
        <f>_xlfn.XLOOKUP(Table_TrackDisplacement[[#This Row],[Track ID]],Table__Track_Baseline[Track ID],Table__Track_Baseline[Avg. Gauge],"-")</f>
        <v>1313.7928485909856</v>
      </c>
      <c r="AB447" s="29">
        <f>IFERROR(Table_TrackDisplacement[[#This Row],[Gauge Raw Data]]-Table_TrackDisplacement[[#This Row],[BL Gauge Raw Data]],"-")</f>
        <v>-0.19850579562080384</v>
      </c>
      <c r="AC4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0.87119194658595367</v>
      </c>
    </row>
    <row r="448" spans="1:29" x14ac:dyDescent="0.25">
      <c r="A448" s="27">
        <v>45792.270833333336</v>
      </c>
      <c r="B448" s="28" t="s">
        <v>26</v>
      </c>
      <c r="C448" s="28" t="str">
        <f>Table_TrackDisplacement[[#This Row],[Epoch]]&amp;"-"&amp;Table_TrackDisplacement[[#This Row],[Track ID]]</f>
        <v>45792.2708333333-250-RL-OP-0035</v>
      </c>
      <c r="D448" s="34">
        <v>51899.557748431522</v>
      </c>
      <c r="E448" s="34">
        <v>159191.58237758733</v>
      </c>
      <c r="F448" s="34">
        <v>18.866</v>
      </c>
      <c r="G448" s="34">
        <v>51899.202472361336</v>
      </c>
      <c r="H448" s="34">
        <v>159190.32062001547</v>
      </c>
      <c r="I448" s="34">
        <v>18.859777427163273</v>
      </c>
      <c r="J448" s="33">
        <v>-9.9999999656574801E-4</v>
      </c>
      <c r="K448" s="33">
        <v>3.3333332976326346E-4</v>
      </c>
      <c r="L448" s="33">
        <v>0</v>
      </c>
      <c r="M448" s="33">
        <v>-1.0053117584902793E-3</v>
      </c>
      <c r="N448" s="33">
        <v>9.8106524092145264E-4</v>
      </c>
      <c r="O448" s="33">
        <v>-3.1290092901770095E-4</v>
      </c>
      <c r="P448" s="29">
        <f>(Table_TrackDisplacement[[#This Row],[LR Track Z]]-Table_TrackDisplacement[[#This Row],[RR Track Z]])*1000</f>
        <v>6.2225728367266697</v>
      </c>
      <c r="Q448" s="29">
        <f>_xlfn.XLOOKUP(Table_TrackDisplacement[[#This Row],[Track ID]],Table__Track_Baseline[Track ID],Table__Track_Baseline[Avg. Cant],"-")</f>
        <v>5.9096719077089688</v>
      </c>
      <c r="R448" s="29">
        <f>Table_TrackDisplacement[[#This Row],[Cant Raw Data]]-Table_TrackDisplacement[[#This Row],[BL Cant Raw Data]]</f>
        <v>0.31290092901770095</v>
      </c>
      <c r="S448" s="30">
        <f>(Table_TrackDisplacement[[#This Row],[Delta LR Z]]-Table_TrackDisplacement[[#This Row],[Delta RR Z]])*1000</f>
        <v>0.31290092901770095</v>
      </c>
      <c r="T448" s="29">
        <f>Table_TrackDisplacement[[#This Row],[Cant Delta Data]]-Table_TrackDisplacement[[#This Row],[Raw Cant Change]]</f>
        <v>0</v>
      </c>
      <c r="U448" s="29">
        <f ca="1">IFERROR(Table_TrackDisplacement[[#This Row],[Cant Raw Data]]-OFFSET(Table_TrackDisplacement[[#This Row],[Cant Raw Data]],-2,0),"-")</f>
        <v>1.3268067213552115</v>
      </c>
      <c r="V448" s="29">
        <f ca="1">_xlfn.XLOOKUP(Table_TrackDisplacement[[#This Row],[Track ID]],Table__Track_Baseline[Track ID],Table__Track_Baseline[Avg. Twist],"-")</f>
        <v>1.348724645282573</v>
      </c>
      <c r="W448" s="29">
        <f ca="1">IFERROR(Table_TrackDisplacement[[#This Row],[Twist Raw Data]]-Table_TrackDisplacement[[#This Row],[BL Twist Raw Data]],"-")</f>
        <v>-2.1917923927361471E-2</v>
      </c>
      <c r="X448" s="29">
        <f ca="1">IFERROR(Table_TrackDisplacement[[#This Row],[Cant Delta Data]]-OFFSET(Table_TrackDisplacement[[#This Row],[Cant Delta Data]],-2,0),"-")</f>
        <v>-2.1917923927361471E-2</v>
      </c>
      <c r="Y448" s="29">
        <f ca="1">IFERROR(Table_TrackDisplacement[[#This Row],[Twist Delta Data]]-Table_TrackDisplacement[[#This Row],[Raw Twist Change]],"-")</f>
        <v>0</v>
      </c>
      <c r="Z4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1310.8363653061349</v>
      </c>
      <c r="AA448" s="29">
        <f>_xlfn.XLOOKUP(Table_TrackDisplacement[[#This Row],[Track ID]],Table__Track_Baseline[Track ID],Table__Track_Baseline[Avg. Gauge],"-")</f>
        <v>1311.4569710845515</v>
      </c>
      <c r="AB448" s="29">
        <f>IFERROR(Table_TrackDisplacement[[#This Row],[Gauge Raw Data]]-Table_TrackDisplacement[[#This Row],[BL Gauge Raw Data]],"-")</f>
        <v>-0.62060577841657505</v>
      </c>
      <c r="AC4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0.71936905335684509</v>
      </c>
    </row>
    <row r="449" spans="1:29" x14ac:dyDescent="0.25">
      <c r="A449" s="27">
        <v>45792.270833333336</v>
      </c>
      <c r="B449" s="28" t="s">
        <v>27</v>
      </c>
      <c r="C449" s="28" t="str">
        <f>Table_TrackDisplacement[[#This Row],[Epoch]]&amp;"-"&amp;Table_TrackDisplacement[[#This Row],[Track ID]]</f>
        <v>45792.2708333333-250-RL-OP-0036</v>
      </c>
      <c r="D449" s="34">
        <v>51900.520772886579</v>
      </c>
      <c r="E449" s="34">
        <v>159191.31296359556</v>
      </c>
      <c r="F449" s="34">
        <v>18.866</v>
      </c>
      <c r="G449" s="34">
        <v>51900.165031558645</v>
      </c>
      <c r="H449" s="34">
        <v>159190.04954924015</v>
      </c>
      <c r="I449" s="34">
        <v>18.859124401927648</v>
      </c>
      <c r="J449" s="33">
        <v>-9.9999999656574801E-4</v>
      </c>
      <c r="K449" s="33">
        <v>3.3333332976326346E-4</v>
      </c>
      <c r="L449" s="33">
        <v>0</v>
      </c>
      <c r="M449" s="33">
        <v>-1.0336109844502062E-3</v>
      </c>
      <c r="N449" s="33">
        <v>8.8018755195662379E-4</v>
      </c>
      <c r="O449" s="33">
        <v>-2.0404421982789245E-4</v>
      </c>
      <c r="P449" s="29">
        <f>(Table_TrackDisplacement[[#This Row],[LR Track Z]]-Table_TrackDisplacement[[#This Row],[RR Track Z]])*1000</f>
        <v>6.8755980723516075</v>
      </c>
      <c r="Q449" s="29">
        <f>_xlfn.XLOOKUP(Table_TrackDisplacement[[#This Row],[Track ID]],Table__Track_Baseline[Track ID],Table__Track_Baseline[Avg. Cant],"-")</f>
        <v>6.671553852523715</v>
      </c>
      <c r="R449" s="29">
        <f>Table_TrackDisplacement[[#This Row],[Cant Raw Data]]-Table_TrackDisplacement[[#This Row],[BL Cant Raw Data]]</f>
        <v>0.20404421982789245</v>
      </c>
      <c r="S449" s="30">
        <f>(Table_TrackDisplacement[[#This Row],[Delta LR Z]]-Table_TrackDisplacement[[#This Row],[Delta RR Z]])*1000</f>
        <v>0.20404421982789245</v>
      </c>
      <c r="T449" s="29">
        <f>Table_TrackDisplacement[[#This Row],[Cant Delta Data]]-Table_TrackDisplacement[[#This Row],[Raw Cant Change]]</f>
        <v>0</v>
      </c>
      <c r="U449" s="29">
        <f ca="1">IFERROR(Table_TrackDisplacement[[#This Row],[Cant Raw Data]]-OFFSET(Table_TrackDisplacement[[#This Row],[Cant Raw Data]],-2,0),"-")</f>
        <v>1.3137227542863172</v>
      </c>
      <c r="V449" s="29">
        <f ca="1">_xlfn.XLOOKUP(Table_TrackDisplacement[[#This Row],[Track ID]],Table__Track_Baseline[Track ID],Table__Track_Baseline[Avg. Twist],"-")</f>
        <v>1.4438090996584663</v>
      </c>
      <c r="W449" s="29">
        <f ca="1">IFERROR(Table_TrackDisplacement[[#This Row],[Twist Raw Data]]-Table_TrackDisplacement[[#This Row],[BL Twist Raw Data]],"-")</f>
        <v>-0.13008634537214903</v>
      </c>
      <c r="X449" s="29">
        <f ca="1">IFERROR(Table_TrackDisplacement[[#This Row],[Cant Delta Data]]-OFFSET(Table_TrackDisplacement[[#This Row],[Cant Delta Data]],-2,0),"-")</f>
        <v>-0.13008634537214903</v>
      </c>
      <c r="Y449" s="29">
        <f ca="1">IFERROR(Table_TrackDisplacement[[#This Row],[Twist Delta Data]]-Table_TrackDisplacement[[#This Row],[Raw Twist Change]],"-")</f>
        <v>0</v>
      </c>
      <c r="Z4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1312.5604746775994</v>
      </c>
      <c r="AA449" s="29">
        <f>_xlfn.XLOOKUP(Table_TrackDisplacement[[#This Row],[Track ID]],Table__Track_Baseline[Track ID],Table__Track_Baseline[Avg. Gauge],"-")</f>
        <v>1313.0767033808097</v>
      </c>
      <c r="AB449" s="29">
        <f>IFERROR(Table_TrackDisplacement[[#This Row],[Gauge Raw Data]]-Table_TrackDisplacement[[#This Row],[BL Gauge Raw Data]],"-")</f>
        <v>-0.51622870321034497</v>
      </c>
      <c r="AC4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0.58464799878426643</v>
      </c>
    </row>
    <row r="450" spans="1:29" x14ac:dyDescent="0.25">
      <c r="A450" s="27">
        <v>45792.270833333336</v>
      </c>
      <c r="B450" s="28" t="s">
        <v>28</v>
      </c>
      <c r="C450" s="28" t="str">
        <f>Table_TrackDisplacement[[#This Row],[Epoch]]&amp;"-"&amp;Table_TrackDisplacement[[#This Row],[Track ID]]</f>
        <v>45792.2708333333-250-RL-OP-0037</v>
      </c>
      <c r="D450" s="34">
        <v>51901.483797341636</v>
      </c>
      <c r="E450" s="34">
        <v>159191.04354960378</v>
      </c>
      <c r="F450" s="34">
        <v>18.866</v>
      </c>
      <c r="G450" s="34">
        <v>51901.127590755961</v>
      </c>
      <c r="H450" s="34">
        <v>159189.77847846484</v>
      </c>
      <c r="I450" s="34">
        <v>18.858471376692023</v>
      </c>
      <c r="J450" s="33">
        <v>-9.9999999656574801E-4</v>
      </c>
      <c r="K450" s="33">
        <v>3.3333332976326346E-4</v>
      </c>
      <c r="L450" s="33">
        <v>0</v>
      </c>
      <c r="M450" s="33">
        <v>-1.0619101958582178E-3</v>
      </c>
      <c r="N450" s="33">
        <v>7.7930986299179494E-4</v>
      </c>
      <c r="O450" s="33">
        <v>-9.5187510641636663E-5</v>
      </c>
      <c r="P450" s="29">
        <f>(Table_TrackDisplacement[[#This Row],[LR Track Z]]-Table_TrackDisplacement[[#This Row],[RR Track Z]])*1000</f>
        <v>7.5286233079765452</v>
      </c>
      <c r="Q450" s="29">
        <f>_xlfn.XLOOKUP(Table_TrackDisplacement[[#This Row],[Track ID]],Table__Track_Baseline[Track ID],Table__Track_Baseline[Avg. Cant],"-")</f>
        <v>7.4334357973349086</v>
      </c>
      <c r="R450" s="29">
        <f>Table_TrackDisplacement[[#This Row],[Cant Raw Data]]-Table_TrackDisplacement[[#This Row],[BL Cant Raw Data]]</f>
        <v>9.5187510641636663E-2</v>
      </c>
      <c r="S450" s="30">
        <f>(Table_TrackDisplacement[[#This Row],[Delta LR Z]]-Table_TrackDisplacement[[#This Row],[Delta RR Z]])*1000</f>
        <v>9.5187510641636663E-2</v>
      </c>
      <c r="T450" s="29">
        <f>Table_TrackDisplacement[[#This Row],[Cant Delta Data]]-Table_TrackDisplacement[[#This Row],[Raw Cant Change]]</f>
        <v>0</v>
      </c>
      <c r="U450" s="29">
        <f ca="1">IFERROR(Table_TrackDisplacement[[#This Row],[Cant Raw Data]]-OFFSET(Table_TrackDisplacement[[#This Row],[Cant Raw Data]],-2,0),"-")</f>
        <v>1.3060504712498755</v>
      </c>
      <c r="V450" s="29">
        <f ca="1">_xlfn.XLOOKUP(Table_TrackDisplacement[[#This Row],[Track ID]],Table__Track_Baseline[Track ID],Table__Track_Baseline[Avg. Twist],"-")</f>
        <v>1.5237638896259398</v>
      </c>
      <c r="W450" s="29">
        <f ca="1">IFERROR(Table_TrackDisplacement[[#This Row],[Twist Raw Data]]-Table_TrackDisplacement[[#This Row],[BL Twist Raw Data]],"-")</f>
        <v>-0.21771341837606428</v>
      </c>
      <c r="X450" s="29">
        <f ca="1">IFERROR(Table_TrackDisplacement[[#This Row],[Cant Delta Data]]-OFFSET(Table_TrackDisplacement[[#This Row],[Cant Delta Data]],-2,0),"-")</f>
        <v>-0.21771341837606428</v>
      </c>
      <c r="Y450" s="29">
        <f ca="1">IFERROR(Table_TrackDisplacement[[#This Row],[Twist Delta Data]]-Table_TrackDisplacement[[#This Row],[Raw Twist Change]],"-")</f>
        <v>0</v>
      </c>
      <c r="Z4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1314.284900025277</v>
      </c>
      <c r="AA450" s="29">
        <f>_xlfn.XLOOKUP(Table_TrackDisplacement[[#This Row],[Track ID]],Table__Track_Baseline[Track ID],Table__Track_Baseline[Avg. Gauge],"-")</f>
        <v>1314.6968682557522</v>
      </c>
      <c r="AB450" s="29">
        <f>IFERROR(Table_TrackDisplacement[[#This Row],[Gauge Raw Data]]-Table_TrackDisplacement[[#This Row],[BL Gauge Raw Data]],"-")</f>
        <v>-0.41196823047516773</v>
      </c>
      <c r="AC4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0.46020495776243486</v>
      </c>
    </row>
    <row r="451" spans="1:29" x14ac:dyDescent="0.25">
      <c r="A451" s="27">
        <v>45792.270833333336</v>
      </c>
      <c r="B451" s="28" t="s">
        <v>29</v>
      </c>
      <c r="C451" s="28" t="str">
        <f>Table_TrackDisplacement[[#This Row],[Epoch]]&amp;"-"&amp;Table_TrackDisplacement[[#This Row],[Track ID]]</f>
        <v>45792.2708333333-250-RL-OP-0038</v>
      </c>
      <c r="D451" s="34">
        <v>51902.446769974056</v>
      </c>
      <c r="E451" s="34">
        <v>159190.77524553274</v>
      </c>
      <c r="F451" s="34">
        <v>18.866065352039769</v>
      </c>
      <c r="G451" s="34">
        <v>51902.098875532785</v>
      </c>
      <c r="H451" s="34">
        <v>159189.50605873388</v>
      </c>
      <c r="I451" s="34">
        <v>18.857900000000001</v>
      </c>
      <c r="J451" s="33">
        <v>-9.9585567659232765E-4</v>
      </c>
      <c r="K451" s="33">
        <v>3.4844881156459451E-4</v>
      </c>
      <c r="L451" s="33">
        <v>-1.983094294644161E-5</v>
      </c>
      <c r="M451" s="33">
        <v>-9.9313617101870477E-4</v>
      </c>
      <c r="N451" s="33">
        <v>6.9179086131043732E-4</v>
      </c>
      <c r="O451" s="33">
        <v>0</v>
      </c>
      <c r="P451" s="29">
        <f>(Table_TrackDisplacement[[#This Row],[LR Track Z]]-Table_TrackDisplacement[[#This Row],[RR Track Z]])*1000</f>
        <v>8.1653520397679813</v>
      </c>
      <c r="Q451" s="29">
        <f>_xlfn.XLOOKUP(Table_TrackDisplacement[[#This Row],[Track ID]],Table__Track_Baseline[Track ID],Table__Track_Baseline[Avg. Cant],"-")</f>
        <v>8.1851829827144229</v>
      </c>
      <c r="R451" s="29">
        <f>Table_TrackDisplacement[[#This Row],[Cant Raw Data]]-Table_TrackDisplacement[[#This Row],[BL Cant Raw Data]]</f>
        <v>-1.983094294644161E-2</v>
      </c>
      <c r="S451" s="30">
        <f>(Table_TrackDisplacement[[#This Row],[Delta LR Z]]-Table_TrackDisplacement[[#This Row],[Delta RR Z]])*1000</f>
        <v>-1.983094294644161E-2</v>
      </c>
      <c r="T451" s="29">
        <f>Table_TrackDisplacement[[#This Row],[Cant Delta Data]]-Table_TrackDisplacement[[#This Row],[Raw Cant Change]]</f>
        <v>0</v>
      </c>
      <c r="U451" s="29">
        <f ca="1">IFERROR(Table_TrackDisplacement[[#This Row],[Cant Raw Data]]-OFFSET(Table_TrackDisplacement[[#This Row],[Cant Raw Data]],-2,0),"-")</f>
        <v>1.2897539674163738</v>
      </c>
      <c r="V451" s="29">
        <f ca="1">_xlfn.XLOOKUP(Table_TrackDisplacement[[#This Row],[Track ID]],Table__Track_Baseline[Track ID],Table__Track_Baseline[Avg. Twist],"-")</f>
        <v>1.5136291301907079</v>
      </c>
      <c r="W451" s="29">
        <f ca="1">IFERROR(Table_TrackDisplacement[[#This Row],[Twist Raw Data]]-Table_TrackDisplacement[[#This Row],[BL Twist Raw Data]],"-")</f>
        <v>-0.22387516277433406</v>
      </c>
      <c r="X451" s="29">
        <f ca="1">IFERROR(Table_TrackDisplacement[[#This Row],[Cant Delta Data]]-OFFSET(Table_TrackDisplacement[[#This Row],[Cant Delta Data]],-2,0),"-")</f>
        <v>-0.22387516277433406</v>
      </c>
      <c r="Y451" s="29">
        <f ca="1">IFERROR(Table_TrackDisplacement[[#This Row],[Twist Delta Data]]-Table_TrackDisplacement[[#This Row],[Raw Twist Change]],"-")</f>
        <v>0</v>
      </c>
      <c r="Z4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1316.0290063845061</v>
      </c>
      <c r="AA451" s="29">
        <f>_xlfn.XLOOKUP(Table_TrackDisplacement[[#This Row],[Track ID]],Table__Track_Baseline[Track ID],Table__Track_Baseline[Avg. Gauge],"-")</f>
        <v>1316.360972673865</v>
      </c>
      <c r="AB451" s="29">
        <f>IFERROR(Table_TrackDisplacement[[#This Row],[Gauge Raw Data]]-Table_TrackDisplacement[[#This Row],[BL Gauge Raw Data]],"-")</f>
        <v>-0.33196628935888839</v>
      </c>
      <c r="AC4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0.34392502835994182</v>
      </c>
    </row>
    <row r="452" spans="1:29" x14ac:dyDescent="0.25">
      <c r="A452" s="27">
        <v>45792.270833333336</v>
      </c>
      <c r="B452" s="28" t="s">
        <v>30</v>
      </c>
      <c r="C452" s="28" t="str">
        <f>Table_TrackDisplacement[[#This Row],[Epoch]]&amp;"-"&amp;Table_TrackDisplacement[[#This Row],[Track ID]]</f>
        <v>45792.2708333333-250-RL-OP-0039</v>
      </c>
      <c r="D452" s="34">
        <v>51903.411367144348</v>
      </c>
      <c r="E452" s="34">
        <v>159190.51151808733</v>
      </c>
      <c r="F452" s="34">
        <v>18.866430855617907</v>
      </c>
      <c r="G452" s="34">
        <v>51903.063565613396</v>
      </c>
      <c r="H452" s="34">
        <v>159189.24267109489</v>
      </c>
      <c r="I452" s="34">
        <v>18.857900000000001</v>
      </c>
      <c r="J452" s="33">
        <v>-9.7267716773785651E-4</v>
      </c>
      <c r="K452" s="33">
        <v>4.3298728996887803E-4</v>
      </c>
      <c r="L452" s="33">
        <v>-1.3074225695319797E-4</v>
      </c>
      <c r="M452" s="33">
        <v>-9.4183695910032839E-4</v>
      </c>
      <c r="N452" s="33">
        <v>8.7956522474996746E-4</v>
      </c>
      <c r="O452" s="33">
        <v>0</v>
      </c>
      <c r="P452" s="29">
        <f>(Table_TrackDisplacement[[#This Row],[LR Track Z]]-Table_TrackDisplacement[[#This Row],[RR Track Z]])*1000</f>
        <v>8.5308556179057859</v>
      </c>
      <c r="Q452" s="29">
        <f>_xlfn.XLOOKUP(Table_TrackDisplacement[[#This Row],[Track ID]],Table__Track_Baseline[Track ID],Table__Track_Baseline[Avg. Cant],"-")</f>
        <v>8.6615978748589839</v>
      </c>
      <c r="R452" s="29">
        <f>Table_TrackDisplacement[[#This Row],[Cant Raw Data]]-Table_TrackDisplacement[[#This Row],[BL Cant Raw Data]]</f>
        <v>-0.13074225695319797</v>
      </c>
      <c r="S452" s="30">
        <f>(Table_TrackDisplacement[[#This Row],[Delta LR Z]]-Table_TrackDisplacement[[#This Row],[Delta RR Z]])*1000</f>
        <v>-0.13074225695319797</v>
      </c>
      <c r="T452" s="29">
        <f>Table_TrackDisplacement[[#This Row],[Cant Delta Data]]-Table_TrackDisplacement[[#This Row],[Raw Cant Change]]</f>
        <v>0</v>
      </c>
      <c r="U452" s="29">
        <f ca="1">IFERROR(Table_TrackDisplacement[[#This Row],[Cant Raw Data]]-OFFSET(Table_TrackDisplacement[[#This Row],[Cant Raw Data]],-2,0),"-")</f>
        <v>1.0022323099292407</v>
      </c>
      <c r="V452" s="29">
        <f ca="1">_xlfn.XLOOKUP(Table_TrackDisplacement[[#This Row],[Track ID]],Table__Track_Baseline[Track ID],Table__Track_Baseline[Avg. Twist],"-")</f>
        <v>1.2281620775240754</v>
      </c>
      <c r="W452" s="29">
        <f ca="1">IFERROR(Table_TrackDisplacement[[#This Row],[Twist Raw Data]]-Table_TrackDisplacement[[#This Row],[BL Twist Raw Data]],"-")</f>
        <v>-0.22592976759483463</v>
      </c>
      <c r="X452" s="29">
        <f ca="1">IFERROR(Table_TrackDisplacement[[#This Row],[Cant Delta Data]]-OFFSET(Table_TrackDisplacement[[#This Row],[Cant Delta Data]],-2,0),"-")</f>
        <v>-0.22592976759483463</v>
      </c>
      <c r="Y452" s="29">
        <f ca="1">IFERROR(Table_TrackDisplacement[[#This Row],[Twist Delta Data]]-Table_TrackDisplacement[[#This Row],[Raw Twist Change]],"-")</f>
        <v>0</v>
      </c>
      <c r="Z4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1315.679053050095</v>
      </c>
      <c r="AA452" s="29">
        <f>_xlfn.XLOOKUP(Table_TrackDisplacement[[#This Row],[Track ID]],Table__Track_Baseline[Track ID],Table__Track_Baseline[Avg. Gauge],"-")</f>
        <v>1316.118744445334</v>
      </c>
      <c r="AB452" s="29">
        <f>IFERROR(Table_TrackDisplacement[[#This Row],[Gauge Raw Data]]-Table_TrackDisplacement[[#This Row],[BL Gauge Raw Data]],"-")</f>
        <v>-0.43969139523892409</v>
      </c>
      <c r="AC4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0.4663437659660149</v>
      </c>
    </row>
    <row r="453" spans="1:29" x14ac:dyDescent="0.25">
      <c r="A453" s="27">
        <v>45792.270833333336</v>
      </c>
      <c r="B453" s="28" t="s">
        <v>31</v>
      </c>
      <c r="C453" s="28" t="str">
        <f>Table_TrackDisplacement[[#This Row],[Epoch]]&amp;"-"&amp;Table_TrackDisplacement[[#This Row],[Track ID]]</f>
        <v>45792.2708333333-250-RL-OP-0040</v>
      </c>
      <c r="D453" s="34">
        <v>51904.37596431464</v>
      </c>
      <c r="E453" s="34">
        <v>159190.24779064191</v>
      </c>
      <c r="F453" s="34">
        <v>18.866796359196041</v>
      </c>
      <c r="G453" s="34">
        <v>51904.028255694</v>
      </c>
      <c r="H453" s="34">
        <v>159188.9792834559</v>
      </c>
      <c r="I453" s="34">
        <v>18.857900000000001</v>
      </c>
      <c r="J453" s="33">
        <v>-9.4949866615934297E-4</v>
      </c>
      <c r="K453" s="33">
        <v>5.1752576837316155E-4</v>
      </c>
      <c r="L453" s="33">
        <v>-2.4165357096350704E-4</v>
      </c>
      <c r="M453" s="33">
        <v>-8.9053775445790961E-4</v>
      </c>
      <c r="N453" s="33">
        <v>1.0673395881894976E-3</v>
      </c>
      <c r="O453" s="33">
        <v>0</v>
      </c>
      <c r="P453" s="29">
        <f>(Table_TrackDisplacement[[#This Row],[LR Track Z]]-Table_TrackDisplacement[[#This Row],[RR Track Z]])*1000</f>
        <v>8.8963591960400379</v>
      </c>
      <c r="Q453" s="29">
        <f>_xlfn.XLOOKUP(Table_TrackDisplacement[[#This Row],[Track ID]],Table__Track_Baseline[Track ID],Table__Track_Baseline[Avg. Cant],"-")</f>
        <v>9.1380127670035449</v>
      </c>
      <c r="R453" s="29">
        <f>Table_TrackDisplacement[[#This Row],[Cant Raw Data]]-Table_TrackDisplacement[[#This Row],[BL Cant Raw Data]]</f>
        <v>-0.24165357096350704</v>
      </c>
      <c r="S453" s="30">
        <f>(Table_TrackDisplacement[[#This Row],[Delta LR Z]]-Table_TrackDisplacement[[#This Row],[Delta RR Z]])*1000</f>
        <v>-0.24165357096350704</v>
      </c>
      <c r="T453" s="29">
        <f>Table_TrackDisplacement[[#This Row],[Cant Delta Data]]-Table_TrackDisplacement[[#This Row],[Raw Cant Change]]</f>
        <v>0</v>
      </c>
      <c r="U453" s="29">
        <f ca="1">IFERROR(Table_TrackDisplacement[[#This Row],[Cant Raw Data]]-OFFSET(Table_TrackDisplacement[[#This Row],[Cant Raw Data]],-2,0),"-")</f>
        <v>0.73100715627205659</v>
      </c>
      <c r="V453" s="29">
        <f ca="1">_xlfn.XLOOKUP(Table_TrackDisplacement[[#This Row],[Track ID]],Table__Track_Baseline[Track ID],Table__Track_Baseline[Avg. Twist],"-")</f>
        <v>0.95282978428912202</v>
      </c>
      <c r="W453" s="29">
        <f ca="1">IFERROR(Table_TrackDisplacement[[#This Row],[Twist Raw Data]]-Table_TrackDisplacement[[#This Row],[BL Twist Raw Data]],"-")</f>
        <v>-0.22182262801706543</v>
      </c>
      <c r="X453" s="29">
        <f ca="1">IFERROR(Table_TrackDisplacement[[#This Row],[Cant Delta Data]]-OFFSET(Table_TrackDisplacement[[#This Row],[Cant Delta Data]],-2,0),"-")</f>
        <v>-0.22182262801706543</v>
      </c>
      <c r="Y453" s="29">
        <f ca="1">IFERROR(Table_TrackDisplacement[[#This Row],[Twist Delta Data]]-Table_TrackDisplacement[[#This Row],[Raw Twist Change]],"-")</f>
        <v>0</v>
      </c>
      <c r="Z4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1315.3292025255362</v>
      </c>
      <c r="AA453" s="29">
        <f>_xlfn.XLOOKUP(Table_TrackDisplacement[[#This Row],[Track ID]],Table__Track_Baseline[Track ID],Table__Track_Baseline[Avg. Gauge],"-")</f>
        <v>1315.8766898367924</v>
      </c>
      <c r="AB453" s="29">
        <f>IFERROR(Table_TrackDisplacement[[#This Row],[Gauge Raw Data]]-Table_TrackDisplacement[[#This Row],[BL Gauge Raw Data]],"-")</f>
        <v>-0.54748731125619088</v>
      </c>
      <c r="AC4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0.60346339899708035</v>
      </c>
    </row>
    <row r="454" spans="1:29" x14ac:dyDescent="0.25">
      <c r="A454" s="27">
        <v>45792.270833333336</v>
      </c>
      <c r="B454" s="28" t="s">
        <v>32</v>
      </c>
      <c r="C454" s="28" t="str">
        <f>Table_TrackDisplacement[[#This Row],[Epoch]]&amp;"-"&amp;Table_TrackDisplacement[[#This Row],[Track ID]]</f>
        <v>45792.2708333333-250-RL-OP-0041</v>
      </c>
      <c r="D454" s="34">
        <v>51905.341856084669</v>
      </c>
      <c r="E454" s="34">
        <v>159189.98523494488</v>
      </c>
      <c r="F454" s="34">
        <v>18.867452112900132</v>
      </c>
      <c r="G454" s="34">
        <v>51905.003849068715</v>
      </c>
      <c r="H454" s="34">
        <v>159188.71394465279</v>
      </c>
      <c r="I454" s="34">
        <v>18.858054762778423</v>
      </c>
      <c r="J454" s="33">
        <v>1.4707227819599211E-5</v>
      </c>
      <c r="K454" s="33">
        <v>3.8912345189601183E-4</v>
      </c>
      <c r="L454" s="33">
        <v>-3.1341024816100571E-4</v>
      </c>
      <c r="M454" s="33">
        <v>-8.184651960618794E-6</v>
      </c>
      <c r="N454" s="33">
        <v>9.6888677217066288E-4</v>
      </c>
      <c r="O454" s="33">
        <v>-4.9935946567103429E-5</v>
      </c>
      <c r="P454" s="29">
        <f>(Table_TrackDisplacement[[#This Row],[LR Track Z]]-Table_TrackDisplacement[[#This Row],[RR Track Z]])*1000</f>
        <v>9.3973501217092803</v>
      </c>
      <c r="Q454" s="29">
        <f>_xlfn.XLOOKUP(Table_TrackDisplacement[[#This Row],[Track ID]],Table__Track_Baseline[Track ID],Table__Track_Baseline[Avg. Cant],"-")</f>
        <v>9.6608244233031826</v>
      </c>
      <c r="R454" s="29">
        <f>Table_TrackDisplacement[[#This Row],[Cant Raw Data]]-Table_TrackDisplacement[[#This Row],[BL Cant Raw Data]]</f>
        <v>-0.26347430159390228</v>
      </c>
      <c r="S454" s="30">
        <f>(Table_TrackDisplacement[[#This Row],[Delta LR Z]]-Table_TrackDisplacement[[#This Row],[Delta RR Z]])*1000</f>
        <v>-0.26347430159390228</v>
      </c>
      <c r="T454" s="29">
        <f>Table_TrackDisplacement[[#This Row],[Cant Delta Data]]-Table_TrackDisplacement[[#This Row],[Raw Cant Change]]</f>
        <v>0</v>
      </c>
      <c r="U454" s="29">
        <f ca="1">IFERROR(Table_TrackDisplacement[[#This Row],[Cant Raw Data]]-OFFSET(Table_TrackDisplacement[[#This Row],[Cant Raw Data]],-2,0),"-")</f>
        <v>0.86649450380349435</v>
      </c>
      <c r="V454" s="29">
        <f ca="1">_xlfn.XLOOKUP(Table_TrackDisplacement[[#This Row],[Track ID]],Table__Track_Baseline[Track ID],Table__Track_Baseline[Avg. Twist],"-")</f>
        <v>0.99922654844419867</v>
      </c>
      <c r="W454" s="29">
        <f ca="1">IFERROR(Table_TrackDisplacement[[#This Row],[Twist Raw Data]]-Table_TrackDisplacement[[#This Row],[BL Twist Raw Data]],"-")</f>
        <v>-0.13273204464070432</v>
      </c>
      <c r="X454" s="29">
        <f ca="1">IFERROR(Table_TrackDisplacement[[#This Row],[Cant Delta Data]]-OFFSET(Table_TrackDisplacement[[#This Row],[Cant Delta Data]],-2,0),"-")</f>
        <v>-0.13273204464070432</v>
      </c>
      <c r="Y454" s="29">
        <f ca="1">IFERROR(Table_TrackDisplacement[[#This Row],[Twist Delta Data]]-Table_TrackDisplacement[[#This Row],[Raw Twist Change]],"-")</f>
        <v>0</v>
      </c>
      <c r="Z4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1315.4908056641214</v>
      </c>
      <c r="AA454" s="29">
        <f>_xlfn.XLOOKUP(Table_TrackDisplacement[[#This Row],[Track ID]],Table__Track_Baseline[Track ID],Table__Track_Baseline[Avg. Gauge],"-")</f>
        <v>1316.0471258679206</v>
      </c>
      <c r="AB454" s="29">
        <f>IFERROR(Table_TrackDisplacement[[#This Row],[Gauge Raw Data]]-Table_TrackDisplacement[[#This Row],[BL Gauge Raw Data]],"-")</f>
        <v>-0.55632020379925962</v>
      </c>
      <c r="AC4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0.63723484940495378</v>
      </c>
    </row>
    <row r="455" spans="1:29" x14ac:dyDescent="0.25">
      <c r="A455" s="27">
        <v>45792.270833333336</v>
      </c>
      <c r="B455" s="28" t="s">
        <v>33</v>
      </c>
      <c r="C455" s="28" t="str">
        <f>Table_TrackDisplacement[[#This Row],[Epoch]]&amp;"-"&amp;Table_TrackDisplacement[[#This Row],[Track ID]]</f>
        <v>45792.2708333333-250-RL-OP-0042</v>
      </c>
      <c r="D455" s="34">
        <v>51906.308695595042</v>
      </c>
      <c r="E455" s="34">
        <v>159189.72985859288</v>
      </c>
      <c r="F455" s="34">
        <v>18.869520931349783</v>
      </c>
      <c r="G455" s="34">
        <v>51905.970389131391</v>
      </c>
      <c r="H455" s="34">
        <v>159188.45743136352</v>
      </c>
      <c r="I455" s="34">
        <v>18.859168164062019</v>
      </c>
      <c r="J455" s="33">
        <v>1.0111868323292583E-4</v>
      </c>
      <c r="K455" s="33">
        <v>7.169150048866868E-4</v>
      </c>
      <c r="L455" s="33">
        <v>-1.9635334352230416E-4</v>
      </c>
      <c r="M455" s="33">
        <v>-6.7067085183225572E-5</v>
      </c>
      <c r="N455" s="33">
        <v>7.4505069642327726E-4</v>
      </c>
      <c r="O455" s="33">
        <v>-4.0918736072370621E-4</v>
      </c>
      <c r="P455" s="29">
        <f>(Table_TrackDisplacement[[#This Row],[LR Track Z]]-Table_TrackDisplacement[[#This Row],[RR Track Z]])*1000</f>
        <v>10.352767287763243</v>
      </c>
      <c r="Q455" s="29">
        <f>_xlfn.XLOOKUP(Table_TrackDisplacement[[#This Row],[Track ID]],Table__Track_Baseline[Track ID],Table__Track_Baseline[Avg. Cant],"-")</f>
        <v>10.139933270561841</v>
      </c>
      <c r="R455" s="29">
        <f>Table_TrackDisplacement[[#This Row],[Cant Raw Data]]-Table_TrackDisplacement[[#This Row],[BL Cant Raw Data]]</f>
        <v>0.21283401720140205</v>
      </c>
      <c r="S455" s="30">
        <f>(Table_TrackDisplacement[[#This Row],[Delta LR Z]]-Table_TrackDisplacement[[#This Row],[Delta RR Z]])*1000</f>
        <v>0.21283401720140205</v>
      </c>
      <c r="T455" s="29">
        <f>Table_TrackDisplacement[[#This Row],[Cant Delta Data]]-Table_TrackDisplacement[[#This Row],[Raw Cant Change]]</f>
        <v>0</v>
      </c>
      <c r="U455" s="29">
        <f ca="1">IFERROR(Table_TrackDisplacement[[#This Row],[Cant Raw Data]]-OFFSET(Table_TrackDisplacement[[#This Row],[Cant Raw Data]],-2,0),"-")</f>
        <v>1.4564080917232047</v>
      </c>
      <c r="V455" s="29">
        <f ca="1">_xlfn.XLOOKUP(Table_TrackDisplacement[[#This Row],[Track ID]],Table__Track_Baseline[Track ID],Table__Track_Baseline[Avg. Twist],"-")</f>
        <v>1.0019205035582956</v>
      </c>
      <c r="W455" s="29">
        <f ca="1">IFERROR(Table_TrackDisplacement[[#This Row],[Twist Raw Data]]-Table_TrackDisplacement[[#This Row],[BL Twist Raw Data]],"-")</f>
        <v>0.45448758816490908</v>
      </c>
      <c r="X455" s="29">
        <f ca="1">IFERROR(Table_TrackDisplacement[[#This Row],[Cant Delta Data]]-OFFSET(Table_TrackDisplacement[[#This Row],[Cant Delta Data]],-2,0),"-")</f>
        <v>0.45448758816490908</v>
      </c>
      <c r="Y455" s="29">
        <f ca="1">IFERROR(Table_TrackDisplacement[[#This Row],[Twist Delta Data]]-Table_TrackDisplacement[[#This Row],[Raw Twist Change]],"-")</f>
        <v>0</v>
      </c>
      <c r="Z4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1316.6736486866284</v>
      </c>
      <c r="AA455" s="29">
        <f>_xlfn.XLOOKUP(Table_TrackDisplacement[[#This Row],[Track ID]],Table__Track_Baseline[Track ID],Table__Track_Baseline[Avg. Gauge],"-")</f>
        <v>1316.655979842496</v>
      </c>
      <c r="AB455" s="29">
        <f>IFERROR(Table_TrackDisplacement[[#This Row],[Gauge Raw Data]]-Table_TrackDisplacement[[#This Row],[BL Gauge Raw Data]],"-")</f>
        <v>1.7668844132458617E-2</v>
      </c>
      <c r="AC4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0.27272034891819164</v>
      </c>
    </row>
    <row r="456" spans="1:29" x14ac:dyDescent="0.25">
      <c r="A456" s="27">
        <v>45792.270833333336</v>
      </c>
      <c r="B456" s="28" t="s">
        <v>34</v>
      </c>
      <c r="C456" s="28" t="str">
        <f>Table_TrackDisplacement[[#This Row],[Epoch]]&amp;"-"&amp;Table_TrackDisplacement[[#This Row],[Track ID]]</f>
        <v>45792.2708333333-250-RL-OP-0043</v>
      </c>
      <c r="D456" s="34">
        <v>51907.275535105422</v>
      </c>
      <c r="E456" s="34">
        <v>159189.47448224085</v>
      </c>
      <c r="F456" s="34">
        <v>18.871589749799437</v>
      </c>
      <c r="G456" s="34">
        <v>51906.936929194067</v>
      </c>
      <c r="H456" s="34">
        <v>159188.20091807423</v>
      </c>
      <c r="I456" s="34">
        <v>18.86028156534562</v>
      </c>
      <c r="J456" s="33">
        <v>1.8753013864625245E-4</v>
      </c>
      <c r="K456" s="33">
        <v>1.0447065578773618E-3</v>
      </c>
      <c r="L456" s="33">
        <v>-7.9296438876497177E-5</v>
      </c>
      <c r="M456" s="33">
        <v>-1.2594951112987474E-4</v>
      </c>
      <c r="N456" s="33">
        <v>5.2121462067589164E-4</v>
      </c>
      <c r="O456" s="33">
        <v>-7.6843877487675627E-4</v>
      </c>
      <c r="P456" s="29">
        <f>(Table_TrackDisplacement[[#This Row],[LR Track Z]]-Table_TrackDisplacement[[#This Row],[RR Track Z]])*1000</f>
        <v>11.308184453817205</v>
      </c>
      <c r="Q456" s="29">
        <f>_xlfn.XLOOKUP(Table_TrackDisplacement[[#This Row],[Track ID]],Table__Track_Baseline[Track ID],Table__Track_Baseline[Avg. Cant],"-")</f>
        <v>10.619042117816946</v>
      </c>
      <c r="R456" s="29">
        <f>Table_TrackDisplacement[[#This Row],[Cant Raw Data]]-Table_TrackDisplacement[[#This Row],[BL Cant Raw Data]]</f>
        <v>0.68914233600025909</v>
      </c>
      <c r="S456" s="30">
        <f>(Table_TrackDisplacement[[#This Row],[Delta LR Z]]-Table_TrackDisplacement[[#This Row],[Delta RR Z]])*1000</f>
        <v>0.68914233600025909</v>
      </c>
      <c r="T456" s="29">
        <f>Table_TrackDisplacement[[#This Row],[Cant Delta Data]]-Table_TrackDisplacement[[#This Row],[Raw Cant Change]]</f>
        <v>0</v>
      </c>
      <c r="U456" s="29">
        <f ca="1">IFERROR(Table_TrackDisplacement[[#This Row],[Cant Raw Data]]-OFFSET(Table_TrackDisplacement[[#This Row],[Cant Raw Data]],-2,0),"-")</f>
        <v>1.9108343321079246</v>
      </c>
      <c r="V456" s="29">
        <f ca="1">_xlfn.XLOOKUP(Table_TrackDisplacement[[#This Row],[Track ID]],Table__Track_Baseline[Track ID],Table__Track_Baseline[Avg. Twist],"-")</f>
        <v>0.95821769451376326</v>
      </c>
      <c r="W456" s="29">
        <f ca="1">IFERROR(Table_TrackDisplacement[[#This Row],[Twist Raw Data]]-Table_TrackDisplacement[[#This Row],[BL Twist Raw Data]],"-")</f>
        <v>0.95261663759416138</v>
      </c>
      <c r="X456" s="29">
        <f ca="1">IFERROR(Table_TrackDisplacement[[#This Row],[Cant Delta Data]]-OFFSET(Table_TrackDisplacement[[#This Row],[Cant Delta Data]],-2,0),"-")</f>
        <v>0.95261663759416138</v>
      </c>
      <c r="Y456" s="29">
        <f ca="1">IFERROR(Table_TrackDisplacement[[#This Row],[Twist Delta Data]]-Table_TrackDisplacement[[#This Row],[Raw Twist Change]],"-")</f>
        <v>0</v>
      </c>
      <c r="Z4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1317.8571716024721</v>
      </c>
      <c r="AA456" s="29">
        <f>_xlfn.XLOOKUP(Table_TrackDisplacement[[#This Row],[Track ID]],Table__Track_Baseline[Track ID],Table__Track_Baseline[Avg. Gauge],"-")</f>
        <v>1317.2650047757083</v>
      </c>
      <c r="AB456" s="29">
        <f>IFERROR(Table_TrackDisplacement[[#This Row],[Gauge Raw Data]]-Table_TrackDisplacement[[#This Row],[BL Gauge Raw Data]],"-")</f>
        <v>0.59216682676378696</v>
      </c>
      <c r="AC4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0.92045122543598445</v>
      </c>
    </row>
    <row r="457" spans="1:29" x14ac:dyDescent="0.25">
      <c r="A457" s="27">
        <v>45792.270833333336</v>
      </c>
      <c r="B457" s="28" t="s">
        <v>35</v>
      </c>
      <c r="C457" s="28" t="str">
        <f>Table_TrackDisplacement[[#This Row],[Epoch]]&amp;"-"&amp;Table_TrackDisplacement[[#This Row],[Track ID]]</f>
        <v>45792.2708333333-250-RL-OP-0044</v>
      </c>
      <c r="D457" s="34">
        <v>51908.242806888149</v>
      </c>
      <c r="E457" s="34">
        <v>159189.22250144329</v>
      </c>
      <c r="F457" s="34">
        <v>18.873859626742529</v>
      </c>
      <c r="G457" s="34">
        <v>51907.904524094469</v>
      </c>
      <c r="H457" s="34">
        <v>159187.94823138544</v>
      </c>
      <c r="I457" s="34">
        <v>18.861943334659106</v>
      </c>
      <c r="J457" s="33">
        <v>-1.8246857507620007E-5</v>
      </c>
      <c r="K457" s="33">
        <v>1.2610963894985616E-3</v>
      </c>
      <c r="L457" s="33">
        <v>4.4220630712743514E-8</v>
      </c>
      <c r="M457" s="33">
        <v>1.7567210306879133E-5</v>
      </c>
      <c r="N457" s="33">
        <v>4.0374294621869922E-4</v>
      </c>
      <c r="O457" s="33">
        <v>-8.8765580673921818E-4</v>
      </c>
      <c r="P457" s="29">
        <f>(Table_TrackDisplacement[[#This Row],[LR Track Z]]-Table_TrackDisplacement[[#This Row],[RR Track Z]])*1000</f>
        <v>11.916292083423485</v>
      </c>
      <c r="Q457" s="29">
        <f>_xlfn.XLOOKUP(Table_TrackDisplacement[[#This Row],[Track ID]],Table__Track_Baseline[Track ID],Table__Track_Baseline[Avg. Cant],"-")</f>
        <v>11.028592056053554</v>
      </c>
      <c r="R457" s="29">
        <f>Table_TrackDisplacement[[#This Row],[Cant Raw Data]]-Table_TrackDisplacement[[#This Row],[BL Cant Raw Data]]</f>
        <v>0.88770002736993092</v>
      </c>
      <c r="S457" s="30">
        <f>(Table_TrackDisplacement[[#This Row],[Delta LR Z]]-Table_TrackDisplacement[[#This Row],[Delta RR Z]])*1000</f>
        <v>0.88770002736993092</v>
      </c>
      <c r="T457" s="29">
        <f>Table_TrackDisplacement[[#This Row],[Cant Delta Data]]-Table_TrackDisplacement[[#This Row],[Raw Cant Change]]</f>
        <v>0</v>
      </c>
      <c r="U457" s="29">
        <f ca="1">IFERROR(Table_TrackDisplacement[[#This Row],[Cant Raw Data]]-OFFSET(Table_TrackDisplacement[[#This Row],[Cant Raw Data]],-2,0),"-")</f>
        <v>1.5635247956602427</v>
      </c>
      <c r="V457" s="29">
        <f ca="1">_xlfn.XLOOKUP(Table_TrackDisplacement[[#This Row],[Track ID]],Table__Track_Baseline[Track ID],Table__Track_Baseline[Avg. Twist],"-")</f>
        <v>0.88865878549171384</v>
      </c>
      <c r="W457" s="29">
        <f ca="1">IFERROR(Table_TrackDisplacement[[#This Row],[Twist Raw Data]]-Table_TrackDisplacement[[#This Row],[BL Twist Raw Data]],"-")</f>
        <v>0.67486601016852887</v>
      </c>
      <c r="X457" s="29">
        <f ca="1">IFERROR(Table_TrackDisplacement[[#This Row],[Cant Delta Data]]-OFFSET(Table_TrackDisplacement[[#This Row],[Cant Delta Data]],-2,0),"-")</f>
        <v>0.67486601016852887</v>
      </c>
      <c r="Y457" s="29">
        <f ca="1">IFERROR(Table_TrackDisplacement[[#This Row],[Twist Delta Data]]-Table_TrackDisplacement[[#This Row],[Raw Twist Change]],"-")</f>
        <v>0</v>
      </c>
      <c r="Z4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1318.4617654135579</v>
      </c>
      <c r="AA457" s="29">
        <f>_xlfn.XLOOKUP(Table_TrackDisplacement[[#This Row],[Track ID]],Table__Track_Baseline[Track ID],Table__Track_Baseline[Avg. Gauge],"-")</f>
        <v>1317.6346329476246</v>
      </c>
      <c r="AB457" s="29">
        <f>IFERROR(Table_TrackDisplacement[[#This Row],[Gauge Raw Data]]-Table_TrackDisplacement[[#This Row],[BL Gauge Raw Data]],"-")</f>
        <v>0.82713246593334588</v>
      </c>
      <c r="AC4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1.2346452578574276</v>
      </c>
    </row>
    <row r="458" spans="1:29" x14ac:dyDescent="0.25">
      <c r="A458" s="27">
        <v>45792.270833333336</v>
      </c>
      <c r="B458" s="28" t="s">
        <v>36</v>
      </c>
      <c r="C458" s="28" t="str">
        <f>Table_TrackDisplacement[[#This Row],[Epoch]]&amp;"-"&amp;Table_TrackDisplacement[[#This Row],[Track ID]]</f>
        <v>45792.2708333333-250-RL-OP-0045</v>
      </c>
      <c r="D458" s="34">
        <v>51909.212315815959</v>
      </c>
      <c r="E458" s="34">
        <v>159188.97746037151</v>
      </c>
      <c r="F458" s="34">
        <v>18.876563705831948</v>
      </c>
      <c r="G458" s="34">
        <v>51908.873870471209</v>
      </c>
      <c r="H458" s="34">
        <v>159187.70254757887</v>
      </c>
      <c r="I458" s="34">
        <v>18.864602113292445</v>
      </c>
      <c r="J458" s="33">
        <v>-7.5644951721187681E-5</v>
      </c>
      <c r="K458" s="33">
        <v>1.0338646825402975E-3</v>
      </c>
      <c r="L458" s="33">
        <v>1.8332295681489086E-7</v>
      </c>
      <c r="M458" s="33">
        <v>6.7080232838634402E-5</v>
      </c>
      <c r="N458" s="33">
        <v>6.021916342433542E-4</v>
      </c>
      <c r="O458" s="33">
        <v>-5.7101490125788246E-4</v>
      </c>
      <c r="P458" s="29">
        <f>(Table_TrackDisplacement[[#This Row],[LR Track Z]]-Table_TrackDisplacement[[#This Row],[RR Track Z]])*1000</f>
        <v>11.96159253950313</v>
      </c>
      <c r="Q458" s="29">
        <f>_xlfn.XLOOKUP(Table_TrackDisplacement[[#This Row],[Track ID]],Table__Track_Baseline[Track ID],Table__Track_Baseline[Avg. Cant],"-")</f>
        <v>11.390394315288432</v>
      </c>
      <c r="R458" s="29">
        <f>Table_TrackDisplacement[[#This Row],[Cant Raw Data]]-Table_TrackDisplacement[[#This Row],[BL Cant Raw Data]]</f>
        <v>0.57119822421469735</v>
      </c>
      <c r="S458" s="30">
        <f>(Table_TrackDisplacement[[#This Row],[Delta LR Z]]-Table_TrackDisplacement[[#This Row],[Delta RR Z]])*1000</f>
        <v>0.57119822421469735</v>
      </c>
      <c r="T458" s="29">
        <f>Table_TrackDisplacement[[#This Row],[Cant Delta Data]]-Table_TrackDisplacement[[#This Row],[Raw Cant Change]]</f>
        <v>0</v>
      </c>
      <c r="U458" s="29">
        <f ca="1">IFERROR(Table_TrackDisplacement[[#This Row],[Cant Raw Data]]-OFFSET(Table_TrackDisplacement[[#This Row],[Cant Raw Data]],-2,0),"-")</f>
        <v>0.65340808568592479</v>
      </c>
      <c r="V458" s="29">
        <f ca="1">_xlfn.XLOOKUP(Table_TrackDisplacement[[#This Row],[Track ID]],Table__Track_Baseline[Track ID],Table__Track_Baseline[Avg. Twist],"-")</f>
        <v>0.77135219747148653</v>
      </c>
      <c r="W458" s="29">
        <f ca="1">IFERROR(Table_TrackDisplacement[[#This Row],[Twist Raw Data]]-Table_TrackDisplacement[[#This Row],[BL Twist Raw Data]],"-")</f>
        <v>-0.11794411178556174</v>
      </c>
      <c r="X458" s="29">
        <f ca="1">IFERROR(Table_TrackDisplacement[[#This Row],[Cant Delta Data]]-OFFSET(Table_TrackDisplacement[[#This Row],[Cant Delta Data]],-2,0),"-")</f>
        <v>-0.11794411178556174</v>
      </c>
      <c r="Y458" s="29">
        <f ca="1">IFERROR(Table_TrackDisplacement[[#This Row],[Twist Delta Data]]-Table_TrackDisplacement[[#This Row],[Raw Twist Change]],"-")</f>
        <v>0</v>
      </c>
      <c r="Z4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1319.1250736405536</v>
      </c>
      <c r="AA458" s="29">
        <f>_xlfn.XLOOKUP(Table_TrackDisplacement[[#This Row],[Track ID]],Table__Track_Baseline[Track ID],Table__Track_Baseline[Avg. Gauge],"-")</f>
        <v>1318.7394535583733</v>
      </c>
      <c r="AB458" s="29">
        <f>IFERROR(Table_TrackDisplacement[[#This Row],[Gauge Raw Data]]-Table_TrackDisplacement[[#This Row],[BL Gauge Raw Data]],"-")</f>
        <v>0.38562008218036681</v>
      </c>
      <c r="AC4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0.73005445706442618</v>
      </c>
    </row>
    <row r="459" spans="1:29" x14ac:dyDescent="0.25">
      <c r="A459" s="27">
        <v>45792.270833333336</v>
      </c>
      <c r="B459" s="28" t="s">
        <v>37</v>
      </c>
      <c r="C459" s="28" t="str">
        <f>Table_TrackDisplacement[[#This Row],[Epoch]]&amp;"-"&amp;Table_TrackDisplacement[[#This Row],[Track ID]]</f>
        <v>45792.2708333333-250-RL-OP-0046</v>
      </c>
      <c r="D459" s="34">
        <v>51910.18182474377</v>
      </c>
      <c r="E459" s="34">
        <v>159188.73241929975</v>
      </c>
      <c r="F459" s="34">
        <v>18.879267784921367</v>
      </c>
      <c r="G459" s="34">
        <v>51909.843216847941</v>
      </c>
      <c r="H459" s="34">
        <v>159187.4568637723</v>
      </c>
      <c r="I459" s="34">
        <v>18.867260891925785</v>
      </c>
      <c r="J459" s="33">
        <v>-1.3304304593475536E-4</v>
      </c>
      <c r="K459" s="33">
        <v>8.0663300468586385E-4</v>
      </c>
      <c r="L459" s="33">
        <v>3.224252829170382E-7</v>
      </c>
      <c r="M459" s="33">
        <v>1.1659324081847444E-4</v>
      </c>
      <c r="N459" s="33">
        <v>8.0064032226800919E-4</v>
      </c>
      <c r="O459" s="33">
        <v>-2.5437399577654674E-4</v>
      </c>
      <c r="P459" s="29">
        <f>(Table_TrackDisplacement[[#This Row],[LR Track Z]]-Table_TrackDisplacement[[#This Row],[RR Track Z]])*1000</f>
        <v>12.006892995582774</v>
      </c>
      <c r="Q459" s="29">
        <f>_xlfn.XLOOKUP(Table_TrackDisplacement[[#This Row],[Track ID]],Table__Track_Baseline[Track ID],Table__Track_Baseline[Avg. Cant],"-")</f>
        <v>11.75219657452331</v>
      </c>
      <c r="R459" s="29">
        <f>Table_TrackDisplacement[[#This Row],[Cant Raw Data]]-Table_TrackDisplacement[[#This Row],[BL Cant Raw Data]]</f>
        <v>0.25469642105946377</v>
      </c>
      <c r="S459" s="30">
        <f>(Table_TrackDisplacement[[#This Row],[Delta LR Z]]-Table_TrackDisplacement[[#This Row],[Delta RR Z]])*1000</f>
        <v>0.25469642105946377</v>
      </c>
      <c r="T459" s="29">
        <f>Table_TrackDisplacement[[#This Row],[Cant Delta Data]]-Table_TrackDisplacement[[#This Row],[Raw Cant Change]]</f>
        <v>0</v>
      </c>
      <c r="U459" s="29">
        <f ca="1">IFERROR(Table_TrackDisplacement[[#This Row],[Cant Raw Data]]-OFFSET(Table_TrackDisplacement[[#This Row],[Cant Raw Data]],-2,0),"-")</f>
        <v>9.0600912159288782E-2</v>
      </c>
      <c r="V459" s="29">
        <f ca="1">_xlfn.XLOOKUP(Table_TrackDisplacement[[#This Row],[Track ID]],Table__Track_Baseline[Track ID],Table__Track_Baseline[Avg. Twist],"-")</f>
        <v>0.72360451846975593</v>
      </c>
      <c r="W459" s="29">
        <f ca="1">IFERROR(Table_TrackDisplacement[[#This Row],[Twist Raw Data]]-Table_TrackDisplacement[[#This Row],[BL Twist Raw Data]],"-")</f>
        <v>-0.63300360631046715</v>
      </c>
      <c r="X459" s="29">
        <f ca="1">IFERROR(Table_TrackDisplacement[[#This Row],[Cant Delta Data]]-OFFSET(Table_TrackDisplacement[[#This Row],[Cant Delta Data]],-2,0),"-")</f>
        <v>-0.63300360631046715</v>
      </c>
      <c r="Y459" s="29">
        <f ca="1">IFERROR(Table_TrackDisplacement[[#This Row],[Twist Delta Data]]-Table_TrackDisplacement[[#This Row],[Raw Twist Change]],"-")</f>
        <v>0</v>
      </c>
      <c r="Z4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1319.788383113784</v>
      </c>
      <c r="AA459" s="29">
        <f>_xlfn.XLOOKUP(Table_TrackDisplacement[[#This Row],[Track ID]],Table__Track_Baseline[Track ID],Table__Track_Baseline[Avg. Gauge],"-")</f>
        <v>1319.8443684156091</v>
      </c>
      <c r="AB459" s="29">
        <f>IFERROR(Table_TrackDisplacement[[#This Row],[Gauge Raw Data]]-Table_TrackDisplacement[[#This Row],[BL Gauge Raw Data]],"-")</f>
        <v>-5.5985301825103306E-2</v>
      </c>
      <c r="AC4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0.35668537229188652</v>
      </c>
    </row>
    <row r="460" spans="1:29" x14ac:dyDescent="0.25">
      <c r="A460" s="27">
        <v>45792.270833333336</v>
      </c>
      <c r="B460" s="28" t="s">
        <v>38</v>
      </c>
      <c r="C460" s="28" t="str">
        <f>Table_TrackDisplacement[[#This Row],[Epoch]]&amp;"-"&amp;Table_TrackDisplacement[[#This Row],[Track ID]]</f>
        <v>45792.2708333333-250-RL-OP-0047</v>
      </c>
      <c r="D460" s="34">
        <v>51911.151141496419</v>
      </c>
      <c r="E460" s="34">
        <v>159188.48944319948</v>
      </c>
      <c r="F460" s="34">
        <v>18.882328518492972</v>
      </c>
      <c r="G460" s="34">
        <v>51910.835188304052</v>
      </c>
      <c r="H460" s="34">
        <v>159187.20749995176</v>
      </c>
      <c r="I460" s="34">
        <v>18.870139116386202</v>
      </c>
      <c r="J460" s="33">
        <v>-3.2747709337854758E-4</v>
      </c>
      <c r="K460" s="33">
        <v>6.8980609648860991E-4</v>
      </c>
      <c r="L460" s="33">
        <v>-4.9101338401413841E-5</v>
      </c>
      <c r="M460" s="33">
        <v>5.8477162383496761E-6</v>
      </c>
      <c r="N460" s="33">
        <v>1.0239715920761228E-3</v>
      </c>
      <c r="O460" s="33">
        <v>2.0378969622925069E-8</v>
      </c>
      <c r="P460" s="29">
        <f>(Table_TrackDisplacement[[#This Row],[LR Track Z]]-Table_TrackDisplacement[[#This Row],[RR Track Z]])*1000</f>
        <v>12.189402106770331</v>
      </c>
      <c r="Q460" s="29">
        <f>_xlfn.XLOOKUP(Table_TrackDisplacement[[#This Row],[Track ID]],Table__Track_Baseline[Track ID],Table__Track_Baseline[Avg. Cant],"-")</f>
        <v>12.238523824141367</v>
      </c>
      <c r="R460" s="29">
        <f>Table_TrackDisplacement[[#This Row],[Cant Raw Data]]-Table_TrackDisplacement[[#This Row],[BL Cant Raw Data]]</f>
        <v>-4.9121717371036766E-2</v>
      </c>
      <c r="S460" s="30">
        <f>(Table_TrackDisplacement[[#This Row],[Delta LR Z]]-Table_TrackDisplacement[[#This Row],[Delta RR Z]])*1000</f>
        <v>-4.9121717371036766E-2</v>
      </c>
      <c r="T460" s="29">
        <f>Table_TrackDisplacement[[#This Row],[Cant Delta Data]]-Table_TrackDisplacement[[#This Row],[Raw Cant Change]]</f>
        <v>0</v>
      </c>
      <c r="U460" s="29">
        <f ca="1">IFERROR(Table_TrackDisplacement[[#This Row],[Cant Raw Data]]-OFFSET(Table_TrackDisplacement[[#This Row],[Cant Raw Data]],-2,0),"-")</f>
        <v>0.22780956726720092</v>
      </c>
      <c r="V460" s="29">
        <f ca="1">_xlfn.XLOOKUP(Table_TrackDisplacement[[#This Row],[Track ID]],Table__Track_Baseline[Track ID],Table__Track_Baseline[Avg. Twist],"-")</f>
        <v>0.84812950885293503</v>
      </c>
      <c r="W460" s="29">
        <f ca="1">IFERROR(Table_TrackDisplacement[[#This Row],[Twist Raw Data]]-Table_TrackDisplacement[[#This Row],[BL Twist Raw Data]],"-")</f>
        <v>-0.62031994158573411</v>
      </c>
      <c r="X460" s="29">
        <f ca="1">IFERROR(Table_TrackDisplacement[[#This Row],[Cant Delta Data]]-OFFSET(Table_TrackDisplacement[[#This Row],[Cant Delta Data]],-2,0),"-")</f>
        <v>-0.62031994158573411</v>
      </c>
      <c r="Y460" s="29">
        <f ca="1">IFERROR(Table_TrackDisplacement[[#This Row],[Twist Delta Data]]-Table_TrackDisplacement[[#This Row],[Raw Twist Change]],"-")</f>
        <v>0</v>
      </c>
      <c r="Z4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1320.3611216800143</v>
      </c>
      <c r="AA460" s="29">
        <f>_xlfn.XLOOKUP(Table_TrackDisplacement[[#This Row],[Track ID]],Table__Track_Baseline[Track ID],Table__Track_Baseline[Avg. Gauge],"-")</f>
        <v>1320.7658031742594</v>
      </c>
      <c r="AB460" s="29">
        <f>IFERROR(Table_TrackDisplacement[[#This Row],[Gauge Raw Data]]-Table_TrackDisplacement[[#This Row],[BL Gauge Raw Data]],"-")</f>
        <v>-0.40468149424509647</v>
      </c>
      <c r="AC4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0.47453656367541258</v>
      </c>
    </row>
    <row r="461" spans="1:29" x14ac:dyDescent="0.25">
      <c r="A461" s="27">
        <v>45792.270833333336</v>
      </c>
      <c r="B461" s="28" t="s">
        <v>39</v>
      </c>
      <c r="C461" s="28" t="str">
        <f>Table_TrackDisplacement[[#This Row],[Epoch]]&amp;"-"&amp;Table_TrackDisplacement[[#This Row],[Track ID]]</f>
        <v>45792.2708333333-250-RL-OP-0048</v>
      </c>
      <c r="D461" s="34">
        <v>51912.122875350411</v>
      </c>
      <c r="E461" s="34">
        <v>159188.25340524639</v>
      </c>
      <c r="F461" s="34">
        <v>18.886733255176882</v>
      </c>
      <c r="G461" s="34">
        <v>51911.806733444027</v>
      </c>
      <c r="H461" s="34">
        <v>159186.97066968036</v>
      </c>
      <c r="I461" s="34">
        <v>18.873524899190596</v>
      </c>
      <c r="J461" s="33">
        <v>-2.9969606839586049E-4</v>
      </c>
      <c r="K461" s="33">
        <v>7.9957579146139324E-4</v>
      </c>
      <c r="L461" s="33">
        <v>-2.8202988870873469E-4</v>
      </c>
      <c r="M461" s="33">
        <v>3.2635223760735244E-5</v>
      </c>
      <c r="N461" s="33">
        <v>1.1337820324115455E-3</v>
      </c>
      <c r="O461" s="33">
        <v>1.1373201402875566E-7</v>
      </c>
      <c r="P461" s="29">
        <f>(Table_TrackDisplacement[[#This Row],[LR Track Z]]-Table_TrackDisplacement[[#This Row],[RR Track Z]])*1000</f>
        <v>13.208355986286335</v>
      </c>
      <c r="Q461" s="29">
        <f>_xlfn.XLOOKUP(Table_TrackDisplacement[[#This Row],[Track ID]],Table__Track_Baseline[Track ID],Table__Track_Baseline[Avg. Cant],"-")</f>
        <v>13.490499607009099</v>
      </c>
      <c r="R461" s="29">
        <f>Table_TrackDisplacement[[#This Row],[Cant Raw Data]]-Table_TrackDisplacement[[#This Row],[BL Cant Raw Data]]</f>
        <v>-0.28214362072276344</v>
      </c>
      <c r="S461" s="30">
        <f>(Table_TrackDisplacement[[#This Row],[Delta LR Z]]-Table_TrackDisplacement[[#This Row],[Delta RR Z]])*1000</f>
        <v>-0.28214362072276344</v>
      </c>
      <c r="T461" s="29">
        <f>Table_TrackDisplacement[[#This Row],[Cant Delta Data]]-Table_TrackDisplacement[[#This Row],[Raw Cant Change]]</f>
        <v>0</v>
      </c>
      <c r="U461" s="29">
        <f ca="1">IFERROR(Table_TrackDisplacement[[#This Row],[Cant Raw Data]]-OFFSET(Table_TrackDisplacement[[#This Row],[Cant Raw Data]],-2,0),"-")</f>
        <v>1.2014629907035612</v>
      </c>
      <c r="V461" s="29">
        <f ca="1">_xlfn.XLOOKUP(Table_TrackDisplacement[[#This Row],[Track ID]],Table__Track_Baseline[Track ID],Table__Track_Baseline[Avg. Twist],"-")</f>
        <v>1.7383030324857884</v>
      </c>
      <c r="W461" s="29">
        <f ca="1">IFERROR(Table_TrackDisplacement[[#This Row],[Twist Raw Data]]-Table_TrackDisplacement[[#This Row],[BL Twist Raw Data]],"-")</f>
        <v>-0.53684004178222722</v>
      </c>
      <c r="X461" s="29">
        <f ca="1">IFERROR(Table_TrackDisplacement[[#This Row],[Cant Delta Data]]-OFFSET(Table_TrackDisplacement[[#This Row],[Cant Delta Data]],-2,0),"-")</f>
        <v>-0.53684004178222722</v>
      </c>
      <c r="Y461" s="29">
        <f ca="1">IFERROR(Table_TrackDisplacement[[#This Row],[Twist Delta Data]]-Table_TrackDisplacement[[#This Row],[Raw Twist Change]],"-")</f>
        <v>0</v>
      </c>
      <c r="Z4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1321.1853382433139</v>
      </c>
      <c r="AA461" s="29">
        <f>_xlfn.XLOOKUP(Table_TrackDisplacement[[#This Row],[Track ID]],Table__Track_Baseline[Track ID],Table__Track_Baseline[Avg. Gauge],"-")</f>
        <v>1321.5922129002581</v>
      </c>
      <c r="AB461" s="29">
        <f>IFERROR(Table_TrackDisplacement[[#This Row],[Gauge Raw Data]]-Table_TrackDisplacement[[#This Row],[BL Gauge Raw Data]],"-")</f>
        <v>-0.40687465694418279</v>
      </c>
      <c r="AC4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0.54931131605953143</v>
      </c>
    </row>
    <row r="462" spans="1:29" x14ac:dyDescent="0.25">
      <c r="A462" s="27">
        <v>45792.270833333336</v>
      </c>
      <c r="B462" s="28" t="s">
        <v>40</v>
      </c>
      <c r="C462" s="28" t="str">
        <f>Table_TrackDisplacement[[#This Row],[Epoch]]&amp;"-"&amp;Table_TrackDisplacement[[#This Row],[Track ID]]</f>
        <v>45792.2708333333-250-RL-OP-0049</v>
      </c>
      <c r="D462" s="34">
        <v>51913.094609204403</v>
      </c>
      <c r="E462" s="34">
        <v>159188.0173672933</v>
      </c>
      <c r="F462" s="34">
        <v>18.891137991860795</v>
      </c>
      <c r="G462" s="34">
        <v>51912.77827858401</v>
      </c>
      <c r="H462" s="34">
        <v>159186.73383940893</v>
      </c>
      <c r="I462" s="34">
        <v>18.876910681994985</v>
      </c>
      <c r="J462" s="33">
        <v>-2.7191503613721579E-4</v>
      </c>
      <c r="K462" s="33">
        <v>9.0934548643417656E-4</v>
      </c>
      <c r="L462" s="33">
        <v>-5.1495843900895011E-4</v>
      </c>
      <c r="M462" s="33">
        <v>5.9422738559078425E-5</v>
      </c>
      <c r="N462" s="33">
        <v>1.2435924145393074E-3</v>
      </c>
      <c r="O462" s="33">
        <v>2.0708505488187257E-7</v>
      </c>
      <c r="P462" s="29">
        <f>(Table_TrackDisplacement[[#This Row],[LR Track Z]]-Table_TrackDisplacement[[#This Row],[RR Track Z]])*1000</f>
        <v>14.227309865809445</v>
      </c>
      <c r="Q462" s="29">
        <f>_xlfn.XLOOKUP(Table_TrackDisplacement[[#This Row],[Track ID]],Table__Track_Baseline[Track ID],Table__Track_Baseline[Avg. Cant],"-")</f>
        <v>14.742475389873277</v>
      </c>
      <c r="R462" s="29">
        <f>Table_TrackDisplacement[[#This Row],[Cant Raw Data]]-Table_TrackDisplacement[[#This Row],[BL Cant Raw Data]]</f>
        <v>-0.51516552406383198</v>
      </c>
      <c r="S462" s="30">
        <f>(Table_TrackDisplacement[[#This Row],[Delta LR Z]]-Table_TrackDisplacement[[#This Row],[Delta RR Z]])*1000</f>
        <v>-0.51516552406383198</v>
      </c>
      <c r="T462" s="29">
        <f>Table_TrackDisplacement[[#This Row],[Cant Delta Data]]-Table_TrackDisplacement[[#This Row],[Raw Cant Change]]</f>
        <v>0</v>
      </c>
      <c r="U462" s="29">
        <f ca="1">IFERROR(Table_TrackDisplacement[[#This Row],[Cant Raw Data]]-OFFSET(Table_TrackDisplacement[[#This Row],[Cant Raw Data]],-2,0),"-")</f>
        <v>2.0379077590391148</v>
      </c>
      <c r="V462" s="29">
        <f ca="1">_xlfn.XLOOKUP(Table_TrackDisplacement[[#This Row],[Track ID]],Table__Track_Baseline[Track ID],Table__Track_Baseline[Avg. Twist],"-")</f>
        <v>2.50395156573191</v>
      </c>
      <c r="W462" s="29">
        <f ca="1">IFERROR(Table_TrackDisplacement[[#This Row],[Twist Raw Data]]-Table_TrackDisplacement[[#This Row],[BL Twist Raw Data]],"-")</f>
        <v>-0.46604380669279521</v>
      </c>
      <c r="X462" s="29">
        <f ca="1">IFERROR(Table_TrackDisplacement[[#This Row],[Cant Delta Data]]-OFFSET(Table_TrackDisplacement[[#This Row],[Cant Delta Data]],-2,0),"-")</f>
        <v>-0.46604380669279521</v>
      </c>
      <c r="Y462" s="29">
        <f ca="1">IFERROR(Table_TrackDisplacement[[#This Row],[Twist Delta Data]]-Table_TrackDisplacement[[#This Row],[Raw Twist Change]],"-")</f>
        <v>0</v>
      </c>
      <c r="Z4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1322.0103281369641</v>
      </c>
      <c r="AA462" s="29">
        <f>_xlfn.XLOOKUP(Table_TrackDisplacement[[#This Row],[Track ID]],Table__Track_Baseline[Track ID],Table__Track_Baseline[Avg. Gauge],"-")</f>
        <v>1322.4197928471017</v>
      </c>
      <c r="AB462" s="29">
        <f>IFERROR(Table_TrackDisplacement[[#This Row],[Gauge Raw Data]]-Table_TrackDisplacement[[#This Row],[BL Gauge Raw Data]],"-")</f>
        <v>-0.40946471013762675</v>
      </c>
      <c r="AC4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0.69778309457335763</v>
      </c>
    </row>
    <row r="463" spans="1:29" x14ac:dyDescent="0.25">
      <c r="A463" s="27">
        <v>45793.270833333336</v>
      </c>
      <c r="B463" s="28" t="s">
        <v>12</v>
      </c>
      <c r="C463" s="28" t="str">
        <f>Table_TrackDisplacement[[#This Row],[Epoch]]&amp;"-"&amp;Table_TrackDisplacement[[#This Row],[Track ID]]</f>
        <v>45793.2708333333-250-RL-OP-0021</v>
      </c>
      <c r="D463" s="34">
        <v>51886.101813663445</v>
      </c>
      <c r="E463" s="34">
        <v>159195.44642124095</v>
      </c>
      <c r="F463" s="34">
        <v>18.869774662204115</v>
      </c>
      <c r="G463" s="34">
        <v>51885.741976141326</v>
      </c>
      <c r="H463" s="34">
        <v>159194.18669572662</v>
      </c>
      <c r="I463" s="34">
        <v>18.866068645440574</v>
      </c>
      <c r="J463" s="33">
        <v>-1.028368147672154E-3</v>
      </c>
      <c r="K463" s="33">
        <v>5.6738138664513826E-4</v>
      </c>
      <c r="L463" s="33">
        <v>-2.8169457321425284E-4</v>
      </c>
      <c r="M463" s="33">
        <v>-1.0000000038417056E-3</v>
      </c>
      <c r="N463" s="33">
        <v>0</v>
      </c>
      <c r="O463" s="33">
        <v>0</v>
      </c>
      <c r="P463" s="29">
        <f>(Table_TrackDisplacement[[#This Row],[LR Track Z]]-Table_TrackDisplacement[[#This Row],[RR Track Z]])*1000</f>
        <v>3.7060167635409869</v>
      </c>
      <c r="Q463" s="29">
        <f>_xlfn.XLOOKUP(Table_TrackDisplacement[[#This Row],[Track ID]],Table__Track_Baseline[Track ID],Table__Track_Baseline[Avg. Cant],"-")</f>
        <v>3.9877113367552397</v>
      </c>
      <c r="R463" s="29">
        <f>Table_TrackDisplacement[[#This Row],[Cant Raw Data]]-Table_TrackDisplacement[[#This Row],[BL Cant Raw Data]]</f>
        <v>-0.28169457321425284</v>
      </c>
      <c r="S463" s="30">
        <f>(Table_TrackDisplacement[[#This Row],[Delta LR Z]]-Table_TrackDisplacement[[#This Row],[Delta RR Z]])*1000</f>
        <v>-0.28169457321425284</v>
      </c>
      <c r="T463" s="29">
        <f>Table_TrackDisplacement[[#This Row],[Cant Delta Data]]-Table_TrackDisplacement[[#This Row],[Raw Cant Change]]</f>
        <v>0</v>
      </c>
      <c r="U463" s="29">
        <f ca="1">IFERROR(Table_TrackDisplacement[[#This Row],[Cant Raw Data]]-OFFSET(Table_TrackDisplacement[[#This Row],[Cant Raw Data]],-2,0),"-")</f>
        <v>-9.5023392227453485</v>
      </c>
      <c r="V463" s="29" t="str">
        <f ca="1">_xlfn.XLOOKUP(Table_TrackDisplacement[[#This Row],[Track ID]],Table__Track_Baseline[Track ID],Table__Track_Baseline[Avg. Twist],"-")</f>
        <v>-</v>
      </c>
      <c r="W463" s="29" t="str">
        <f ca="1">IFERROR(Table_TrackDisplacement[[#This Row],[Twist Raw Data]]-Table_TrackDisplacement[[#This Row],[BL Twist Raw Data]],"-")</f>
        <v>-</v>
      </c>
      <c r="X463" s="29">
        <f ca="1">IFERROR(Table_TrackDisplacement[[#This Row],[Cant Delta Data]]-OFFSET(Table_TrackDisplacement[[#This Row],[Cant Delta Data]],-2,0),"-")</f>
        <v>4.4904750851060271E-4</v>
      </c>
      <c r="Y463" s="29" t="str">
        <f ca="1">IFERROR(Table_TrackDisplacement[[#This Row],[Twist Delta Data]]-Table_TrackDisplacement[[#This Row],[Raw Twist Change]],"-")</f>
        <v>-</v>
      </c>
      <c r="Z4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1310.1164636582209</v>
      </c>
      <c r="AA463" s="29">
        <f>_xlfn.XLOOKUP(Table_TrackDisplacement[[#This Row],[Track ID]],Table__Track_Baseline[Track ID],Table__Track_Baseline[Avg. Gauge],"-")</f>
        <v>1309.5795373260466</v>
      </c>
      <c r="AB463" s="29">
        <f>IFERROR(Table_TrackDisplacement[[#This Row],[Gauge Raw Data]]-Table_TrackDisplacement[[#This Row],[BL Gauge Raw Data]],"-")</f>
        <v>0.5369263321742892</v>
      </c>
      <c r="AC4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0.63409638232220256</v>
      </c>
    </row>
    <row r="464" spans="1:29" x14ac:dyDescent="0.25">
      <c r="A464" s="27">
        <v>45793.270833333336</v>
      </c>
      <c r="B464" s="28" t="s">
        <v>13</v>
      </c>
      <c r="C464" s="28" t="str">
        <f>Table_TrackDisplacement[[#This Row],[Epoch]]&amp;"-"&amp;Table_TrackDisplacement[[#This Row],[Track ID]]</f>
        <v>45793.2708333333-250-RL-OP-0022</v>
      </c>
      <c r="D464" s="34">
        <v>51887.063368914656</v>
      </c>
      <c r="E464" s="34">
        <v>159195.17180983879</v>
      </c>
      <c r="F464" s="34">
        <v>18.869497766411676</v>
      </c>
      <c r="G464" s="34">
        <v>51886.703005157353</v>
      </c>
      <c r="H464" s="34">
        <v>159193.91024828269</v>
      </c>
      <c r="I464" s="34">
        <v>18.866271344287416</v>
      </c>
      <c r="J464" s="33">
        <v>-1.0632270204951055E-3</v>
      </c>
      <c r="K464" s="33">
        <v>4.4537929352372885E-4</v>
      </c>
      <c r="L464" s="33">
        <v>-6.2784175091579186E-4</v>
      </c>
      <c r="M464" s="33">
        <v>-1.0000000038417056E-3</v>
      </c>
      <c r="N464" s="33">
        <v>0</v>
      </c>
      <c r="O464" s="33">
        <v>0</v>
      </c>
      <c r="P464" s="29">
        <f>(Table_TrackDisplacement[[#This Row],[LR Track Z]]-Table_TrackDisplacement[[#This Row],[RR Track Z]])*1000</f>
        <v>3.2264221242606084</v>
      </c>
      <c r="Q464" s="29">
        <f>_xlfn.XLOOKUP(Table_TrackDisplacement[[#This Row],[Track ID]],Table__Track_Baseline[Track ID],Table__Track_Baseline[Avg. Cant],"-")</f>
        <v>3.8542638751764002</v>
      </c>
      <c r="R464" s="29">
        <f>Table_TrackDisplacement[[#This Row],[Cant Raw Data]]-Table_TrackDisplacement[[#This Row],[BL Cant Raw Data]]</f>
        <v>-0.62784175091579186</v>
      </c>
      <c r="S464" s="30">
        <f>(Table_TrackDisplacement[[#This Row],[Delta LR Z]]-Table_TrackDisplacement[[#This Row],[Delta RR Z]])*1000</f>
        <v>-0.62784175091579186</v>
      </c>
      <c r="T464" s="29">
        <f>Table_TrackDisplacement[[#This Row],[Cant Delta Data]]-Table_TrackDisplacement[[#This Row],[Raw Cant Change]]</f>
        <v>0</v>
      </c>
      <c r="U464" s="29">
        <f ca="1">IFERROR(Table_TrackDisplacement[[#This Row],[Cant Raw Data]]-OFFSET(Table_TrackDisplacement[[#This Row],[Cant Raw Data]],-2,0),"-")</f>
        <v>-11.000887741548837</v>
      </c>
      <c r="V464" s="29" t="str">
        <f ca="1">_xlfn.XLOOKUP(Table_TrackDisplacement[[#This Row],[Track ID]],Table__Track_Baseline[Track ID],Table__Track_Baseline[Avg. Twist],"-")</f>
        <v>-</v>
      </c>
      <c r="W464" s="29" t="str">
        <f ca="1">IFERROR(Table_TrackDisplacement[[#This Row],[Twist Raw Data]]-Table_TrackDisplacement[[#This Row],[BL Twist Raw Data]],"-")</f>
        <v>-</v>
      </c>
      <c r="X464" s="29">
        <f ca="1">IFERROR(Table_TrackDisplacement[[#This Row],[Cant Delta Data]]-OFFSET(Table_TrackDisplacement[[#This Row],[Cant Delta Data]],-2,0),"-")</f>
        <v>-0.11267622685195988</v>
      </c>
      <c r="Y464" s="29" t="str">
        <f ca="1">IFERROR(Table_TrackDisplacement[[#This Row],[Twist Delta Data]]-Table_TrackDisplacement[[#This Row],[Raw Twist Change]],"-")</f>
        <v>-</v>
      </c>
      <c r="Z4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1312.0251549521663</v>
      </c>
      <c r="AA464" s="29">
        <f>_xlfn.XLOOKUP(Table_TrackDisplacement[[#This Row],[Track ID]],Table__Track_Baseline[Track ID],Table__Track_Baseline[Avg. Gauge],"-")</f>
        <v>1311.6159795455751</v>
      </c>
      <c r="AB464" s="29">
        <f>IFERROR(Table_TrackDisplacement[[#This Row],[Gauge Raw Data]]-Table_TrackDisplacement[[#This Row],[BL Gauge Raw Data]],"-")</f>
        <v>0.40917540659120277</v>
      </c>
      <c r="AC4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0.77236366753466112</v>
      </c>
    </row>
    <row r="465" spans="1:29" x14ac:dyDescent="0.25">
      <c r="A465" s="27">
        <v>45793.270833333336</v>
      </c>
      <c r="B465" s="28" t="s">
        <v>14</v>
      </c>
      <c r="C465" s="28" t="str">
        <f>Table_TrackDisplacement[[#This Row],[Epoch]]&amp;"-"&amp;Table_TrackDisplacement[[#This Row],[Track ID]]</f>
        <v>45793.2708333333-250-RL-OP-0023</v>
      </c>
      <c r="D465" s="34">
        <v>51888.024924165868</v>
      </c>
      <c r="E465" s="34">
        <v>159194.89719843664</v>
      </c>
      <c r="F465" s="34">
        <v>18.869220870619237</v>
      </c>
      <c r="G465" s="34">
        <v>51887.664034173373</v>
      </c>
      <c r="H465" s="34">
        <v>159193.63380083872</v>
      </c>
      <c r="I465" s="34">
        <v>18.866474043134257</v>
      </c>
      <c r="J465" s="33">
        <v>-1.0980858933180571E-3</v>
      </c>
      <c r="K465" s="33">
        <v>3.2337722950614989E-4</v>
      </c>
      <c r="L465" s="33">
        <v>-9.7398892861733088E-4</v>
      </c>
      <c r="M465" s="33">
        <v>-1.0000000038417056E-3</v>
      </c>
      <c r="N465" s="33">
        <v>0</v>
      </c>
      <c r="O465" s="33">
        <v>0</v>
      </c>
      <c r="P465" s="29">
        <f>(Table_TrackDisplacement[[#This Row],[LR Track Z]]-Table_TrackDisplacement[[#This Row],[RR Track Z]])*1000</f>
        <v>2.7468274849802299</v>
      </c>
      <c r="Q465" s="29">
        <f>_xlfn.XLOOKUP(Table_TrackDisplacement[[#This Row],[Track ID]],Table__Track_Baseline[Track ID],Table__Track_Baseline[Avg. Cant],"-")</f>
        <v>3.7208164135975608</v>
      </c>
      <c r="R465" s="29">
        <f>Table_TrackDisplacement[[#This Row],[Cant Raw Data]]-Table_TrackDisplacement[[#This Row],[BL Cant Raw Data]]</f>
        <v>-0.97398892861733088</v>
      </c>
      <c r="S465" s="30">
        <f>(Table_TrackDisplacement[[#This Row],[Delta LR Z]]-Table_TrackDisplacement[[#This Row],[Delta RR Z]])*1000</f>
        <v>-0.97398892861733088</v>
      </c>
      <c r="T465" s="29">
        <f>Table_TrackDisplacement[[#This Row],[Cant Delta Data]]-Table_TrackDisplacement[[#This Row],[Raw Cant Change]]</f>
        <v>0</v>
      </c>
      <c r="U465" s="29">
        <f ca="1">IFERROR(Table_TrackDisplacement[[#This Row],[Cant Raw Data]]-OFFSET(Table_TrackDisplacement[[#This Row],[Cant Raw Data]],-2,0),"-")</f>
        <v>-0.95918927856075697</v>
      </c>
      <c r="V465" s="29">
        <f ca="1">_xlfn.XLOOKUP(Table_TrackDisplacement[[#This Row],[Track ID]],Table__Track_Baseline[Track ID],Table__Track_Baseline[Avg. Twist],"-")</f>
        <v>-0.26689492315767893</v>
      </c>
      <c r="W465" s="29">
        <f ca="1">IFERROR(Table_TrackDisplacement[[#This Row],[Twist Raw Data]]-Table_TrackDisplacement[[#This Row],[BL Twist Raw Data]],"-")</f>
        <v>-0.69229435540307804</v>
      </c>
      <c r="X465" s="29">
        <f ca="1">IFERROR(Table_TrackDisplacement[[#This Row],[Cant Delta Data]]-OFFSET(Table_TrackDisplacement[[#This Row],[Cant Delta Data]],-2,0),"-")</f>
        <v>-0.69229435540307804</v>
      </c>
      <c r="Y465" s="29">
        <f ca="1">IFERROR(Table_TrackDisplacement[[#This Row],[Twist Delta Data]]-Table_TrackDisplacement[[#This Row],[Raw Twist Change]],"-")</f>
        <v>0</v>
      </c>
      <c r="Z4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1313.9340250380717</v>
      </c>
      <c r="AA465" s="29">
        <f>_xlfn.XLOOKUP(Table_TrackDisplacement[[#This Row],[Track ID]],Table__Track_Baseline[Track ID],Table__Track_Baseline[Avg. Gauge],"-")</f>
        <v>1313.6524365911453</v>
      </c>
      <c r="AB465" s="29">
        <f>IFERROR(Table_TrackDisplacement[[#This Row],[Gauge Raw Data]]-Table_TrackDisplacement[[#This Row],[BL Gauge Raw Data]],"-")</f>
        <v>0.2815884469264347</v>
      </c>
      <c r="AC4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1.0309452494417812</v>
      </c>
    </row>
    <row r="466" spans="1:29" x14ac:dyDescent="0.25">
      <c r="A466" s="27">
        <v>45793.270833333336</v>
      </c>
      <c r="B466" s="28" t="s">
        <v>15</v>
      </c>
      <c r="C466" s="28" t="str">
        <f>Table_TrackDisplacement[[#This Row],[Epoch]]&amp;"-"&amp;Table_TrackDisplacement[[#This Row],[Track ID]]</f>
        <v>45793.2708333333-250-RL-OP-0024</v>
      </c>
      <c r="D466" s="34">
        <v>51888.986288492531</v>
      </c>
      <c r="E466" s="34">
        <v>159194.62201568196</v>
      </c>
      <c r="F466" s="34">
        <v>18.868826216423926</v>
      </c>
      <c r="G466" s="34">
        <v>51888.624024107339</v>
      </c>
      <c r="H466" s="34">
        <v>159193.35679670321</v>
      </c>
      <c r="I466" s="34">
        <v>18.86545332152658</v>
      </c>
      <c r="J466" s="33">
        <v>-2.3414002498611808E-5</v>
      </c>
      <c r="K466" s="33">
        <v>-8.2444777945056558E-5</v>
      </c>
      <c r="L466" s="33">
        <v>-6.8873569210126107E-4</v>
      </c>
      <c r="M466" s="33">
        <v>-1.0719956699176691E-3</v>
      </c>
      <c r="N466" s="33">
        <v>-2.4953973479568958E-4</v>
      </c>
      <c r="O466" s="33">
        <v>2.1475951683669336E-7</v>
      </c>
      <c r="P466" s="29">
        <f>(Table_TrackDisplacement[[#This Row],[LR Track Z]]-Table_TrackDisplacement[[#This Row],[RR Track Z]])*1000</f>
        <v>3.372894897346157</v>
      </c>
      <c r="Q466" s="29">
        <f>_xlfn.XLOOKUP(Table_TrackDisplacement[[#This Row],[Track ID]],Table__Track_Baseline[Track ID],Table__Track_Baseline[Avg. Cant],"-")</f>
        <v>4.0618453489642548</v>
      </c>
      <c r="R466" s="29">
        <f>Table_TrackDisplacement[[#This Row],[Cant Raw Data]]-Table_TrackDisplacement[[#This Row],[BL Cant Raw Data]]</f>
        <v>-0.68895045161809776</v>
      </c>
      <c r="S466" s="30">
        <f>(Table_TrackDisplacement[[#This Row],[Delta LR Z]]-Table_TrackDisplacement[[#This Row],[Delta RR Z]])*1000</f>
        <v>-0.68895045161809776</v>
      </c>
      <c r="T466" s="29">
        <f>Table_TrackDisplacement[[#This Row],[Cant Delta Data]]-Table_TrackDisplacement[[#This Row],[Raw Cant Change]]</f>
        <v>0</v>
      </c>
      <c r="U466" s="29">
        <f ca="1">IFERROR(Table_TrackDisplacement[[#This Row],[Cant Raw Data]]-OFFSET(Table_TrackDisplacement[[#This Row],[Cant Raw Data]],-2,0),"-")</f>
        <v>0.14647277308554862</v>
      </c>
      <c r="V466" s="29">
        <f ca="1">_xlfn.XLOOKUP(Table_TrackDisplacement[[#This Row],[Track ID]],Table__Track_Baseline[Track ID],Table__Track_Baseline[Avg. Twist],"-")</f>
        <v>0.20758147378785452</v>
      </c>
      <c r="W466" s="29">
        <f ca="1">IFERROR(Table_TrackDisplacement[[#This Row],[Twist Raw Data]]-Table_TrackDisplacement[[#This Row],[BL Twist Raw Data]],"-")</f>
        <v>-6.1108700702305896E-2</v>
      </c>
      <c r="X466" s="29">
        <f ca="1">IFERROR(Table_TrackDisplacement[[#This Row],[Cant Delta Data]]-OFFSET(Table_TrackDisplacement[[#This Row],[Cant Delta Data]],-2,0),"-")</f>
        <v>-6.1108700702305896E-2</v>
      </c>
      <c r="Y466" s="29">
        <f ca="1">IFERROR(Table_TrackDisplacement[[#This Row],[Twist Delta Data]]-Table_TrackDisplacement[[#This Row],[Raw Twist Change]],"-")</f>
        <v>0</v>
      </c>
      <c r="Z4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1316.0645597318328</v>
      </c>
      <c r="AA466" s="29">
        <f>_xlfn.XLOOKUP(Table_TrackDisplacement[[#This Row],[Track ID]],Table__Track_Baseline[Track ID],Table__Track_Baseline[Avg. Gauge],"-")</f>
        <v>1315.6175827293309</v>
      </c>
      <c r="AB466" s="29">
        <f>IFERROR(Table_TrackDisplacement[[#This Row],[Gauge Raw Data]]-Table_TrackDisplacement[[#This Row],[BL Gauge Raw Data]],"-")</f>
        <v>0.44697700250185335</v>
      </c>
      <c r="AC4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1.2657396899193083</v>
      </c>
    </row>
    <row r="467" spans="1:29" x14ac:dyDescent="0.25">
      <c r="A467" s="27">
        <v>45793.270833333336</v>
      </c>
      <c r="B467" s="28" t="s">
        <v>16</v>
      </c>
      <c r="C467" s="28" t="str">
        <f>Table_TrackDisplacement[[#This Row],[Epoch]]&amp;"-"&amp;Table_TrackDisplacement[[#This Row],[Track ID]]</f>
        <v>45793.2708333333-250-RL-OP-0025</v>
      </c>
      <c r="D467" s="34">
        <v>51889.947664755273</v>
      </c>
      <c r="E467" s="34">
        <v>159194.34677847879</v>
      </c>
      <c r="F467" s="34">
        <v>18.868421951254046</v>
      </c>
      <c r="G467" s="34">
        <v>51889.58479107709</v>
      </c>
      <c r="H467" s="34">
        <v>159193.07944244222</v>
      </c>
      <c r="I467" s="34">
        <v>18.864251762034648</v>
      </c>
      <c r="J467" s="33">
        <v>-4.8737390898168087E-5</v>
      </c>
      <c r="K467" s="33">
        <v>-1.7161280266009271E-4</v>
      </c>
      <c r="L467" s="33">
        <v>-3.5208816030163348E-4</v>
      </c>
      <c r="M467" s="33">
        <v>-1.15464479313232E-3</v>
      </c>
      <c r="N467" s="33">
        <v>-5.3600477986037731E-4</v>
      </c>
      <c r="O467" s="33">
        <v>4.6129782305115441E-7</v>
      </c>
      <c r="P467" s="29">
        <f>(Table_TrackDisplacement[[#This Row],[LR Track Z]]-Table_TrackDisplacement[[#This Row],[RR Track Z]])*1000</f>
        <v>4.170189219397713</v>
      </c>
      <c r="Q467" s="29">
        <f>_xlfn.XLOOKUP(Table_TrackDisplacement[[#This Row],[Track ID]],Table__Track_Baseline[Track ID],Table__Track_Baseline[Avg. Cant],"-")</f>
        <v>4.5227386775223977</v>
      </c>
      <c r="R467" s="29">
        <f>Table_TrackDisplacement[[#This Row],[Cant Raw Data]]-Table_TrackDisplacement[[#This Row],[BL Cant Raw Data]]</f>
        <v>-0.35254945812468463</v>
      </c>
      <c r="S467" s="30">
        <f>(Table_TrackDisplacement[[#This Row],[Delta LR Z]]-Table_TrackDisplacement[[#This Row],[Delta RR Z]])*1000</f>
        <v>-0.35254945812468463</v>
      </c>
      <c r="T467" s="29">
        <f>Table_TrackDisplacement[[#This Row],[Cant Delta Data]]-Table_TrackDisplacement[[#This Row],[Raw Cant Change]]</f>
        <v>0</v>
      </c>
      <c r="U467" s="29">
        <f ca="1">IFERROR(Table_TrackDisplacement[[#This Row],[Cant Raw Data]]-OFFSET(Table_TrackDisplacement[[#This Row],[Cant Raw Data]],-2,0),"-")</f>
        <v>1.4233617344174831</v>
      </c>
      <c r="V467" s="29">
        <f ca="1">_xlfn.XLOOKUP(Table_TrackDisplacement[[#This Row],[Track ID]],Table__Track_Baseline[Track ID],Table__Track_Baseline[Avg. Twist],"-")</f>
        <v>0.8019222639248369</v>
      </c>
      <c r="W467" s="29">
        <f ca="1">IFERROR(Table_TrackDisplacement[[#This Row],[Twist Raw Data]]-Table_TrackDisplacement[[#This Row],[BL Twist Raw Data]],"-")</f>
        <v>0.62143947049264625</v>
      </c>
      <c r="X467" s="29">
        <f ca="1">IFERROR(Table_TrackDisplacement[[#This Row],[Cant Delta Data]]-OFFSET(Table_TrackDisplacement[[#This Row],[Cant Delta Data]],-2,0),"-")</f>
        <v>0.62143947049264625</v>
      </c>
      <c r="Y467" s="29">
        <f ca="1">IFERROR(Table_TrackDisplacement[[#This Row],[Twist Delta Data]]-Table_TrackDisplacement[[#This Row],[Raw Twist Change]],"-")</f>
        <v>0</v>
      </c>
      <c r="Z4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1318.2698230611652</v>
      </c>
      <c r="AA467" s="29">
        <f>_xlfn.XLOOKUP(Table_TrackDisplacement[[#This Row],[Track ID]],Table__Track_Baseline[Track ID],Table__Track_Baseline[Avg. Gauge],"-")</f>
        <v>1317.6166071174061</v>
      </c>
      <c r="AB467" s="29">
        <f>IFERROR(Table_TrackDisplacement[[#This Row],[Gauge Raw Data]]-Table_TrackDisplacement[[#This Row],[BL Gauge Raw Data]],"-")</f>
        <v>0.65321594375905079</v>
      </c>
      <c r="AC4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1.2165951733375535</v>
      </c>
    </row>
    <row r="468" spans="1:29" x14ac:dyDescent="0.25">
      <c r="A468" s="27">
        <v>45793.270833333336</v>
      </c>
      <c r="B468" s="28" t="s">
        <v>17</v>
      </c>
      <c r="C468" s="28" t="str">
        <f>Table_TrackDisplacement[[#This Row],[Epoch]]&amp;"-"&amp;Table_TrackDisplacement[[#This Row],[Track ID]]</f>
        <v>45793.2708333333-250-RL-OP-0026</v>
      </c>
      <c r="D468" s="34">
        <v>51890.909041018014</v>
      </c>
      <c r="E468" s="34">
        <v>159194.07154127565</v>
      </c>
      <c r="F468" s="34">
        <v>18.868017686084166</v>
      </c>
      <c r="G468" s="34">
        <v>51890.545558046833</v>
      </c>
      <c r="H468" s="34">
        <v>159192.80208818123</v>
      </c>
      <c r="I468" s="34">
        <v>18.86305020254272</v>
      </c>
      <c r="J468" s="33">
        <v>-7.4060779297724366E-5</v>
      </c>
      <c r="K468" s="33">
        <v>-2.6078082737512887E-4</v>
      </c>
      <c r="L468" s="33">
        <v>-1.5440628502005893E-5</v>
      </c>
      <c r="M468" s="33">
        <v>-1.2372939308988862E-3</v>
      </c>
      <c r="N468" s="33">
        <v>-8.224698540288955E-4</v>
      </c>
      <c r="O468" s="33">
        <v>7.0783612571290178E-7</v>
      </c>
      <c r="P468" s="29">
        <f>(Table_TrackDisplacement[[#This Row],[LR Track Z]]-Table_TrackDisplacement[[#This Row],[RR Track Z]])*1000</f>
        <v>4.9674835414457164</v>
      </c>
      <c r="Q468" s="29">
        <f>_xlfn.XLOOKUP(Table_TrackDisplacement[[#This Row],[Track ID]],Table__Track_Baseline[Track ID],Table__Track_Baseline[Avg. Cant],"-")</f>
        <v>4.9836320060734352</v>
      </c>
      <c r="R468" s="29">
        <f>Table_TrackDisplacement[[#This Row],[Cant Raw Data]]-Table_TrackDisplacement[[#This Row],[BL Cant Raw Data]]</f>
        <v>-1.6148464627718795E-2</v>
      </c>
      <c r="S468" s="30">
        <f>(Table_TrackDisplacement[[#This Row],[Delta LR Z]]-Table_TrackDisplacement[[#This Row],[Delta RR Z]])*1000</f>
        <v>-1.6148464627718795E-2</v>
      </c>
      <c r="T468" s="29">
        <f>Table_TrackDisplacement[[#This Row],[Cant Delta Data]]-Table_TrackDisplacement[[#This Row],[Raw Cant Change]]</f>
        <v>0</v>
      </c>
      <c r="U468" s="29">
        <f ca="1">IFERROR(Table_TrackDisplacement[[#This Row],[Cant Raw Data]]-OFFSET(Table_TrackDisplacement[[#This Row],[Cant Raw Data]],-2,0),"-")</f>
        <v>1.5945886440995594</v>
      </c>
      <c r="V468" s="29">
        <f ca="1">_xlfn.XLOOKUP(Table_TrackDisplacement[[#This Row],[Track ID]],Table__Track_Baseline[Track ID],Table__Track_Baseline[Avg. Twist],"-")</f>
        <v>0.9217866571091804</v>
      </c>
      <c r="W468" s="29">
        <f ca="1">IFERROR(Table_TrackDisplacement[[#This Row],[Twist Raw Data]]-Table_TrackDisplacement[[#This Row],[BL Twist Raw Data]],"-")</f>
        <v>0.67280198699037896</v>
      </c>
      <c r="X468" s="29">
        <f ca="1">IFERROR(Table_TrackDisplacement[[#This Row],[Cant Delta Data]]-OFFSET(Table_TrackDisplacement[[#This Row],[Cant Delta Data]],-2,0),"-")</f>
        <v>0.67280198699037896</v>
      </c>
      <c r="Y468" s="29">
        <f ca="1">IFERROR(Table_TrackDisplacement[[#This Row],[Twist Delta Data]]-Table_TrackDisplacement[[#This Row],[Raw Twist Change]],"-")</f>
        <v>0</v>
      </c>
      <c r="Z4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1320.4755602374898</v>
      </c>
      <c r="AA468" s="29">
        <f>_xlfn.XLOOKUP(Table_TrackDisplacement[[#This Row],[Track ID]],Table__Track_Baseline[Track ID],Table__Track_Baseline[Avg. Gauge],"-")</f>
        <v>1319.6157879683969</v>
      </c>
      <c r="AB468" s="29">
        <f>IFERROR(Table_TrackDisplacement[[#This Row],[Gauge Raw Data]]-Table_TrackDisplacement[[#This Row],[BL Gauge Raw Data]],"-")</f>
        <v>0.85977226909290039</v>
      </c>
      <c r="AC4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1.2918462371958437</v>
      </c>
    </row>
    <row r="469" spans="1:29" x14ac:dyDescent="0.25">
      <c r="A469" s="27">
        <v>45793.270833333336</v>
      </c>
      <c r="B469" s="28" t="s">
        <v>18</v>
      </c>
      <c r="C469" s="28" t="str">
        <f>Table_TrackDisplacement[[#This Row],[Epoch]]&amp;"-"&amp;Table_TrackDisplacement[[#This Row],[Track ID]]</f>
        <v>45793.2708333333-250-RL-OP-0027</v>
      </c>
      <c r="D469" s="34">
        <v>51891.869997674046</v>
      </c>
      <c r="E469" s="34">
        <v>159193.79503821288</v>
      </c>
      <c r="F469" s="34">
        <v>18.865661670375356</v>
      </c>
      <c r="G469" s="34">
        <v>51891.504353461787</v>
      </c>
      <c r="H469" s="34">
        <v>159192.52590810764</v>
      </c>
      <c r="I469" s="34">
        <v>18.861283132921656</v>
      </c>
      <c r="J469" s="33">
        <v>-9.9999999656574801E-4</v>
      </c>
      <c r="K469" s="33">
        <v>0</v>
      </c>
      <c r="L469" s="33">
        <v>0</v>
      </c>
      <c r="M469" s="33">
        <v>-5.9261651040287688E-4</v>
      </c>
      <c r="N469" s="33">
        <v>-7.431048434227705E-4</v>
      </c>
      <c r="O469" s="33">
        <v>2.6530467422958282E-7</v>
      </c>
      <c r="P469" s="29">
        <f>(Table_TrackDisplacement[[#This Row],[LR Track Z]]-Table_TrackDisplacement[[#This Row],[RR Track Z]])*1000</f>
        <v>4.3785374537002042</v>
      </c>
      <c r="Q469" s="29">
        <f>_xlfn.XLOOKUP(Table_TrackDisplacement[[#This Row],[Track ID]],Table__Track_Baseline[Track ID],Table__Track_Baseline[Avg. Cant],"-")</f>
        <v>4.3788027583744338</v>
      </c>
      <c r="R469" s="29">
        <f>Table_TrackDisplacement[[#This Row],[Cant Raw Data]]-Table_TrackDisplacement[[#This Row],[BL Cant Raw Data]]</f>
        <v>-2.6530467422958282E-4</v>
      </c>
      <c r="S469" s="30">
        <f>(Table_TrackDisplacement[[#This Row],[Delta LR Z]]-Table_TrackDisplacement[[#This Row],[Delta RR Z]])*1000</f>
        <v>-2.6530467422958282E-4</v>
      </c>
      <c r="T469" s="29">
        <f>Table_TrackDisplacement[[#This Row],[Cant Delta Data]]-Table_TrackDisplacement[[#This Row],[Raw Cant Change]]</f>
        <v>0</v>
      </c>
      <c r="U469" s="29">
        <f ca="1">IFERROR(Table_TrackDisplacement[[#This Row],[Cant Raw Data]]-OFFSET(Table_TrackDisplacement[[#This Row],[Cant Raw Data]],-2,0),"-")</f>
        <v>0.20834823430249116</v>
      </c>
      <c r="V469" s="29">
        <f ca="1">_xlfn.XLOOKUP(Table_TrackDisplacement[[#This Row],[Track ID]],Table__Track_Baseline[Track ID],Table__Track_Baseline[Avg. Twist],"-")</f>
        <v>-0.14393591914796389</v>
      </c>
      <c r="W469" s="29">
        <f ca="1">IFERROR(Table_TrackDisplacement[[#This Row],[Twist Raw Data]]-Table_TrackDisplacement[[#This Row],[BL Twist Raw Data]],"-")</f>
        <v>0.35228415345045505</v>
      </c>
      <c r="X469" s="29">
        <f ca="1">IFERROR(Table_TrackDisplacement[[#This Row],[Cant Delta Data]]-OFFSET(Table_TrackDisplacement[[#This Row],[Cant Delta Data]],-2,0),"-")</f>
        <v>0.35228415345045505</v>
      </c>
      <c r="Y469" s="29">
        <f ca="1">IFERROR(Table_TrackDisplacement[[#This Row],[Twist Delta Data]]-Table_TrackDisplacement[[#This Row],[Raw Twist Change]],"-")</f>
        <v>0</v>
      </c>
      <c r="Z4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1320.7596623063118</v>
      </c>
      <c r="AA469" s="29">
        <f>_xlfn.XLOOKUP(Table_TrackDisplacement[[#This Row],[Track ID]],Table__Track_Baseline[Track ID],Table__Track_Baseline[Avg. Gauge],"-")</f>
        <v>1320.1585236010314</v>
      </c>
      <c r="AB469" s="29">
        <f>IFERROR(Table_TrackDisplacement[[#This Row],[Gauge Raw Data]]-Table_TrackDisplacement[[#This Row],[BL Gauge Raw Data]],"-")</f>
        <v>0.60113870528039115</v>
      </c>
      <c r="AC4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0.84744686175781236</v>
      </c>
    </row>
    <row r="470" spans="1:29" x14ac:dyDescent="0.25">
      <c r="A470" s="27">
        <v>45793.270833333336</v>
      </c>
      <c r="B470" s="28" t="s">
        <v>19</v>
      </c>
      <c r="C470" s="28" t="str">
        <f>Table_TrackDisplacement[[#This Row],[Epoch]]&amp;"-"&amp;Table_TrackDisplacement[[#This Row],[Track ID]]</f>
        <v>45793.2708333333-250-RL-OP-0028</v>
      </c>
      <c r="D470" s="34">
        <v>51892.83098666594</v>
      </c>
      <c r="E470" s="34">
        <v>159193.51846240537</v>
      </c>
      <c r="F470" s="34">
        <v>18.863216230483452</v>
      </c>
      <c r="G470" s="34">
        <v>51892.465288045249</v>
      </c>
      <c r="H470" s="34">
        <v>159192.24913834574</v>
      </c>
      <c r="I470" s="34">
        <v>18.859487246856443</v>
      </c>
      <c r="J470" s="33">
        <v>-9.9999999656574801E-4</v>
      </c>
      <c r="K470" s="33">
        <v>0</v>
      </c>
      <c r="L470" s="33">
        <v>0</v>
      </c>
      <c r="M470" s="33">
        <v>-5.151581863174215E-4</v>
      </c>
      <c r="N470" s="33">
        <v>-4.743860918097198E-4</v>
      </c>
      <c r="O470" s="33">
        <v>5.4282002182048927E-7</v>
      </c>
      <c r="P470" s="29">
        <f>(Table_TrackDisplacement[[#This Row],[LR Track Z]]-Table_TrackDisplacement[[#This Row],[RR Track Z]])*1000</f>
        <v>3.7289836270097965</v>
      </c>
      <c r="Q470" s="29">
        <f>_xlfn.XLOOKUP(Table_TrackDisplacement[[#This Row],[Track ID]],Table__Track_Baseline[Track ID],Table__Track_Baseline[Avg. Cant],"-")</f>
        <v>3.729526447031617</v>
      </c>
      <c r="R470" s="29">
        <f>Table_TrackDisplacement[[#This Row],[Cant Raw Data]]-Table_TrackDisplacement[[#This Row],[BL Cant Raw Data]]</f>
        <v>-5.4282002182048927E-4</v>
      </c>
      <c r="S470" s="30">
        <f>(Table_TrackDisplacement[[#This Row],[Delta LR Z]]-Table_TrackDisplacement[[#This Row],[Delta RR Z]])*1000</f>
        <v>-5.4282002182048927E-4</v>
      </c>
      <c r="T470" s="29">
        <f>Table_TrackDisplacement[[#This Row],[Cant Delta Data]]-Table_TrackDisplacement[[#This Row],[Raw Cant Change]]</f>
        <v>0</v>
      </c>
      <c r="U470" s="29">
        <f ca="1">IFERROR(Table_TrackDisplacement[[#This Row],[Cant Raw Data]]-OFFSET(Table_TrackDisplacement[[#This Row],[Cant Raw Data]],-2,0),"-")</f>
        <v>-1.2384999144359199</v>
      </c>
      <c r="V470" s="29">
        <f ca="1">_xlfn.XLOOKUP(Table_TrackDisplacement[[#This Row],[Track ID]],Table__Track_Baseline[Track ID],Table__Track_Baseline[Avg. Twist],"-")</f>
        <v>-1.2541055590418182</v>
      </c>
      <c r="W470" s="29">
        <f ca="1">IFERROR(Table_TrackDisplacement[[#This Row],[Twist Raw Data]]-Table_TrackDisplacement[[#This Row],[BL Twist Raw Data]],"-")</f>
        <v>1.5605644605898306E-2</v>
      </c>
      <c r="X470" s="29">
        <f ca="1">IFERROR(Table_TrackDisplacement[[#This Row],[Cant Delta Data]]-OFFSET(Table_TrackDisplacement[[#This Row],[Cant Delta Data]],-2,0),"-")</f>
        <v>1.5605644605898306E-2</v>
      </c>
      <c r="Y470" s="29">
        <f ca="1">IFERROR(Table_TrackDisplacement[[#This Row],[Twist Delta Data]]-Table_TrackDisplacement[[#This Row],[Raw Twist Change]],"-")</f>
        <v>0</v>
      </c>
      <c r="Z4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1320.9591041524325</v>
      </c>
      <c r="AA470" s="29">
        <f>_xlfn.XLOOKUP(Table_TrackDisplacement[[#This Row],[Track ID]],Table__Track_Baseline[Track ID],Table__Track_Baseline[Avg. Gauge],"-")</f>
        <v>1320.6376231231336</v>
      </c>
      <c r="AB470" s="29">
        <f>IFERROR(Table_TrackDisplacement[[#This Row],[Gauge Raw Data]]-Table_TrackDisplacement[[#This Row],[BL Gauge Raw Data]],"-")</f>
        <v>0.32148102929886591</v>
      </c>
      <c r="AC4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0.67831706430028005</v>
      </c>
    </row>
    <row r="471" spans="1:29" x14ac:dyDescent="0.25">
      <c r="A471" s="27">
        <v>45793.270833333336</v>
      </c>
      <c r="B471" s="28" t="s">
        <v>20</v>
      </c>
      <c r="C471" s="28" t="str">
        <f>Table_TrackDisplacement[[#This Row],[Epoch]]&amp;"-"&amp;Table_TrackDisplacement[[#This Row],[Track ID]]</f>
        <v>45793.2708333333-250-RL-OP-0029</v>
      </c>
      <c r="D471" s="34">
        <v>51893.791834256968</v>
      </c>
      <c r="E471" s="34">
        <v>159193.2418896631</v>
      </c>
      <c r="F471" s="34">
        <v>18.860908805651452</v>
      </c>
      <c r="G471" s="34">
        <v>51893.426692580288</v>
      </c>
      <c r="H471" s="34">
        <v>159191.97223179525</v>
      </c>
      <c r="I471" s="34">
        <v>18.857700906411129</v>
      </c>
      <c r="J471" s="33">
        <v>-1.0002059061662294E-3</v>
      </c>
      <c r="K471" s="33">
        <v>-7.2998227551579475E-7</v>
      </c>
      <c r="L471" s="33">
        <v>-1.1747737833189831E-5</v>
      </c>
      <c r="M471" s="33">
        <v>2.176966518163681E-8</v>
      </c>
      <c r="N471" s="33">
        <v>-3.3325803815387189E-4</v>
      </c>
      <c r="O471" s="33">
        <v>3.2641978009451122E-10</v>
      </c>
      <c r="P471" s="29">
        <f>(Table_TrackDisplacement[[#This Row],[LR Track Z]]-Table_TrackDisplacement[[#This Row],[RR Track Z]])*1000</f>
        <v>3.2078992403228312</v>
      </c>
      <c r="Q471" s="29">
        <f>_xlfn.XLOOKUP(Table_TrackDisplacement[[#This Row],[Track ID]],Table__Track_Baseline[Track ID],Table__Track_Baseline[Avg. Cant],"-")</f>
        <v>3.2196473045758012</v>
      </c>
      <c r="R471" s="29">
        <f>Table_TrackDisplacement[[#This Row],[Cant Raw Data]]-Table_TrackDisplacement[[#This Row],[BL Cant Raw Data]]</f>
        <v>-1.1748064252969925E-2</v>
      </c>
      <c r="S471" s="30">
        <f>(Table_TrackDisplacement[[#This Row],[Delta LR Z]]-Table_TrackDisplacement[[#This Row],[Delta RR Z]])*1000</f>
        <v>-1.1748064252969925E-2</v>
      </c>
      <c r="T471" s="29">
        <f>Table_TrackDisplacement[[#This Row],[Cant Delta Data]]-Table_TrackDisplacement[[#This Row],[Raw Cant Change]]</f>
        <v>0</v>
      </c>
      <c r="U471" s="29">
        <f ca="1">IFERROR(Table_TrackDisplacement[[#This Row],[Cant Raw Data]]-OFFSET(Table_TrackDisplacement[[#This Row],[Cant Raw Data]],-2,0),"-")</f>
        <v>-1.1706382133773729</v>
      </c>
      <c r="V471" s="29">
        <f ca="1">_xlfn.XLOOKUP(Table_TrackDisplacement[[#This Row],[Track ID]],Table__Track_Baseline[Track ID],Table__Track_Baseline[Avg. Twist],"-")</f>
        <v>-1.1591554537986326</v>
      </c>
      <c r="W471" s="29">
        <f ca="1">IFERROR(Table_TrackDisplacement[[#This Row],[Twist Raw Data]]-Table_TrackDisplacement[[#This Row],[BL Twist Raw Data]],"-")</f>
        <v>-1.1482759578740342E-2</v>
      </c>
      <c r="X471" s="29">
        <f ca="1">IFERROR(Table_TrackDisplacement[[#This Row],[Cant Delta Data]]-OFFSET(Table_TrackDisplacement[[#This Row],[Cant Delta Data]],-2,0),"-")</f>
        <v>-1.1482759578740342E-2</v>
      </c>
      <c r="Y471" s="29">
        <f ca="1">IFERROR(Table_TrackDisplacement[[#This Row],[Twist Delta Data]]-Table_TrackDisplacement[[#This Row],[Raw Twist Change]],"-")</f>
        <v>0</v>
      </c>
      <c r="Z4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1321.1244589535895</v>
      </c>
      <c r="AA471" s="29">
        <f>_xlfn.XLOOKUP(Table_TrackDisplacement[[#This Row],[Track ID]],Table__Track_Baseline[Track ID],Table__Track_Baseline[Avg. Gauge],"-")</f>
        <v>1321.0817834196855</v>
      </c>
      <c r="AB471" s="29">
        <f>IFERROR(Table_TrackDisplacement[[#This Row],[Gauge Raw Data]]-Table_TrackDisplacement[[#This Row],[BL Gauge Raw Data]],"-")</f>
        <v>4.2675533904002805E-2</v>
      </c>
      <c r="AC4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1.0541196936112318</v>
      </c>
    </row>
    <row r="472" spans="1:29" x14ac:dyDescent="0.25">
      <c r="A472" s="27">
        <v>45793.270833333336</v>
      </c>
      <c r="B472" s="28" t="s">
        <v>21</v>
      </c>
      <c r="C472" s="28" t="str">
        <f>Table_TrackDisplacement[[#This Row],[Epoch]]&amp;"-"&amp;Table_TrackDisplacement[[#This Row],[Track ID]]</f>
        <v>45793.2708333333-250-RL-OP-0030</v>
      </c>
      <c r="D472" s="34">
        <v>51894.752636096942</v>
      </c>
      <c r="E472" s="34">
        <v>159192.96465366907</v>
      </c>
      <c r="F472" s="34">
        <v>18.861075895811787</v>
      </c>
      <c r="G472" s="34">
        <v>51894.387556785739</v>
      </c>
      <c r="H472" s="34">
        <v>159191.69521203163</v>
      </c>
      <c r="I472" s="34">
        <v>18.85787192737892</v>
      </c>
      <c r="J472" s="33">
        <v>-1.0041131608886644E-3</v>
      </c>
      <c r="K472" s="33">
        <v>-1.458160113543272E-5</v>
      </c>
      <c r="L472" s="33">
        <v>-2.3466496429946915E-4</v>
      </c>
      <c r="M472" s="33">
        <v>4.1297753341495991E-6</v>
      </c>
      <c r="N472" s="33">
        <v>-3.190527786500752E-4</v>
      </c>
      <c r="O472" s="33">
        <v>6.1914548155073135E-8</v>
      </c>
      <c r="P472" s="29">
        <f>(Table_TrackDisplacement[[#This Row],[LR Track Z]]-Table_TrackDisplacement[[#This Row],[RR Track Z]])*1000</f>
        <v>3.203968432867299</v>
      </c>
      <c r="Q472" s="29">
        <f>_xlfn.XLOOKUP(Table_TrackDisplacement[[#This Row],[Track ID]],Table__Track_Baseline[Track ID],Table__Track_Baseline[Avg. Cant],"-")</f>
        <v>3.4386953117149233</v>
      </c>
      <c r="R472" s="29">
        <f>Table_TrackDisplacement[[#This Row],[Cant Raw Data]]-Table_TrackDisplacement[[#This Row],[BL Cant Raw Data]]</f>
        <v>-0.23472687884762422</v>
      </c>
      <c r="S472" s="30">
        <f>(Table_TrackDisplacement[[#This Row],[Delta LR Z]]-Table_TrackDisplacement[[#This Row],[Delta RR Z]])*1000</f>
        <v>-0.23472687884762422</v>
      </c>
      <c r="T472" s="29">
        <f>Table_TrackDisplacement[[#This Row],[Cant Delta Data]]-Table_TrackDisplacement[[#This Row],[Raw Cant Change]]</f>
        <v>0</v>
      </c>
      <c r="U472" s="29">
        <f ca="1">IFERROR(Table_TrackDisplacement[[#This Row],[Cant Raw Data]]-OFFSET(Table_TrackDisplacement[[#This Row],[Cant Raw Data]],-2,0),"-")</f>
        <v>-0.52501519414249742</v>
      </c>
      <c r="V472" s="29">
        <f ca="1">_xlfn.XLOOKUP(Table_TrackDisplacement[[#This Row],[Track ID]],Table__Track_Baseline[Track ID],Table__Track_Baseline[Avg. Twist],"-")</f>
        <v>-0.29083113531669369</v>
      </c>
      <c r="W472" s="29">
        <f ca="1">IFERROR(Table_TrackDisplacement[[#This Row],[Twist Raw Data]]-Table_TrackDisplacement[[#This Row],[BL Twist Raw Data]],"-")</f>
        <v>-0.23418405882580373</v>
      </c>
      <c r="X472" s="29">
        <f ca="1">IFERROR(Table_TrackDisplacement[[#This Row],[Cant Delta Data]]-OFFSET(Table_TrackDisplacement[[#This Row],[Cant Delta Data]],-2,0),"-")</f>
        <v>-0.23418405882580373</v>
      </c>
      <c r="Y472" s="29">
        <f ca="1">IFERROR(Table_TrackDisplacement[[#This Row],[Twist Delta Data]]-Table_TrackDisplacement[[#This Row],[Raw Twist Change]],"-")</f>
        <v>0</v>
      </c>
      <c r="Z4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1320.8994056161134</v>
      </c>
      <c r="AA472" s="29">
        <f>_xlfn.XLOOKUP(Table_TrackDisplacement[[#This Row],[Track ID]],Table__Track_Baseline[Track ID],Table__Track_Baseline[Avg. Gauge],"-")</f>
        <v>1320.8864707908592</v>
      </c>
      <c r="AB472" s="29">
        <f>IFERROR(Table_TrackDisplacement[[#This Row],[Gauge Raw Data]]-Table_TrackDisplacement[[#This Row],[BL Gauge Raw Data]],"-")</f>
        <v>1.2934825254205862E-2</v>
      </c>
      <c r="AC4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1.0790520024697148</v>
      </c>
    </row>
    <row r="473" spans="1:29" x14ac:dyDescent="0.25">
      <c r="A473" s="27">
        <v>45793.270833333336</v>
      </c>
      <c r="B473" s="28" t="s">
        <v>22</v>
      </c>
      <c r="C473" s="28" t="str">
        <f>Table_TrackDisplacement[[#This Row],[Epoch]]&amp;"-"&amp;Table_TrackDisplacement[[#This Row],[Track ID]]</f>
        <v>45793.2708333333-250-RL-OP-0031</v>
      </c>
      <c r="D473" s="34">
        <v>51895.713437936916</v>
      </c>
      <c r="E473" s="34">
        <v>159192.68741767504</v>
      </c>
      <c r="F473" s="34">
        <v>18.861242985972126</v>
      </c>
      <c r="G473" s="34">
        <v>51895.348420991184</v>
      </c>
      <c r="H473" s="34">
        <v>159191.418192268</v>
      </c>
      <c r="I473" s="34">
        <v>18.858042948346714</v>
      </c>
      <c r="J473" s="33">
        <v>-1.0080204083351418E-3</v>
      </c>
      <c r="K473" s="33">
        <v>-2.8433219995349646E-5</v>
      </c>
      <c r="L473" s="33">
        <v>-4.5758219075864304E-4</v>
      </c>
      <c r="M473" s="33">
        <v>8.237766451202333E-6</v>
      </c>
      <c r="N473" s="33">
        <v>-3.048475191462785E-4</v>
      </c>
      <c r="O473" s="33">
        <v>1.2350268008276544E-7</v>
      </c>
      <c r="P473" s="29">
        <f>(Table_TrackDisplacement[[#This Row],[LR Track Z]]-Table_TrackDisplacement[[#This Row],[RR Track Z]])*1000</f>
        <v>3.2000376254117668</v>
      </c>
      <c r="Q473" s="29">
        <f>_xlfn.XLOOKUP(Table_TrackDisplacement[[#This Row],[Track ID]],Table__Track_Baseline[Track ID],Table__Track_Baseline[Avg. Cant],"-")</f>
        <v>3.6577433188504926</v>
      </c>
      <c r="R473" s="29">
        <f>Table_TrackDisplacement[[#This Row],[Cant Raw Data]]-Table_TrackDisplacement[[#This Row],[BL Cant Raw Data]]</f>
        <v>-0.4577056934387258</v>
      </c>
      <c r="S473" s="30">
        <f>(Table_TrackDisplacement[[#This Row],[Delta LR Z]]-Table_TrackDisplacement[[#This Row],[Delta RR Z]])*1000</f>
        <v>-0.4577056934387258</v>
      </c>
      <c r="T473" s="29">
        <f>Table_TrackDisplacement[[#This Row],[Cant Delta Data]]-Table_TrackDisplacement[[#This Row],[Raw Cant Change]]</f>
        <v>0</v>
      </c>
      <c r="U473" s="29">
        <f ca="1">IFERROR(Table_TrackDisplacement[[#This Row],[Cant Raw Data]]-OFFSET(Table_TrackDisplacement[[#This Row],[Cant Raw Data]],-2,0),"-")</f>
        <v>-7.8616149110644074E-3</v>
      </c>
      <c r="V473" s="29">
        <f ca="1">_xlfn.XLOOKUP(Table_TrackDisplacement[[#This Row],[Track ID]],Table__Track_Baseline[Track ID],Table__Track_Baseline[Avg. Twist],"-")</f>
        <v>0.43809601427469147</v>
      </c>
      <c r="W473" s="29">
        <f ca="1">IFERROR(Table_TrackDisplacement[[#This Row],[Twist Raw Data]]-Table_TrackDisplacement[[#This Row],[BL Twist Raw Data]],"-")</f>
        <v>-0.44595762918575588</v>
      </c>
      <c r="X473" s="29">
        <f ca="1">IFERROR(Table_TrackDisplacement[[#This Row],[Cant Delta Data]]-OFFSET(Table_TrackDisplacement[[#This Row],[Cant Delta Data]],-2,0),"-")</f>
        <v>-0.44595762918575588</v>
      </c>
      <c r="Y473" s="29">
        <f ca="1">IFERROR(Table_TrackDisplacement[[#This Row],[Twist Delta Data]]-Table_TrackDisplacement[[#This Row],[Raw Twist Change]],"-")</f>
        <v>0</v>
      </c>
      <c r="Z4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1320.6743522893448</v>
      </c>
      <c r="AA473" s="29">
        <f>_xlfn.XLOOKUP(Table_TrackDisplacement[[#This Row],[Track ID]],Table__Track_Baseline[Track ID],Table__Track_Baseline[Avg. Gauge],"-")</f>
        <v>1320.6911946526989</v>
      </c>
      <c r="AB473" s="29">
        <f>IFERROR(Table_TrackDisplacement[[#This Row],[Gauge Raw Data]]-Table_TrackDisplacement[[#This Row],[BL Gauge Raw Data]],"-")</f>
        <v>-1.684236335404421E-2</v>
      </c>
      <c r="AC4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1.1483379486899297</v>
      </c>
    </row>
    <row r="474" spans="1:29" x14ac:dyDescent="0.25">
      <c r="A474" s="27">
        <v>45793.270833333336</v>
      </c>
      <c r="B474" s="28" t="s">
        <v>23</v>
      </c>
      <c r="C474" s="28" t="str">
        <f>Table_TrackDisplacement[[#This Row],[Epoch]]&amp;"-"&amp;Table_TrackDisplacement[[#This Row],[Track ID]]</f>
        <v>45793.2708333333-250-RL-OP-0032</v>
      </c>
      <c r="D474" s="34">
        <v>51896.675404337235</v>
      </c>
      <c r="E474" s="34">
        <v>159192.4099024226</v>
      </c>
      <c r="F474" s="34">
        <v>18.861498400271905</v>
      </c>
      <c r="G474" s="34">
        <v>51896.30852141809</v>
      </c>
      <c r="H474" s="34">
        <v>159191.14170884955</v>
      </c>
      <c r="I474" s="34">
        <v>18.858247340168667</v>
      </c>
      <c r="J474" s="33">
        <v>2.1345476852729917E-6</v>
      </c>
      <c r="K474" s="33">
        <v>-3.2584182918071747E-4</v>
      </c>
      <c r="L474" s="33">
        <v>-6.5237204821855244E-4</v>
      </c>
      <c r="M474" s="33">
        <v>-9.9999322992516682E-4</v>
      </c>
      <c r="N474" s="33">
        <v>-1.9208528101444244E-9</v>
      </c>
      <c r="O474" s="33">
        <v>-9.2823794659580017E-6</v>
      </c>
      <c r="P474" s="29">
        <f>(Table_TrackDisplacement[[#This Row],[LR Track Z]]-Table_TrackDisplacement[[#This Row],[RR Track Z]])*1000</f>
        <v>3.2510601032385011</v>
      </c>
      <c r="Q474" s="29">
        <f>_xlfn.XLOOKUP(Table_TrackDisplacement[[#This Row],[Track ID]],Table__Track_Baseline[Track ID],Table__Track_Baseline[Avg. Cant],"-")</f>
        <v>3.8941497719910956</v>
      </c>
      <c r="R474" s="29">
        <f>Table_TrackDisplacement[[#This Row],[Cant Raw Data]]-Table_TrackDisplacement[[#This Row],[BL Cant Raw Data]]</f>
        <v>-0.64308966875259443</v>
      </c>
      <c r="S474" s="30">
        <f>(Table_TrackDisplacement[[#This Row],[Delta LR Z]]-Table_TrackDisplacement[[#This Row],[Delta RR Z]])*1000</f>
        <v>-0.64308966875259443</v>
      </c>
      <c r="T474" s="29">
        <f>Table_TrackDisplacement[[#This Row],[Cant Delta Data]]-Table_TrackDisplacement[[#This Row],[Raw Cant Change]]</f>
        <v>0</v>
      </c>
      <c r="U474" s="29">
        <f ca="1">IFERROR(Table_TrackDisplacement[[#This Row],[Cant Raw Data]]-OFFSET(Table_TrackDisplacement[[#This Row],[Cant Raw Data]],-2,0),"-")</f>
        <v>4.7091670371202099E-2</v>
      </c>
      <c r="V474" s="29">
        <f ca="1">_xlfn.XLOOKUP(Table_TrackDisplacement[[#This Row],[Track ID]],Table__Track_Baseline[Track ID],Table__Track_Baseline[Avg. Twist],"-")</f>
        <v>0.45545446027617231</v>
      </c>
      <c r="W474" s="29">
        <f ca="1">IFERROR(Table_TrackDisplacement[[#This Row],[Twist Raw Data]]-Table_TrackDisplacement[[#This Row],[BL Twist Raw Data]],"-")</f>
        <v>-0.40836278990497021</v>
      </c>
      <c r="X474" s="29">
        <f ca="1">IFERROR(Table_TrackDisplacement[[#This Row],[Cant Delta Data]]-OFFSET(Table_TrackDisplacement[[#This Row],[Cant Delta Data]],-2,0),"-")</f>
        <v>-0.40836278990497021</v>
      </c>
      <c r="Y474" s="29">
        <f ca="1">IFERROR(Table_TrackDisplacement[[#This Row],[Twist Delta Data]]-Table_TrackDisplacement[[#This Row],[Raw Twist Change]],"-")</f>
        <v>0</v>
      </c>
      <c r="Z4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1320.2002062107656</v>
      </c>
      <c r="AA474" s="29">
        <f>_xlfn.XLOOKUP(Table_TrackDisplacement[[#This Row],[Track ID]],Table__Track_Baseline[Track ID],Table__Track_Baseline[Avg. Gauge],"-")</f>
        <v>1320.2368798619764</v>
      </c>
      <c r="AB474" s="29">
        <f>IFERROR(Table_TrackDisplacement[[#This Row],[Gauge Raw Data]]-Table_TrackDisplacement[[#This Row],[BL Gauge Raw Data]],"-")</f>
        <v>-3.667365121077637E-2</v>
      </c>
      <c r="AC4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1.2345023493594087</v>
      </c>
    </row>
    <row r="475" spans="1:29" x14ac:dyDescent="0.25">
      <c r="A475" s="27">
        <v>45793.270833333336</v>
      </c>
      <c r="B475" s="28" t="s">
        <v>24</v>
      </c>
      <c r="C475" s="28" t="str">
        <f>Table_TrackDisplacement[[#This Row],[Epoch]]&amp;"-"&amp;Table_TrackDisplacement[[#This Row],[Track ID]]</f>
        <v>45793.2708333333-250-RL-OP-0033</v>
      </c>
      <c r="D475" s="34">
        <v>51897.636450471109</v>
      </c>
      <c r="E475" s="34">
        <v>159192.13351905017</v>
      </c>
      <c r="F475" s="34">
        <v>18.863098404693126</v>
      </c>
      <c r="G475" s="34">
        <v>51897.270420156812</v>
      </c>
      <c r="H475" s="34">
        <v>159190.86830352191</v>
      </c>
      <c r="I475" s="34">
        <v>18.858833233345244</v>
      </c>
      <c r="J475" s="33">
        <v>3.684263356262818E-5</v>
      </c>
      <c r="K475" s="33">
        <v>-2.0402879454195499E-4</v>
      </c>
      <c r="L475" s="33">
        <v>-4.1993922797090022E-4</v>
      </c>
      <c r="M475" s="33">
        <v>-9.9990943999728188E-4</v>
      </c>
      <c r="N475" s="33">
        <v>-2.5727786123752594E-8</v>
      </c>
      <c r="O475" s="33">
        <v>-1.241633134263509E-4</v>
      </c>
      <c r="P475" s="29">
        <f>(Table_TrackDisplacement[[#This Row],[LR Track Z]]-Table_TrackDisplacement[[#This Row],[RR Track Z]])*1000</f>
        <v>4.2651713478818465</v>
      </c>
      <c r="Q475" s="29">
        <f>_xlfn.XLOOKUP(Table_TrackDisplacement[[#This Row],[Track ID]],Table__Track_Baseline[Track ID],Table__Track_Baseline[Avg. Cant],"-")</f>
        <v>4.5609472624263958</v>
      </c>
      <c r="R475" s="29">
        <f>Table_TrackDisplacement[[#This Row],[Cant Raw Data]]-Table_TrackDisplacement[[#This Row],[BL Cant Raw Data]]</f>
        <v>-0.29577591454454932</v>
      </c>
      <c r="S475" s="30">
        <f>(Table_TrackDisplacement[[#This Row],[Delta LR Z]]-Table_TrackDisplacement[[#This Row],[Delta RR Z]])*1000</f>
        <v>-0.29577591454454932</v>
      </c>
      <c r="T475" s="29">
        <f>Table_TrackDisplacement[[#This Row],[Cant Delta Data]]-Table_TrackDisplacement[[#This Row],[Raw Cant Change]]</f>
        <v>0</v>
      </c>
      <c r="U475" s="29">
        <f ca="1">IFERROR(Table_TrackDisplacement[[#This Row],[Cant Raw Data]]-OFFSET(Table_TrackDisplacement[[#This Row],[Cant Raw Data]],-2,0),"-")</f>
        <v>1.0651337224700796</v>
      </c>
      <c r="V475" s="29">
        <f ca="1">_xlfn.XLOOKUP(Table_TrackDisplacement[[#This Row],[Track ID]],Table__Track_Baseline[Track ID],Table__Track_Baseline[Avg. Twist],"-")</f>
        <v>0.90320394357590317</v>
      </c>
      <c r="W475" s="29">
        <f ca="1">IFERROR(Table_TrackDisplacement[[#This Row],[Twist Raw Data]]-Table_TrackDisplacement[[#This Row],[BL Twist Raw Data]],"-")</f>
        <v>0.16192977889417648</v>
      </c>
      <c r="X475" s="29">
        <f ca="1">IFERROR(Table_TrackDisplacement[[#This Row],[Cant Delta Data]]-OFFSET(Table_TrackDisplacement[[#This Row],[Cant Delta Data]],-2,0),"-")</f>
        <v>0.16192977889417648</v>
      </c>
      <c r="Y475" s="29">
        <f ca="1">IFERROR(Table_TrackDisplacement[[#This Row],[Twist Delta Data]]-Table_TrackDisplacement[[#This Row],[Raw Twist Change]],"-")</f>
        <v>0</v>
      </c>
      <c r="Z4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1317.1054307118086</v>
      </c>
      <c r="AA475" s="29">
        <f>_xlfn.XLOOKUP(Table_TrackDisplacement[[#This Row],[Track ID]],Table__Track_Baseline[Track ID],Table__Track_Baseline[Avg. Gauge],"-")</f>
        <v>1317.0146897271238</v>
      </c>
      <c r="AB475" s="29">
        <f>IFERROR(Table_TrackDisplacement[[#This Row],[Gauge Raw Data]]-Table_TrackDisplacement[[#This Row],[BL Gauge Raw Data]],"-")</f>
        <v>9.074098468477132E-2</v>
      </c>
      <c r="AC4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1.0972490623833868</v>
      </c>
    </row>
    <row r="476" spans="1:29" x14ac:dyDescent="0.25">
      <c r="A476" s="27">
        <v>45793.270833333336</v>
      </c>
      <c r="B476" s="28" t="s">
        <v>25</v>
      </c>
      <c r="C476" s="28" t="str">
        <f>Table_TrackDisplacement[[#This Row],[Epoch]]&amp;"-"&amp;Table_TrackDisplacement[[#This Row],[Track ID]]</f>
        <v>45793.2708333333-250-RL-OP-0034</v>
      </c>
      <c r="D476" s="34">
        <v>51898.597496604991</v>
      </c>
      <c r="E476" s="34">
        <v>159191.85713567777</v>
      </c>
      <c r="F476" s="34">
        <v>18.86469840911435</v>
      </c>
      <c r="G476" s="34">
        <v>51898.232318895534</v>
      </c>
      <c r="H476" s="34">
        <v>159190.59489819428</v>
      </c>
      <c r="I476" s="34">
        <v>18.859419126521821</v>
      </c>
      <c r="J476" s="33">
        <v>7.1550726715940982E-5</v>
      </c>
      <c r="K476" s="33">
        <v>-8.2215730799362063E-5</v>
      </c>
      <c r="L476" s="33">
        <v>-1.87506407723248E-4</v>
      </c>
      <c r="M476" s="33">
        <v>-9.9982565734535456E-4</v>
      </c>
      <c r="N476" s="33">
        <v>-4.9563823267817497E-8</v>
      </c>
      <c r="O476" s="33">
        <v>-2.3904424738674379E-4</v>
      </c>
      <c r="P476" s="29">
        <f>(Table_TrackDisplacement[[#This Row],[LR Track Z]]-Table_TrackDisplacement[[#This Row],[RR Track Z]])*1000</f>
        <v>5.2792825925287445</v>
      </c>
      <c r="Q476" s="29">
        <f>_xlfn.XLOOKUP(Table_TrackDisplacement[[#This Row],[Track ID]],Table__Track_Baseline[Track ID],Table__Track_Baseline[Avg. Cant],"-")</f>
        <v>5.2277447528652488</v>
      </c>
      <c r="R476" s="29">
        <f>Table_TrackDisplacement[[#This Row],[Cant Raw Data]]-Table_TrackDisplacement[[#This Row],[BL Cant Raw Data]]</f>
        <v>5.1537839663495788E-2</v>
      </c>
      <c r="S476" s="30">
        <f>(Table_TrackDisplacement[[#This Row],[Delta LR Z]]-Table_TrackDisplacement[[#This Row],[Delta RR Z]])*1000</f>
        <v>5.1537839663495788E-2</v>
      </c>
      <c r="T476" s="29">
        <f>Table_TrackDisplacement[[#This Row],[Cant Delta Data]]-Table_TrackDisplacement[[#This Row],[Raw Cant Change]]</f>
        <v>0</v>
      </c>
      <c r="U476" s="29">
        <f ca="1">IFERROR(Table_TrackDisplacement[[#This Row],[Cant Raw Data]]-OFFSET(Table_TrackDisplacement[[#This Row],[Cant Raw Data]],-2,0),"-")</f>
        <v>2.0282224892902434</v>
      </c>
      <c r="V476" s="29">
        <f ca="1">_xlfn.XLOOKUP(Table_TrackDisplacement[[#This Row],[Track ID]],Table__Track_Baseline[Track ID],Table__Track_Baseline[Avg. Twist],"-")</f>
        <v>1.3335949808741532</v>
      </c>
      <c r="W476" s="29">
        <f ca="1">IFERROR(Table_TrackDisplacement[[#This Row],[Twist Raw Data]]-Table_TrackDisplacement[[#This Row],[BL Twist Raw Data]],"-")</f>
        <v>0.69462750841609022</v>
      </c>
      <c r="X476" s="29">
        <f ca="1">IFERROR(Table_TrackDisplacement[[#This Row],[Cant Delta Data]]-OFFSET(Table_TrackDisplacement[[#This Row],[Cant Delta Data]],-2,0),"-")</f>
        <v>0.69462750841609022</v>
      </c>
      <c r="Y476" s="29">
        <f ca="1">IFERROR(Table_TrackDisplacement[[#This Row],[Twist Delta Data]]-Table_TrackDisplacement[[#This Row],[Raw Twist Change]],"-")</f>
        <v>0</v>
      </c>
      <c r="Z4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1314.0114516379992</v>
      </c>
      <c r="AA476" s="29">
        <f>_xlfn.XLOOKUP(Table_TrackDisplacement[[#This Row],[Track ID]],Table__Track_Baseline[Track ID],Table__Track_Baseline[Avg. Gauge],"-")</f>
        <v>1313.7928485909856</v>
      </c>
      <c r="AB476" s="29">
        <f>IFERROR(Table_TrackDisplacement[[#This Row],[Gauge Raw Data]]-Table_TrackDisplacement[[#This Row],[BL Gauge Raw Data]],"-")</f>
        <v>0.2186030470136302</v>
      </c>
      <c r="AC4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1.0757577721015918</v>
      </c>
    </row>
    <row r="477" spans="1:29" x14ac:dyDescent="0.25">
      <c r="A477" s="27">
        <v>45793.270833333336</v>
      </c>
      <c r="B477" s="28" t="s">
        <v>26</v>
      </c>
      <c r="C477" s="28" t="str">
        <f>Table_TrackDisplacement[[#This Row],[Epoch]]&amp;"-"&amp;Table_TrackDisplacement[[#This Row],[Track ID]]</f>
        <v>45793.2708333333-250-RL-OP-0035</v>
      </c>
      <c r="D477" s="34">
        <v>51899.557748431522</v>
      </c>
      <c r="E477" s="34">
        <v>159191.58237758733</v>
      </c>
      <c r="F477" s="34">
        <v>18.866</v>
      </c>
      <c r="G477" s="34">
        <v>51899.202476862527</v>
      </c>
      <c r="H477" s="34">
        <v>159190.31963600163</v>
      </c>
      <c r="I477" s="34">
        <v>18.859777465674785</v>
      </c>
      <c r="J477" s="33">
        <v>-9.9999999656574801E-4</v>
      </c>
      <c r="K477" s="33">
        <v>3.3333332976326346E-4</v>
      </c>
      <c r="L477" s="33">
        <v>0</v>
      </c>
      <c r="M477" s="33">
        <v>-1.0008105673477985E-3</v>
      </c>
      <c r="N477" s="33">
        <v>-2.9485963750630617E-6</v>
      </c>
      <c r="O477" s="33">
        <v>-3.1286241750549948E-4</v>
      </c>
      <c r="P477" s="29">
        <f>(Table_TrackDisplacement[[#This Row],[LR Track Z]]-Table_TrackDisplacement[[#This Row],[RR Track Z]])*1000</f>
        <v>6.2225343252144683</v>
      </c>
      <c r="Q477" s="29">
        <f>_xlfn.XLOOKUP(Table_TrackDisplacement[[#This Row],[Track ID]],Table__Track_Baseline[Track ID],Table__Track_Baseline[Avg. Cant],"-")</f>
        <v>5.9096719077089688</v>
      </c>
      <c r="R477" s="29">
        <f>Table_TrackDisplacement[[#This Row],[Cant Raw Data]]-Table_TrackDisplacement[[#This Row],[BL Cant Raw Data]]</f>
        <v>0.31286241750549948</v>
      </c>
      <c r="S477" s="30">
        <f>(Table_TrackDisplacement[[#This Row],[Delta LR Z]]-Table_TrackDisplacement[[#This Row],[Delta RR Z]])*1000</f>
        <v>0.31286241750549948</v>
      </c>
      <c r="T477" s="29">
        <f>Table_TrackDisplacement[[#This Row],[Cant Delta Data]]-Table_TrackDisplacement[[#This Row],[Raw Cant Change]]</f>
        <v>0</v>
      </c>
      <c r="U477" s="29">
        <f ca="1">IFERROR(Table_TrackDisplacement[[#This Row],[Cant Raw Data]]-OFFSET(Table_TrackDisplacement[[#This Row],[Cant Raw Data]],-2,0),"-")</f>
        <v>1.9573629773326218</v>
      </c>
      <c r="V477" s="29">
        <f ca="1">_xlfn.XLOOKUP(Table_TrackDisplacement[[#This Row],[Track ID]],Table__Track_Baseline[Track ID],Table__Track_Baseline[Avg. Twist],"-")</f>
        <v>1.348724645282573</v>
      </c>
      <c r="W477" s="29">
        <f ca="1">IFERROR(Table_TrackDisplacement[[#This Row],[Twist Raw Data]]-Table_TrackDisplacement[[#This Row],[BL Twist Raw Data]],"-")</f>
        <v>0.6086383320500488</v>
      </c>
      <c r="X477" s="29">
        <f ca="1">IFERROR(Table_TrackDisplacement[[#This Row],[Cant Delta Data]]-OFFSET(Table_TrackDisplacement[[#This Row],[Cant Delta Data]],-2,0),"-")</f>
        <v>0.6086383320500488</v>
      </c>
      <c r="Y477" s="29">
        <f ca="1">IFERROR(Table_TrackDisplacement[[#This Row],[Twist Delta Data]]-Table_TrackDisplacement[[#This Row],[Raw Twist Change]],"-")</f>
        <v>0</v>
      </c>
      <c r="Z4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1311.7823447212047</v>
      </c>
      <c r="AA477" s="29">
        <f>_xlfn.XLOOKUP(Table_TrackDisplacement[[#This Row],[Track ID]],Table__Track_Baseline[Track ID],Table__Track_Baseline[Avg. Gauge],"-")</f>
        <v>1311.4569710845515</v>
      </c>
      <c r="AB477" s="29">
        <f>IFERROR(Table_TrackDisplacement[[#This Row],[Gauge Raw Data]]-Table_TrackDisplacement[[#This Row],[BL Gauge Raw Data]],"-")</f>
        <v>0.32537363665323937</v>
      </c>
      <c r="AC4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0.45931370887409956</v>
      </c>
    </row>
    <row r="478" spans="1:29" x14ac:dyDescent="0.25">
      <c r="A478" s="27">
        <v>45793.270833333336</v>
      </c>
      <c r="B478" s="28" t="s">
        <v>27</v>
      </c>
      <c r="C478" s="28" t="str">
        <f>Table_TrackDisplacement[[#This Row],[Epoch]]&amp;"-"&amp;Table_TrackDisplacement[[#This Row],[Track ID]]</f>
        <v>45793.2708333333-250-RL-OP-0036</v>
      </c>
      <c r="D478" s="34">
        <v>51900.520772886579</v>
      </c>
      <c r="E478" s="34">
        <v>159191.31296359556</v>
      </c>
      <c r="F478" s="34">
        <v>18.866</v>
      </c>
      <c r="G478" s="34">
        <v>51900.165060040614</v>
      </c>
      <c r="H478" s="34">
        <v>159190.04865039481</v>
      </c>
      <c r="I478" s="34">
        <v>18.859124645615051</v>
      </c>
      <c r="J478" s="33">
        <v>-9.9999999656574801E-4</v>
      </c>
      <c r="K478" s="33">
        <v>3.3333332976326346E-4</v>
      </c>
      <c r="L478" s="33">
        <v>0</v>
      </c>
      <c r="M478" s="33">
        <v>-1.0051290155388415E-3</v>
      </c>
      <c r="N478" s="33">
        <v>-1.8657796317711473E-5</v>
      </c>
      <c r="O478" s="33">
        <v>-2.0380053242519125E-4</v>
      </c>
      <c r="P478" s="29">
        <f>(Table_TrackDisplacement[[#This Row],[LR Track Z]]-Table_TrackDisplacement[[#This Row],[RR Track Z]])*1000</f>
        <v>6.8753543849489063</v>
      </c>
      <c r="Q478" s="29">
        <f>_xlfn.XLOOKUP(Table_TrackDisplacement[[#This Row],[Track ID]],Table__Track_Baseline[Track ID],Table__Track_Baseline[Avg. Cant],"-")</f>
        <v>6.671553852523715</v>
      </c>
      <c r="R478" s="29">
        <f>Table_TrackDisplacement[[#This Row],[Cant Raw Data]]-Table_TrackDisplacement[[#This Row],[BL Cant Raw Data]]</f>
        <v>0.20380053242519125</v>
      </c>
      <c r="S478" s="30">
        <f>(Table_TrackDisplacement[[#This Row],[Delta LR Z]]-Table_TrackDisplacement[[#This Row],[Delta RR Z]])*1000</f>
        <v>0.20380053242519125</v>
      </c>
      <c r="T478" s="29">
        <f>Table_TrackDisplacement[[#This Row],[Cant Delta Data]]-Table_TrackDisplacement[[#This Row],[Raw Cant Change]]</f>
        <v>0</v>
      </c>
      <c r="U478" s="29">
        <f ca="1">IFERROR(Table_TrackDisplacement[[#This Row],[Cant Raw Data]]-OFFSET(Table_TrackDisplacement[[#This Row],[Cant Raw Data]],-2,0),"-")</f>
        <v>1.5960717924201617</v>
      </c>
      <c r="V478" s="29">
        <f ca="1">_xlfn.XLOOKUP(Table_TrackDisplacement[[#This Row],[Track ID]],Table__Track_Baseline[Track ID],Table__Track_Baseline[Avg. Twist],"-")</f>
        <v>1.4438090996584663</v>
      </c>
      <c r="W478" s="29">
        <f ca="1">IFERROR(Table_TrackDisplacement[[#This Row],[Twist Raw Data]]-Table_TrackDisplacement[[#This Row],[BL Twist Raw Data]],"-")</f>
        <v>0.15226269276169546</v>
      </c>
      <c r="X478" s="29">
        <f ca="1">IFERROR(Table_TrackDisplacement[[#This Row],[Cant Delta Data]]-OFFSET(Table_TrackDisplacement[[#This Row],[Cant Delta Data]],-2,0),"-")</f>
        <v>0.15226269276169546</v>
      </c>
      <c r="Y478" s="29">
        <f ca="1">IFERROR(Table_TrackDisplacement[[#This Row],[Twist Delta Data]]-Table_TrackDisplacement[[#This Row],[Raw Twist Change]],"-")</f>
        <v>0</v>
      </c>
      <c r="Z4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1313.4179718866501</v>
      </c>
      <c r="AA478" s="29">
        <f>_xlfn.XLOOKUP(Table_TrackDisplacement[[#This Row],[Track ID]],Table__Track_Baseline[Track ID],Table__Track_Baseline[Avg. Gauge],"-")</f>
        <v>1313.0767033808097</v>
      </c>
      <c r="AB478" s="29">
        <f>IFERROR(Table_TrackDisplacement[[#This Row],[Gauge Raw Data]]-Table_TrackDisplacement[[#This Row],[BL Gauge Raw Data]],"-")</f>
        <v>0.34126850584038948</v>
      </c>
      <c r="AC4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0.4067661695522018</v>
      </c>
    </row>
    <row r="479" spans="1:29" x14ac:dyDescent="0.25">
      <c r="A479" s="27">
        <v>45793.270833333336</v>
      </c>
      <c r="B479" s="28" t="s">
        <v>28</v>
      </c>
      <c r="C479" s="28" t="str">
        <f>Table_TrackDisplacement[[#This Row],[Epoch]]&amp;"-"&amp;Table_TrackDisplacement[[#This Row],[Track ID]]</f>
        <v>45793.2708333333-250-RL-OP-0037</v>
      </c>
      <c r="D479" s="34">
        <v>51901.483797341636</v>
      </c>
      <c r="E479" s="34">
        <v>159191.04354960378</v>
      </c>
      <c r="F479" s="34">
        <v>18.866</v>
      </c>
      <c r="G479" s="34">
        <v>51901.127643218693</v>
      </c>
      <c r="H479" s="34">
        <v>159189.77766478801</v>
      </c>
      <c r="I479" s="34">
        <v>18.858471825555313</v>
      </c>
      <c r="J479" s="33">
        <v>-9.9999999656574801E-4</v>
      </c>
      <c r="K479" s="33">
        <v>3.3333332976326346E-4</v>
      </c>
      <c r="L479" s="33">
        <v>0</v>
      </c>
      <c r="M479" s="33">
        <v>-1.0094474637298845E-3</v>
      </c>
      <c r="N479" s="33">
        <v>-3.4366967156529427E-5</v>
      </c>
      <c r="O479" s="33">
        <v>-9.4738647351988448E-5</v>
      </c>
      <c r="P479" s="29">
        <f>(Table_TrackDisplacement[[#This Row],[LR Track Z]]-Table_TrackDisplacement[[#This Row],[RR Track Z]])*1000</f>
        <v>7.528174444686897</v>
      </c>
      <c r="Q479" s="29">
        <f>_xlfn.XLOOKUP(Table_TrackDisplacement[[#This Row],[Track ID]],Table__Track_Baseline[Track ID],Table__Track_Baseline[Avg. Cant],"-")</f>
        <v>7.4334357973349086</v>
      </c>
      <c r="R479" s="29">
        <f>Table_TrackDisplacement[[#This Row],[Cant Raw Data]]-Table_TrackDisplacement[[#This Row],[BL Cant Raw Data]]</f>
        <v>9.4738647351988448E-2</v>
      </c>
      <c r="S479" s="30">
        <f>(Table_TrackDisplacement[[#This Row],[Delta LR Z]]-Table_TrackDisplacement[[#This Row],[Delta RR Z]])*1000</f>
        <v>9.4738647351988448E-2</v>
      </c>
      <c r="T479" s="29">
        <f>Table_TrackDisplacement[[#This Row],[Cant Delta Data]]-Table_TrackDisplacement[[#This Row],[Raw Cant Change]]</f>
        <v>0</v>
      </c>
      <c r="U479" s="29">
        <f ca="1">IFERROR(Table_TrackDisplacement[[#This Row],[Cant Raw Data]]-OFFSET(Table_TrackDisplacement[[#This Row],[Cant Raw Data]],-2,0),"-")</f>
        <v>1.3056401194724288</v>
      </c>
      <c r="V479" s="29">
        <f ca="1">_xlfn.XLOOKUP(Table_TrackDisplacement[[#This Row],[Track ID]],Table__Track_Baseline[Track ID],Table__Track_Baseline[Avg. Twist],"-")</f>
        <v>1.5237638896259398</v>
      </c>
      <c r="W479" s="29">
        <f ca="1">IFERROR(Table_TrackDisplacement[[#This Row],[Twist Raw Data]]-Table_TrackDisplacement[[#This Row],[BL Twist Raw Data]],"-")</f>
        <v>-0.21812377015351103</v>
      </c>
      <c r="X479" s="29">
        <f ca="1">IFERROR(Table_TrackDisplacement[[#This Row],[Cant Delta Data]]-OFFSET(Table_TrackDisplacement[[#This Row],[Cant Delta Data]],-2,0),"-")</f>
        <v>-0.21812377015351103</v>
      </c>
      <c r="Y479" s="29">
        <f ca="1">IFERROR(Table_TrackDisplacement[[#This Row],[Twist Delta Data]]-Table_TrackDisplacement[[#This Row],[Raw Twist Change]],"-")</f>
        <v>0</v>
      </c>
      <c r="Z4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1315.0539150565094</v>
      </c>
      <c r="AA479" s="29">
        <f>_xlfn.XLOOKUP(Table_TrackDisplacement[[#This Row],[Track ID]],Table__Track_Baseline[Track ID],Table__Track_Baseline[Avg. Gauge],"-")</f>
        <v>1314.6968682557522</v>
      </c>
      <c r="AB479" s="29">
        <f>IFERROR(Table_TrackDisplacement[[#This Row],[Gauge Raw Data]]-Table_TrackDisplacement[[#This Row],[BL Gauge Raw Data]],"-")</f>
        <v>0.35704680075718898</v>
      </c>
      <c r="AC4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0.37982650551640773</v>
      </c>
    </row>
    <row r="480" spans="1:29" x14ac:dyDescent="0.25">
      <c r="A480" s="27">
        <v>45793.270833333336</v>
      </c>
      <c r="B480" s="28" t="s">
        <v>29</v>
      </c>
      <c r="C480" s="28" t="str">
        <f>Table_TrackDisplacement[[#This Row],[Epoch]]&amp;"-"&amp;Table_TrackDisplacement[[#This Row],[Track ID]]</f>
        <v>45793.2708333333-250-RL-OP-0038</v>
      </c>
      <c r="D480" s="34">
        <v>51902.446769974056</v>
      </c>
      <c r="E480" s="34">
        <v>159190.77524553274</v>
      </c>
      <c r="F480" s="34">
        <v>18.866065352039769</v>
      </c>
      <c r="G480" s="34">
        <v>51902.099872443272</v>
      </c>
      <c r="H480" s="34">
        <v>159189.5050474201</v>
      </c>
      <c r="I480" s="34">
        <v>18.857900000000001</v>
      </c>
      <c r="J480" s="33">
        <v>-9.9585567659232765E-4</v>
      </c>
      <c r="K480" s="33">
        <v>3.4844881156459451E-4</v>
      </c>
      <c r="L480" s="33">
        <v>-1.983094294644161E-5</v>
      </c>
      <c r="M480" s="33">
        <v>3.774315700866282E-6</v>
      </c>
      <c r="N480" s="33">
        <v>-3.1952292192727327E-4</v>
      </c>
      <c r="O480" s="33">
        <v>0</v>
      </c>
      <c r="P480" s="29">
        <f>(Table_TrackDisplacement[[#This Row],[LR Track Z]]-Table_TrackDisplacement[[#This Row],[RR Track Z]])*1000</f>
        <v>8.1653520397679813</v>
      </c>
      <c r="Q480" s="29">
        <f>_xlfn.XLOOKUP(Table_TrackDisplacement[[#This Row],[Track ID]],Table__Track_Baseline[Track ID],Table__Track_Baseline[Avg. Cant],"-")</f>
        <v>8.1851829827144229</v>
      </c>
      <c r="R480" s="29">
        <f>Table_TrackDisplacement[[#This Row],[Cant Raw Data]]-Table_TrackDisplacement[[#This Row],[BL Cant Raw Data]]</f>
        <v>-1.983094294644161E-2</v>
      </c>
      <c r="S480" s="30">
        <f>(Table_TrackDisplacement[[#This Row],[Delta LR Z]]-Table_TrackDisplacement[[#This Row],[Delta RR Z]])*1000</f>
        <v>-1.983094294644161E-2</v>
      </c>
      <c r="T480" s="29">
        <f>Table_TrackDisplacement[[#This Row],[Cant Delta Data]]-Table_TrackDisplacement[[#This Row],[Raw Cant Change]]</f>
        <v>0</v>
      </c>
      <c r="U480" s="29">
        <f ca="1">IFERROR(Table_TrackDisplacement[[#This Row],[Cant Raw Data]]-OFFSET(Table_TrackDisplacement[[#This Row],[Cant Raw Data]],-2,0),"-")</f>
        <v>1.289997654819075</v>
      </c>
      <c r="V480" s="29">
        <f ca="1">_xlfn.XLOOKUP(Table_TrackDisplacement[[#This Row],[Track ID]],Table__Track_Baseline[Track ID],Table__Track_Baseline[Avg. Twist],"-")</f>
        <v>1.5136291301907079</v>
      </c>
      <c r="W480" s="29">
        <f ca="1">IFERROR(Table_TrackDisplacement[[#This Row],[Twist Raw Data]]-Table_TrackDisplacement[[#This Row],[BL Twist Raw Data]],"-")</f>
        <v>-0.22363147537163286</v>
      </c>
      <c r="X480" s="29">
        <f ca="1">IFERROR(Table_TrackDisplacement[[#This Row],[Cant Delta Data]]-OFFSET(Table_TrackDisplacement[[#This Row],[Cant Delta Data]],-2,0),"-")</f>
        <v>-0.22363147537163286</v>
      </c>
      <c r="Y480" s="29">
        <f ca="1">IFERROR(Table_TrackDisplacement[[#This Row],[Twist Delta Data]]-Table_TrackDisplacement[[#This Row],[Raw Twist Change]],"-")</f>
        <v>0</v>
      </c>
      <c r="Z4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1316.7413623048046</v>
      </c>
      <c r="AA480" s="29">
        <f>_xlfn.XLOOKUP(Table_TrackDisplacement[[#This Row],[Track ID]],Table__Track_Baseline[Track ID],Table__Track_Baseline[Avg. Gauge],"-")</f>
        <v>1316.360972673865</v>
      </c>
      <c r="AB480" s="29">
        <f>IFERROR(Table_TrackDisplacement[[#This Row],[Gauge Raw Data]]-Table_TrackDisplacement[[#This Row],[BL Gauge Raw Data]],"-")</f>
        <v>0.38038963093958955</v>
      </c>
      <c r="AC4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1.2024307150660978</v>
      </c>
    </row>
    <row r="481" spans="1:29" x14ac:dyDescent="0.25">
      <c r="A481" s="27">
        <v>45793.270833333336</v>
      </c>
      <c r="B481" s="28" t="s">
        <v>30</v>
      </c>
      <c r="C481" s="28" t="str">
        <f>Table_TrackDisplacement[[#This Row],[Epoch]]&amp;"-"&amp;Table_TrackDisplacement[[#This Row],[Track ID]]</f>
        <v>45793.2708333333-250-RL-OP-0039</v>
      </c>
      <c r="D481" s="34">
        <v>51903.411367144348</v>
      </c>
      <c r="E481" s="34">
        <v>159190.51151808733</v>
      </c>
      <c r="F481" s="34">
        <v>18.866430855617907</v>
      </c>
      <c r="G481" s="34">
        <v>51903.064539433311</v>
      </c>
      <c r="H481" s="34">
        <v>159189.2415752236</v>
      </c>
      <c r="I481" s="34">
        <v>18.857900000000001</v>
      </c>
      <c r="J481" s="33">
        <v>-9.7267716773785651E-4</v>
      </c>
      <c r="K481" s="33">
        <v>4.3298728996887803E-4</v>
      </c>
      <c r="L481" s="33">
        <v>-1.3074225695319797E-4</v>
      </c>
      <c r="M481" s="33">
        <v>3.1982955988496542E-5</v>
      </c>
      <c r="N481" s="33">
        <v>-2.1630607079714537E-4</v>
      </c>
      <c r="O481" s="33">
        <v>0</v>
      </c>
      <c r="P481" s="29">
        <f>(Table_TrackDisplacement[[#This Row],[LR Track Z]]-Table_TrackDisplacement[[#This Row],[RR Track Z]])*1000</f>
        <v>8.5308556179057859</v>
      </c>
      <c r="Q481" s="29">
        <f>_xlfn.XLOOKUP(Table_TrackDisplacement[[#This Row],[Track ID]],Table__Track_Baseline[Track ID],Table__Track_Baseline[Avg. Cant],"-")</f>
        <v>8.6615978748589839</v>
      </c>
      <c r="R481" s="29">
        <f>Table_TrackDisplacement[[#This Row],[Cant Raw Data]]-Table_TrackDisplacement[[#This Row],[BL Cant Raw Data]]</f>
        <v>-0.13074225695319797</v>
      </c>
      <c r="S481" s="30">
        <f>(Table_TrackDisplacement[[#This Row],[Delta LR Z]]-Table_TrackDisplacement[[#This Row],[Delta RR Z]])*1000</f>
        <v>-0.13074225695319797</v>
      </c>
      <c r="T481" s="29">
        <f>Table_TrackDisplacement[[#This Row],[Cant Delta Data]]-Table_TrackDisplacement[[#This Row],[Raw Cant Change]]</f>
        <v>0</v>
      </c>
      <c r="U481" s="29">
        <f ca="1">IFERROR(Table_TrackDisplacement[[#This Row],[Cant Raw Data]]-OFFSET(Table_TrackDisplacement[[#This Row],[Cant Raw Data]],-2,0),"-")</f>
        <v>1.0026811732188889</v>
      </c>
      <c r="V481" s="29">
        <f ca="1">_xlfn.XLOOKUP(Table_TrackDisplacement[[#This Row],[Track ID]],Table__Track_Baseline[Track ID],Table__Track_Baseline[Avg. Twist],"-")</f>
        <v>1.2281620775240754</v>
      </c>
      <c r="W481" s="29">
        <f ca="1">IFERROR(Table_TrackDisplacement[[#This Row],[Twist Raw Data]]-Table_TrackDisplacement[[#This Row],[BL Twist Raw Data]],"-")</f>
        <v>-0.22548090430518641</v>
      </c>
      <c r="X481" s="29">
        <f ca="1">IFERROR(Table_TrackDisplacement[[#This Row],[Cant Delta Data]]-OFFSET(Table_TrackDisplacement[[#This Row],[Cant Delta Data]],-2,0),"-")</f>
        <v>-0.22548090430518641</v>
      </c>
      <c r="Y481" s="29">
        <f ca="1">IFERROR(Table_TrackDisplacement[[#This Row],[Twist Delta Data]]-Table_TrackDisplacement[[#This Row],[Raw Twist Change]],"-")</f>
        <v>0</v>
      </c>
      <c r="Z4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1316.4790593754749</v>
      </c>
      <c r="AA481" s="29">
        <f>_xlfn.XLOOKUP(Table_TrackDisplacement[[#This Row],[Track ID]],Table__Track_Baseline[Track ID],Table__Track_Baseline[Avg. Gauge],"-")</f>
        <v>1316.118744445334</v>
      </c>
      <c r="AB481" s="29">
        <f>IFERROR(Table_TrackDisplacement[[#This Row],[Gauge Raw Data]]-Table_TrackDisplacement[[#This Row],[BL Gauge Raw Data]],"-")</f>
        <v>0.3603149301409303</v>
      </c>
      <c r="AC4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1.2033359340989966</v>
      </c>
    </row>
    <row r="482" spans="1:29" x14ac:dyDescent="0.25">
      <c r="A482" s="27">
        <v>45793.270833333336</v>
      </c>
      <c r="B482" s="28" t="s">
        <v>31</v>
      </c>
      <c r="C482" s="28" t="str">
        <f>Table_TrackDisplacement[[#This Row],[Epoch]]&amp;"-"&amp;Table_TrackDisplacement[[#This Row],[Track ID]]</f>
        <v>45793.2708333333-250-RL-OP-0040</v>
      </c>
      <c r="D482" s="34">
        <v>51904.37596431464</v>
      </c>
      <c r="E482" s="34">
        <v>159190.24779064191</v>
      </c>
      <c r="F482" s="34">
        <v>18.866796359196041</v>
      </c>
      <c r="G482" s="34">
        <v>51904.029206423351</v>
      </c>
      <c r="H482" s="34">
        <v>159188.9781030271</v>
      </c>
      <c r="I482" s="34">
        <v>18.857900000000001</v>
      </c>
      <c r="J482" s="33">
        <v>-9.4949866615934297E-4</v>
      </c>
      <c r="K482" s="33">
        <v>5.1752576837316155E-4</v>
      </c>
      <c r="L482" s="33">
        <v>-2.4165357096350704E-4</v>
      </c>
      <c r="M482" s="33">
        <v>6.0191596276126802E-5</v>
      </c>
      <c r="N482" s="33">
        <v>-1.1308921966701746E-4</v>
      </c>
      <c r="O482" s="33">
        <v>0</v>
      </c>
      <c r="P482" s="29">
        <f>(Table_TrackDisplacement[[#This Row],[LR Track Z]]-Table_TrackDisplacement[[#This Row],[RR Track Z]])*1000</f>
        <v>8.8963591960400379</v>
      </c>
      <c r="Q482" s="29">
        <f>_xlfn.XLOOKUP(Table_TrackDisplacement[[#This Row],[Track ID]],Table__Track_Baseline[Track ID],Table__Track_Baseline[Avg. Cant],"-")</f>
        <v>9.1380127670035449</v>
      </c>
      <c r="R482" s="29">
        <f>Table_TrackDisplacement[[#This Row],[Cant Raw Data]]-Table_TrackDisplacement[[#This Row],[BL Cant Raw Data]]</f>
        <v>-0.24165357096350704</v>
      </c>
      <c r="S482" s="30">
        <f>(Table_TrackDisplacement[[#This Row],[Delta LR Z]]-Table_TrackDisplacement[[#This Row],[Delta RR Z]])*1000</f>
        <v>-0.24165357096350704</v>
      </c>
      <c r="T482" s="29">
        <f>Table_TrackDisplacement[[#This Row],[Cant Delta Data]]-Table_TrackDisplacement[[#This Row],[Raw Cant Change]]</f>
        <v>0</v>
      </c>
      <c r="U482" s="29">
        <f ca="1">IFERROR(Table_TrackDisplacement[[#This Row],[Cant Raw Data]]-OFFSET(Table_TrackDisplacement[[#This Row],[Cant Raw Data]],-2,0),"-")</f>
        <v>0.73100715627205659</v>
      </c>
      <c r="V482" s="29">
        <f ca="1">_xlfn.XLOOKUP(Table_TrackDisplacement[[#This Row],[Track ID]],Table__Track_Baseline[Track ID],Table__Track_Baseline[Avg. Twist],"-")</f>
        <v>0.95282978428912202</v>
      </c>
      <c r="W482" s="29">
        <f ca="1">IFERROR(Table_TrackDisplacement[[#This Row],[Twist Raw Data]]-Table_TrackDisplacement[[#This Row],[BL Twist Raw Data]],"-")</f>
        <v>-0.22182262801706543</v>
      </c>
      <c r="X482" s="29">
        <f ca="1">IFERROR(Table_TrackDisplacement[[#This Row],[Cant Delta Data]]-OFFSET(Table_TrackDisplacement[[#This Row],[Cant Delta Data]],-2,0),"-")</f>
        <v>-0.22182262801706543</v>
      </c>
      <c r="Y482" s="29">
        <f ca="1">IFERROR(Table_TrackDisplacement[[#This Row],[Twist Delta Data]]-Table_TrackDisplacement[[#This Row],[Raw Twist Change]],"-")</f>
        <v>0</v>
      </c>
      <c r="Z4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1316.216858873682</v>
      </c>
      <c r="AA482" s="29">
        <f>_xlfn.XLOOKUP(Table_TrackDisplacement[[#This Row],[Track ID]],Table__Track_Baseline[Track ID],Table__Track_Baseline[Avg. Gauge],"-")</f>
        <v>1315.8766898367924</v>
      </c>
      <c r="AB482" s="29">
        <f>IFERROR(Table_TrackDisplacement[[#This Row],[Gauge Raw Data]]-Table_TrackDisplacement[[#This Row],[BL Gauge Raw Data]],"-")</f>
        <v>0.34016903688961975</v>
      </c>
      <c r="AC4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1.2147206006145355</v>
      </c>
    </row>
    <row r="483" spans="1:29" x14ac:dyDescent="0.25">
      <c r="A483" s="27">
        <v>45793.270833333336</v>
      </c>
      <c r="B483" s="28" t="s">
        <v>32</v>
      </c>
      <c r="C483" s="28" t="str">
        <f>Table_TrackDisplacement[[#This Row],[Epoch]]&amp;"-"&amp;Table_TrackDisplacement[[#This Row],[Track ID]]</f>
        <v>45793.2708333333-250-RL-OP-0041</v>
      </c>
      <c r="D483" s="34">
        <v>51905.341841450259</v>
      </c>
      <c r="E483" s="34">
        <v>159189.98517913549</v>
      </c>
      <c r="F483" s="34">
        <v>18.867392406740741</v>
      </c>
      <c r="G483" s="34">
        <v>51905.003861439305</v>
      </c>
      <c r="H483" s="34">
        <v>159188.7129912978</v>
      </c>
      <c r="I483" s="34">
        <v>18.858054777028663</v>
      </c>
      <c r="J483" s="33">
        <v>7.2817783802747726E-8</v>
      </c>
      <c r="K483" s="33">
        <v>3.3331406302750111E-4</v>
      </c>
      <c r="L483" s="33">
        <v>-3.7311640755177677E-4</v>
      </c>
      <c r="M483" s="33">
        <v>4.1859384509734809E-6</v>
      </c>
      <c r="N483" s="33">
        <v>1.5531782992184162E-5</v>
      </c>
      <c r="O483" s="33">
        <v>-4.9921696327004383E-5</v>
      </c>
      <c r="P483" s="29">
        <f>(Table_TrackDisplacement[[#This Row],[LR Track Z]]-Table_TrackDisplacement[[#This Row],[RR Track Z]])*1000</f>
        <v>9.3376297120784102</v>
      </c>
      <c r="Q483" s="29">
        <f>_xlfn.XLOOKUP(Table_TrackDisplacement[[#This Row],[Track ID]],Table__Track_Baseline[Track ID],Table__Track_Baseline[Avg. Cant],"-")</f>
        <v>9.6608244233031826</v>
      </c>
      <c r="R483" s="29">
        <f>Table_TrackDisplacement[[#This Row],[Cant Raw Data]]-Table_TrackDisplacement[[#This Row],[BL Cant Raw Data]]</f>
        <v>-0.32319471122477239</v>
      </c>
      <c r="S483" s="30">
        <f>(Table_TrackDisplacement[[#This Row],[Delta LR Z]]-Table_TrackDisplacement[[#This Row],[Delta RR Z]])*1000</f>
        <v>-0.32319471122477239</v>
      </c>
      <c r="T483" s="29">
        <f>Table_TrackDisplacement[[#This Row],[Cant Delta Data]]-Table_TrackDisplacement[[#This Row],[Raw Cant Change]]</f>
        <v>0</v>
      </c>
      <c r="U483" s="29">
        <f ca="1">IFERROR(Table_TrackDisplacement[[#This Row],[Cant Raw Data]]-OFFSET(Table_TrackDisplacement[[#This Row],[Cant Raw Data]],-2,0),"-")</f>
        <v>0.80677409417262425</v>
      </c>
      <c r="V483" s="29">
        <f ca="1">_xlfn.XLOOKUP(Table_TrackDisplacement[[#This Row],[Track ID]],Table__Track_Baseline[Track ID],Table__Track_Baseline[Avg. Twist],"-")</f>
        <v>0.99922654844419867</v>
      </c>
      <c r="W483" s="29">
        <f ca="1">IFERROR(Table_TrackDisplacement[[#This Row],[Twist Raw Data]]-Table_TrackDisplacement[[#This Row],[BL Twist Raw Data]],"-")</f>
        <v>-0.19245245427157442</v>
      </c>
      <c r="X483" s="29">
        <f ca="1">IFERROR(Table_TrackDisplacement[[#This Row],[Cant Delta Data]]-OFFSET(Table_TrackDisplacement[[#This Row],[Cant Delta Data]],-2,0),"-")</f>
        <v>-0.19245245427157442</v>
      </c>
      <c r="Y483" s="29">
        <f ca="1">IFERROR(Table_TrackDisplacement[[#This Row],[Twist Delta Data]]-Table_TrackDisplacement[[#This Row],[Raw Twist Change]],"-")</f>
        <v>0</v>
      </c>
      <c r="Z4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1316.3508550158938</v>
      </c>
      <c r="AA483" s="29">
        <f>_xlfn.XLOOKUP(Table_TrackDisplacement[[#This Row],[Track ID]],Table__Track_Baseline[Track ID],Table__Track_Baseline[Avg. Gauge],"-")</f>
        <v>1316.0471258679206</v>
      </c>
      <c r="AB483" s="29">
        <f>IFERROR(Table_TrackDisplacement[[#This Row],[Gauge Raw Data]]-Table_TrackDisplacement[[#This Row],[BL Gauge Raw Data]],"-")</f>
        <v>0.30372914797317208</v>
      </c>
      <c r="AC4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0.45327399730155638</v>
      </c>
    </row>
    <row r="484" spans="1:29" x14ac:dyDescent="0.25">
      <c r="A484" s="27">
        <v>45793.270833333336</v>
      </c>
      <c r="B484" s="28" t="s">
        <v>33</v>
      </c>
      <c r="C484" s="28" t="str">
        <f>Table_TrackDisplacement[[#This Row],[Epoch]]&amp;"-"&amp;Table_TrackDisplacement[[#This Row],[Track ID]]</f>
        <v>45793.2708333333-250-RL-OP-0042</v>
      </c>
      <c r="D484" s="34">
        <v>51906.308594977017</v>
      </c>
      <c r="E484" s="34">
        <v>159189.72947487878</v>
      </c>
      <c r="F484" s="34">
        <v>18.869110425193988</v>
      </c>
      <c r="G484" s="34">
        <v>51905.970490499021</v>
      </c>
      <c r="H484" s="34">
        <v>159188.45681358408</v>
      </c>
      <c r="I484" s="34">
        <v>18.859168280831987</v>
      </c>
      <c r="J484" s="33">
        <v>5.0065864343196154E-7</v>
      </c>
      <c r="K484" s="33">
        <v>3.3320090733468533E-4</v>
      </c>
      <c r="L484" s="33">
        <v>-6.0685949931738037E-4</v>
      </c>
      <c r="M484" s="33">
        <v>3.4300544939469546E-5</v>
      </c>
      <c r="N484" s="33">
        <v>1.2727125431410968E-4</v>
      </c>
      <c r="O484" s="33">
        <v>-4.09070590755789E-4</v>
      </c>
      <c r="P484" s="29">
        <f>(Table_TrackDisplacement[[#This Row],[LR Track Z]]-Table_TrackDisplacement[[#This Row],[RR Track Z]])*1000</f>
        <v>9.9421443620002492</v>
      </c>
      <c r="Q484" s="29">
        <f>_xlfn.XLOOKUP(Table_TrackDisplacement[[#This Row],[Track ID]],Table__Track_Baseline[Track ID],Table__Track_Baseline[Avg. Cant],"-")</f>
        <v>10.139933270561841</v>
      </c>
      <c r="R484" s="29">
        <f>Table_TrackDisplacement[[#This Row],[Cant Raw Data]]-Table_TrackDisplacement[[#This Row],[BL Cant Raw Data]]</f>
        <v>-0.19778890856159137</v>
      </c>
      <c r="S484" s="30">
        <f>(Table_TrackDisplacement[[#This Row],[Delta LR Z]]-Table_TrackDisplacement[[#This Row],[Delta RR Z]])*1000</f>
        <v>-0.19778890856159137</v>
      </c>
      <c r="T484" s="29">
        <f>Table_TrackDisplacement[[#This Row],[Cant Delta Data]]-Table_TrackDisplacement[[#This Row],[Raw Cant Change]]</f>
        <v>0</v>
      </c>
      <c r="U484" s="29">
        <f ca="1">IFERROR(Table_TrackDisplacement[[#This Row],[Cant Raw Data]]-OFFSET(Table_TrackDisplacement[[#This Row],[Cant Raw Data]],-2,0),"-")</f>
        <v>1.0457851659602113</v>
      </c>
      <c r="V484" s="29">
        <f ca="1">_xlfn.XLOOKUP(Table_TrackDisplacement[[#This Row],[Track ID]],Table__Track_Baseline[Track ID],Table__Track_Baseline[Avg. Twist],"-")</f>
        <v>1.0019205035582956</v>
      </c>
      <c r="W484" s="29">
        <f ca="1">IFERROR(Table_TrackDisplacement[[#This Row],[Twist Raw Data]]-Table_TrackDisplacement[[#This Row],[BL Twist Raw Data]],"-")</f>
        <v>4.3864662401915666E-2</v>
      </c>
      <c r="X484" s="29">
        <f ca="1">IFERROR(Table_TrackDisplacement[[#This Row],[Cant Delta Data]]-OFFSET(Table_TrackDisplacement[[#This Row],[Cant Delta Data]],-2,0),"-")</f>
        <v>4.3864662401915666E-2</v>
      </c>
      <c r="Y484" s="29">
        <f ca="1">IFERROR(Table_TrackDisplacement[[#This Row],[Twist Delta Data]]-Table_TrackDisplacement[[#This Row],[Raw Twist Change]],"-")</f>
        <v>0</v>
      </c>
      <c r="Z4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1316.8448106383562</v>
      </c>
      <c r="AA484" s="29">
        <f>_xlfn.XLOOKUP(Table_TrackDisplacement[[#This Row],[Track ID]],Table__Track_Baseline[Track ID],Table__Track_Baseline[Avg. Gauge],"-")</f>
        <v>1316.655979842496</v>
      </c>
      <c r="AB484" s="29">
        <f>IFERROR(Table_TrackDisplacement[[#This Row],[Gauge Raw Data]]-Table_TrackDisplacement[[#This Row],[BL Gauge Raw Data]],"-")</f>
        <v>0.18883079586021267</v>
      </c>
      <c r="AC4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0.28752374972649702</v>
      </c>
    </row>
    <row r="485" spans="1:29" x14ac:dyDescent="0.25">
      <c r="A485" s="27">
        <v>45793.270833333336</v>
      </c>
      <c r="B485" s="28" t="s">
        <v>34</v>
      </c>
      <c r="C485" s="28" t="str">
        <f>Table_TrackDisplacement[[#This Row],[Epoch]]&amp;"-"&amp;Table_TrackDisplacement[[#This Row],[Track ID]]</f>
        <v>45793.2708333333-250-RL-OP-0043</v>
      </c>
      <c r="D485" s="34">
        <v>51907.275348503776</v>
      </c>
      <c r="E485" s="34">
        <v>159189.47377062205</v>
      </c>
      <c r="F485" s="34">
        <v>18.87082844364723</v>
      </c>
      <c r="G485" s="34">
        <v>51906.937119558745</v>
      </c>
      <c r="H485" s="34">
        <v>159188.20063587037</v>
      </c>
      <c r="I485" s="34">
        <v>18.860281784635312</v>
      </c>
      <c r="J485" s="33">
        <v>9.2849222710356116E-7</v>
      </c>
      <c r="K485" s="33">
        <v>3.3308775164186954E-4</v>
      </c>
      <c r="L485" s="33">
        <v>-8.4060259108298396E-4</v>
      </c>
      <c r="M485" s="33">
        <v>6.441516597988084E-5</v>
      </c>
      <c r="N485" s="33">
        <v>2.3901075473986566E-4</v>
      </c>
      <c r="O485" s="33">
        <v>-7.6821948518457361E-4</v>
      </c>
      <c r="P485" s="29">
        <f>(Table_TrackDisplacement[[#This Row],[LR Track Z]]-Table_TrackDisplacement[[#This Row],[RR Track Z]])*1000</f>
        <v>10.546659011918535</v>
      </c>
      <c r="Q485" s="29">
        <f>_xlfn.XLOOKUP(Table_TrackDisplacement[[#This Row],[Track ID]],Table__Track_Baseline[Track ID],Table__Track_Baseline[Avg. Cant],"-")</f>
        <v>10.619042117816946</v>
      </c>
      <c r="R485" s="29">
        <f>Table_TrackDisplacement[[#This Row],[Cant Raw Data]]-Table_TrackDisplacement[[#This Row],[BL Cant Raw Data]]</f>
        <v>-7.2383105898410349E-2</v>
      </c>
      <c r="S485" s="30">
        <f>(Table_TrackDisplacement[[#This Row],[Delta LR Z]]-Table_TrackDisplacement[[#This Row],[Delta RR Z]])*1000</f>
        <v>-7.2383105898410349E-2</v>
      </c>
      <c r="T485" s="29">
        <f>Table_TrackDisplacement[[#This Row],[Cant Delta Data]]-Table_TrackDisplacement[[#This Row],[Raw Cant Change]]</f>
        <v>0</v>
      </c>
      <c r="U485" s="29">
        <f ca="1">IFERROR(Table_TrackDisplacement[[#This Row],[Cant Raw Data]]-OFFSET(Table_TrackDisplacement[[#This Row],[Cant Raw Data]],-2,0),"-")</f>
        <v>1.2090292998401253</v>
      </c>
      <c r="V485" s="29">
        <f ca="1">_xlfn.XLOOKUP(Table_TrackDisplacement[[#This Row],[Track ID]],Table__Track_Baseline[Track ID],Table__Track_Baseline[Avg. Twist],"-")</f>
        <v>0.95821769451376326</v>
      </c>
      <c r="W485" s="29">
        <f ca="1">IFERROR(Table_TrackDisplacement[[#This Row],[Twist Raw Data]]-Table_TrackDisplacement[[#This Row],[BL Twist Raw Data]],"-")</f>
        <v>0.25081160532636204</v>
      </c>
      <c r="X485" s="29">
        <f ca="1">IFERROR(Table_TrackDisplacement[[#This Row],[Cant Delta Data]]-OFFSET(Table_TrackDisplacement[[#This Row],[Cant Delta Data]],-2,0),"-")</f>
        <v>0.25081160532636204</v>
      </c>
      <c r="Y485" s="29">
        <f ca="1">IFERROR(Table_TrackDisplacement[[#This Row],[Twist Delta Data]]-Table_TrackDisplacement[[#This Row],[Raw Twist Change]],"-")</f>
        <v>0</v>
      </c>
      <c r="Z4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1317.3390403435737</v>
      </c>
      <c r="AA485" s="29">
        <f>_xlfn.XLOOKUP(Table_TrackDisplacement[[#This Row],[Track ID]],Table__Track_Baseline[Track ID],Table__Track_Baseline[Avg. Gauge],"-")</f>
        <v>1317.2650047757083</v>
      </c>
      <c r="AB485" s="29">
        <f>IFERROR(Table_TrackDisplacement[[#This Row],[Gauge Raw Data]]-Table_TrackDisplacement[[#This Row],[BL Gauge Raw Data]],"-")</f>
        <v>7.4035567865394114E-2</v>
      </c>
      <c r="AC4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0.13461186095508715</v>
      </c>
    </row>
    <row r="486" spans="1:29" x14ac:dyDescent="0.25">
      <c r="A486" s="27">
        <v>45793.270833333336</v>
      </c>
      <c r="B486" s="28" t="s">
        <v>35</v>
      </c>
      <c r="C486" s="28" t="str">
        <f>Table_TrackDisplacement[[#This Row],[Epoch]]&amp;"-"&amp;Table_TrackDisplacement[[#This Row],[Track ID]]</f>
        <v>45793.2708333333-250-RL-OP-0044</v>
      </c>
      <c r="D486" s="34">
        <v>51908.242806603892</v>
      </c>
      <c r="E486" s="34">
        <v>159189.22150151513</v>
      </c>
      <c r="F486" s="34">
        <v>18.872961962372283</v>
      </c>
      <c r="G486" s="34">
        <v>51907.904497335403</v>
      </c>
      <c r="H486" s="34">
        <v>159187.94812587459</v>
      </c>
      <c r="I486" s="34">
        <v>18.861943261262802</v>
      </c>
      <c r="J486" s="33">
        <v>-1.8531114619690925E-5</v>
      </c>
      <c r="K486" s="33">
        <v>2.6116822846233845E-4</v>
      </c>
      <c r="L486" s="33">
        <v>-8.9762014961536352E-4</v>
      </c>
      <c r="M486" s="33">
        <v>-9.1918554971925914E-6</v>
      </c>
      <c r="N486" s="33">
        <v>2.982321020681411E-4</v>
      </c>
      <c r="O486" s="33">
        <v>-8.8772920304336367E-4</v>
      </c>
      <c r="P486" s="29">
        <f>(Table_TrackDisplacement[[#This Row],[LR Track Z]]-Table_TrackDisplacement[[#This Row],[RR Track Z]])*1000</f>
        <v>11.018701109481555</v>
      </c>
      <c r="Q486" s="29">
        <f>_xlfn.XLOOKUP(Table_TrackDisplacement[[#This Row],[Track ID]],Table__Track_Baseline[Track ID],Table__Track_Baseline[Avg. Cant],"-")</f>
        <v>11.028592056053554</v>
      </c>
      <c r="R486" s="29">
        <f>Table_TrackDisplacement[[#This Row],[Cant Raw Data]]-Table_TrackDisplacement[[#This Row],[BL Cant Raw Data]]</f>
        <v>-9.8909465719998479E-3</v>
      </c>
      <c r="S486" s="30">
        <f>(Table_TrackDisplacement[[#This Row],[Delta LR Z]]-Table_TrackDisplacement[[#This Row],[Delta RR Z]])*1000</f>
        <v>-9.8909465719998479E-3</v>
      </c>
      <c r="T486" s="29">
        <f>Table_TrackDisplacement[[#This Row],[Cant Delta Data]]-Table_TrackDisplacement[[#This Row],[Raw Cant Change]]</f>
        <v>0</v>
      </c>
      <c r="U486" s="29">
        <f ca="1">IFERROR(Table_TrackDisplacement[[#This Row],[Cant Raw Data]]-OFFSET(Table_TrackDisplacement[[#This Row],[Cant Raw Data]],-2,0),"-")</f>
        <v>1.0765567474813054</v>
      </c>
      <c r="V486" s="29">
        <f ca="1">_xlfn.XLOOKUP(Table_TrackDisplacement[[#This Row],[Track ID]],Table__Track_Baseline[Track ID],Table__Track_Baseline[Avg. Twist],"-")</f>
        <v>0.88865878549171384</v>
      </c>
      <c r="W486" s="29">
        <f ca="1">IFERROR(Table_TrackDisplacement[[#This Row],[Twist Raw Data]]-Table_TrackDisplacement[[#This Row],[BL Twist Raw Data]],"-")</f>
        <v>0.18789796198959152</v>
      </c>
      <c r="X486" s="29">
        <f ca="1">IFERROR(Table_TrackDisplacement[[#This Row],[Cant Delta Data]]-OFFSET(Table_TrackDisplacement[[#This Row],[Cant Delta Data]],-2,0),"-")</f>
        <v>0.18789796198959152</v>
      </c>
      <c r="Y486" s="29">
        <f ca="1">IFERROR(Table_TrackDisplacement[[#This Row],[Twist Delta Data]]-Table_TrackDisplacement[[#This Row],[Raw Twist Change]],"-")</f>
        <v>0</v>
      </c>
      <c r="Z4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1317.5963322770899</v>
      </c>
      <c r="AA486" s="29">
        <f>_xlfn.XLOOKUP(Table_TrackDisplacement[[#This Row],[Track ID]],Table__Track_Baseline[Track ID],Table__Track_Baseline[Avg. Gauge],"-")</f>
        <v>1317.6346329476246</v>
      </c>
      <c r="AB486" s="29">
        <f>IFERROR(Table_TrackDisplacement[[#This Row],[Gauge Raw Data]]-Table_TrackDisplacement[[#This Row],[BL Gauge Raw Data]],"-")</f>
        <v>-3.8300670534681558E-2</v>
      </c>
      <c r="AC4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3.948142996035274E-2</v>
      </c>
    </row>
    <row r="487" spans="1:29" x14ac:dyDescent="0.25">
      <c r="A487" s="27">
        <v>45793.270833333336</v>
      </c>
      <c r="B487" s="28" t="s">
        <v>36</v>
      </c>
      <c r="C487" s="28" t="str">
        <f>Table_TrackDisplacement[[#This Row],[Epoch]]&amp;"-"&amp;Table_TrackDisplacement[[#This Row],[Track ID]]</f>
        <v>45793.2708333333-250-RL-OP-0045</v>
      </c>
      <c r="D487" s="34">
        <v>51909.212314637531</v>
      </c>
      <c r="E487" s="34">
        <v>159188.97646066936</v>
      </c>
      <c r="F487" s="34">
        <v>18.875987952848167</v>
      </c>
      <c r="G487" s="34">
        <v>51908.873768291989</v>
      </c>
      <c r="H487" s="34">
        <v>159187.70214468686</v>
      </c>
      <c r="I487" s="34">
        <v>18.864601833029443</v>
      </c>
      <c r="J487" s="33">
        <v>-7.6823380368296057E-5</v>
      </c>
      <c r="K487" s="33">
        <v>3.4162541851401329E-5</v>
      </c>
      <c r="L487" s="33">
        <v>-5.7556966082472627E-4</v>
      </c>
      <c r="M487" s="33">
        <v>-3.5098986700177193E-5</v>
      </c>
      <c r="N487" s="33">
        <v>1.9929962581954896E-4</v>
      </c>
      <c r="O487" s="33">
        <v>-5.7129516426002169E-4</v>
      </c>
      <c r="P487" s="29">
        <f>(Table_TrackDisplacement[[#This Row],[LR Track Z]]-Table_TrackDisplacement[[#This Row],[RR Track Z]])*1000</f>
        <v>11.386119818723728</v>
      </c>
      <c r="Q487" s="29">
        <f>_xlfn.XLOOKUP(Table_TrackDisplacement[[#This Row],[Track ID]],Table__Track_Baseline[Track ID],Table__Track_Baseline[Avg. Cant],"-")</f>
        <v>11.390394315288432</v>
      </c>
      <c r="R487" s="29">
        <f>Table_TrackDisplacement[[#This Row],[Cant Raw Data]]-Table_TrackDisplacement[[#This Row],[BL Cant Raw Data]]</f>
        <v>-4.2744965647045774E-3</v>
      </c>
      <c r="S487" s="30">
        <f>(Table_TrackDisplacement[[#This Row],[Delta LR Z]]-Table_TrackDisplacement[[#This Row],[Delta RR Z]])*1000</f>
        <v>-4.2744965647045774E-3</v>
      </c>
      <c r="T487" s="29">
        <f>Table_TrackDisplacement[[#This Row],[Cant Delta Data]]-Table_TrackDisplacement[[#This Row],[Raw Cant Change]]</f>
        <v>0</v>
      </c>
      <c r="U487" s="29">
        <f ca="1">IFERROR(Table_TrackDisplacement[[#This Row],[Cant Raw Data]]-OFFSET(Table_TrackDisplacement[[#This Row],[Cant Raw Data]],-2,0),"-")</f>
        <v>0.83946080680519231</v>
      </c>
      <c r="V487" s="29">
        <f ca="1">_xlfn.XLOOKUP(Table_TrackDisplacement[[#This Row],[Track ID]],Table__Track_Baseline[Track ID],Table__Track_Baseline[Avg. Twist],"-")</f>
        <v>0.77135219747148653</v>
      </c>
      <c r="W487" s="29">
        <f ca="1">IFERROR(Table_TrackDisplacement[[#This Row],[Twist Raw Data]]-Table_TrackDisplacement[[#This Row],[BL Twist Raw Data]],"-")</f>
        <v>6.8108609333705772E-2</v>
      </c>
      <c r="X487" s="29">
        <f ca="1">IFERROR(Table_TrackDisplacement[[#This Row],[Cant Delta Data]]-OFFSET(Table_TrackDisplacement[[#This Row],[Cant Delta Data]],-2,0),"-")</f>
        <v>6.8108609333705772E-2</v>
      </c>
      <c r="Y487" s="29">
        <f ca="1">IFERROR(Table_TrackDisplacement[[#This Row],[Twist Delta Data]]-Table_TrackDisplacement[[#This Row],[Raw Twist Change]],"-")</f>
        <v>0</v>
      </c>
      <c r="Z4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1318.5691089470138</v>
      </c>
      <c r="AA487" s="29">
        <f>_xlfn.XLOOKUP(Table_TrackDisplacement[[#This Row],[Track ID]],Table__Track_Baseline[Track ID],Table__Track_Baseline[Avg. Gauge],"-")</f>
        <v>1318.7394535583733</v>
      </c>
      <c r="AB487" s="29">
        <f>IFERROR(Table_TrackDisplacement[[#This Row],[Gauge Raw Data]]-Table_TrackDisplacement[[#This Row],[BL Gauge Raw Data]],"-")</f>
        <v>-0.17034461135949641</v>
      </c>
      <c r="AC4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0.17038031825700078</v>
      </c>
    </row>
    <row r="488" spans="1:29" x14ac:dyDescent="0.25">
      <c r="A488" s="27">
        <v>45793.270833333336</v>
      </c>
      <c r="B488" s="28" t="s">
        <v>37</v>
      </c>
      <c r="C488" s="28" t="str">
        <f>Table_TrackDisplacement[[#This Row],[Epoch]]&amp;"-"&amp;Table_TrackDisplacement[[#This Row],[Track ID]]</f>
        <v>45793.2708333333-250-RL-OP-0046</v>
      </c>
      <c r="D488" s="34">
        <v>51910.181822671169</v>
      </c>
      <c r="E488" s="34">
        <v>159188.7314198236</v>
      </c>
      <c r="F488" s="34">
        <v>18.879013943324047</v>
      </c>
      <c r="G488" s="34">
        <v>51909.843039248575</v>
      </c>
      <c r="H488" s="34">
        <v>159187.45616349913</v>
      </c>
      <c r="I488" s="34">
        <v>18.867260404796088</v>
      </c>
      <c r="J488" s="33">
        <v>-1.3511564611690119E-4</v>
      </c>
      <c r="K488" s="33">
        <v>-1.9284314475953579E-4</v>
      </c>
      <c r="L488" s="33">
        <v>-2.5351917203764174E-4</v>
      </c>
      <c r="M488" s="33">
        <v>-6.1006125179119408E-5</v>
      </c>
      <c r="N488" s="33">
        <v>1.0036714957095683E-4</v>
      </c>
      <c r="O488" s="33">
        <v>-2.54861125473127E-4</v>
      </c>
      <c r="P488" s="29">
        <f>(Table_TrackDisplacement[[#This Row],[LR Track Z]]-Table_TrackDisplacement[[#This Row],[RR Track Z]])*1000</f>
        <v>11.753538527958796</v>
      </c>
      <c r="Q488" s="29">
        <f>_xlfn.XLOOKUP(Table_TrackDisplacement[[#This Row],[Track ID]],Table__Track_Baseline[Track ID],Table__Track_Baseline[Avg. Cant],"-")</f>
        <v>11.75219657452331</v>
      </c>
      <c r="R488" s="29">
        <f>Table_TrackDisplacement[[#This Row],[Cant Raw Data]]-Table_TrackDisplacement[[#This Row],[BL Cant Raw Data]]</f>
        <v>1.3419534354852658E-3</v>
      </c>
      <c r="S488" s="30">
        <f>(Table_TrackDisplacement[[#This Row],[Delta LR Z]]-Table_TrackDisplacement[[#This Row],[Delta RR Z]])*1000</f>
        <v>1.3419534354852658E-3</v>
      </c>
      <c r="T488" s="29">
        <f>Table_TrackDisplacement[[#This Row],[Cant Delta Data]]-Table_TrackDisplacement[[#This Row],[Raw Cant Change]]</f>
        <v>0</v>
      </c>
      <c r="U488" s="29">
        <f ca="1">IFERROR(Table_TrackDisplacement[[#This Row],[Cant Raw Data]]-OFFSET(Table_TrackDisplacement[[#This Row],[Cant Raw Data]],-2,0),"-")</f>
        <v>0.73483741847724104</v>
      </c>
      <c r="V488" s="29">
        <f ca="1">_xlfn.XLOOKUP(Table_TrackDisplacement[[#This Row],[Track ID]],Table__Track_Baseline[Track ID],Table__Track_Baseline[Avg. Twist],"-")</f>
        <v>0.72360451846975593</v>
      </c>
      <c r="W488" s="29">
        <f ca="1">IFERROR(Table_TrackDisplacement[[#This Row],[Twist Raw Data]]-Table_TrackDisplacement[[#This Row],[BL Twist Raw Data]],"-")</f>
        <v>1.1232900007485114E-2</v>
      </c>
      <c r="X488" s="29">
        <f ca="1">IFERROR(Table_TrackDisplacement[[#This Row],[Cant Delta Data]]-OFFSET(Table_TrackDisplacement[[#This Row],[Cant Delta Data]],-2,0),"-")</f>
        <v>1.1232900007485114E-2</v>
      </c>
      <c r="Y488" s="29">
        <f ca="1">IFERROR(Table_TrackDisplacement[[#This Row],[Twist Delta Data]]-Table_TrackDisplacement[[#This Row],[Raw Twist Change]],"-")</f>
        <v>0</v>
      </c>
      <c r="Z4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1319.5419834922693</v>
      </c>
      <c r="AA488" s="29">
        <f>_xlfn.XLOOKUP(Table_TrackDisplacement[[#This Row],[Track ID]],Table__Track_Baseline[Track ID],Table__Track_Baseline[Avg. Gauge],"-")</f>
        <v>1319.8443684156091</v>
      </c>
      <c r="AB488" s="29">
        <f>IFERROR(Table_TrackDisplacement[[#This Row],[Gauge Raw Data]]-Table_TrackDisplacement[[#This Row],[BL Gauge Raw Data]],"-")</f>
        <v>-0.30238492333978684</v>
      </c>
      <c r="AC4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0.30243395747505708</v>
      </c>
    </row>
    <row r="489" spans="1:29" x14ac:dyDescent="0.25">
      <c r="A489" s="27">
        <v>45793.270833333336</v>
      </c>
      <c r="B489" s="28" t="s">
        <v>38</v>
      </c>
      <c r="C489" s="28" t="str">
        <f>Table_TrackDisplacement[[#This Row],[Epoch]]&amp;"-"&amp;Table_TrackDisplacement[[#This Row],[Track ID]]</f>
        <v>45793.2708333333-250-RL-OP-0047</v>
      </c>
      <c r="D489" s="34">
        <v>51911.151141496419</v>
      </c>
      <c r="E489" s="34">
        <v>159188.48844319949</v>
      </c>
      <c r="F489" s="34">
        <v>18.882328518492972</v>
      </c>
      <c r="G489" s="34">
        <v>51910.835188304052</v>
      </c>
      <c r="H489" s="34">
        <v>159187.20649995178</v>
      </c>
      <c r="I489" s="34">
        <v>18.870139116386198</v>
      </c>
      <c r="J489" s="33">
        <v>-3.2747709337854758E-4</v>
      </c>
      <c r="K489" s="33">
        <v>-3.1019389280118048E-4</v>
      </c>
      <c r="L489" s="33">
        <v>-4.9101338401413841E-5</v>
      </c>
      <c r="M489" s="33">
        <v>5.8477162383496761E-6</v>
      </c>
      <c r="N489" s="33">
        <v>2.3971602786332369E-5</v>
      </c>
      <c r="O489" s="33">
        <v>2.0378966070211391E-8</v>
      </c>
      <c r="P489" s="29">
        <f>(Table_TrackDisplacement[[#This Row],[LR Track Z]]-Table_TrackDisplacement[[#This Row],[RR Track Z]])*1000</f>
        <v>12.189402106773883</v>
      </c>
      <c r="Q489" s="29">
        <f>_xlfn.XLOOKUP(Table_TrackDisplacement[[#This Row],[Track ID]],Table__Track_Baseline[Track ID],Table__Track_Baseline[Avg. Cant],"-")</f>
        <v>12.238523824141367</v>
      </c>
      <c r="R489" s="29">
        <f>Table_TrackDisplacement[[#This Row],[Cant Raw Data]]-Table_TrackDisplacement[[#This Row],[BL Cant Raw Data]]</f>
        <v>-4.9121717367484052E-2</v>
      </c>
      <c r="S489" s="30">
        <f>(Table_TrackDisplacement[[#This Row],[Delta LR Z]]-Table_TrackDisplacement[[#This Row],[Delta RR Z]])*1000</f>
        <v>-4.9121717367484052E-2</v>
      </c>
      <c r="T489" s="29">
        <f>Table_TrackDisplacement[[#This Row],[Cant Delta Data]]-Table_TrackDisplacement[[#This Row],[Raw Cant Change]]</f>
        <v>0</v>
      </c>
      <c r="U489" s="29">
        <f ca="1">IFERROR(Table_TrackDisplacement[[#This Row],[Cant Raw Data]]-OFFSET(Table_TrackDisplacement[[#This Row],[Cant Raw Data]],-2,0),"-")</f>
        <v>0.80328228805015556</v>
      </c>
      <c r="V489" s="29">
        <f ca="1">_xlfn.XLOOKUP(Table_TrackDisplacement[[#This Row],[Track ID]],Table__Track_Baseline[Track ID],Table__Track_Baseline[Avg. Twist],"-")</f>
        <v>0.84812950885293503</v>
      </c>
      <c r="W489" s="29">
        <f ca="1">IFERROR(Table_TrackDisplacement[[#This Row],[Twist Raw Data]]-Table_TrackDisplacement[[#This Row],[BL Twist Raw Data]],"-")</f>
        <v>-4.4847220802779475E-2</v>
      </c>
      <c r="X489" s="29">
        <f ca="1">IFERROR(Table_TrackDisplacement[[#This Row],[Cant Delta Data]]-OFFSET(Table_TrackDisplacement[[#This Row],[Cant Delta Data]],-2,0),"-")</f>
        <v>-4.4847220802779475E-2</v>
      </c>
      <c r="Y489" s="29">
        <f ca="1">IFERROR(Table_TrackDisplacement[[#This Row],[Twist Delta Data]]-Table_TrackDisplacement[[#This Row],[Raw Twist Change]],"-")</f>
        <v>0</v>
      </c>
      <c r="Z4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1320.3611216800143</v>
      </c>
      <c r="AA489" s="29">
        <f>_xlfn.XLOOKUP(Table_TrackDisplacement[[#This Row],[Track ID]],Table__Track_Baseline[Track ID],Table__Track_Baseline[Avg. Gauge],"-")</f>
        <v>1320.7658031742594</v>
      </c>
      <c r="AB489" s="29">
        <f>IFERROR(Table_TrackDisplacement[[#This Row],[Gauge Raw Data]]-Table_TrackDisplacement[[#This Row],[BL Gauge Raw Data]],"-")</f>
        <v>-0.40468149424509647</v>
      </c>
      <c r="AC4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0.47453656367504482</v>
      </c>
    </row>
    <row r="490" spans="1:29" x14ac:dyDescent="0.25">
      <c r="A490" s="27">
        <v>45793.270833333336</v>
      </c>
      <c r="B490" s="28" t="s">
        <v>39</v>
      </c>
      <c r="C490" s="28" t="str">
        <f>Table_TrackDisplacement[[#This Row],[Epoch]]&amp;"-"&amp;Table_TrackDisplacement[[#This Row],[Track ID]]</f>
        <v>45793.2708333333-250-RL-OP-0048</v>
      </c>
      <c r="D490" s="34">
        <v>51912.122875350411</v>
      </c>
      <c r="E490" s="34">
        <v>159188.2524052464</v>
      </c>
      <c r="F490" s="34">
        <v>18.886733255176882</v>
      </c>
      <c r="G490" s="34">
        <v>51911.806733444027</v>
      </c>
      <c r="H490" s="34">
        <v>159186.96966968034</v>
      </c>
      <c r="I490" s="34">
        <v>18.873524899190585</v>
      </c>
      <c r="J490" s="33">
        <v>-2.9969606839586049E-4</v>
      </c>
      <c r="K490" s="33">
        <v>-2.0042419782839715E-4</v>
      </c>
      <c r="L490" s="33">
        <v>-2.8202988870873469E-4</v>
      </c>
      <c r="M490" s="33">
        <v>3.2635223760735244E-5</v>
      </c>
      <c r="N490" s="33">
        <v>1.3378201401792467E-4</v>
      </c>
      <c r="O490" s="33">
        <v>1.1373200337061462E-7</v>
      </c>
      <c r="P490" s="29">
        <f>(Table_TrackDisplacement[[#This Row],[LR Track Z]]-Table_TrackDisplacement[[#This Row],[RR Track Z]])*1000</f>
        <v>13.208355986296993</v>
      </c>
      <c r="Q490" s="29">
        <f>_xlfn.XLOOKUP(Table_TrackDisplacement[[#This Row],[Track ID]],Table__Track_Baseline[Track ID],Table__Track_Baseline[Avg. Cant],"-")</f>
        <v>13.490499607009099</v>
      </c>
      <c r="R490" s="29">
        <f>Table_TrackDisplacement[[#This Row],[Cant Raw Data]]-Table_TrackDisplacement[[#This Row],[BL Cant Raw Data]]</f>
        <v>-0.2821436207121053</v>
      </c>
      <c r="S490" s="30">
        <f>(Table_TrackDisplacement[[#This Row],[Delta LR Z]]-Table_TrackDisplacement[[#This Row],[Delta RR Z]])*1000</f>
        <v>-0.2821436207121053</v>
      </c>
      <c r="T490" s="29">
        <f>Table_TrackDisplacement[[#This Row],[Cant Delta Data]]-Table_TrackDisplacement[[#This Row],[Raw Cant Change]]</f>
        <v>0</v>
      </c>
      <c r="U490" s="29">
        <f ca="1">IFERROR(Table_TrackDisplacement[[#This Row],[Cant Raw Data]]-OFFSET(Table_TrackDisplacement[[#This Row],[Cant Raw Data]],-2,0),"-")</f>
        <v>1.4548174583381979</v>
      </c>
      <c r="V490" s="29">
        <f ca="1">_xlfn.XLOOKUP(Table_TrackDisplacement[[#This Row],[Track ID]],Table__Track_Baseline[Track ID],Table__Track_Baseline[Avg. Twist],"-")</f>
        <v>1.7383030324857884</v>
      </c>
      <c r="W490" s="29">
        <f ca="1">IFERROR(Table_TrackDisplacement[[#This Row],[Twist Raw Data]]-Table_TrackDisplacement[[#This Row],[BL Twist Raw Data]],"-")</f>
        <v>-0.28348557414759057</v>
      </c>
      <c r="X490" s="29">
        <f ca="1">IFERROR(Table_TrackDisplacement[[#This Row],[Cant Delta Data]]-OFFSET(Table_TrackDisplacement[[#This Row],[Cant Delta Data]],-2,0),"-")</f>
        <v>-0.28348557414759057</v>
      </c>
      <c r="Y490" s="29">
        <f ca="1">IFERROR(Table_TrackDisplacement[[#This Row],[Twist Delta Data]]-Table_TrackDisplacement[[#This Row],[Raw Twist Change]],"-")</f>
        <v>0</v>
      </c>
      <c r="Z4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1321.1853382715708</v>
      </c>
      <c r="AA490" s="29">
        <f>_xlfn.XLOOKUP(Table_TrackDisplacement[[#This Row],[Track ID]],Table__Track_Baseline[Track ID],Table__Track_Baseline[Avg. Gauge],"-")</f>
        <v>1321.5922129002581</v>
      </c>
      <c r="AB490" s="29">
        <f>IFERROR(Table_TrackDisplacement[[#This Row],[Gauge Raw Data]]-Table_TrackDisplacement[[#This Row],[BL Gauge Raw Data]],"-")</f>
        <v>-0.40687462868731927</v>
      </c>
      <c r="AC4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0.54931129834700965</v>
      </c>
    </row>
    <row r="491" spans="1:29" x14ac:dyDescent="0.25">
      <c r="A491" s="27">
        <v>45793.270833333336</v>
      </c>
      <c r="B491" s="28" t="s">
        <v>40</v>
      </c>
      <c r="C491" s="28" t="str">
        <f>Table_TrackDisplacement[[#This Row],[Epoch]]&amp;"-"&amp;Table_TrackDisplacement[[#This Row],[Track ID]]</f>
        <v>45793.2708333333-250-RL-OP-0049</v>
      </c>
      <c r="D491" s="34">
        <v>51913.094609204403</v>
      </c>
      <c r="E491" s="34">
        <v>159188.01636729331</v>
      </c>
      <c r="F491" s="34">
        <v>18.891137991860795</v>
      </c>
      <c r="G491" s="34">
        <v>51912.778278584003</v>
      </c>
      <c r="H491" s="34">
        <v>159186.73283940891</v>
      </c>
      <c r="I491" s="34">
        <v>18.876910681994968</v>
      </c>
      <c r="J491" s="33">
        <v>-2.7191503613721579E-4</v>
      </c>
      <c r="K491" s="33">
        <v>-9.0654502855613828E-5</v>
      </c>
      <c r="L491" s="33">
        <v>-5.1495843900895011E-4</v>
      </c>
      <c r="M491" s="33">
        <v>5.9422731283120811E-5</v>
      </c>
      <c r="N491" s="33">
        <v>2.4359239614568651E-4</v>
      </c>
      <c r="O491" s="33">
        <v>2.0708503711830417E-7</v>
      </c>
      <c r="P491" s="29">
        <f>(Table_TrackDisplacement[[#This Row],[LR Track Z]]-Table_TrackDisplacement[[#This Row],[RR Track Z]])*1000</f>
        <v>14.227309865827209</v>
      </c>
      <c r="Q491" s="29">
        <f>_xlfn.XLOOKUP(Table_TrackDisplacement[[#This Row],[Track ID]],Table__Track_Baseline[Track ID],Table__Track_Baseline[Avg. Cant],"-")</f>
        <v>14.742475389873277</v>
      </c>
      <c r="R491" s="29">
        <f>Table_TrackDisplacement[[#This Row],[Cant Raw Data]]-Table_TrackDisplacement[[#This Row],[BL Cant Raw Data]]</f>
        <v>-0.51516552404606841</v>
      </c>
      <c r="S491" s="30">
        <f>(Table_TrackDisplacement[[#This Row],[Delta LR Z]]-Table_TrackDisplacement[[#This Row],[Delta RR Z]])*1000</f>
        <v>-0.51516552404606841</v>
      </c>
      <c r="T491" s="29">
        <f>Table_TrackDisplacement[[#This Row],[Cant Delta Data]]-Table_TrackDisplacement[[#This Row],[Raw Cant Change]]</f>
        <v>0</v>
      </c>
      <c r="U491" s="29">
        <f ca="1">IFERROR(Table_TrackDisplacement[[#This Row],[Cant Raw Data]]-OFFSET(Table_TrackDisplacement[[#This Row],[Cant Raw Data]],-2,0),"-")</f>
        <v>2.0379077590533257</v>
      </c>
      <c r="V491" s="29">
        <f ca="1">_xlfn.XLOOKUP(Table_TrackDisplacement[[#This Row],[Track ID]],Table__Track_Baseline[Track ID],Table__Track_Baseline[Avg. Twist],"-")</f>
        <v>2.50395156573191</v>
      </c>
      <c r="W491" s="29">
        <f ca="1">IFERROR(Table_TrackDisplacement[[#This Row],[Twist Raw Data]]-Table_TrackDisplacement[[#This Row],[BL Twist Raw Data]],"-")</f>
        <v>-0.46604380667858436</v>
      </c>
      <c r="X491" s="29">
        <f ca="1">IFERROR(Table_TrackDisplacement[[#This Row],[Cant Delta Data]]-OFFSET(Table_TrackDisplacement[[#This Row],[Cant Delta Data]],-2,0),"-")</f>
        <v>-0.46604380667858436</v>
      </c>
      <c r="Y491" s="29">
        <f ca="1">IFERROR(Table_TrackDisplacement[[#This Row],[Twist Delta Data]]-Table_TrackDisplacement[[#This Row],[Raw Twist Change]],"-")</f>
        <v>0</v>
      </c>
      <c r="Z4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1322.0103281669619</v>
      </c>
      <c r="AA491" s="29">
        <f>_xlfn.XLOOKUP(Table_TrackDisplacement[[#This Row],[Track ID]],Table__Track_Baseline[Track ID],Table__Track_Baseline[Avg. Gauge],"-")</f>
        <v>1322.4197928471017</v>
      </c>
      <c r="AB491" s="29">
        <f>IFERROR(Table_TrackDisplacement[[#This Row],[Gauge Raw Data]]-Table_TrackDisplacement[[#This Row],[BL Gauge Raw Data]],"-")</f>
        <v>-0.409464680139763</v>
      </c>
      <c r="AC4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0.69778307716419929</v>
      </c>
    </row>
    <row r="492" spans="1:29" x14ac:dyDescent="0.25">
      <c r="A492" s="27">
        <v>45796.770833333336</v>
      </c>
      <c r="B492" s="28" t="s">
        <v>12</v>
      </c>
      <c r="C492" s="28" t="str">
        <f>Table_TrackDisplacement[[#This Row],[Epoch]]&amp;"-"&amp;Table_TrackDisplacement[[#This Row],[Track ID]]</f>
        <v>45796.7708333333-250-RL-OP-0021</v>
      </c>
      <c r="D492" s="34">
        <v>51886.101888003854</v>
      </c>
      <c r="E492" s="34">
        <v>159195.446681709</v>
      </c>
      <c r="F492" s="34">
        <v>18.870774640796562</v>
      </c>
      <c r="G492" s="34">
        <v>51885.742050780667</v>
      </c>
      <c r="H492" s="34">
        <v>159194.18695535802</v>
      </c>
      <c r="I492" s="34">
        <v>18.866068661183395</v>
      </c>
      <c r="J492" s="33">
        <v>-9.5402773877140135E-4</v>
      </c>
      <c r="K492" s="33">
        <v>8.2784943515434861E-4</v>
      </c>
      <c r="L492" s="33">
        <v>7.1828401923212937E-4</v>
      </c>
      <c r="M492" s="33">
        <v>-9.2536066222237423E-4</v>
      </c>
      <c r="N492" s="33">
        <v>2.5963140069507062E-4</v>
      </c>
      <c r="O492" s="33">
        <v>1.5742820380637568E-8</v>
      </c>
      <c r="P492" s="29">
        <f>(Table_TrackDisplacement[[#This Row],[LR Track Z]]-Table_TrackDisplacement[[#This Row],[RR Track Z]])*1000</f>
        <v>4.7059796131669884</v>
      </c>
      <c r="Q492" s="29">
        <f>_xlfn.XLOOKUP(Table_TrackDisplacement[[#This Row],[Track ID]],Table__Track_Baseline[Track ID],Table__Track_Baseline[Avg. Cant],"-")</f>
        <v>3.9877113367552397</v>
      </c>
      <c r="R492" s="29">
        <f>Table_TrackDisplacement[[#This Row],[Cant Raw Data]]-Table_TrackDisplacement[[#This Row],[BL Cant Raw Data]]</f>
        <v>0.71826827641174873</v>
      </c>
      <c r="S492" s="30">
        <f>(Table_TrackDisplacement[[#This Row],[Delta LR Z]]-Table_TrackDisplacement[[#This Row],[Delta RR Z]])*1000</f>
        <v>0.71826827641174873</v>
      </c>
      <c r="T492" s="29">
        <f>Table_TrackDisplacement[[#This Row],[Cant Delta Data]]-Table_TrackDisplacement[[#This Row],[Raw Cant Change]]</f>
        <v>0</v>
      </c>
      <c r="U492" s="29">
        <f ca="1">IFERROR(Table_TrackDisplacement[[#This Row],[Cant Raw Data]]-OFFSET(Table_TrackDisplacement[[#This Row],[Cant Raw Data]],-2,0),"-")</f>
        <v>-8.502376373130005</v>
      </c>
      <c r="V492" s="29" t="str">
        <f ca="1">_xlfn.XLOOKUP(Table_TrackDisplacement[[#This Row],[Track ID]],Table__Track_Baseline[Track ID],Table__Track_Baseline[Avg. Twist],"-")</f>
        <v>-</v>
      </c>
      <c r="W492" s="29" t="str">
        <f ca="1">IFERROR(Table_TrackDisplacement[[#This Row],[Twist Raw Data]]-Table_TrackDisplacement[[#This Row],[BL Twist Raw Data]],"-")</f>
        <v>-</v>
      </c>
      <c r="X492" s="29">
        <f ca="1">IFERROR(Table_TrackDisplacement[[#This Row],[Cant Delta Data]]-OFFSET(Table_TrackDisplacement[[#This Row],[Cant Delta Data]],-2,0),"-")</f>
        <v>1.000411897123854</v>
      </c>
      <c r="Y492" s="29" t="str">
        <f ca="1">IFERROR(Table_TrackDisplacement[[#This Row],[Twist Delta Data]]-Table_TrackDisplacement[[#This Row],[Raw Twist Change]],"-")</f>
        <v>-</v>
      </c>
      <c r="Z4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1310.1203962963702</v>
      </c>
      <c r="AA492" s="29">
        <f>_xlfn.XLOOKUP(Table_TrackDisplacement[[#This Row],[Track ID]],Table__Track_Baseline[Track ID],Table__Track_Baseline[Avg. Gauge],"-")</f>
        <v>1309.5795373260466</v>
      </c>
      <c r="AB492" s="29">
        <f>IFERROR(Table_TrackDisplacement[[#This Row],[Gauge Raw Data]]-Table_TrackDisplacement[[#This Row],[BL Gauge Raw Data]],"-")</f>
        <v>0.54085897032359753</v>
      </c>
      <c r="AC4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0.91629845184968928</v>
      </c>
    </row>
    <row r="493" spans="1:29" x14ac:dyDescent="0.25">
      <c r="A493" s="27">
        <v>45796.770833333336</v>
      </c>
      <c r="B493" s="28" t="s">
        <v>13</v>
      </c>
      <c r="C493" s="28" t="str">
        <f>Table_TrackDisplacement[[#This Row],[Epoch]]&amp;"-"&amp;Table_TrackDisplacement[[#This Row],[Track ID]]</f>
        <v>45796.7708333333-250-RL-OP-0022</v>
      </c>
      <c r="D493" s="34">
        <v>51887.0635346048</v>
      </c>
      <c r="E493" s="34">
        <v>159195.1723903708</v>
      </c>
      <c r="F493" s="34">
        <v>18.870497718698449</v>
      </c>
      <c r="G493" s="34">
        <v>51886.703169507433</v>
      </c>
      <c r="H493" s="34">
        <v>159193.910819971</v>
      </c>
      <c r="I493" s="34">
        <v>18.866271378951897</v>
      </c>
      <c r="J493" s="33">
        <v>-8.9753687643678859E-4</v>
      </c>
      <c r="K493" s="33">
        <v>1.0259113041684031E-3</v>
      </c>
      <c r="L493" s="33">
        <v>3.7211053585650689E-4</v>
      </c>
      <c r="M493" s="33">
        <v>-8.3564992382889614E-4</v>
      </c>
      <c r="N493" s="33">
        <v>5.71688316995278E-4</v>
      </c>
      <c r="O493" s="33">
        <v>3.4664481063373387E-8</v>
      </c>
      <c r="P493" s="29">
        <f>(Table_TrackDisplacement[[#This Row],[LR Track Z]]-Table_TrackDisplacement[[#This Row],[RR Track Z]])*1000</f>
        <v>4.2263397465518437</v>
      </c>
      <c r="Q493" s="29">
        <f>_xlfn.XLOOKUP(Table_TrackDisplacement[[#This Row],[Track ID]],Table__Track_Baseline[Track ID],Table__Track_Baseline[Avg. Cant],"-")</f>
        <v>3.8542638751764002</v>
      </c>
      <c r="R493" s="29">
        <f>Table_TrackDisplacement[[#This Row],[Cant Raw Data]]-Table_TrackDisplacement[[#This Row],[BL Cant Raw Data]]</f>
        <v>0.37207587137544351</v>
      </c>
      <c r="S493" s="30">
        <f>(Table_TrackDisplacement[[#This Row],[Delta LR Z]]-Table_TrackDisplacement[[#This Row],[Delta RR Z]])*1000</f>
        <v>0.37207587137544351</v>
      </c>
      <c r="T493" s="29">
        <f>Table_TrackDisplacement[[#This Row],[Cant Delta Data]]-Table_TrackDisplacement[[#This Row],[Raw Cant Change]]</f>
        <v>0</v>
      </c>
      <c r="U493" s="29">
        <f ca="1">IFERROR(Table_TrackDisplacement[[#This Row],[Cant Raw Data]]-OFFSET(Table_TrackDisplacement[[#This Row],[Cant Raw Data]],-2,0),"-")</f>
        <v>-10.000970119275365</v>
      </c>
      <c r="V493" s="29" t="str">
        <f ca="1">_xlfn.XLOOKUP(Table_TrackDisplacement[[#This Row],[Track ID]],Table__Track_Baseline[Track ID],Table__Track_Baseline[Avg. Twist],"-")</f>
        <v>-</v>
      </c>
      <c r="W493" s="29" t="str">
        <f ca="1">IFERROR(Table_TrackDisplacement[[#This Row],[Twist Raw Data]]-Table_TrackDisplacement[[#This Row],[BL Twist Raw Data]],"-")</f>
        <v>-</v>
      </c>
      <c r="X493" s="29">
        <f ca="1">IFERROR(Table_TrackDisplacement[[#This Row],[Cant Delta Data]]-OFFSET(Table_TrackDisplacement[[#This Row],[Cant Delta Data]],-2,0),"-")</f>
        <v>0.88724139542151192</v>
      </c>
      <c r="Y493" s="29" t="str">
        <f ca="1">IFERROR(Table_TrackDisplacement[[#This Row],[Twist Delta Data]]-Table_TrackDisplacement[[#This Row],[Raw Twist Change]],"-")</f>
        <v>-</v>
      </c>
      <c r="Z4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1312.0368664805364</v>
      </c>
      <c r="AA493" s="29">
        <f>_xlfn.XLOOKUP(Table_TrackDisplacement[[#This Row],[Track ID]],Table__Track_Baseline[Track ID],Table__Track_Baseline[Avg. Gauge],"-")</f>
        <v>1311.6159795455751</v>
      </c>
      <c r="AB493" s="29">
        <f>IFERROR(Table_TrackDisplacement[[#This Row],[Gauge Raw Data]]-Table_TrackDisplacement[[#This Row],[BL Gauge Raw Data]],"-")</f>
        <v>0.4208869349613451</v>
      </c>
      <c r="AC4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0.59041423681967919</v>
      </c>
    </row>
    <row r="494" spans="1:29" x14ac:dyDescent="0.25">
      <c r="A494" s="27">
        <v>45796.770833333336</v>
      </c>
      <c r="B494" s="28" t="s">
        <v>14</v>
      </c>
      <c r="C494" s="28" t="str">
        <f>Table_TrackDisplacement[[#This Row],[Epoch]]&amp;"-"&amp;Table_TrackDisplacement[[#This Row],[Track ID]]</f>
        <v>45796.7708333333-250-RL-OP-0023</v>
      </c>
      <c r="D494" s="34">
        <v>51888.025181205747</v>
      </c>
      <c r="E494" s="34">
        <v>159194.89809903264</v>
      </c>
      <c r="F494" s="34">
        <v>18.870220796600339</v>
      </c>
      <c r="G494" s="34">
        <v>51887.664288234206</v>
      </c>
      <c r="H494" s="34">
        <v>159193.63468458402</v>
      </c>
      <c r="I494" s="34">
        <v>18.866474096720399</v>
      </c>
      <c r="J494" s="33">
        <v>-8.4104601410217583E-4</v>
      </c>
      <c r="K494" s="33">
        <v>1.2239732313901186E-3</v>
      </c>
      <c r="L494" s="33">
        <v>2.5937052484437118E-5</v>
      </c>
      <c r="M494" s="33">
        <v>-7.4593917088350281E-4</v>
      </c>
      <c r="N494" s="33">
        <v>8.8374529150314629E-4</v>
      </c>
      <c r="O494" s="33">
        <v>5.3586141746109206E-8</v>
      </c>
      <c r="P494" s="29">
        <f>(Table_TrackDisplacement[[#This Row],[LR Track Z]]-Table_TrackDisplacement[[#This Row],[RR Track Z]])*1000</f>
        <v>3.7466998799402518</v>
      </c>
      <c r="Q494" s="29">
        <f>_xlfn.XLOOKUP(Table_TrackDisplacement[[#This Row],[Track ID]],Table__Track_Baseline[Track ID],Table__Track_Baseline[Avg. Cant],"-")</f>
        <v>3.7208164135975608</v>
      </c>
      <c r="R494" s="29">
        <f>Table_TrackDisplacement[[#This Row],[Cant Raw Data]]-Table_TrackDisplacement[[#This Row],[BL Cant Raw Data]]</f>
        <v>2.5883466342691008E-2</v>
      </c>
      <c r="S494" s="30">
        <f>(Table_TrackDisplacement[[#This Row],[Delta LR Z]]-Table_TrackDisplacement[[#This Row],[Delta RR Z]])*1000</f>
        <v>2.5883466342691008E-2</v>
      </c>
      <c r="T494" s="29">
        <f>Table_TrackDisplacement[[#This Row],[Cant Delta Data]]-Table_TrackDisplacement[[#This Row],[Raw Cant Change]]</f>
        <v>0</v>
      </c>
      <c r="U494" s="29">
        <f ca="1">IFERROR(Table_TrackDisplacement[[#This Row],[Cant Raw Data]]-OFFSET(Table_TrackDisplacement[[#This Row],[Cant Raw Data]],-2,0),"-")</f>
        <v>-0.95927973322673665</v>
      </c>
      <c r="V494" s="29">
        <f ca="1">_xlfn.XLOOKUP(Table_TrackDisplacement[[#This Row],[Track ID]],Table__Track_Baseline[Track ID],Table__Track_Baseline[Avg. Twist],"-")</f>
        <v>-0.26689492315767893</v>
      </c>
      <c r="W494" s="29">
        <f ca="1">IFERROR(Table_TrackDisplacement[[#This Row],[Twist Raw Data]]-Table_TrackDisplacement[[#This Row],[BL Twist Raw Data]],"-")</f>
        <v>-0.69238481006905772</v>
      </c>
      <c r="X494" s="29">
        <f ca="1">IFERROR(Table_TrackDisplacement[[#This Row],[Cant Delta Data]]-OFFSET(Table_TrackDisplacement[[#This Row],[Cant Delta Data]],-2,0),"-")</f>
        <v>-0.69238481006905772</v>
      </c>
      <c r="Y494" s="29">
        <f ca="1">IFERROR(Table_TrackDisplacement[[#This Row],[Twist Delta Data]]-Table_TrackDisplacement[[#This Row],[Raw Twist Change]],"-")</f>
        <v>0</v>
      </c>
      <c r="Z4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1313.9535165500822</v>
      </c>
      <c r="AA494" s="29">
        <f>_xlfn.XLOOKUP(Table_TrackDisplacement[[#This Row],[Track ID]],Table__Track_Baseline[Track ID],Table__Track_Baseline[Avg. Gauge],"-")</f>
        <v>1313.6524365911453</v>
      </c>
      <c r="AB494" s="29">
        <f>IFERROR(Table_TrackDisplacement[[#This Row],[Gauge Raw Data]]-Table_TrackDisplacement[[#This Row],[BL Gauge Raw Data]],"-")</f>
        <v>0.30107995893695261</v>
      </c>
      <c r="AC4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0.35421789415085697</v>
      </c>
    </row>
    <row r="495" spans="1:29" x14ac:dyDescent="0.25">
      <c r="A495" s="27">
        <v>45796.770833333336</v>
      </c>
      <c r="B495" s="28" t="s">
        <v>15</v>
      </c>
      <c r="C495" s="28" t="str">
        <f>Table_TrackDisplacement[[#This Row],[Epoch]]&amp;"-"&amp;Table_TrackDisplacement[[#This Row],[Track ID]]</f>
        <v>45796.7708333333-250-RL-OP-0024</v>
      </c>
      <c r="D495" s="34">
        <v>51888.986205860805</v>
      </c>
      <c r="E495" s="34">
        <v>159194.62272788165</v>
      </c>
      <c r="F495" s="34">
        <v>18.869514793813725</v>
      </c>
      <c r="G495" s="34">
        <v>51888.624024107339</v>
      </c>
      <c r="H495" s="34">
        <v>159193.3577967032</v>
      </c>
      <c r="I495" s="34">
        <v>18.86545332152658</v>
      </c>
      <c r="J495" s="33">
        <v>-1.0604572889860719E-4</v>
      </c>
      <c r="K495" s="33">
        <v>6.2975491164252162E-4</v>
      </c>
      <c r="L495" s="33">
        <v>-1.5830230282176672E-7</v>
      </c>
      <c r="M495" s="33">
        <v>-1.0719956699176691E-3</v>
      </c>
      <c r="N495" s="33">
        <v>7.5046025449410081E-4</v>
      </c>
      <c r="O495" s="33">
        <v>2.1475951683669336E-7</v>
      </c>
      <c r="P495" s="29">
        <f>(Table_TrackDisplacement[[#This Row],[LR Track Z]]-Table_TrackDisplacement[[#This Row],[RR Track Z]])*1000</f>
        <v>4.0614722871445963</v>
      </c>
      <c r="Q495" s="29">
        <f>_xlfn.XLOOKUP(Table_TrackDisplacement[[#This Row],[Track ID]],Table__Track_Baseline[Track ID],Table__Track_Baseline[Avg. Cant],"-")</f>
        <v>4.0618453489642548</v>
      </c>
      <c r="R495" s="29">
        <f>Table_TrackDisplacement[[#This Row],[Cant Raw Data]]-Table_TrackDisplacement[[#This Row],[BL Cant Raw Data]]</f>
        <v>-3.7306181965846008E-4</v>
      </c>
      <c r="S495" s="30">
        <f>(Table_TrackDisplacement[[#This Row],[Delta LR Z]]-Table_TrackDisplacement[[#This Row],[Delta RR Z]])*1000</f>
        <v>-3.7306181965846008E-4</v>
      </c>
      <c r="T495" s="29">
        <f>Table_TrackDisplacement[[#This Row],[Cant Delta Data]]-Table_TrackDisplacement[[#This Row],[Raw Cant Change]]</f>
        <v>0</v>
      </c>
      <c r="U495" s="29">
        <f ca="1">IFERROR(Table_TrackDisplacement[[#This Row],[Cant Raw Data]]-OFFSET(Table_TrackDisplacement[[#This Row],[Cant Raw Data]],-2,0),"-")</f>
        <v>-0.16486745940724745</v>
      </c>
      <c r="V495" s="29">
        <f ca="1">_xlfn.XLOOKUP(Table_TrackDisplacement[[#This Row],[Track ID]],Table__Track_Baseline[Track ID],Table__Track_Baseline[Avg. Twist],"-")</f>
        <v>0.20758147378785452</v>
      </c>
      <c r="W495" s="29">
        <f ca="1">IFERROR(Table_TrackDisplacement[[#This Row],[Twist Raw Data]]-Table_TrackDisplacement[[#This Row],[BL Twist Raw Data]],"-")</f>
        <v>-0.37244893319510197</v>
      </c>
      <c r="X495" s="29">
        <f ca="1">IFERROR(Table_TrackDisplacement[[#This Row],[Cant Delta Data]]-OFFSET(Table_TrackDisplacement[[#This Row],[Cant Delta Data]],-2,0),"-")</f>
        <v>-0.37244893319510197</v>
      </c>
      <c r="Y495" s="29">
        <f ca="1">IFERROR(Table_TrackDisplacement[[#This Row],[Twist Delta Data]]-Table_TrackDisplacement[[#This Row],[Raw Twist Change]],"-")</f>
        <v>0</v>
      </c>
      <c r="Z4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1315.7670782895584</v>
      </c>
      <c r="AA495" s="29">
        <f>_xlfn.XLOOKUP(Table_TrackDisplacement[[#This Row],[Track ID]],Table__Track_Baseline[Track ID],Table__Track_Baseline[Avg. Gauge],"-")</f>
        <v>1315.6175827293309</v>
      </c>
      <c r="AB495" s="29">
        <f>IFERROR(Table_TrackDisplacement[[#This Row],[Gauge Raw Data]]-Table_TrackDisplacement[[#This Row],[BL Gauge Raw Data]],"-")</f>
        <v>0.14949556022747856</v>
      </c>
      <c r="AC4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0.97346248388048717</v>
      </c>
    </row>
    <row r="496" spans="1:29" x14ac:dyDescent="0.25">
      <c r="A496" s="27">
        <v>45796.770833333336</v>
      </c>
      <c r="B496" s="28" t="s">
        <v>16</v>
      </c>
      <c r="C496" s="28" t="str">
        <f>Table_TrackDisplacement[[#This Row],[Epoch]]&amp;"-"&amp;Table_TrackDisplacement[[#This Row],[Track ID]]</f>
        <v>45796.7708333333-250-RL-OP-0025</v>
      </c>
      <c r="D496" s="34">
        <v>51889.947492753308</v>
      </c>
      <c r="E496" s="34">
        <v>159194.34717940842</v>
      </c>
      <c r="F496" s="34">
        <v>18.868773709900385</v>
      </c>
      <c r="G496" s="34">
        <v>51889.58479107709</v>
      </c>
      <c r="H496" s="34">
        <v>159193.08044244221</v>
      </c>
      <c r="I496" s="34">
        <v>18.864251762034648</v>
      </c>
      <c r="J496" s="33">
        <v>-2.2073935542721301E-4</v>
      </c>
      <c r="K496" s="33">
        <v>2.2931682178750634E-4</v>
      </c>
      <c r="L496" s="33">
        <v>-3.2951396278235734E-7</v>
      </c>
      <c r="M496" s="33">
        <v>-1.15464479313232E-3</v>
      </c>
      <c r="N496" s="33">
        <v>4.6399520942941308E-4</v>
      </c>
      <c r="O496" s="33">
        <v>4.6129782305115441E-7</v>
      </c>
      <c r="P496" s="29">
        <f>(Table_TrackDisplacement[[#This Row],[LR Track Z]]-Table_TrackDisplacement[[#This Row],[RR Track Z]])*1000</f>
        <v>4.5219478657365642</v>
      </c>
      <c r="Q496" s="29">
        <f>_xlfn.XLOOKUP(Table_TrackDisplacement[[#This Row],[Track ID]],Table__Track_Baseline[Track ID],Table__Track_Baseline[Avg. Cant],"-")</f>
        <v>4.5227386775223977</v>
      </c>
      <c r="R496" s="29">
        <f>Table_TrackDisplacement[[#This Row],[Cant Raw Data]]-Table_TrackDisplacement[[#This Row],[BL Cant Raw Data]]</f>
        <v>-7.9081178583351175E-4</v>
      </c>
      <c r="S496" s="30">
        <f>(Table_TrackDisplacement[[#This Row],[Delta LR Z]]-Table_TrackDisplacement[[#This Row],[Delta RR Z]])*1000</f>
        <v>-7.9081178583351175E-4</v>
      </c>
      <c r="T496" s="29">
        <f>Table_TrackDisplacement[[#This Row],[Cant Delta Data]]-Table_TrackDisplacement[[#This Row],[Raw Cant Change]]</f>
        <v>0</v>
      </c>
      <c r="U496" s="29">
        <f ca="1">IFERROR(Table_TrackDisplacement[[#This Row],[Cant Raw Data]]-OFFSET(Table_TrackDisplacement[[#This Row],[Cant Raw Data]],-2,0),"-")</f>
        <v>0.77524798579631238</v>
      </c>
      <c r="V496" s="29">
        <f ca="1">_xlfn.XLOOKUP(Table_TrackDisplacement[[#This Row],[Track ID]],Table__Track_Baseline[Track ID],Table__Track_Baseline[Avg. Twist],"-")</f>
        <v>0.8019222639248369</v>
      </c>
      <c r="W496" s="29">
        <f ca="1">IFERROR(Table_TrackDisplacement[[#This Row],[Twist Raw Data]]-Table_TrackDisplacement[[#This Row],[BL Twist Raw Data]],"-")</f>
        <v>-2.667427812852452E-2</v>
      </c>
      <c r="X496" s="29">
        <f ca="1">IFERROR(Table_TrackDisplacement[[#This Row],[Cant Delta Data]]-OFFSET(Table_TrackDisplacement[[#This Row],[Cant Delta Data]],-2,0),"-")</f>
        <v>-2.667427812852452E-2</v>
      </c>
      <c r="Y496" s="29">
        <f ca="1">IFERROR(Table_TrackDisplacement[[#This Row],[Twist Delta Data]]-Table_TrackDisplacement[[#This Row],[Raw Twist Change]],"-")</f>
        <v>0</v>
      </c>
      <c r="Z4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1317.6477129731627</v>
      </c>
      <c r="AA496" s="29">
        <f>_xlfn.XLOOKUP(Table_TrackDisplacement[[#This Row],[Track ID]],Table__Track_Baseline[Track ID],Table__Track_Baseline[Avg. Gauge],"-")</f>
        <v>1317.6166071174061</v>
      </c>
      <c r="AB496" s="29">
        <f>IFERROR(Table_TrackDisplacement[[#This Row],[Gauge Raw Data]]-Table_TrackDisplacement[[#This Row],[BL Gauge Raw Data]],"-")</f>
        <v>3.1105855756550227E-2</v>
      </c>
      <c r="AC4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0.96294025649811377</v>
      </c>
    </row>
    <row r="497" spans="1:29" x14ac:dyDescent="0.25">
      <c r="A497" s="27">
        <v>45796.770833333336</v>
      </c>
      <c r="B497" s="28" t="s">
        <v>17</v>
      </c>
      <c r="C497" s="28" t="str">
        <f>Table_TrackDisplacement[[#This Row],[Epoch]]&amp;"-"&amp;Table_TrackDisplacement[[#This Row],[Track ID]]</f>
        <v>45796.7708333333-250-RL-OP-0026</v>
      </c>
      <c r="D497" s="34">
        <v>51890.908779645804</v>
      </c>
      <c r="E497" s="34">
        <v>159194.07163093518</v>
      </c>
      <c r="F497" s="34">
        <v>18.868032625987045</v>
      </c>
      <c r="G497" s="34">
        <v>51890.545558046833</v>
      </c>
      <c r="H497" s="34">
        <v>159192.80308818122</v>
      </c>
      <c r="I497" s="34">
        <v>18.86305020254272</v>
      </c>
      <c r="J497" s="33">
        <v>-3.3543298923177645E-4</v>
      </c>
      <c r="K497" s="33">
        <v>-1.7112129717133939E-4</v>
      </c>
      <c r="L497" s="33">
        <v>-5.0072562274294796E-7</v>
      </c>
      <c r="M497" s="33">
        <v>-1.2372939308988862E-3</v>
      </c>
      <c r="N497" s="33">
        <v>1.7753013526089489E-4</v>
      </c>
      <c r="O497" s="33">
        <v>7.0783612571290178E-7</v>
      </c>
      <c r="P497" s="29">
        <f>(Table_TrackDisplacement[[#This Row],[LR Track Z]]-Table_TrackDisplacement[[#This Row],[RR Track Z]])*1000</f>
        <v>4.9824234443249793</v>
      </c>
      <c r="Q497" s="29">
        <f>_xlfn.XLOOKUP(Table_TrackDisplacement[[#This Row],[Track ID]],Table__Track_Baseline[Track ID],Table__Track_Baseline[Avg. Cant],"-")</f>
        <v>4.9836320060734352</v>
      </c>
      <c r="R497" s="29">
        <f>Table_TrackDisplacement[[#This Row],[Cant Raw Data]]-Table_TrackDisplacement[[#This Row],[BL Cant Raw Data]]</f>
        <v>-1.2085617484558497E-3</v>
      </c>
      <c r="S497" s="30">
        <f>(Table_TrackDisplacement[[#This Row],[Delta LR Z]]-Table_TrackDisplacement[[#This Row],[Delta RR Z]])*1000</f>
        <v>-1.2085617484558497E-3</v>
      </c>
      <c r="T497" s="29">
        <f>Table_TrackDisplacement[[#This Row],[Cant Delta Data]]-Table_TrackDisplacement[[#This Row],[Raw Cant Change]]</f>
        <v>0</v>
      </c>
      <c r="U497" s="29">
        <f ca="1">IFERROR(Table_TrackDisplacement[[#This Row],[Cant Raw Data]]-OFFSET(Table_TrackDisplacement[[#This Row],[Cant Raw Data]],-2,0),"-")</f>
        <v>0.92095115718038301</v>
      </c>
      <c r="V497" s="29">
        <f ca="1">_xlfn.XLOOKUP(Table_TrackDisplacement[[#This Row],[Track ID]],Table__Track_Baseline[Track ID],Table__Track_Baseline[Avg. Twist],"-")</f>
        <v>0.9217866571091804</v>
      </c>
      <c r="W497" s="29">
        <f ca="1">IFERROR(Table_TrackDisplacement[[#This Row],[Twist Raw Data]]-Table_TrackDisplacement[[#This Row],[BL Twist Raw Data]],"-")</f>
        <v>-8.3549992879738966E-4</v>
      </c>
      <c r="X497" s="29">
        <f ca="1">IFERROR(Table_TrackDisplacement[[#This Row],[Cant Delta Data]]-OFFSET(Table_TrackDisplacement[[#This Row],[Cant Delta Data]],-2,0),"-")</f>
        <v>-8.3549992879738966E-4</v>
      </c>
      <c r="Y497" s="29">
        <f ca="1">IFERROR(Table_TrackDisplacement[[#This Row],[Twist Delta Data]]-Table_TrackDisplacement[[#This Row],[Raw Twist Change]],"-")</f>
        <v>0</v>
      </c>
      <c r="Z4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1319.5285041066368</v>
      </c>
      <c r="AA497" s="29">
        <f>_xlfn.XLOOKUP(Table_TrackDisplacement[[#This Row],[Track ID]],Table__Track_Baseline[Track ID],Table__Track_Baseline[Avg. Gauge],"-")</f>
        <v>1319.6157879683969</v>
      </c>
      <c r="AB497" s="29">
        <f>IFERROR(Table_TrackDisplacement[[#This Row],[Gauge Raw Data]]-Table_TrackDisplacement[[#This Row],[BL Gauge Raw Data]],"-")</f>
        <v>-8.7283861760170112E-2</v>
      </c>
      <c r="AC4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0.96690870306520382</v>
      </c>
    </row>
    <row r="498" spans="1:29" x14ac:dyDescent="0.25">
      <c r="A498" s="27">
        <v>45796.770833333336</v>
      </c>
      <c r="B498" s="28" t="s">
        <v>18</v>
      </c>
      <c r="C498" s="28" t="str">
        <f>Table_TrackDisplacement[[#This Row],[Epoch]]&amp;"-"&amp;Table_TrackDisplacement[[#This Row],[Track ID]]</f>
        <v>45796.7708333333-250-RL-OP-0027</v>
      </c>
      <c r="D498" s="34">
        <v>51891.870085166687</v>
      </c>
      <c r="E498" s="34">
        <v>159193.79534240576</v>
      </c>
      <c r="F498" s="34">
        <v>18.865661447731828</v>
      </c>
      <c r="G498" s="34">
        <v>51891.504353461787</v>
      </c>
      <c r="H498" s="34">
        <v>159192.52690810763</v>
      </c>
      <c r="I498" s="34">
        <v>18.861283132921656</v>
      </c>
      <c r="J498" s="33">
        <v>-9.1250735567882657E-4</v>
      </c>
      <c r="K498" s="33">
        <v>3.0419288668781519E-4</v>
      </c>
      <c r="L498" s="33">
        <v>-2.2264352850243085E-7</v>
      </c>
      <c r="M498" s="33">
        <v>-5.9261651040287688E-4</v>
      </c>
      <c r="N498" s="33">
        <v>2.5689514586701989E-4</v>
      </c>
      <c r="O498" s="33">
        <v>2.6530467422958282E-7</v>
      </c>
      <c r="P498" s="29">
        <f>(Table_TrackDisplacement[[#This Row],[LR Track Z]]-Table_TrackDisplacement[[#This Row],[RR Track Z]])*1000</f>
        <v>4.3783148101717018</v>
      </c>
      <c r="Q498" s="29">
        <f>_xlfn.XLOOKUP(Table_TrackDisplacement[[#This Row],[Track ID]],Table__Track_Baseline[Track ID],Table__Track_Baseline[Avg. Cant],"-")</f>
        <v>4.3788027583744338</v>
      </c>
      <c r="R498" s="29">
        <f>Table_TrackDisplacement[[#This Row],[Cant Raw Data]]-Table_TrackDisplacement[[#This Row],[BL Cant Raw Data]]</f>
        <v>-4.8794820273201367E-4</v>
      </c>
      <c r="S498" s="30">
        <f>(Table_TrackDisplacement[[#This Row],[Delta LR Z]]-Table_TrackDisplacement[[#This Row],[Delta RR Z]])*1000</f>
        <v>-4.8794820273201367E-4</v>
      </c>
      <c r="T498" s="29">
        <f>Table_TrackDisplacement[[#This Row],[Cant Delta Data]]-Table_TrackDisplacement[[#This Row],[Raw Cant Change]]</f>
        <v>0</v>
      </c>
      <c r="U498" s="29">
        <f ca="1">IFERROR(Table_TrackDisplacement[[#This Row],[Cant Raw Data]]-OFFSET(Table_TrackDisplacement[[#This Row],[Cant Raw Data]],-2,0),"-")</f>
        <v>-0.14363305556486239</v>
      </c>
      <c r="V498" s="29">
        <f ca="1">_xlfn.XLOOKUP(Table_TrackDisplacement[[#This Row],[Track ID]],Table__Track_Baseline[Track ID],Table__Track_Baseline[Avg. Twist],"-")</f>
        <v>-0.14393591914796389</v>
      </c>
      <c r="W498" s="29">
        <f ca="1">IFERROR(Table_TrackDisplacement[[#This Row],[Twist Raw Data]]-Table_TrackDisplacement[[#This Row],[BL Twist Raw Data]],"-")</f>
        <v>3.0286358310149808E-4</v>
      </c>
      <c r="X498" s="29">
        <f ca="1">IFERROR(Table_TrackDisplacement[[#This Row],[Cant Delta Data]]-OFFSET(Table_TrackDisplacement[[#This Row],[Cant Delta Data]],-2,0),"-")</f>
        <v>3.0286358310149808E-4</v>
      </c>
      <c r="Y498" s="29">
        <f ca="1">IFERROR(Table_TrackDisplacement[[#This Row],[Twist Delta Data]]-Table_TrackDisplacement[[#This Row],[Raw Twist Change]],"-")</f>
        <v>0</v>
      </c>
      <c r="Z4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498" s="29">
        <f>_xlfn.XLOOKUP(Table_TrackDisplacement[[#This Row],[Track ID]],Table__Track_Baseline[Track ID],Table__Track_Baseline[Avg. Gauge],"-")</f>
        <v>1320.1585236010314</v>
      </c>
      <c r="AB498" s="29">
        <f>IFERROR(Table_TrackDisplacement[[#This Row],[Gauge Raw Data]]-Table_TrackDisplacement[[#This Row],[BL Gauge Raw Data]],"-")</f>
        <v>-4.3218674556783299E-2</v>
      </c>
      <c r="AC4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0.32336893368343422</v>
      </c>
    </row>
    <row r="499" spans="1:29" x14ac:dyDescent="0.25">
      <c r="A499" s="27">
        <v>45796.770833333336</v>
      </c>
      <c r="B499" s="28" t="s">
        <v>19</v>
      </c>
      <c r="C499" s="28" t="str">
        <f>Table_TrackDisplacement[[#This Row],[Epoch]]&amp;"-"&amp;Table_TrackDisplacement[[#This Row],[Track ID]]</f>
        <v>45796.7708333333-250-RL-OP-0028</v>
      </c>
      <c r="D499" s="34">
        <v>51892.831165658921</v>
      </c>
      <c r="E499" s="34">
        <v>159193.51908472509</v>
      </c>
      <c r="F499" s="34">
        <v>18.863215774997911</v>
      </c>
      <c r="G499" s="34">
        <v>51892.465288045249</v>
      </c>
      <c r="H499" s="34">
        <v>159192.25013834573</v>
      </c>
      <c r="I499" s="34">
        <v>18.859487246856443</v>
      </c>
      <c r="J499" s="33">
        <v>-8.2100701547460631E-4</v>
      </c>
      <c r="K499" s="33">
        <v>6.223197269719094E-4</v>
      </c>
      <c r="L499" s="33">
        <v>-4.5548554084007264E-7</v>
      </c>
      <c r="M499" s="33">
        <v>-5.151581863174215E-4</v>
      </c>
      <c r="N499" s="33">
        <v>5.2561389748007059E-4</v>
      </c>
      <c r="O499" s="33">
        <v>5.4282002182048927E-7</v>
      </c>
      <c r="P499" s="29">
        <f>(Table_TrackDisplacement[[#This Row],[LR Track Z]]-Table_TrackDisplacement[[#This Row],[RR Track Z]])*1000</f>
        <v>3.7285281414689564</v>
      </c>
      <c r="Q499" s="29">
        <f>_xlfn.XLOOKUP(Table_TrackDisplacement[[#This Row],[Track ID]],Table__Track_Baseline[Track ID],Table__Track_Baseline[Avg. Cant],"-")</f>
        <v>3.729526447031617</v>
      </c>
      <c r="R499" s="29">
        <f>Table_TrackDisplacement[[#This Row],[Cant Raw Data]]-Table_TrackDisplacement[[#This Row],[BL Cant Raw Data]]</f>
        <v>-9.9830556266056192E-4</v>
      </c>
      <c r="S499" s="30">
        <f>(Table_TrackDisplacement[[#This Row],[Delta LR Z]]-Table_TrackDisplacement[[#This Row],[Delta RR Z]])*1000</f>
        <v>-9.9830556266056192E-4</v>
      </c>
      <c r="T499" s="29">
        <f>Table_TrackDisplacement[[#This Row],[Cant Delta Data]]-Table_TrackDisplacement[[#This Row],[Raw Cant Change]]</f>
        <v>0</v>
      </c>
      <c r="U499" s="29">
        <f ca="1">IFERROR(Table_TrackDisplacement[[#This Row],[Cant Raw Data]]-OFFSET(Table_TrackDisplacement[[#This Row],[Cant Raw Data]],-2,0),"-")</f>
        <v>-1.2538953028560229</v>
      </c>
      <c r="V499" s="29">
        <f ca="1">_xlfn.XLOOKUP(Table_TrackDisplacement[[#This Row],[Track ID]],Table__Track_Baseline[Track ID],Table__Track_Baseline[Avg. Twist],"-")</f>
        <v>-1.2541055590418182</v>
      </c>
      <c r="W499" s="29">
        <f ca="1">IFERROR(Table_TrackDisplacement[[#This Row],[Twist Raw Data]]-Table_TrackDisplacement[[#This Row],[BL Twist Raw Data]],"-")</f>
        <v>2.1025618579528782E-4</v>
      </c>
      <c r="X499" s="29">
        <f ca="1">IFERROR(Table_TrackDisplacement[[#This Row],[Cant Delta Data]]-OFFSET(Table_TrackDisplacement[[#This Row],[Cant Delta Data]],-2,0),"-")</f>
        <v>2.1025618579528782E-4</v>
      </c>
      <c r="Y499" s="29">
        <f ca="1">IFERROR(Table_TrackDisplacement[[#This Row],[Twist Delta Data]]-Table_TrackDisplacement[[#This Row],[Raw Twist Change]],"-")</f>
        <v>0</v>
      </c>
      <c r="Z4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499" s="29">
        <f>_xlfn.XLOOKUP(Table_TrackDisplacement[[#This Row],[Track ID]],Table__Track_Baseline[Track ID],Table__Track_Baseline[Avg. Gauge],"-")</f>
        <v>1320.6376231231336</v>
      </c>
      <c r="AB499" s="29">
        <f>IFERROR(Table_TrackDisplacement[[#This Row],[Gauge Raw Data]]-Table_TrackDisplacement[[#This Row],[BL Gauge Raw Data]],"-")</f>
        <v>8.144602739093898E-3</v>
      </c>
      <c r="AC4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0.32077487490219969</v>
      </c>
    </row>
    <row r="500" spans="1:29" x14ac:dyDescent="0.25">
      <c r="A500" s="27">
        <v>45796.770833333336</v>
      </c>
      <c r="B500" s="28" t="s">
        <v>20</v>
      </c>
      <c r="C500" s="28" t="str">
        <f>Table_TrackDisplacement[[#This Row],[Epoch]]&amp;"-"&amp;Table_TrackDisplacement[[#This Row],[Track ID]]</f>
        <v>45796.7708333333-250-RL-OP-0029</v>
      </c>
      <c r="D500" s="34">
        <v>51893.791832897055</v>
      </c>
      <c r="E500" s="34">
        <v>159193.24288497219</v>
      </c>
      <c r="F500" s="34">
        <v>18.860926425435991</v>
      </c>
      <c r="G500" s="34">
        <v>51893.426692097528</v>
      </c>
      <c r="H500" s="34">
        <v>159191.97323012177</v>
      </c>
      <c r="I500" s="34">
        <v>18.857700906325203</v>
      </c>
      <c r="J500" s="33">
        <v>-1.0015658190241084E-3</v>
      </c>
      <c r="K500" s="33">
        <v>9.9457910982891917E-4</v>
      </c>
      <c r="L500" s="33">
        <v>5.8720467066564197E-6</v>
      </c>
      <c r="M500" s="33">
        <v>-4.609901225194335E-7</v>
      </c>
      <c r="N500" s="33">
        <v>6.6506848088465631E-4</v>
      </c>
      <c r="O500" s="33">
        <v>2.4049384705904231E-10</v>
      </c>
      <c r="P500" s="29">
        <f>(Table_TrackDisplacement[[#This Row],[LR Track Z]]-Table_TrackDisplacement[[#This Row],[RR Track Z]])*1000</f>
        <v>3.2255191107886105</v>
      </c>
      <c r="Q500" s="29">
        <f>_xlfn.XLOOKUP(Table_TrackDisplacement[[#This Row],[Track ID]],Table__Track_Baseline[Track ID],Table__Track_Baseline[Avg. Cant],"-")</f>
        <v>3.2196473045758012</v>
      </c>
      <c r="R500" s="29">
        <f>Table_TrackDisplacement[[#This Row],[Cant Raw Data]]-Table_TrackDisplacement[[#This Row],[BL Cant Raw Data]]</f>
        <v>5.8718062128093607E-3</v>
      </c>
      <c r="S500" s="30">
        <f>(Table_TrackDisplacement[[#This Row],[Delta LR Z]]-Table_TrackDisplacement[[#This Row],[Delta RR Z]])*1000</f>
        <v>5.8718062128093607E-3</v>
      </c>
      <c r="T500" s="29">
        <f>Table_TrackDisplacement[[#This Row],[Cant Delta Data]]-Table_TrackDisplacement[[#This Row],[Raw Cant Change]]</f>
        <v>0</v>
      </c>
      <c r="U500" s="29">
        <f ca="1">IFERROR(Table_TrackDisplacement[[#This Row],[Cant Raw Data]]-OFFSET(Table_TrackDisplacement[[#This Row],[Cant Raw Data]],-2,0),"-")</f>
        <v>-1.1527956993830912</v>
      </c>
      <c r="V500" s="29">
        <f ca="1">_xlfn.XLOOKUP(Table_TrackDisplacement[[#This Row],[Track ID]],Table__Track_Baseline[Track ID],Table__Track_Baseline[Avg. Twist],"-")</f>
        <v>-1.1591554537986326</v>
      </c>
      <c r="W500" s="29">
        <f ca="1">IFERROR(Table_TrackDisplacement[[#This Row],[Twist Raw Data]]-Table_TrackDisplacement[[#This Row],[BL Twist Raw Data]],"-")</f>
        <v>6.3597544155413743E-3</v>
      </c>
      <c r="X500" s="29">
        <f ca="1">IFERROR(Table_TrackDisplacement[[#This Row],[Cant Delta Data]]-OFFSET(Table_TrackDisplacement[[#This Row],[Cant Delta Data]],-2,0),"-")</f>
        <v>6.3597544155413743E-3</v>
      </c>
      <c r="Y500" s="29">
        <f ca="1">IFERROR(Table_TrackDisplacement[[#This Row],[Twist Delta Data]]-Table_TrackDisplacement[[#This Row],[Raw Twist Change]],"-")</f>
        <v>0</v>
      </c>
      <c r="Z5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1321.1213595432125</v>
      </c>
      <c r="AA500" s="29">
        <f>_xlfn.XLOOKUP(Table_TrackDisplacement[[#This Row],[Track ID]],Table__Track_Baseline[Track ID],Table__Track_Baseline[Avg. Gauge],"-")</f>
        <v>1321.0817834196855</v>
      </c>
      <c r="AB500" s="29">
        <f>IFERROR(Table_TrackDisplacement[[#This Row],[Gauge Raw Data]]-Table_TrackDisplacement[[#This Row],[BL Gauge Raw Data]],"-")</f>
        <v>3.9576123527012896E-2</v>
      </c>
      <c r="AC5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1.0539556969557706</v>
      </c>
    </row>
    <row r="501" spans="1:29" x14ac:dyDescent="0.25">
      <c r="A501" s="27">
        <v>45796.770833333336</v>
      </c>
      <c r="B501" s="28" t="s">
        <v>21</v>
      </c>
      <c r="C501" s="28" t="str">
        <f>Table_TrackDisplacement[[#This Row],[Epoch]]&amp;"-"&amp;Table_TrackDisplacement[[#This Row],[Track ID]]</f>
        <v>45796.7708333333-250-RL-OP-0030</v>
      </c>
      <c r="D501" s="34">
        <v>51894.752608932249</v>
      </c>
      <c r="E501" s="34">
        <v>159192.96555996651</v>
      </c>
      <c r="F501" s="34">
        <v>18.861427856858974</v>
      </c>
      <c r="G501" s="34">
        <v>51894.387465215557</v>
      </c>
      <c r="H501" s="34">
        <v>159191.69589460938</v>
      </c>
      <c r="I501" s="34">
        <v>18.857871911080654</v>
      </c>
      <c r="J501" s="33">
        <v>-1.0312778540537693E-3</v>
      </c>
      <c r="K501" s="33">
        <v>8.9171584113501012E-4</v>
      </c>
      <c r="L501" s="33">
        <v>1.1729608288746363E-4</v>
      </c>
      <c r="M501" s="33">
        <v>-8.7440406787209213E-5</v>
      </c>
      <c r="N501" s="33">
        <v>3.635249740909785E-4</v>
      </c>
      <c r="O501" s="33">
        <v>4.5616282307037181E-8</v>
      </c>
      <c r="P501" s="29">
        <f>(Table_TrackDisplacement[[#This Row],[LR Track Z]]-Table_TrackDisplacement[[#This Row],[RR Track Z]])*1000</f>
        <v>3.5559457783200799</v>
      </c>
      <c r="Q501" s="29">
        <f>_xlfn.XLOOKUP(Table_TrackDisplacement[[#This Row],[Track ID]],Table__Track_Baseline[Track ID],Table__Track_Baseline[Avg. Cant],"-")</f>
        <v>3.4386953117149233</v>
      </c>
      <c r="R501" s="29">
        <f>Table_TrackDisplacement[[#This Row],[Cant Raw Data]]-Table_TrackDisplacement[[#This Row],[BL Cant Raw Data]]</f>
        <v>0.11725046660515659</v>
      </c>
      <c r="S501" s="30">
        <f>(Table_TrackDisplacement[[#This Row],[Delta LR Z]]-Table_TrackDisplacement[[#This Row],[Delta RR Z]])*1000</f>
        <v>0.11725046660515659</v>
      </c>
      <c r="T501" s="29">
        <f>Table_TrackDisplacement[[#This Row],[Cant Delta Data]]-Table_TrackDisplacement[[#This Row],[Raw Cant Change]]</f>
        <v>0</v>
      </c>
      <c r="U501" s="29">
        <f ca="1">IFERROR(Table_TrackDisplacement[[#This Row],[Cant Raw Data]]-OFFSET(Table_TrackDisplacement[[#This Row],[Cant Raw Data]],-2,0),"-")</f>
        <v>-0.17258236314887654</v>
      </c>
      <c r="V501" s="29">
        <f ca="1">_xlfn.XLOOKUP(Table_TrackDisplacement[[#This Row],[Track ID]],Table__Track_Baseline[Track ID],Table__Track_Baseline[Avg. Twist],"-")</f>
        <v>-0.29083113531669369</v>
      </c>
      <c r="W501" s="29">
        <f ca="1">IFERROR(Table_TrackDisplacement[[#This Row],[Twist Raw Data]]-Table_TrackDisplacement[[#This Row],[BL Twist Raw Data]],"-")</f>
        <v>0.11824877216781715</v>
      </c>
      <c r="X501" s="29">
        <f ca="1">IFERROR(Table_TrackDisplacement[[#This Row],[Cant Delta Data]]-OFFSET(Table_TrackDisplacement[[#This Row],[Cant Delta Data]],-2,0),"-")</f>
        <v>0.11824877216781715</v>
      </c>
      <c r="Y501" s="29">
        <f ca="1">IFERROR(Table_TrackDisplacement[[#This Row],[Twist Delta Data]]-Table_TrackDisplacement[[#This Row],[Raw Twist Change]],"-")</f>
        <v>0</v>
      </c>
      <c r="Z5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1321.1331112697646</v>
      </c>
      <c r="AA501" s="29">
        <f>_xlfn.XLOOKUP(Table_TrackDisplacement[[#This Row],[Track ID]],Table__Track_Baseline[Track ID],Table__Track_Baseline[Avg. Gauge],"-")</f>
        <v>1320.8864707908592</v>
      </c>
      <c r="AB501" s="29">
        <f>IFERROR(Table_TrackDisplacement[[#This Row],[Gauge Raw Data]]-Table_TrackDisplacement[[#This Row],[BL Gauge Raw Data]],"-")</f>
        <v>0.24664047890541951</v>
      </c>
      <c r="AC5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1.087916536693192</v>
      </c>
    </row>
    <row r="502" spans="1:29" x14ac:dyDescent="0.25">
      <c r="A502" s="27">
        <v>45796.770833333336</v>
      </c>
      <c r="B502" s="28" t="s">
        <v>22</v>
      </c>
      <c r="C502" s="28" t="str">
        <f>Table_TrackDisplacement[[#This Row],[Epoch]]&amp;"-"&amp;Table_TrackDisplacement[[#This Row],[Track ID]]</f>
        <v>45796.7708333333-250-RL-OP-0031</v>
      </c>
      <c r="D502" s="34">
        <v>51895.713384967443</v>
      </c>
      <c r="E502" s="34">
        <v>159192.68823496086</v>
      </c>
      <c r="F502" s="34">
        <v>18.861929288281953</v>
      </c>
      <c r="G502" s="34">
        <v>51895.348238333587</v>
      </c>
      <c r="H502" s="34">
        <v>159191.41855909702</v>
      </c>
      <c r="I502" s="34">
        <v>18.858042915836105</v>
      </c>
      <c r="J502" s="33">
        <v>-1.0609898818074726E-3</v>
      </c>
      <c r="K502" s="33">
        <v>7.8885260154493153E-4</v>
      </c>
      <c r="L502" s="33">
        <v>2.2872011906827083E-4</v>
      </c>
      <c r="M502" s="33">
        <v>-1.7441983072785661E-4</v>
      </c>
      <c r="N502" s="33">
        <v>6.1981496401131153E-5</v>
      </c>
      <c r="O502" s="33">
        <v>9.0992070767015321E-8</v>
      </c>
      <c r="P502" s="29">
        <f>(Table_TrackDisplacement[[#This Row],[LR Track Z]]-Table_TrackDisplacement[[#This Row],[RR Track Z]])*1000</f>
        <v>3.8863724458479965</v>
      </c>
      <c r="Q502" s="29">
        <f>_xlfn.XLOOKUP(Table_TrackDisplacement[[#This Row],[Track ID]],Table__Track_Baseline[Track ID],Table__Track_Baseline[Avg. Cant],"-")</f>
        <v>3.6577433188504926</v>
      </c>
      <c r="R502" s="29">
        <f>Table_TrackDisplacement[[#This Row],[Cant Raw Data]]-Table_TrackDisplacement[[#This Row],[BL Cant Raw Data]]</f>
        <v>0.22862912699750382</v>
      </c>
      <c r="S502" s="30">
        <f>(Table_TrackDisplacement[[#This Row],[Delta LR Z]]-Table_TrackDisplacement[[#This Row],[Delta RR Z]])*1000</f>
        <v>0.22862912699750382</v>
      </c>
      <c r="T502" s="29">
        <f>Table_TrackDisplacement[[#This Row],[Cant Delta Data]]-Table_TrackDisplacement[[#This Row],[Raw Cant Change]]</f>
        <v>0</v>
      </c>
      <c r="U502" s="29">
        <f ca="1">IFERROR(Table_TrackDisplacement[[#This Row],[Cant Raw Data]]-OFFSET(Table_TrackDisplacement[[#This Row],[Cant Raw Data]],-2,0),"-")</f>
        <v>0.66085333505938593</v>
      </c>
      <c r="V502" s="29">
        <f ca="1">_xlfn.XLOOKUP(Table_TrackDisplacement[[#This Row],[Track ID]],Table__Track_Baseline[Track ID],Table__Track_Baseline[Avg. Twist],"-")</f>
        <v>0.43809601427469147</v>
      </c>
      <c r="W502" s="29">
        <f ca="1">IFERROR(Table_TrackDisplacement[[#This Row],[Twist Raw Data]]-Table_TrackDisplacement[[#This Row],[BL Twist Raw Data]],"-")</f>
        <v>0.22275732078469446</v>
      </c>
      <c r="X502" s="29">
        <f ca="1">IFERROR(Table_TrackDisplacement[[#This Row],[Cant Delta Data]]-OFFSET(Table_TrackDisplacement[[#This Row],[Cant Delta Data]],-2,0),"-")</f>
        <v>0.22275732078469446</v>
      </c>
      <c r="Y502" s="29">
        <f ca="1">IFERROR(Table_TrackDisplacement[[#This Row],[Twist Delta Data]]-Table_TrackDisplacement[[#This Row],[Raw Twist Change]],"-")</f>
        <v>0</v>
      </c>
      <c r="Z5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1321.1449456235741</v>
      </c>
      <c r="AA502" s="29">
        <f>_xlfn.XLOOKUP(Table_TrackDisplacement[[#This Row],[Track ID]],Table__Track_Baseline[Track ID],Table__Track_Baseline[Avg. Gauge],"-")</f>
        <v>1320.6911946526989</v>
      </c>
      <c r="AB502" s="29">
        <f>IFERROR(Table_TrackDisplacement[[#This Row],[Gauge Raw Data]]-Table_TrackDisplacement[[#This Row],[BL Gauge Raw Data]],"-")</f>
        <v>0.45375097087526228</v>
      </c>
      <c r="AC5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1.1690249512631983</v>
      </c>
    </row>
    <row r="503" spans="1:29" x14ac:dyDescent="0.25">
      <c r="A503" s="27">
        <v>45796.770833333336</v>
      </c>
      <c r="B503" s="28" t="s">
        <v>23</v>
      </c>
      <c r="C503" s="28" t="str">
        <f>Table_TrackDisplacement[[#This Row],[Epoch]]&amp;"-"&amp;Table_TrackDisplacement[[#This Row],[Track ID]]</f>
        <v>45796.7708333333-250-RL-OP-0032</v>
      </c>
      <c r="D503" s="34">
        <v>51896.67440031877</v>
      </c>
      <c r="E503" s="34">
        <v>159192.4108883453</v>
      </c>
      <c r="F503" s="34">
        <v>18.862476975813159</v>
      </c>
      <c r="G503" s="34">
        <v>51896.308528737987</v>
      </c>
      <c r="H503" s="34">
        <v>159191.14173461875</v>
      </c>
      <c r="I503" s="34">
        <v>18.85824734462722</v>
      </c>
      <c r="J503" s="33">
        <v>-1.0018839166150428E-3</v>
      </c>
      <c r="K503" s="33">
        <v>6.6008087014779449E-4</v>
      </c>
      <c r="L503" s="33">
        <v>3.2620349303513763E-4</v>
      </c>
      <c r="M503" s="33">
        <v>-9.9267333280295134E-4</v>
      </c>
      <c r="N503" s="33">
        <v>2.5767280021682382E-5</v>
      </c>
      <c r="O503" s="33">
        <v>-9.2779209133198037E-6</v>
      </c>
      <c r="P503" s="29">
        <f>(Table_TrackDisplacement[[#This Row],[LR Track Z]]-Table_TrackDisplacement[[#This Row],[RR Track Z]])*1000</f>
        <v>4.229631185939553</v>
      </c>
      <c r="Q503" s="29">
        <f>_xlfn.XLOOKUP(Table_TrackDisplacement[[#This Row],[Track ID]],Table__Track_Baseline[Track ID],Table__Track_Baseline[Avg. Cant],"-")</f>
        <v>3.8941497719910956</v>
      </c>
      <c r="R503" s="29">
        <f>Table_TrackDisplacement[[#This Row],[Cant Raw Data]]-Table_TrackDisplacement[[#This Row],[BL Cant Raw Data]]</f>
        <v>0.33548141394845743</v>
      </c>
      <c r="S503" s="30">
        <f>(Table_TrackDisplacement[[#This Row],[Delta LR Z]]-Table_TrackDisplacement[[#This Row],[Delta RR Z]])*1000</f>
        <v>0.33548141394845743</v>
      </c>
      <c r="T503" s="29">
        <f>Table_TrackDisplacement[[#This Row],[Cant Delta Data]]-Table_TrackDisplacement[[#This Row],[Raw Cant Change]]</f>
        <v>0</v>
      </c>
      <c r="U503" s="29">
        <f ca="1">IFERROR(Table_TrackDisplacement[[#This Row],[Cant Raw Data]]-OFFSET(Table_TrackDisplacement[[#This Row],[Cant Raw Data]],-2,0),"-")</f>
        <v>0.67368540761947315</v>
      </c>
      <c r="V503" s="29">
        <f ca="1">_xlfn.XLOOKUP(Table_TrackDisplacement[[#This Row],[Track ID]],Table__Track_Baseline[Track ID],Table__Track_Baseline[Avg. Twist],"-")</f>
        <v>0.45545446027617231</v>
      </c>
      <c r="W503" s="29">
        <f ca="1">IFERROR(Table_TrackDisplacement[[#This Row],[Twist Raw Data]]-Table_TrackDisplacement[[#This Row],[BL Twist Raw Data]],"-")</f>
        <v>0.21823094734330084</v>
      </c>
      <c r="X503" s="29">
        <f ca="1">IFERROR(Table_TrackDisplacement[[#This Row],[Cant Delta Data]]-OFFSET(Table_TrackDisplacement[[#This Row],[Cant Delta Data]],-2,0),"-")</f>
        <v>0.21823094734330084</v>
      </c>
      <c r="Y503" s="29">
        <f ca="1">IFERROR(Table_TrackDisplacement[[#This Row],[Twist Delta Data]]-Table_TrackDisplacement[[#This Row],[Raw Twist Change]],"-")</f>
        <v>0</v>
      </c>
      <c r="Z5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1320.8448376014283</v>
      </c>
      <c r="AA503" s="29">
        <f>_xlfn.XLOOKUP(Table_TrackDisplacement[[#This Row],[Track ID]],Table__Track_Baseline[Track ID],Table__Track_Baseline[Avg. Gauge],"-")</f>
        <v>1320.2368798619764</v>
      </c>
      <c r="AB503" s="29">
        <f>IFERROR(Table_TrackDisplacement[[#This Row],[Gauge Raw Data]]-Table_TrackDisplacement[[#This Row],[BL Gauge Raw Data]],"-")</f>
        <v>0.60795773945187648</v>
      </c>
      <c r="AC5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0.71762549047375201</v>
      </c>
    </row>
    <row r="504" spans="1:29" x14ac:dyDescent="0.25">
      <c r="A504" s="27">
        <v>45796.770833333336</v>
      </c>
      <c r="B504" s="28" t="s">
        <v>24</v>
      </c>
      <c r="C504" s="28" t="str">
        <f>Table_TrackDisplacement[[#This Row],[Epoch]]&amp;"-"&amp;Table_TrackDisplacement[[#This Row],[Track ID]]</f>
        <v>45796.7708333333-250-RL-OP-0033</v>
      </c>
      <c r="D504" s="34">
        <v>51897.635381111788</v>
      </c>
      <c r="E504" s="34">
        <v>159192.13427607363</v>
      </c>
      <c r="F504" s="34">
        <v>18.863728615051532</v>
      </c>
      <c r="G504" s="34">
        <v>51897.270518069447</v>
      </c>
      <c r="H504" s="34">
        <v>159190.86864821697</v>
      </c>
      <c r="I504" s="34">
        <v>18.858833292983896</v>
      </c>
      <c r="J504" s="33">
        <v>-1.0325166877009906E-3</v>
      </c>
      <c r="K504" s="33">
        <v>5.5299466475844383E-4</v>
      </c>
      <c r="L504" s="33">
        <v>2.1027113043459167E-4</v>
      </c>
      <c r="M504" s="33">
        <v>-9.0199680562363937E-4</v>
      </c>
      <c r="N504" s="33">
        <v>3.4466932993382215E-4</v>
      </c>
      <c r="O504" s="33">
        <v>-1.2410367477500017E-4</v>
      </c>
      <c r="P504" s="29">
        <f>(Table_TrackDisplacement[[#This Row],[LR Track Z]]-Table_TrackDisplacement[[#This Row],[RR Track Z]])*1000</f>
        <v>4.8953220676359877</v>
      </c>
      <c r="Q504" s="29">
        <f>_xlfn.XLOOKUP(Table_TrackDisplacement[[#This Row],[Track ID]],Table__Track_Baseline[Track ID],Table__Track_Baseline[Avg. Cant],"-")</f>
        <v>4.5609472624263958</v>
      </c>
      <c r="R504" s="29">
        <f>Table_TrackDisplacement[[#This Row],[Cant Raw Data]]-Table_TrackDisplacement[[#This Row],[BL Cant Raw Data]]</f>
        <v>0.33437480520959184</v>
      </c>
      <c r="S504" s="30">
        <f>(Table_TrackDisplacement[[#This Row],[Delta LR Z]]-Table_TrackDisplacement[[#This Row],[Delta RR Z]])*1000</f>
        <v>0.33437480520959184</v>
      </c>
      <c r="T504" s="29">
        <f>Table_TrackDisplacement[[#This Row],[Cant Delta Data]]-Table_TrackDisplacement[[#This Row],[Raw Cant Change]]</f>
        <v>0</v>
      </c>
      <c r="U504" s="29">
        <f ca="1">IFERROR(Table_TrackDisplacement[[#This Row],[Cant Raw Data]]-OFFSET(Table_TrackDisplacement[[#This Row],[Cant Raw Data]],-2,0),"-")</f>
        <v>1.0089496217879912</v>
      </c>
      <c r="V504" s="29">
        <f ca="1">_xlfn.XLOOKUP(Table_TrackDisplacement[[#This Row],[Track ID]],Table__Track_Baseline[Track ID],Table__Track_Baseline[Avg. Twist],"-")</f>
        <v>0.90320394357590317</v>
      </c>
      <c r="W504" s="29">
        <f ca="1">IFERROR(Table_TrackDisplacement[[#This Row],[Twist Raw Data]]-Table_TrackDisplacement[[#This Row],[BL Twist Raw Data]],"-")</f>
        <v>0.10574567821208802</v>
      </c>
      <c r="X504" s="29">
        <f ca="1">IFERROR(Table_TrackDisplacement[[#This Row],[Cant Delta Data]]-OFFSET(Table_TrackDisplacement[[#This Row],[Cant Delta Data]],-2,0),"-")</f>
        <v>0.10574567821208802</v>
      </c>
      <c r="Y504" s="29">
        <f ca="1">IFERROR(Table_TrackDisplacement[[#This Row],[Twist Delta Data]]-Table_TrackDisplacement[[#This Row],[Raw Twist Change]],"-")</f>
        <v>0</v>
      </c>
      <c r="Z5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1317.1798948480211</v>
      </c>
      <c r="AA504" s="29">
        <f>_xlfn.XLOOKUP(Table_TrackDisplacement[[#This Row],[Track ID]],Table__Track_Baseline[Track ID],Table__Track_Baseline[Avg. Gauge],"-")</f>
        <v>1317.0146897271238</v>
      </c>
      <c r="AB504" s="29">
        <f>IFERROR(Table_TrackDisplacement[[#This Row],[Gauge Raw Data]]-Table_TrackDisplacement[[#This Row],[BL Gauge Raw Data]],"-")</f>
        <v>0.1652051208973262</v>
      </c>
      <c r="AC5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0.41501975266995295</v>
      </c>
    </row>
    <row r="505" spans="1:29" x14ac:dyDescent="0.25">
      <c r="A505" s="27">
        <v>45796.770833333336</v>
      </c>
      <c r="B505" s="28" t="s">
        <v>25</v>
      </c>
      <c r="C505" s="28" t="str">
        <f>Table_TrackDisplacement[[#This Row],[Epoch]]&amp;"-"&amp;Table_TrackDisplacement[[#This Row],[Track ID]]</f>
        <v>45796.7708333333-250-RL-OP-0034</v>
      </c>
      <c r="D505" s="34">
        <v>51898.596361904805</v>
      </c>
      <c r="E505" s="34">
        <v>159191.85766380193</v>
      </c>
      <c r="F505" s="34">
        <v>18.864980254289907</v>
      </c>
      <c r="G505" s="34">
        <v>51898.232507400899</v>
      </c>
      <c r="H505" s="34">
        <v>159190.59556181522</v>
      </c>
      <c r="I505" s="34">
        <v>18.859419241340568</v>
      </c>
      <c r="J505" s="33">
        <v>-1.0631494587869383E-3</v>
      </c>
      <c r="K505" s="33">
        <v>4.4590843026526272E-4</v>
      </c>
      <c r="L505" s="33">
        <v>9.4338767834045711E-5</v>
      </c>
      <c r="M505" s="33">
        <v>-8.1132029299624264E-4</v>
      </c>
      <c r="N505" s="33">
        <v>6.6357137984596193E-4</v>
      </c>
      <c r="O505" s="33">
        <v>-2.3892942864023325E-4</v>
      </c>
      <c r="P505" s="29">
        <f>(Table_TrackDisplacement[[#This Row],[LR Track Z]]-Table_TrackDisplacement[[#This Row],[RR Track Z]])*1000</f>
        <v>5.5610129493395277</v>
      </c>
      <c r="Q505" s="29">
        <f>_xlfn.XLOOKUP(Table_TrackDisplacement[[#This Row],[Track ID]],Table__Track_Baseline[Track ID],Table__Track_Baseline[Avg. Cant],"-")</f>
        <v>5.2277447528652488</v>
      </c>
      <c r="R505" s="29">
        <f>Table_TrackDisplacement[[#This Row],[Cant Raw Data]]-Table_TrackDisplacement[[#This Row],[BL Cant Raw Data]]</f>
        <v>0.33326819647427897</v>
      </c>
      <c r="S505" s="30">
        <f>(Table_TrackDisplacement[[#This Row],[Delta LR Z]]-Table_TrackDisplacement[[#This Row],[Delta RR Z]])*1000</f>
        <v>0.33326819647427897</v>
      </c>
      <c r="T505" s="29">
        <f>Table_TrackDisplacement[[#This Row],[Cant Delta Data]]-Table_TrackDisplacement[[#This Row],[Raw Cant Change]]</f>
        <v>0</v>
      </c>
      <c r="U505" s="29">
        <f ca="1">IFERROR(Table_TrackDisplacement[[#This Row],[Cant Raw Data]]-OFFSET(Table_TrackDisplacement[[#This Row],[Cant Raw Data]],-2,0),"-")</f>
        <v>1.3313817633999747</v>
      </c>
      <c r="V505" s="29">
        <f ca="1">_xlfn.XLOOKUP(Table_TrackDisplacement[[#This Row],[Track ID]],Table__Track_Baseline[Track ID],Table__Track_Baseline[Avg. Twist],"-")</f>
        <v>1.3335949808741532</v>
      </c>
      <c r="W505" s="29">
        <f ca="1">IFERROR(Table_TrackDisplacement[[#This Row],[Twist Raw Data]]-Table_TrackDisplacement[[#This Row],[BL Twist Raw Data]],"-")</f>
        <v>-2.2132174741784638E-3</v>
      </c>
      <c r="X505" s="29">
        <f ca="1">IFERROR(Table_TrackDisplacement[[#This Row],[Cant Delta Data]]-OFFSET(Table_TrackDisplacement[[#This Row],[Cant Delta Data]],-2,0),"-")</f>
        <v>-2.2132174741784638E-3</v>
      </c>
      <c r="Y505" s="29">
        <f ca="1">IFERROR(Table_TrackDisplacement[[#This Row],[Twist Delta Data]]-Table_TrackDisplacement[[#This Row],[Raw Twist Change]],"-")</f>
        <v>0</v>
      </c>
      <c r="Z5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1313.5153024342642</v>
      </c>
      <c r="AA505" s="29">
        <f>_xlfn.XLOOKUP(Table_TrackDisplacement[[#This Row],[Track ID]],Table__Track_Baseline[Track ID],Table__Track_Baseline[Avg. Gauge],"-")</f>
        <v>1313.7928485909856</v>
      </c>
      <c r="AB505" s="29">
        <f>IFERROR(Table_TrackDisplacement[[#This Row],[Gauge Raw Data]]-Table_TrackDisplacement[[#This Row],[BL Gauge Raw Data]],"-")</f>
        <v>-0.27754615672142791</v>
      </c>
      <c r="AC5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0.47102311954321979</v>
      </c>
    </row>
    <row r="506" spans="1:29" x14ac:dyDescent="0.25">
      <c r="A506" s="27">
        <v>45796.770833333336</v>
      </c>
      <c r="B506" s="28" t="s">
        <v>26</v>
      </c>
      <c r="C506" s="28" t="str">
        <f>Table_TrackDisplacement[[#This Row],[Epoch]]&amp;"-"&amp;Table_TrackDisplacement[[#This Row],[Track ID]]</f>
        <v>45796.7708333333-250-RL-OP-0035</v>
      </c>
      <c r="D506" s="34">
        <v>51899.557748431522</v>
      </c>
      <c r="E506" s="34">
        <v>159191.58237758733</v>
      </c>
      <c r="F506" s="34">
        <v>18.866</v>
      </c>
      <c r="G506" s="34">
        <v>51899.20245636288</v>
      </c>
      <c r="H506" s="34">
        <v>159190.32056323989</v>
      </c>
      <c r="I506" s="34">
        <v>18.859777438017044</v>
      </c>
      <c r="J506" s="33">
        <v>-9.9999999656574801E-4</v>
      </c>
      <c r="K506" s="33">
        <v>3.3333332976326346E-4</v>
      </c>
      <c r="L506" s="33">
        <v>0</v>
      </c>
      <c r="M506" s="33">
        <v>-1.0213102141278796E-3</v>
      </c>
      <c r="N506" s="33">
        <v>9.2428966308943927E-4</v>
      </c>
      <c r="O506" s="33">
        <v>-3.1289007524648582E-4</v>
      </c>
      <c r="P506" s="29">
        <f>(Table_TrackDisplacement[[#This Row],[LR Track Z]]-Table_TrackDisplacement[[#This Row],[RR Track Z]])*1000</f>
        <v>6.2225619829554546</v>
      </c>
      <c r="Q506" s="29">
        <f>_xlfn.XLOOKUP(Table_TrackDisplacement[[#This Row],[Track ID]],Table__Track_Baseline[Track ID],Table__Track_Baseline[Avg. Cant],"-")</f>
        <v>5.9096719077089688</v>
      </c>
      <c r="R506" s="29">
        <f>Table_TrackDisplacement[[#This Row],[Cant Raw Data]]-Table_TrackDisplacement[[#This Row],[BL Cant Raw Data]]</f>
        <v>0.31289007524648582</v>
      </c>
      <c r="S506" s="30">
        <f>(Table_TrackDisplacement[[#This Row],[Delta LR Z]]-Table_TrackDisplacement[[#This Row],[Delta RR Z]])*1000</f>
        <v>0.31289007524648582</v>
      </c>
      <c r="T506" s="29">
        <f>Table_TrackDisplacement[[#This Row],[Cant Delta Data]]-Table_TrackDisplacement[[#This Row],[Raw Cant Change]]</f>
        <v>0</v>
      </c>
      <c r="U506" s="29">
        <f ca="1">IFERROR(Table_TrackDisplacement[[#This Row],[Cant Raw Data]]-OFFSET(Table_TrackDisplacement[[#This Row],[Cant Raw Data]],-2,0),"-")</f>
        <v>1.3272399153194669</v>
      </c>
      <c r="V506" s="29">
        <f ca="1">_xlfn.XLOOKUP(Table_TrackDisplacement[[#This Row],[Track ID]],Table__Track_Baseline[Track ID],Table__Track_Baseline[Avg. Twist],"-")</f>
        <v>1.348724645282573</v>
      </c>
      <c r="W506" s="29">
        <f ca="1">IFERROR(Table_TrackDisplacement[[#This Row],[Twist Raw Data]]-Table_TrackDisplacement[[#This Row],[BL Twist Raw Data]],"-")</f>
        <v>-2.148472996310602E-2</v>
      </c>
      <c r="X506" s="29">
        <f ca="1">IFERROR(Table_TrackDisplacement[[#This Row],[Cant Delta Data]]-OFFSET(Table_TrackDisplacement[[#This Row],[Cant Delta Data]],-2,0),"-")</f>
        <v>-2.148472996310602E-2</v>
      </c>
      <c r="Y506" s="29">
        <f ca="1">IFERROR(Table_TrackDisplacement[[#This Row],[Twist Delta Data]]-Table_TrackDisplacement[[#This Row],[Raw Twist Change]],"-")</f>
        <v>0</v>
      </c>
      <c r="Z5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1310.8953511705988</v>
      </c>
      <c r="AA506" s="29">
        <f>_xlfn.XLOOKUP(Table_TrackDisplacement[[#This Row],[Track ID]],Table__Track_Baseline[Track ID],Table__Track_Baseline[Avg. Gauge],"-")</f>
        <v>1311.4569710845515</v>
      </c>
      <c r="AB506" s="29">
        <f>IFERROR(Table_TrackDisplacement[[#This Row],[Gauge Raw Data]]-Table_TrackDisplacement[[#This Row],[BL Gauge Raw Data]],"-")</f>
        <v>-0.56161991395265431</v>
      </c>
      <c r="AC5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0.66901697471634836</v>
      </c>
    </row>
    <row r="507" spans="1:29" x14ac:dyDescent="0.25">
      <c r="A507" s="27">
        <v>45796.770833333336</v>
      </c>
      <c r="B507" s="28" t="s">
        <v>27</v>
      </c>
      <c r="C507" s="28" t="str">
        <f>Table_TrackDisplacement[[#This Row],[Epoch]]&amp;"-"&amp;Table_TrackDisplacement[[#This Row],[Track ID]]</f>
        <v>45796.7708333333-250-RL-OP-0036</v>
      </c>
      <c r="D507" s="34">
        <v>51900.520772886579</v>
      </c>
      <c r="E507" s="34">
        <v>159191.31296359556</v>
      </c>
      <c r="F507" s="34">
        <v>18.866</v>
      </c>
      <c r="G507" s="34">
        <v>51900.164930325984</v>
      </c>
      <c r="H507" s="34">
        <v>159190.04918998407</v>
      </c>
      <c r="I507" s="34">
        <v>18.859124470606524</v>
      </c>
      <c r="J507" s="33">
        <v>-9.9999999656574801E-4</v>
      </c>
      <c r="K507" s="33">
        <v>3.3333332976326346E-4</v>
      </c>
      <c r="L507" s="33">
        <v>0</v>
      </c>
      <c r="M507" s="33">
        <v>-1.1348436455591582E-3</v>
      </c>
      <c r="N507" s="33">
        <v>5.2093146950937808E-4</v>
      </c>
      <c r="O507" s="33">
        <v>-2.0397554095197279E-4</v>
      </c>
      <c r="P507" s="29">
        <f>(Table_TrackDisplacement[[#This Row],[LR Track Z]]-Table_TrackDisplacement[[#This Row],[RR Track Z]])*1000</f>
        <v>6.8755293934756878</v>
      </c>
      <c r="Q507" s="29">
        <f>_xlfn.XLOOKUP(Table_TrackDisplacement[[#This Row],[Track ID]],Table__Track_Baseline[Track ID],Table__Track_Baseline[Avg. Cant],"-")</f>
        <v>6.671553852523715</v>
      </c>
      <c r="R507" s="29">
        <f>Table_TrackDisplacement[[#This Row],[Cant Raw Data]]-Table_TrackDisplacement[[#This Row],[BL Cant Raw Data]]</f>
        <v>0.20397554095197279</v>
      </c>
      <c r="S507" s="30">
        <f>(Table_TrackDisplacement[[#This Row],[Delta LR Z]]-Table_TrackDisplacement[[#This Row],[Delta RR Z]])*1000</f>
        <v>0.20397554095197279</v>
      </c>
      <c r="T507" s="29">
        <f>Table_TrackDisplacement[[#This Row],[Cant Delta Data]]-Table_TrackDisplacement[[#This Row],[Raw Cant Change]]</f>
        <v>0</v>
      </c>
      <c r="U507" s="29">
        <f ca="1">IFERROR(Table_TrackDisplacement[[#This Row],[Cant Raw Data]]-OFFSET(Table_TrackDisplacement[[#This Row],[Cant Raw Data]],-2,0),"-")</f>
        <v>1.3145164441361601</v>
      </c>
      <c r="V507" s="29">
        <f ca="1">_xlfn.XLOOKUP(Table_TrackDisplacement[[#This Row],[Track ID]],Table__Track_Baseline[Track ID],Table__Track_Baseline[Avg. Twist],"-")</f>
        <v>1.4438090996584663</v>
      </c>
      <c r="W507" s="29">
        <f ca="1">IFERROR(Table_TrackDisplacement[[#This Row],[Twist Raw Data]]-Table_TrackDisplacement[[#This Row],[BL Twist Raw Data]],"-")</f>
        <v>-0.12929265552230618</v>
      </c>
      <c r="X507" s="29">
        <f ca="1">IFERROR(Table_TrackDisplacement[[#This Row],[Cant Delta Data]]-OFFSET(Table_TrackDisplacement[[#This Row],[Cant Delta Data]],-2,0),"-")</f>
        <v>-0.12929265552230618</v>
      </c>
      <c r="Y507" s="29">
        <f ca="1">IFERROR(Table_TrackDisplacement[[#This Row],[Twist Delta Data]]-Table_TrackDisplacement[[#This Row],[Raw Twist Change]],"-")</f>
        <v>0</v>
      </c>
      <c r="Z5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1312.9337157376617</v>
      </c>
      <c r="AA507" s="29">
        <f>_xlfn.XLOOKUP(Table_TrackDisplacement[[#This Row],[Track ID]],Table__Track_Baseline[Track ID],Table__Track_Baseline[Avg. Gauge],"-")</f>
        <v>1313.0767033808097</v>
      </c>
      <c r="AB507" s="29">
        <f>IFERROR(Table_TrackDisplacement[[#This Row],[Gauge Raw Data]]-Table_TrackDisplacement[[#This Row],[BL Gauge Raw Data]],"-")</f>
        <v>-0.14298764314798973</v>
      </c>
      <c r="AC5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0.3081913253430581</v>
      </c>
    </row>
    <row r="508" spans="1:29" x14ac:dyDescent="0.25">
      <c r="A508" s="27">
        <v>45796.770833333336</v>
      </c>
      <c r="B508" s="28" t="s">
        <v>28</v>
      </c>
      <c r="C508" s="28" t="str">
        <f>Table_TrackDisplacement[[#This Row],[Epoch]]&amp;"-"&amp;Table_TrackDisplacement[[#This Row],[Track ID]]</f>
        <v>45796.7708333333-250-RL-OP-0037</v>
      </c>
      <c r="D508" s="34">
        <v>51901.483797341636</v>
      </c>
      <c r="E508" s="34">
        <v>159191.04354960378</v>
      </c>
      <c r="F508" s="34">
        <v>18.866</v>
      </c>
      <c r="G508" s="34">
        <v>51901.127404289095</v>
      </c>
      <c r="H508" s="34">
        <v>159189.77781672825</v>
      </c>
      <c r="I508" s="34">
        <v>18.858471503196004</v>
      </c>
      <c r="J508" s="33">
        <v>-9.9999999656574801E-4</v>
      </c>
      <c r="K508" s="33">
        <v>3.3333332976326346E-4</v>
      </c>
      <c r="L508" s="33">
        <v>0</v>
      </c>
      <c r="M508" s="33">
        <v>-1.2483770624385215E-3</v>
      </c>
      <c r="N508" s="33">
        <v>1.1757327592931688E-4</v>
      </c>
      <c r="O508" s="33">
        <v>-9.506100666101247E-5</v>
      </c>
      <c r="P508" s="29">
        <f>(Table_TrackDisplacement[[#This Row],[LR Track Z]]-Table_TrackDisplacement[[#This Row],[RR Track Z]])*1000</f>
        <v>7.528496803995921</v>
      </c>
      <c r="Q508" s="29">
        <f>_xlfn.XLOOKUP(Table_TrackDisplacement[[#This Row],[Track ID]],Table__Track_Baseline[Track ID],Table__Track_Baseline[Avg. Cant],"-")</f>
        <v>7.4334357973349086</v>
      </c>
      <c r="R508" s="29">
        <f>Table_TrackDisplacement[[#This Row],[Cant Raw Data]]-Table_TrackDisplacement[[#This Row],[BL Cant Raw Data]]</f>
        <v>9.506100666101247E-2</v>
      </c>
      <c r="S508" s="30">
        <f>(Table_TrackDisplacement[[#This Row],[Delta LR Z]]-Table_TrackDisplacement[[#This Row],[Delta RR Z]])*1000</f>
        <v>9.506100666101247E-2</v>
      </c>
      <c r="T508" s="29">
        <f>Table_TrackDisplacement[[#This Row],[Cant Delta Data]]-Table_TrackDisplacement[[#This Row],[Raw Cant Change]]</f>
        <v>0</v>
      </c>
      <c r="U508" s="29">
        <f ca="1">IFERROR(Table_TrackDisplacement[[#This Row],[Cant Raw Data]]-OFFSET(Table_TrackDisplacement[[#This Row],[Cant Raw Data]],-2,0),"-")</f>
        <v>1.3059348210404664</v>
      </c>
      <c r="V508" s="29">
        <f ca="1">_xlfn.XLOOKUP(Table_TrackDisplacement[[#This Row],[Track ID]],Table__Track_Baseline[Track ID],Table__Track_Baseline[Avg. Twist],"-")</f>
        <v>1.5237638896259398</v>
      </c>
      <c r="W508" s="29">
        <f ca="1">IFERROR(Table_TrackDisplacement[[#This Row],[Twist Raw Data]]-Table_TrackDisplacement[[#This Row],[BL Twist Raw Data]],"-")</f>
        <v>-0.21782906858547335</v>
      </c>
      <c r="X508" s="29">
        <f ca="1">IFERROR(Table_TrackDisplacement[[#This Row],[Cant Delta Data]]-OFFSET(Table_TrackDisplacement[[#This Row],[Cant Delta Data]],-2,0),"-")</f>
        <v>-0.21782906858547335</v>
      </c>
      <c r="Y508" s="29">
        <f ca="1">IFERROR(Table_TrackDisplacement[[#This Row],[Twist Delta Data]]-Table_TrackDisplacement[[#This Row],[Raw Twist Change]],"-")</f>
        <v>0</v>
      </c>
      <c r="Z5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1314.9723945248406</v>
      </c>
      <c r="AA508" s="29">
        <f>_xlfn.XLOOKUP(Table_TrackDisplacement[[#This Row],[Track ID]],Table__Track_Baseline[Track ID],Table__Track_Baseline[Avg. Gauge],"-")</f>
        <v>1314.6968682557522</v>
      </c>
      <c r="AB508" s="29">
        <f>IFERROR(Table_TrackDisplacement[[#This Row],[Gauge Raw Data]]-Table_TrackDisplacement[[#This Row],[BL Gauge Raw Data]],"-")</f>
        <v>0.27552626908845923</v>
      </c>
      <c r="AC5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0.34246191418813371</v>
      </c>
    </row>
    <row r="509" spans="1:29" x14ac:dyDescent="0.25">
      <c r="A509" s="27">
        <v>45796.770833333336</v>
      </c>
      <c r="B509" s="28" t="s">
        <v>29</v>
      </c>
      <c r="C509" s="28" t="str">
        <f>Table_TrackDisplacement[[#This Row],[Epoch]]&amp;"-"&amp;Table_TrackDisplacement[[#This Row],[Track ID]]</f>
        <v>45796.7708333333-250-RL-OP-0038</v>
      </c>
      <c r="D509" s="34">
        <v>51902.446769943585</v>
      </c>
      <c r="E509" s="34">
        <v>159190.77524554107</v>
      </c>
      <c r="F509" s="34">
        <v>18.866124762962976</v>
      </c>
      <c r="G509" s="34">
        <v>51902.098875532785</v>
      </c>
      <c r="H509" s="34">
        <v>159189.50505873389</v>
      </c>
      <c r="I509" s="34">
        <v>18.857900000000001</v>
      </c>
      <c r="J509" s="33">
        <v>-9.9588614830281585E-4</v>
      </c>
      <c r="K509" s="33">
        <v>3.4845713526010513E-4</v>
      </c>
      <c r="L509" s="33">
        <v>3.9579980260384673E-5</v>
      </c>
      <c r="M509" s="33">
        <v>-9.9313617101870477E-4</v>
      </c>
      <c r="N509" s="33">
        <v>-3.0820912797935307E-4</v>
      </c>
      <c r="O509" s="33">
        <v>0</v>
      </c>
      <c r="P509" s="29">
        <f>(Table_TrackDisplacement[[#This Row],[LR Track Z]]-Table_TrackDisplacement[[#This Row],[RR Track Z]])*1000</f>
        <v>8.2247629629748076</v>
      </c>
      <c r="Q509" s="29">
        <f>_xlfn.XLOOKUP(Table_TrackDisplacement[[#This Row],[Track ID]],Table__Track_Baseline[Track ID],Table__Track_Baseline[Avg. Cant],"-")</f>
        <v>8.1851829827144229</v>
      </c>
      <c r="R509" s="29">
        <f>Table_TrackDisplacement[[#This Row],[Cant Raw Data]]-Table_TrackDisplacement[[#This Row],[BL Cant Raw Data]]</f>
        <v>3.9579980260384673E-2</v>
      </c>
      <c r="S509" s="30">
        <f>(Table_TrackDisplacement[[#This Row],[Delta LR Z]]-Table_TrackDisplacement[[#This Row],[Delta RR Z]])*1000</f>
        <v>3.9579980260384673E-2</v>
      </c>
      <c r="T509" s="29">
        <f>Table_TrackDisplacement[[#This Row],[Cant Delta Data]]-Table_TrackDisplacement[[#This Row],[Raw Cant Change]]</f>
        <v>0</v>
      </c>
      <c r="U509" s="29">
        <f ca="1">IFERROR(Table_TrackDisplacement[[#This Row],[Cant Raw Data]]-OFFSET(Table_TrackDisplacement[[#This Row],[Cant Raw Data]],-2,0),"-")</f>
        <v>1.3492335694991198</v>
      </c>
      <c r="V509" s="29">
        <f ca="1">_xlfn.XLOOKUP(Table_TrackDisplacement[[#This Row],[Track ID]],Table__Track_Baseline[Track ID],Table__Track_Baseline[Avg. Twist],"-")</f>
        <v>1.5136291301907079</v>
      </c>
      <c r="W509" s="29">
        <f ca="1">IFERROR(Table_TrackDisplacement[[#This Row],[Twist Raw Data]]-Table_TrackDisplacement[[#This Row],[BL Twist Raw Data]],"-")</f>
        <v>-0.16439556069158812</v>
      </c>
      <c r="X509" s="29">
        <f ca="1">IFERROR(Table_TrackDisplacement[[#This Row],[Cant Delta Data]]-OFFSET(Table_TrackDisplacement[[#This Row],[Cant Delta Data]],-2,0),"-")</f>
        <v>-0.16439556069158812</v>
      </c>
      <c r="Y509" s="29">
        <f ca="1">IFERROR(Table_TrackDisplacement[[#This Row],[Twist Delta Data]]-Table_TrackDisplacement[[#This Row],[Raw Twist Change]],"-")</f>
        <v>0</v>
      </c>
      <c r="Z5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1316.9938089874188</v>
      </c>
      <c r="AA509" s="29">
        <f>_xlfn.XLOOKUP(Table_TrackDisplacement[[#This Row],[Track ID]],Table__Track_Baseline[Track ID],Table__Track_Baseline[Avg. Gauge],"-")</f>
        <v>1316.360972673865</v>
      </c>
      <c r="AB509" s="29">
        <f>IFERROR(Table_TrackDisplacement[[#This Row],[Gauge Raw Data]]-Table_TrackDisplacement[[#This Row],[BL Gauge Raw Data]],"-")</f>
        <v>0.63283631355375292</v>
      </c>
      <c r="AC5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0.65786375374339401</v>
      </c>
    </row>
    <row r="510" spans="1:29" x14ac:dyDescent="0.25">
      <c r="A510" s="27">
        <v>45796.770833333336</v>
      </c>
      <c r="B510" s="28" t="s">
        <v>30</v>
      </c>
      <c r="C510" s="28" t="str">
        <f>Table_TrackDisplacement[[#This Row],[Epoch]]&amp;"-"&amp;Table_TrackDisplacement[[#This Row],[Track ID]]</f>
        <v>45796.7708333333-250-RL-OP-0039</v>
      </c>
      <c r="D510" s="34">
        <v>51903.411366943481</v>
      </c>
      <c r="E510" s="34">
        <v>159190.51151814224</v>
      </c>
      <c r="F510" s="34">
        <v>18.866822542397969</v>
      </c>
      <c r="G510" s="34">
        <v>51903.063565613396</v>
      </c>
      <c r="H510" s="34">
        <v>159189.2416710949</v>
      </c>
      <c r="I510" s="34">
        <v>18.857900000000001</v>
      </c>
      <c r="J510" s="33">
        <v>-9.7287803509971127E-4</v>
      </c>
      <c r="K510" s="33">
        <v>4.3304220889694989E-4</v>
      </c>
      <c r="L510" s="33">
        <v>2.6094452310942984E-4</v>
      </c>
      <c r="M510" s="33">
        <v>-9.4183695910032839E-4</v>
      </c>
      <c r="N510" s="33">
        <v>-1.2043476453982294E-4</v>
      </c>
      <c r="O510" s="33">
        <v>0</v>
      </c>
      <c r="P510" s="29">
        <f>(Table_TrackDisplacement[[#This Row],[LR Track Z]]-Table_TrackDisplacement[[#This Row],[RR Track Z]])*1000</f>
        <v>8.9225423979684138</v>
      </c>
      <c r="Q510" s="29">
        <f>_xlfn.XLOOKUP(Table_TrackDisplacement[[#This Row],[Track ID]],Table__Track_Baseline[Track ID],Table__Track_Baseline[Avg. Cant],"-")</f>
        <v>8.6615978748589839</v>
      </c>
      <c r="R510" s="29">
        <f>Table_TrackDisplacement[[#This Row],[Cant Raw Data]]-Table_TrackDisplacement[[#This Row],[BL Cant Raw Data]]</f>
        <v>0.26094452310942984</v>
      </c>
      <c r="S510" s="30">
        <f>(Table_TrackDisplacement[[#This Row],[Delta LR Z]]-Table_TrackDisplacement[[#This Row],[Delta RR Z]])*1000</f>
        <v>0.26094452310942984</v>
      </c>
      <c r="T510" s="29">
        <f>Table_TrackDisplacement[[#This Row],[Cant Delta Data]]-Table_TrackDisplacement[[#This Row],[Raw Cant Change]]</f>
        <v>0</v>
      </c>
      <c r="U510" s="29">
        <f ca="1">IFERROR(Table_TrackDisplacement[[#This Row],[Cant Raw Data]]-OFFSET(Table_TrackDisplacement[[#This Row],[Cant Raw Data]],-2,0),"-")</f>
        <v>1.3940455939724927</v>
      </c>
      <c r="V510" s="29">
        <f ca="1">_xlfn.XLOOKUP(Table_TrackDisplacement[[#This Row],[Track ID]],Table__Track_Baseline[Track ID],Table__Track_Baseline[Avg. Twist],"-")</f>
        <v>1.2281620775240754</v>
      </c>
      <c r="W510" s="29">
        <f ca="1">IFERROR(Table_TrackDisplacement[[#This Row],[Twist Raw Data]]-Table_TrackDisplacement[[#This Row],[BL Twist Raw Data]],"-")</f>
        <v>0.16588351644841737</v>
      </c>
      <c r="X510" s="29">
        <f ca="1">IFERROR(Table_TrackDisplacement[[#This Row],[Cant Delta Data]]-OFFSET(Table_TrackDisplacement[[#This Row],[Cant Delta Data]],-2,0),"-")</f>
        <v>0.16588351644841737</v>
      </c>
      <c r="Y510" s="29">
        <f ca="1">IFERROR(Table_TrackDisplacement[[#This Row],[Twist Delta Data]]-Table_TrackDisplacement[[#This Row],[Raw Twist Change]],"-")</f>
        <v>0</v>
      </c>
      <c r="Z5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1316.6460802398992</v>
      </c>
      <c r="AA510" s="29">
        <f>_xlfn.XLOOKUP(Table_TrackDisplacement[[#This Row],[Track ID]],Table__Track_Baseline[Track ID],Table__Track_Baseline[Avg. Gauge],"-")</f>
        <v>1316.118744445334</v>
      </c>
      <c r="AB510" s="29">
        <f>IFERROR(Table_TrackDisplacement[[#This Row],[Gauge Raw Data]]-Table_TrackDisplacement[[#This Row],[BL Gauge Raw Data]],"-")</f>
        <v>0.52733579456526058</v>
      </c>
      <c r="AC5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0.61269270655422148</v>
      </c>
    </row>
    <row r="511" spans="1:29" x14ac:dyDescent="0.25">
      <c r="A511" s="27">
        <v>45796.770833333336</v>
      </c>
      <c r="B511" s="28" t="s">
        <v>31</v>
      </c>
      <c r="C511" s="28" t="str">
        <f>Table_TrackDisplacement[[#This Row],[Epoch]]&amp;"-"&amp;Table_TrackDisplacement[[#This Row],[Track ID]]</f>
        <v>45796.7708333333-250-RL-OP-0040</v>
      </c>
      <c r="D511" s="34">
        <v>51904.375963943377</v>
      </c>
      <c r="E511" s="34">
        <v>159190.24779074339</v>
      </c>
      <c r="F511" s="34">
        <v>18.867520321832963</v>
      </c>
      <c r="G511" s="34">
        <v>51904.028255694</v>
      </c>
      <c r="H511" s="34">
        <v>159188.97828345592</v>
      </c>
      <c r="I511" s="34">
        <v>18.857900000000001</v>
      </c>
      <c r="J511" s="33">
        <v>-9.498699291725643E-4</v>
      </c>
      <c r="K511" s="33">
        <v>5.1762725342996418E-4</v>
      </c>
      <c r="L511" s="33">
        <v>4.82309065958475E-4</v>
      </c>
      <c r="M511" s="33">
        <v>-8.9053775445790961E-4</v>
      </c>
      <c r="N511" s="33">
        <v>6.7339598899707198E-5</v>
      </c>
      <c r="O511" s="33">
        <v>0</v>
      </c>
      <c r="P511" s="29">
        <f>(Table_TrackDisplacement[[#This Row],[LR Track Z]]-Table_TrackDisplacement[[#This Row],[RR Track Z]])*1000</f>
        <v>9.6203218329620199</v>
      </c>
      <c r="Q511" s="29">
        <f>_xlfn.XLOOKUP(Table_TrackDisplacement[[#This Row],[Track ID]],Table__Track_Baseline[Track ID],Table__Track_Baseline[Avg. Cant],"-")</f>
        <v>9.1380127670035449</v>
      </c>
      <c r="R511" s="29">
        <f>Table_TrackDisplacement[[#This Row],[Cant Raw Data]]-Table_TrackDisplacement[[#This Row],[BL Cant Raw Data]]</f>
        <v>0.482309065958475</v>
      </c>
      <c r="S511" s="30">
        <f>(Table_TrackDisplacement[[#This Row],[Delta LR Z]]-Table_TrackDisplacement[[#This Row],[Delta RR Z]])*1000</f>
        <v>0.482309065958475</v>
      </c>
      <c r="T511" s="29">
        <f>Table_TrackDisplacement[[#This Row],[Cant Delta Data]]-Table_TrackDisplacement[[#This Row],[Raw Cant Change]]</f>
        <v>0</v>
      </c>
      <c r="U511" s="29">
        <f ca="1">IFERROR(Table_TrackDisplacement[[#This Row],[Cant Raw Data]]-OFFSET(Table_TrackDisplacement[[#This Row],[Cant Raw Data]],-2,0),"-")</f>
        <v>1.3955588699872123</v>
      </c>
      <c r="V511" s="29">
        <f ca="1">_xlfn.XLOOKUP(Table_TrackDisplacement[[#This Row],[Track ID]],Table__Track_Baseline[Track ID],Table__Track_Baseline[Avg. Twist],"-")</f>
        <v>0.95282978428912202</v>
      </c>
      <c r="W511" s="29">
        <f ca="1">IFERROR(Table_TrackDisplacement[[#This Row],[Twist Raw Data]]-Table_TrackDisplacement[[#This Row],[BL Twist Raw Data]],"-")</f>
        <v>0.44272908569809033</v>
      </c>
      <c r="X511" s="29">
        <f ca="1">IFERROR(Table_TrackDisplacement[[#This Row],[Cant Delta Data]]-OFFSET(Table_TrackDisplacement[[#This Row],[Cant Delta Data]],-2,0),"-")</f>
        <v>0.44272908569809033</v>
      </c>
      <c r="Y511" s="29">
        <f ca="1">IFERROR(Table_TrackDisplacement[[#This Row],[Twist Delta Data]]-Table_TrackDisplacement[[#This Row],[Raw Twist Change]],"-")</f>
        <v>0</v>
      </c>
      <c r="Z5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1316.2987237842199</v>
      </c>
      <c r="AA511" s="29">
        <f>_xlfn.XLOOKUP(Table_TrackDisplacement[[#This Row],[Track ID]],Table__Track_Baseline[Track ID],Table__Track_Baseline[Avg. Gauge],"-")</f>
        <v>1315.8766898367924</v>
      </c>
      <c r="AB511" s="29">
        <f>IFERROR(Table_TrackDisplacement[[#This Row],[Gauge Raw Data]]-Table_TrackDisplacement[[#This Row],[BL Gauge Raw Data]],"-")</f>
        <v>0.42203394742750788</v>
      </c>
      <c r="AC5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0.66249627461931204</v>
      </c>
    </row>
    <row r="512" spans="1:29" x14ac:dyDescent="0.25">
      <c r="A512" s="27">
        <v>45796.770833333336</v>
      </c>
      <c r="B512" s="28" t="s">
        <v>32</v>
      </c>
      <c r="C512" s="28" t="str">
        <f>Table_TrackDisplacement[[#This Row],[Epoch]]&amp;"-"&amp;Table_TrackDisplacement[[#This Row],[Track ID]]</f>
        <v>45796.7708333333-250-RL-OP-0041</v>
      </c>
      <c r="D512" s="34">
        <v>51905.341841450259</v>
      </c>
      <c r="E512" s="34">
        <v>159189.98517913549</v>
      </c>
      <c r="F512" s="34">
        <v>18.868392406740742</v>
      </c>
      <c r="G512" s="34">
        <v>51905.003849006323</v>
      </c>
      <c r="H512" s="34">
        <v>159188.71294466936</v>
      </c>
      <c r="I512" s="34">
        <v>18.858104686160278</v>
      </c>
      <c r="J512" s="33">
        <v>7.2817783802747726E-8</v>
      </c>
      <c r="K512" s="33">
        <v>3.3331406302750111E-4</v>
      </c>
      <c r="L512" s="33">
        <v>6.2688359244944536E-4</v>
      </c>
      <c r="M512" s="33">
        <v>-8.2470432971604168E-6</v>
      </c>
      <c r="N512" s="33">
        <v>-3.1096657039597631E-5</v>
      </c>
      <c r="O512" s="33">
        <v>-1.2564711937557149E-8</v>
      </c>
      <c r="P512" s="29">
        <f>(Table_TrackDisplacement[[#This Row],[LR Track Z]]-Table_TrackDisplacement[[#This Row],[RR Track Z]])*1000</f>
        <v>10.287720580464566</v>
      </c>
      <c r="Q512" s="29">
        <f>_xlfn.XLOOKUP(Table_TrackDisplacement[[#This Row],[Track ID]],Table__Track_Baseline[Track ID],Table__Track_Baseline[Avg. Cant],"-")</f>
        <v>9.6608244233031826</v>
      </c>
      <c r="R512" s="29">
        <f>Table_TrackDisplacement[[#This Row],[Cant Raw Data]]-Table_TrackDisplacement[[#This Row],[BL Cant Raw Data]]</f>
        <v>0.62689615716138292</v>
      </c>
      <c r="S512" s="30">
        <f>(Table_TrackDisplacement[[#This Row],[Delta LR Z]]-Table_TrackDisplacement[[#This Row],[Delta RR Z]])*1000</f>
        <v>0.62689615716138292</v>
      </c>
      <c r="T512" s="29">
        <f>Table_TrackDisplacement[[#This Row],[Cant Delta Data]]-Table_TrackDisplacement[[#This Row],[Raw Cant Change]]</f>
        <v>0</v>
      </c>
      <c r="U512" s="29">
        <f ca="1">IFERROR(Table_TrackDisplacement[[#This Row],[Cant Raw Data]]-OFFSET(Table_TrackDisplacement[[#This Row],[Cant Raw Data]],-2,0),"-")</f>
        <v>1.3651781824961517</v>
      </c>
      <c r="V512" s="29">
        <f ca="1">_xlfn.XLOOKUP(Table_TrackDisplacement[[#This Row],[Track ID]],Table__Track_Baseline[Track ID],Table__Track_Baseline[Avg. Twist],"-")</f>
        <v>0.99922654844419867</v>
      </c>
      <c r="W512" s="29">
        <f ca="1">IFERROR(Table_TrackDisplacement[[#This Row],[Twist Raw Data]]-Table_TrackDisplacement[[#This Row],[BL Twist Raw Data]],"-")</f>
        <v>0.36595163405195308</v>
      </c>
      <c r="X512" s="29">
        <f ca="1">IFERROR(Table_TrackDisplacement[[#This Row],[Cant Delta Data]]-OFFSET(Table_TrackDisplacement[[#This Row],[Cant Delta Data]],-2,0),"-")</f>
        <v>0.36595163405195308</v>
      </c>
      <c r="Y512" s="29">
        <f ca="1">IFERROR(Table_TrackDisplacement[[#This Row],[Twist Delta Data]]-Table_TrackDisplacement[[#This Row],[Raw Twist Change]],"-")</f>
        <v>0</v>
      </c>
      <c r="Z5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1316.4061934536692</v>
      </c>
      <c r="AA512" s="29">
        <f>_xlfn.XLOOKUP(Table_TrackDisplacement[[#This Row],[Track ID]],Table__Track_Baseline[Track ID],Table__Track_Baseline[Avg. Gauge],"-")</f>
        <v>1316.0471258679206</v>
      </c>
      <c r="AB512" s="29">
        <f>IFERROR(Table_TrackDisplacement[[#This Row],[Gauge Raw Data]]-Table_TrackDisplacement[[#This Row],[BL Gauge Raw Data]],"-")</f>
        <v>0.35906758574856212</v>
      </c>
      <c r="AC5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0.72516424681029146</v>
      </c>
    </row>
    <row r="513" spans="1:29" x14ac:dyDescent="0.25">
      <c r="A513" s="27">
        <v>45796.770833333336</v>
      </c>
      <c r="B513" s="28" t="s">
        <v>33</v>
      </c>
      <c r="C513" s="28" t="str">
        <f>Table_TrackDisplacement[[#This Row],[Epoch]]&amp;"-"&amp;Table_TrackDisplacement[[#This Row],[Track ID]]</f>
        <v>45796.7708333333-250-RL-OP-0042</v>
      </c>
      <c r="D513" s="34">
        <v>51906.308594977017</v>
      </c>
      <c r="E513" s="34">
        <v>159189.72947487878</v>
      </c>
      <c r="F513" s="34">
        <v>18.870110425193985</v>
      </c>
      <c r="G513" s="34">
        <v>51905.970388620146</v>
      </c>
      <c r="H513" s="34">
        <v>159188.45643149922</v>
      </c>
      <c r="I513" s="34">
        <v>18.859577248464422</v>
      </c>
      <c r="J513" s="33">
        <v>5.0065864343196154E-7</v>
      </c>
      <c r="K513" s="33">
        <v>3.3320090733468533E-4</v>
      </c>
      <c r="L513" s="33">
        <v>3.9314050068028905E-4</v>
      </c>
      <c r="M513" s="33">
        <v>-6.7578330344986171E-5</v>
      </c>
      <c r="N513" s="33">
        <v>-2.5481361080892384E-4</v>
      </c>
      <c r="O513" s="33">
        <v>-1.0295832097995117E-7</v>
      </c>
      <c r="P513" s="29">
        <f>(Table_TrackDisplacement[[#This Row],[LR Track Z]]-Table_TrackDisplacement[[#This Row],[RR Track Z]])*1000</f>
        <v>10.53317672956311</v>
      </c>
      <c r="Q513" s="29">
        <f>_xlfn.XLOOKUP(Table_TrackDisplacement[[#This Row],[Track ID]],Table__Track_Baseline[Track ID],Table__Track_Baseline[Avg. Cant],"-")</f>
        <v>10.139933270561841</v>
      </c>
      <c r="R513" s="29">
        <f>Table_TrackDisplacement[[#This Row],[Cant Raw Data]]-Table_TrackDisplacement[[#This Row],[BL Cant Raw Data]]</f>
        <v>0.393243459001269</v>
      </c>
      <c r="S513" s="30">
        <f>(Table_TrackDisplacement[[#This Row],[Delta LR Z]]-Table_TrackDisplacement[[#This Row],[Delta RR Z]])*1000</f>
        <v>0.393243459001269</v>
      </c>
      <c r="T513" s="29">
        <f>Table_TrackDisplacement[[#This Row],[Cant Delta Data]]-Table_TrackDisplacement[[#This Row],[Raw Cant Change]]</f>
        <v>0</v>
      </c>
      <c r="U513" s="29">
        <f ca="1">IFERROR(Table_TrackDisplacement[[#This Row],[Cant Raw Data]]-OFFSET(Table_TrackDisplacement[[#This Row],[Cant Raw Data]],-2,0),"-")</f>
        <v>0.91285489660108965</v>
      </c>
      <c r="V513" s="29">
        <f ca="1">_xlfn.XLOOKUP(Table_TrackDisplacement[[#This Row],[Track ID]],Table__Track_Baseline[Track ID],Table__Track_Baseline[Avg. Twist],"-")</f>
        <v>1.0019205035582956</v>
      </c>
      <c r="W513" s="29">
        <f ca="1">IFERROR(Table_TrackDisplacement[[#This Row],[Twist Raw Data]]-Table_TrackDisplacement[[#This Row],[BL Twist Raw Data]],"-")</f>
        <v>-8.9065606957206001E-2</v>
      </c>
      <c r="X513" s="29">
        <f ca="1">IFERROR(Table_TrackDisplacement[[#This Row],[Cant Delta Data]]-OFFSET(Table_TrackDisplacement[[#This Row],[Cant Delta Data]],-2,0),"-")</f>
        <v>-8.9065606957206001E-2</v>
      </c>
      <c r="Y513" s="29">
        <f ca="1">IFERROR(Table_TrackDisplacement[[#This Row],[Twist Delta Data]]-Table_TrackDisplacement[[#This Row],[Raw Twist Change]],"-")</f>
        <v>0</v>
      </c>
      <c r="Z5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1317.244826862865</v>
      </c>
      <c r="AA513" s="29">
        <f>_xlfn.XLOOKUP(Table_TrackDisplacement[[#This Row],[Track ID]],Table__Track_Baseline[Track ID],Table__Track_Baseline[Avg. Gauge],"-")</f>
        <v>1316.655979842496</v>
      </c>
      <c r="AB513" s="29">
        <f>IFERROR(Table_TrackDisplacement[[#This Row],[Gauge Raw Data]]-Table_TrackDisplacement[[#This Row],[BL Gauge Raw Data]],"-")</f>
        <v>0.58884702036903036</v>
      </c>
      <c r="AC5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0.71065901833201894</v>
      </c>
    </row>
    <row r="514" spans="1:29" x14ac:dyDescent="0.25">
      <c r="A514" s="27">
        <v>45796.770833333336</v>
      </c>
      <c r="B514" s="28" t="s">
        <v>34</v>
      </c>
      <c r="C514" s="28" t="str">
        <f>Table_TrackDisplacement[[#This Row],[Epoch]]&amp;"-"&amp;Table_TrackDisplacement[[#This Row],[Track ID]]</f>
        <v>45796.7708333333-250-RL-OP-0043</v>
      </c>
      <c r="D514" s="34">
        <v>51907.275348503776</v>
      </c>
      <c r="E514" s="34">
        <v>159189.47377062205</v>
      </c>
      <c r="F514" s="34">
        <v>18.871828443647232</v>
      </c>
      <c r="G514" s="34">
        <v>51906.936928233976</v>
      </c>
      <c r="H514" s="34">
        <v>159188.19991832905</v>
      </c>
      <c r="I514" s="34">
        <v>18.861049810768563</v>
      </c>
      <c r="J514" s="33">
        <v>9.2849222710356116E-7</v>
      </c>
      <c r="K514" s="33">
        <v>3.3308775164186954E-4</v>
      </c>
      <c r="L514" s="33">
        <v>1.5939740891823817E-4</v>
      </c>
      <c r="M514" s="33">
        <v>-1.269096028408967E-4</v>
      </c>
      <c r="N514" s="33">
        <v>-4.7853056457825005E-4</v>
      </c>
      <c r="O514" s="33">
        <v>-1.9335193357505887E-7</v>
      </c>
      <c r="P514" s="29">
        <f>(Table_TrackDisplacement[[#This Row],[LR Track Z]]-Table_TrackDisplacement[[#This Row],[RR Track Z]])*1000</f>
        <v>10.778632878668759</v>
      </c>
      <c r="Q514" s="29">
        <f>_xlfn.XLOOKUP(Table_TrackDisplacement[[#This Row],[Track ID]],Table__Track_Baseline[Track ID],Table__Track_Baseline[Avg. Cant],"-")</f>
        <v>10.619042117816946</v>
      </c>
      <c r="R514" s="29">
        <f>Table_TrackDisplacement[[#This Row],[Cant Raw Data]]-Table_TrackDisplacement[[#This Row],[BL Cant Raw Data]]</f>
        <v>0.15959076085181323</v>
      </c>
      <c r="S514" s="30">
        <f>(Table_TrackDisplacement[[#This Row],[Delta LR Z]]-Table_TrackDisplacement[[#This Row],[Delta RR Z]])*1000</f>
        <v>0.15959076085181323</v>
      </c>
      <c r="T514" s="29">
        <f>Table_TrackDisplacement[[#This Row],[Cant Delta Data]]-Table_TrackDisplacement[[#This Row],[Raw Cant Change]]</f>
        <v>0</v>
      </c>
      <c r="U514" s="29">
        <f ca="1">IFERROR(Table_TrackDisplacement[[#This Row],[Cant Raw Data]]-OFFSET(Table_TrackDisplacement[[#This Row],[Cant Raw Data]],-2,0),"-")</f>
        <v>0.49091229820419358</v>
      </c>
      <c r="V514" s="29">
        <f ca="1">_xlfn.XLOOKUP(Table_TrackDisplacement[[#This Row],[Track ID]],Table__Track_Baseline[Track ID],Table__Track_Baseline[Avg. Twist],"-")</f>
        <v>0.95821769451376326</v>
      </c>
      <c r="W514" s="29">
        <f ca="1">IFERROR(Table_TrackDisplacement[[#This Row],[Twist Raw Data]]-Table_TrackDisplacement[[#This Row],[BL Twist Raw Data]],"-")</f>
        <v>-0.46730539630956969</v>
      </c>
      <c r="X514" s="29">
        <f ca="1">IFERROR(Table_TrackDisplacement[[#This Row],[Cant Delta Data]]-OFFSET(Table_TrackDisplacement[[#This Row],[Cant Delta Data]],-2,0),"-")</f>
        <v>-0.46730539630956969</v>
      </c>
      <c r="Y514" s="29">
        <f ca="1">IFERROR(Table_TrackDisplacement[[#This Row],[Twist Delta Data]]-Table_TrackDisplacement[[#This Row],[Raw Twist Change]],"-")</f>
        <v>0</v>
      </c>
      <c r="Z5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1318.0835035469777</v>
      </c>
      <c r="AA514" s="29">
        <f>_xlfn.XLOOKUP(Table_TrackDisplacement[[#This Row],[Track ID]],Table__Track_Baseline[Track ID],Table__Track_Baseline[Avg. Gauge],"-")</f>
        <v>1317.2650047757083</v>
      </c>
      <c r="AB514" s="29">
        <f>IFERROR(Table_TrackDisplacement[[#This Row],[Gauge Raw Data]]-Table_TrackDisplacement[[#This Row],[BL Gauge Raw Data]],"-")</f>
        <v>0.81849877126933279</v>
      </c>
      <c r="AC5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0.8369803347294712</v>
      </c>
    </row>
    <row r="515" spans="1:29" x14ac:dyDescent="0.25">
      <c r="A515" s="27">
        <v>45796.770833333336</v>
      </c>
      <c r="B515" s="28" t="s">
        <v>35</v>
      </c>
      <c r="C515" s="28" t="str">
        <f>Table_TrackDisplacement[[#This Row],[Epoch]]&amp;"-"&amp;Table_TrackDisplacement[[#This Row],[Track ID]]</f>
        <v>45796.7708333333-250-RL-OP-0044</v>
      </c>
      <c r="D515" s="34">
        <v>51908.242806888149</v>
      </c>
      <c r="E515" s="34">
        <v>159189.22150144327</v>
      </c>
      <c r="F515" s="34">
        <v>18.873859626742529</v>
      </c>
      <c r="G515" s="34">
        <v>51907.904517584328</v>
      </c>
      <c r="H515" s="34">
        <v>159187.94720456348</v>
      </c>
      <c r="I515" s="34">
        <v>18.86283128862453</v>
      </c>
      <c r="J515" s="33">
        <v>-1.8246857507620007E-5</v>
      </c>
      <c r="K515" s="33">
        <v>2.6109637110494077E-4</v>
      </c>
      <c r="L515" s="33">
        <v>4.4220630712743514E-8</v>
      </c>
      <c r="M515" s="33">
        <v>1.1057069059461355E-5</v>
      </c>
      <c r="N515" s="33">
        <v>-6.2307901680469513E-4</v>
      </c>
      <c r="O515" s="33">
        <v>2.9815868529681211E-7</v>
      </c>
      <c r="P515" s="29">
        <f>(Table_TrackDisplacement[[#This Row],[LR Track Z]]-Table_TrackDisplacement[[#This Row],[RR Track Z]])*1000</f>
        <v>11.02833811799897</v>
      </c>
      <c r="Q515" s="29">
        <f>_xlfn.XLOOKUP(Table_TrackDisplacement[[#This Row],[Track ID]],Table__Track_Baseline[Track ID],Table__Track_Baseline[Avg. Cant],"-")</f>
        <v>11.028592056053554</v>
      </c>
      <c r="R515" s="29">
        <f>Table_TrackDisplacement[[#This Row],[Cant Raw Data]]-Table_TrackDisplacement[[#This Row],[BL Cant Raw Data]]</f>
        <v>-2.539380545840686E-4</v>
      </c>
      <c r="S515" s="30">
        <f>(Table_TrackDisplacement[[#This Row],[Delta LR Z]]-Table_TrackDisplacement[[#This Row],[Delta RR Z]])*1000</f>
        <v>-2.539380545840686E-4</v>
      </c>
      <c r="T515" s="29">
        <f>Table_TrackDisplacement[[#This Row],[Cant Delta Data]]-Table_TrackDisplacement[[#This Row],[Raw Cant Change]]</f>
        <v>0</v>
      </c>
      <c r="U515" s="29">
        <f ca="1">IFERROR(Table_TrackDisplacement[[#This Row],[Cant Raw Data]]-OFFSET(Table_TrackDisplacement[[#This Row],[Cant Raw Data]],-2,0),"-")</f>
        <v>0.49516138843586077</v>
      </c>
      <c r="V515" s="29">
        <f ca="1">_xlfn.XLOOKUP(Table_TrackDisplacement[[#This Row],[Track ID]],Table__Track_Baseline[Track ID],Table__Track_Baseline[Avg. Twist],"-")</f>
        <v>0.88865878549171384</v>
      </c>
      <c r="W515" s="29">
        <f ca="1">IFERROR(Table_TrackDisplacement[[#This Row],[Twist Raw Data]]-Table_TrackDisplacement[[#This Row],[BL Twist Raw Data]],"-")</f>
        <v>-0.39349739705585307</v>
      </c>
      <c r="X515" s="29">
        <f ca="1">IFERROR(Table_TrackDisplacement[[#This Row],[Cant Delta Data]]-OFFSET(Table_TrackDisplacement[[#This Row],[Cant Delta Data]],-2,0),"-")</f>
        <v>-0.39349739705585307</v>
      </c>
      <c r="Y515" s="29">
        <f ca="1">IFERROR(Table_TrackDisplacement[[#This Row],[Twist Delta Data]]-Table_TrackDisplacement[[#This Row],[Raw Twist Change]],"-")</f>
        <v>0</v>
      </c>
      <c r="Z5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1318.4816324785374</v>
      </c>
      <c r="AA515" s="29">
        <f>_xlfn.XLOOKUP(Table_TrackDisplacement[[#This Row],[Track ID]],Table__Track_Baseline[Track ID],Table__Track_Baseline[Avg. Gauge],"-")</f>
        <v>1317.6346329476246</v>
      </c>
      <c r="AB515" s="29">
        <f>IFERROR(Table_TrackDisplacement[[#This Row],[Gauge Raw Data]]-Table_TrackDisplacement[[#This Row],[BL Gauge Raw Data]],"-")</f>
        <v>0.84699953091285352</v>
      </c>
      <c r="AC5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0.88466089615283638</v>
      </c>
    </row>
    <row r="516" spans="1:29" x14ac:dyDescent="0.25">
      <c r="A516" s="27">
        <v>45796.770833333336</v>
      </c>
      <c r="B516" s="28" t="s">
        <v>36</v>
      </c>
      <c r="C516" s="28" t="str">
        <f>Table_TrackDisplacement[[#This Row],[Epoch]]&amp;"-"&amp;Table_TrackDisplacement[[#This Row],[Track ID]]</f>
        <v>45796.7708333333-250-RL-OP-0045</v>
      </c>
      <c r="D516" s="34">
        <v>51909.212315815959</v>
      </c>
      <c r="E516" s="34">
        <v>159188.97646037152</v>
      </c>
      <c r="F516" s="34">
        <v>18.876563705831956</v>
      </c>
      <c r="G516" s="34">
        <v>51908.873845612303</v>
      </c>
      <c r="H516" s="34">
        <v>159187.7014451595</v>
      </c>
      <c r="I516" s="34">
        <v>18.865174266709456</v>
      </c>
      <c r="J516" s="33">
        <v>-7.5644951721187681E-5</v>
      </c>
      <c r="K516" s="33">
        <v>3.3864693250507116E-5</v>
      </c>
      <c r="L516" s="33">
        <v>1.8332296392031822E-7</v>
      </c>
      <c r="M516" s="33">
        <v>4.2221327021252364E-5</v>
      </c>
      <c r="N516" s="33">
        <v>-5.0022773211821914E-4</v>
      </c>
      <c r="O516" s="33">
        <v>1.1385157527854517E-6</v>
      </c>
      <c r="P516" s="29">
        <f>(Table_TrackDisplacement[[#This Row],[LR Track Z]]-Table_TrackDisplacement[[#This Row],[RR Track Z]])*1000</f>
        <v>11.389439122499567</v>
      </c>
      <c r="Q516" s="29">
        <f>_xlfn.XLOOKUP(Table_TrackDisplacement[[#This Row],[Track ID]],Table__Track_Baseline[Track ID],Table__Track_Baseline[Avg. Cant],"-")</f>
        <v>11.390394315288432</v>
      </c>
      <c r="R516" s="29">
        <f>Table_TrackDisplacement[[#This Row],[Cant Raw Data]]-Table_TrackDisplacement[[#This Row],[BL Cant Raw Data]]</f>
        <v>-9.5519278886513348E-4</v>
      </c>
      <c r="S516" s="30">
        <f>(Table_TrackDisplacement[[#This Row],[Delta LR Z]]-Table_TrackDisplacement[[#This Row],[Delta RR Z]])*1000</f>
        <v>-9.5519278886513348E-4</v>
      </c>
      <c r="T516" s="29">
        <f>Table_TrackDisplacement[[#This Row],[Cant Delta Data]]-Table_TrackDisplacement[[#This Row],[Raw Cant Change]]</f>
        <v>0</v>
      </c>
      <c r="U516" s="29">
        <f ca="1">IFERROR(Table_TrackDisplacement[[#This Row],[Cant Raw Data]]-OFFSET(Table_TrackDisplacement[[#This Row],[Cant Raw Data]],-2,0),"-")</f>
        <v>0.61080624383080817</v>
      </c>
      <c r="V516" s="29">
        <f ca="1">_xlfn.XLOOKUP(Table_TrackDisplacement[[#This Row],[Track ID]],Table__Track_Baseline[Track ID],Table__Track_Baseline[Avg. Twist],"-")</f>
        <v>0.77135219747148653</v>
      </c>
      <c r="W516" s="29">
        <f ca="1">IFERROR(Table_TrackDisplacement[[#This Row],[Twist Raw Data]]-Table_TrackDisplacement[[#This Row],[BL Twist Raw Data]],"-")</f>
        <v>-0.16054595364067836</v>
      </c>
      <c r="X516" s="29">
        <f ca="1">IFERROR(Table_TrackDisplacement[[#This Row],[Cant Delta Data]]-OFFSET(Table_TrackDisplacement[[#This Row],[Cant Delta Data]],-2,0),"-")</f>
        <v>-0.16054595364067836</v>
      </c>
      <c r="Y516" s="29">
        <f ca="1">IFERROR(Table_TrackDisplacement[[#This Row],[Twist Delta Data]]-Table_TrackDisplacement[[#This Row],[Raw Twist Change]],"-")</f>
        <v>0</v>
      </c>
      <c r="Z5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1319.2253745862824</v>
      </c>
      <c r="AA516" s="29">
        <f>_xlfn.XLOOKUP(Table_TrackDisplacement[[#This Row],[Track ID]],Table__Track_Baseline[Track ID],Table__Track_Baseline[Avg. Gauge],"-")</f>
        <v>1318.7394535583733</v>
      </c>
      <c r="AB516" s="29">
        <f>IFERROR(Table_TrackDisplacement[[#This Row],[Gauge Raw Data]]-Table_TrackDisplacement[[#This Row],[BL Gauge Raw Data]],"-")</f>
        <v>0.48592102790917124</v>
      </c>
      <c r="AC5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0.54694432156674133</v>
      </c>
    </row>
    <row r="517" spans="1:29" x14ac:dyDescent="0.25">
      <c r="A517" s="27">
        <v>45796.770833333336</v>
      </c>
      <c r="B517" s="28" t="s">
        <v>37</v>
      </c>
      <c r="C517" s="28" t="str">
        <f>Table_TrackDisplacement[[#This Row],[Epoch]]&amp;"-"&amp;Table_TrackDisplacement[[#This Row],[Track ID]]</f>
        <v>45796.7708333333-250-RL-OP-0046</v>
      </c>
      <c r="D517" s="34">
        <v>51910.181824743777</v>
      </c>
      <c r="E517" s="34">
        <v>159188.73141929976</v>
      </c>
      <c r="F517" s="34">
        <v>18.879267784921382</v>
      </c>
      <c r="G517" s="34">
        <v>51909.843173640271</v>
      </c>
      <c r="H517" s="34">
        <v>159187.45568575553</v>
      </c>
      <c r="I517" s="34">
        <v>18.867517244794382</v>
      </c>
      <c r="J517" s="33">
        <v>-1.3304303865879774E-4</v>
      </c>
      <c r="K517" s="33">
        <v>-1.9336698460392654E-4</v>
      </c>
      <c r="L517" s="33">
        <v>3.2242529712789292E-7</v>
      </c>
      <c r="M517" s="33">
        <v>7.3385570431128144E-5</v>
      </c>
      <c r="N517" s="33">
        <v>-3.7737644743174314E-4</v>
      </c>
      <c r="O517" s="33">
        <v>1.9788728202740913E-6</v>
      </c>
      <c r="P517" s="29">
        <f>(Table_TrackDisplacement[[#This Row],[LR Track Z]]-Table_TrackDisplacement[[#This Row],[RR Track Z]])*1000</f>
        <v>11.750540127000164</v>
      </c>
      <c r="Q517" s="29">
        <f>_xlfn.XLOOKUP(Table_TrackDisplacement[[#This Row],[Track ID]],Table__Track_Baseline[Track ID],Table__Track_Baseline[Avg. Cant],"-")</f>
        <v>11.75219657452331</v>
      </c>
      <c r="R517" s="29">
        <f>Table_TrackDisplacement[[#This Row],[Cant Raw Data]]-Table_TrackDisplacement[[#This Row],[BL Cant Raw Data]]</f>
        <v>-1.6564475231461984E-3</v>
      </c>
      <c r="S517" s="30">
        <f>(Table_TrackDisplacement[[#This Row],[Delta LR Z]]-Table_TrackDisplacement[[#This Row],[Delta RR Z]])*1000</f>
        <v>-1.6564475231461984E-3</v>
      </c>
      <c r="T517" s="29">
        <f>Table_TrackDisplacement[[#This Row],[Cant Delta Data]]-Table_TrackDisplacement[[#This Row],[Raw Cant Change]]</f>
        <v>0</v>
      </c>
      <c r="U517" s="29">
        <f ca="1">IFERROR(Table_TrackDisplacement[[#This Row],[Cant Raw Data]]-OFFSET(Table_TrackDisplacement[[#This Row],[Cant Raw Data]],-2,0),"-")</f>
        <v>0.7222020090011938</v>
      </c>
      <c r="V517" s="29">
        <f ca="1">_xlfn.XLOOKUP(Table_TrackDisplacement[[#This Row],[Track ID]],Table__Track_Baseline[Track ID],Table__Track_Baseline[Avg. Twist],"-")</f>
        <v>0.72360451846975593</v>
      </c>
      <c r="W517" s="29">
        <f ca="1">IFERROR(Table_TrackDisplacement[[#This Row],[Twist Raw Data]]-Table_TrackDisplacement[[#This Row],[BL Twist Raw Data]],"-")</f>
        <v>-1.4025094685621298E-3</v>
      </c>
      <c r="X517" s="29">
        <f ca="1">IFERROR(Table_TrackDisplacement[[#This Row],[Cant Delta Data]]-OFFSET(Table_TrackDisplacement[[#This Row],[Cant Delta Data]],-2,0),"-")</f>
        <v>-1.4025094685621298E-3</v>
      </c>
      <c r="Y517" s="29">
        <f ca="1">IFERROR(Table_TrackDisplacement[[#This Row],[Twist Delta Data]]-Table_TrackDisplacement[[#This Row],[Raw Twist Change]],"-")</f>
        <v>0</v>
      </c>
      <c r="Z5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1319.9692121299415</v>
      </c>
      <c r="AA517" s="29">
        <f>_xlfn.XLOOKUP(Table_TrackDisplacement[[#This Row],[Track ID]],Table__Track_Baseline[Track ID],Table__Track_Baseline[Avg. Gauge],"-")</f>
        <v>1319.8443684156091</v>
      </c>
      <c r="AB517" s="29">
        <f>IFERROR(Table_TrackDisplacement[[#This Row],[Gauge Raw Data]]-Table_TrackDisplacement[[#This Row],[BL Gauge Raw Data]],"-")</f>
        <v>0.12484371433242814</v>
      </c>
      <c r="AC5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0.27654113053826185</v>
      </c>
    </row>
    <row r="518" spans="1:29" x14ac:dyDescent="0.25">
      <c r="A518" s="27">
        <v>45796.770833333336</v>
      </c>
      <c r="B518" s="28" t="s">
        <v>38</v>
      </c>
      <c r="C518" s="28" t="str">
        <f>Table_TrackDisplacement[[#This Row],[Epoch]]&amp;"-"&amp;Table_TrackDisplacement[[#This Row],[Track ID]]</f>
        <v>45796.7708333333-250-RL-OP-0047</v>
      </c>
      <c r="D518" s="34">
        <v>51911.151141496419</v>
      </c>
      <c r="E518" s="34">
        <v>159188.48844319949</v>
      </c>
      <c r="F518" s="34">
        <v>18.882328518492972</v>
      </c>
      <c r="G518" s="34">
        <v>51910.834175044969</v>
      </c>
      <c r="H518" s="34">
        <v>159187.20644558506</v>
      </c>
      <c r="I518" s="34">
        <v>18.870138804746514</v>
      </c>
      <c r="J518" s="33">
        <v>-3.2747709337854758E-4</v>
      </c>
      <c r="K518" s="33">
        <v>-3.1019389280118048E-4</v>
      </c>
      <c r="L518" s="33">
        <v>-4.9101338401413841E-5</v>
      </c>
      <c r="M518" s="33">
        <v>-1.007411367027089E-3</v>
      </c>
      <c r="N518" s="33">
        <v>-3.0395109206438065E-5</v>
      </c>
      <c r="O518" s="33">
        <v>-2.9126071865448466E-7</v>
      </c>
      <c r="P518" s="29">
        <f>(Table_TrackDisplacement[[#This Row],[LR Track Z]]-Table_TrackDisplacement[[#This Row],[RR Track Z]])*1000</f>
        <v>12.189713746458608</v>
      </c>
      <c r="Q518" s="29">
        <f>_xlfn.XLOOKUP(Table_TrackDisplacement[[#This Row],[Track ID]],Table__Track_Baseline[Track ID],Table__Track_Baseline[Avg. Cant],"-")</f>
        <v>12.238523824141367</v>
      </c>
      <c r="R518" s="29">
        <f>Table_TrackDisplacement[[#This Row],[Cant Raw Data]]-Table_TrackDisplacement[[#This Row],[BL Cant Raw Data]]</f>
        <v>-4.8810077682759356E-2</v>
      </c>
      <c r="S518" s="30">
        <f>(Table_TrackDisplacement[[#This Row],[Delta LR Z]]-Table_TrackDisplacement[[#This Row],[Delta RR Z]])*1000</f>
        <v>-4.8810077682759356E-2</v>
      </c>
      <c r="T518" s="29">
        <f>Table_TrackDisplacement[[#This Row],[Cant Delta Data]]-Table_TrackDisplacement[[#This Row],[Raw Cant Change]]</f>
        <v>0</v>
      </c>
      <c r="U518" s="29">
        <f ca="1">IFERROR(Table_TrackDisplacement[[#This Row],[Cant Raw Data]]-OFFSET(Table_TrackDisplacement[[#This Row],[Cant Raw Data]],-2,0),"-")</f>
        <v>0.80027462395904081</v>
      </c>
      <c r="V518" s="29">
        <f ca="1">_xlfn.XLOOKUP(Table_TrackDisplacement[[#This Row],[Track ID]],Table__Track_Baseline[Track ID],Table__Track_Baseline[Avg. Twist],"-")</f>
        <v>0.84812950885293503</v>
      </c>
      <c r="W518" s="29">
        <f ca="1">IFERROR(Table_TrackDisplacement[[#This Row],[Twist Raw Data]]-Table_TrackDisplacement[[#This Row],[BL Twist Raw Data]],"-")</f>
        <v>-4.7854884893894223E-2</v>
      </c>
      <c r="X518" s="29">
        <f ca="1">IFERROR(Table_TrackDisplacement[[#This Row],[Cant Delta Data]]-OFFSET(Table_TrackDisplacement[[#This Row],[Cant Delta Data]],-2,0),"-")</f>
        <v>-4.7854884893894223E-2</v>
      </c>
      <c r="Y518" s="29">
        <f ca="1">IFERROR(Table_TrackDisplacement[[#This Row],[Twist Delta Data]]-Table_TrackDisplacement[[#This Row],[Raw Twist Change]],"-")</f>
        <v>0</v>
      </c>
      <c r="Z5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1320.6567320292197</v>
      </c>
      <c r="AA518" s="29">
        <f>_xlfn.XLOOKUP(Table_TrackDisplacement[[#This Row],[Track ID]],Table__Track_Baseline[Track ID],Table__Track_Baseline[Avg. Gauge],"-")</f>
        <v>1320.7658031742594</v>
      </c>
      <c r="AB518" s="29">
        <f>IFERROR(Table_TrackDisplacement[[#This Row],[Gauge Raw Data]]-Table_TrackDisplacement[[#This Row],[BL Gauge Raw Data]],"-")</f>
        <v>-0.10907114503970661</v>
      </c>
      <c r="AC5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0.73687203737586893</v>
      </c>
    </row>
    <row r="519" spans="1:29" x14ac:dyDescent="0.25">
      <c r="A519" s="27">
        <v>45796.770833333336</v>
      </c>
      <c r="B519" s="28" t="s">
        <v>39</v>
      </c>
      <c r="C519" s="28" t="str">
        <f>Table_TrackDisplacement[[#This Row],[Epoch]]&amp;"-"&amp;Table_TrackDisplacement[[#This Row],[Track ID]]</f>
        <v>45796.7708333333-250-RL-OP-0048</v>
      </c>
      <c r="D519" s="34">
        <v>51912.122875350411</v>
      </c>
      <c r="E519" s="34">
        <v>159188.2524052464</v>
      </c>
      <c r="F519" s="34">
        <v>18.886733255176882</v>
      </c>
      <c r="G519" s="34">
        <v>51911.805659447018</v>
      </c>
      <c r="H519" s="34">
        <v>159186.96936626773</v>
      </c>
      <c r="I519" s="34">
        <v>18.873523159975598</v>
      </c>
      <c r="J519" s="33">
        <v>-2.9969606839586049E-4</v>
      </c>
      <c r="K519" s="33">
        <v>-2.0042419782839715E-4</v>
      </c>
      <c r="L519" s="33">
        <v>-2.8202988870873469E-4</v>
      </c>
      <c r="M519" s="33">
        <v>-1.0413617856102064E-3</v>
      </c>
      <c r="N519" s="33">
        <v>-1.6963059897534549E-4</v>
      </c>
      <c r="O519" s="33">
        <v>-1.6254829837691886E-6</v>
      </c>
      <c r="P519" s="29">
        <f>(Table_TrackDisplacement[[#This Row],[LR Track Z]]-Table_TrackDisplacement[[#This Row],[RR Track Z]])*1000</f>
        <v>13.210095201284133</v>
      </c>
      <c r="Q519" s="29">
        <f>_xlfn.XLOOKUP(Table_TrackDisplacement[[#This Row],[Track ID]],Table__Track_Baseline[Track ID],Table__Track_Baseline[Avg. Cant],"-")</f>
        <v>13.490499607009099</v>
      </c>
      <c r="R519" s="29">
        <f>Table_TrackDisplacement[[#This Row],[Cant Raw Data]]-Table_TrackDisplacement[[#This Row],[BL Cant Raw Data]]</f>
        <v>-0.2804044057249655</v>
      </c>
      <c r="S519" s="30">
        <f>(Table_TrackDisplacement[[#This Row],[Delta LR Z]]-Table_TrackDisplacement[[#This Row],[Delta RR Z]])*1000</f>
        <v>-0.2804044057249655</v>
      </c>
      <c r="T519" s="29">
        <f>Table_TrackDisplacement[[#This Row],[Cant Delta Data]]-Table_TrackDisplacement[[#This Row],[Raw Cant Change]]</f>
        <v>0</v>
      </c>
      <c r="U519" s="29">
        <f ca="1">IFERROR(Table_TrackDisplacement[[#This Row],[Cant Raw Data]]-OFFSET(Table_TrackDisplacement[[#This Row],[Cant Raw Data]],-2,0),"-")</f>
        <v>1.4595550742839691</v>
      </c>
      <c r="V519" s="29">
        <f ca="1">_xlfn.XLOOKUP(Table_TrackDisplacement[[#This Row],[Track ID]],Table__Track_Baseline[Track ID],Table__Track_Baseline[Avg. Twist],"-")</f>
        <v>1.7383030324857884</v>
      </c>
      <c r="W519" s="29">
        <f ca="1">IFERROR(Table_TrackDisplacement[[#This Row],[Twist Raw Data]]-Table_TrackDisplacement[[#This Row],[BL Twist Raw Data]],"-")</f>
        <v>-0.2787479582018193</v>
      </c>
      <c r="X519" s="29">
        <f ca="1">IFERROR(Table_TrackDisplacement[[#This Row],[Cant Delta Data]]-OFFSET(Table_TrackDisplacement[[#This Row],[Cant Delta Data]],-2,0),"-")</f>
        <v>-0.2787479582018193</v>
      </c>
      <c r="Y519" s="29">
        <f ca="1">IFERROR(Table_TrackDisplacement[[#This Row],[Twist Delta Data]]-Table_TrackDisplacement[[#This Row],[Raw Twist Change]],"-")</f>
        <v>0</v>
      </c>
      <c r="Z5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1321.7372873470958</v>
      </c>
      <c r="AA519" s="29">
        <f>_xlfn.XLOOKUP(Table_TrackDisplacement[[#This Row],[Track ID]],Table__Track_Baseline[Track ID],Table__Track_Baseline[Avg. Gauge],"-")</f>
        <v>1321.5922129002581</v>
      </c>
      <c r="AB519" s="29">
        <f>IFERROR(Table_TrackDisplacement[[#This Row],[Gauge Raw Data]]-Table_TrackDisplacement[[#This Row],[BL Gauge Raw Data]],"-")</f>
        <v>0.14507444683772519</v>
      </c>
      <c r="AC5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0.79350041749917433</v>
      </c>
    </row>
    <row r="520" spans="1:29" x14ac:dyDescent="0.25">
      <c r="A520" s="27">
        <v>45796.770833333336</v>
      </c>
      <c r="B520" s="28" t="s">
        <v>40</v>
      </c>
      <c r="C520" s="28" t="str">
        <f>Table_TrackDisplacement[[#This Row],[Epoch]]&amp;"-"&amp;Table_TrackDisplacement[[#This Row],[Track ID]]</f>
        <v>45796.7708333333-250-RL-OP-0049</v>
      </c>
      <c r="D520" s="34">
        <v>51913.094609204403</v>
      </c>
      <c r="E520" s="34">
        <v>159188.01636729331</v>
      </c>
      <c r="F520" s="34">
        <v>18.891137991860795</v>
      </c>
      <c r="G520" s="34">
        <v>51912.777143849067</v>
      </c>
      <c r="H520" s="34">
        <v>159186.73228695037</v>
      </c>
      <c r="I520" s="34">
        <v>18.876907515204685</v>
      </c>
      <c r="J520" s="33">
        <v>-2.7191503613721579E-4</v>
      </c>
      <c r="K520" s="33">
        <v>-9.0654502855613828E-5</v>
      </c>
      <c r="L520" s="33">
        <v>-5.1495843900895011E-4</v>
      </c>
      <c r="M520" s="33">
        <v>-1.0753122041933239E-3</v>
      </c>
      <c r="N520" s="33">
        <v>-3.0886614695191383E-4</v>
      </c>
      <c r="O520" s="33">
        <v>-2.959705245331179E-6</v>
      </c>
      <c r="P520" s="29">
        <f>(Table_TrackDisplacement[[#This Row],[LR Track Z]]-Table_TrackDisplacement[[#This Row],[RR Track Z]])*1000</f>
        <v>14.230476656109659</v>
      </c>
      <c r="Q520" s="29">
        <f>_xlfn.XLOOKUP(Table_TrackDisplacement[[#This Row],[Track ID]],Table__Track_Baseline[Track ID],Table__Track_Baseline[Avg. Cant],"-")</f>
        <v>14.742475389873277</v>
      </c>
      <c r="R520" s="29">
        <f>Table_TrackDisplacement[[#This Row],[Cant Raw Data]]-Table_TrackDisplacement[[#This Row],[BL Cant Raw Data]]</f>
        <v>-0.51199873376361893</v>
      </c>
      <c r="S520" s="30">
        <f>(Table_TrackDisplacement[[#This Row],[Delta LR Z]]-Table_TrackDisplacement[[#This Row],[Delta RR Z]])*1000</f>
        <v>-0.51199873376361893</v>
      </c>
      <c r="T520" s="29">
        <f>Table_TrackDisplacement[[#This Row],[Cant Delta Data]]-Table_TrackDisplacement[[#This Row],[Raw Cant Change]]</f>
        <v>0</v>
      </c>
      <c r="U520" s="29">
        <f ca="1">IFERROR(Table_TrackDisplacement[[#This Row],[Cant Raw Data]]-OFFSET(Table_TrackDisplacement[[#This Row],[Cant Raw Data]],-2,0),"-")</f>
        <v>2.0407629096510504</v>
      </c>
      <c r="V520" s="29">
        <f ca="1">_xlfn.XLOOKUP(Table_TrackDisplacement[[#This Row],[Track ID]],Table__Track_Baseline[Track ID],Table__Track_Baseline[Avg. Twist],"-")</f>
        <v>2.50395156573191</v>
      </c>
      <c r="W520" s="29">
        <f ca="1">IFERROR(Table_TrackDisplacement[[#This Row],[Twist Raw Data]]-Table_TrackDisplacement[[#This Row],[BL Twist Raw Data]],"-")</f>
        <v>-0.46318865608085957</v>
      </c>
      <c r="X520" s="29">
        <f ca="1">IFERROR(Table_TrackDisplacement[[#This Row],[Cant Delta Data]]-OFFSET(Table_TrackDisplacement[[#This Row],[Cant Delta Data]],-2,0),"-")</f>
        <v>-0.46318865608085957</v>
      </c>
      <c r="Y520" s="29">
        <f ca="1">IFERROR(Table_TrackDisplacement[[#This Row],[Twist Delta Data]]-Table_TrackDisplacement[[#This Row],[Raw Twist Change]],"-")</f>
        <v>0</v>
      </c>
      <c r="Z5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1322.8186139588886</v>
      </c>
      <c r="AA520" s="29">
        <f>_xlfn.XLOOKUP(Table_TrackDisplacement[[#This Row],[Track ID]],Table__Track_Baseline[Track ID],Table__Track_Baseline[Avg. Gauge],"-")</f>
        <v>1322.4197928471017</v>
      </c>
      <c r="AB520" s="29">
        <f>IFERROR(Table_TrackDisplacement[[#This Row],[Gauge Raw Data]]-Table_TrackDisplacement[[#This Row],[BL Gauge Raw Data]],"-")</f>
        <v>0.39882111178690138</v>
      </c>
      <c r="AC5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0.97734642508955538</v>
      </c>
    </row>
    <row r="521" spans="1:29" x14ac:dyDescent="0.25">
      <c r="A521" s="27">
        <v>45797.777777777781</v>
      </c>
      <c r="B521" s="28" t="s">
        <v>12</v>
      </c>
      <c r="C521" s="28" t="str">
        <f>Table_TrackDisplacement[[#This Row],[Epoch]]&amp;"-"&amp;Table_TrackDisplacement[[#This Row],[Track ID]]</f>
        <v>45797.7777777778-250-RL-OP-0021</v>
      </c>
      <c r="D521" s="34">
        <v>51886.100888003857</v>
      </c>
      <c r="E521" s="34">
        <v>159195.446681709</v>
      </c>
      <c r="F521" s="34">
        <v>18.86977464079656</v>
      </c>
      <c r="G521" s="34">
        <v>51885.74197615045</v>
      </c>
      <c r="H521" s="34">
        <v>159194.18769572402</v>
      </c>
      <c r="I521" s="34">
        <v>18.865787569705002</v>
      </c>
      <c r="J521" s="33">
        <v>-1.9540277353371494E-3</v>
      </c>
      <c r="K521" s="33">
        <v>8.2784943515434861E-4</v>
      </c>
      <c r="L521" s="33">
        <v>-2.8171598076909277E-4</v>
      </c>
      <c r="M521" s="33">
        <v>-9.9999087979085743E-4</v>
      </c>
      <c r="N521" s="33">
        <v>9.9999739904887974E-4</v>
      </c>
      <c r="O521" s="33">
        <v>-2.8107573557178966E-4</v>
      </c>
      <c r="P521" s="29">
        <f>(Table_TrackDisplacement[[#This Row],[LR Track Z]]-Table_TrackDisplacement[[#This Row],[RR Track Z]])*1000</f>
        <v>3.9870710915579366</v>
      </c>
      <c r="Q521" s="29">
        <f>_xlfn.XLOOKUP(Table_TrackDisplacement[[#This Row],[Track ID]],Table__Track_Baseline[Track ID],Table__Track_Baseline[Avg. Cant],"-")</f>
        <v>3.9877113367552397</v>
      </c>
      <c r="R521" s="29">
        <f>Table_TrackDisplacement[[#This Row],[Cant Raw Data]]-Table_TrackDisplacement[[#This Row],[BL Cant Raw Data]]</f>
        <v>-6.4024519730310203E-4</v>
      </c>
      <c r="S521" s="30">
        <f>(Table_TrackDisplacement[[#This Row],[Delta LR Z]]-Table_TrackDisplacement[[#This Row],[Delta RR Z]])*1000</f>
        <v>-6.4024519730310203E-4</v>
      </c>
      <c r="T521" s="29">
        <f>Table_TrackDisplacement[[#This Row],[Cant Delta Data]]-Table_TrackDisplacement[[#This Row],[Raw Cant Change]]</f>
        <v>0</v>
      </c>
      <c r="U521" s="29">
        <f ca="1">IFERROR(Table_TrackDisplacement[[#This Row],[Cant Raw Data]]-OFFSET(Table_TrackDisplacement[[#This Row],[Cant Raw Data]],-2,0),"-")</f>
        <v>-9.2230241097261967</v>
      </c>
      <c r="V521" s="29" t="str">
        <f ca="1">_xlfn.XLOOKUP(Table_TrackDisplacement[[#This Row],[Track ID]],Table__Track_Baseline[Track ID],Table__Track_Baseline[Avg. Twist],"-")</f>
        <v>-</v>
      </c>
      <c r="W521" s="29" t="str">
        <f ca="1">IFERROR(Table_TrackDisplacement[[#This Row],[Twist Raw Data]]-Table_TrackDisplacement[[#This Row],[BL Twist Raw Data]],"-")</f>
        <v>-</v>
      </c>
      <c r="X521" s="29">
        <f ca="1">IFERROR(Table_TrackDisplacement[[#This Row],[Cant Delta Data]]-OFFSET(Table_TrackDisplacement[[#This Row],[Cant Delta Data]],-2,0),"-")</f>
        <v>0.2797641605276624</v>
      </c>
      <c r="Y521" s="29" t="str">
        <f ca="1">IFERROR(Table_TrackDisplacement[[#This Row],[Twist Delta Data]]-Table_TrackDisplacement[[#This Row],[Raw Twist Change]],"-")</f>
        <v>-</v>
      </c>
      <c r="Z5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1309.1521399883911</v>
      </c>
      <c r="AA521" s="29">
        <f>_xlfn.XLOOKUP(Table_TrackDisplacement[[#This Row],[Track ID]],Table__Track_Baseline[Track ID],Table__Track_Baseline[Avg. Gauge],"-")</f>
        <v>1309.5795373260466</v>
      </c>
      <c r="AB521" s="29">
        <f>IFERROR(Table_TrackDisplacement[[#This Row],[Gauge Raw Data]]-Table_TrackDisplacement[[#This Row],[BL Gauge Raw Data]],"-")</f>
        <v>-0.42739733765552046</v>
      </c>
      <c r="AC5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0.9694439917435157</v>
      </c>
    </row>
    <row r="522" spans="1:29" x14ac:dyDescent="0.25">
      <c r="A522" s="27">
        <v>45797.777777777781</v>
      </c>
      <c r="B522" s="28" t="s">
        <v>13</v>
      </c>
      <c r="C522" s="28" t="str">
        <f>Table_TrackDisplacement[[#This Row],[Epoch]]&amp;"-"&amp;Table_TrackDisplacement[[#This Row],[Track ID]]</f>
        <v>45797.7777777778-250-RL-OP-0022</v>
      </c>
      <c r="D522" s="34">
        <v>51887.062534604804</v>
      </c>
      <c r="E522" s="34">
        <v>159195.1723903708</v>
      </c>
      <c r="F522" s="34">
        <v>18.869497718698447</v>
      </c>
      <c r="G522" s="34">
        <v>51886.703005177442</v>
      </c>
      <c r="H522" s="34">
        <v>159193.91124827688</v>
      </c>
      <c r="I522" s="34">
        <v>18.865652437138895</v>
      </c>
      <c r="J522" s="33">
        <v>-1.8975368730025366E-3</v>
      </c>
      <c r="K522" s="33">
        <v>1.0259113041684031E-3</v>
      </c>
      <c r="L522" s="33">
        <v>-6.2788946414471525E-4</v>
      </c>
      <c r="M522" s="33">
        <v>-9.9997991492273286E-4</v>
      </c>
      <c r="N522" s="33">
        <v>9.999941976275295E-4</v>
      </c>
      <c r="O522" s="33">
        <v>-6.1890714852097517E-4</v>
      </c>
      <c r="P522" s="29">
        <f>(Table_TrackDisplacement[[#This Row],[LR Track Z]]-Table_TrackDisplacement[[#This Row],[RR Track Z]])*1000</f>
        <v>3.8452815595526602</v>
      </c>
      <c r="Q522" s="29">
        <f>_xlfn.XLOOKUP(Table_TrackDisplacement[[#This Row],[Track ID]],Table__Track_Baseline[Track ID],Table__Track_Baseline[Avg. Cant],"-")</f>
        <v>3.8542638751764002</v>
      </c>
      <c r="R522" s="29">
        <f>Table_TrackDisplacement[[#This Row],[Cant Raw Data]]-Table_TrackDisplacement[[#This Row],[BL Cant Raw Data]]</f>
        <v>-8.9823156237400781E-3</v>
      </c>
      <c r="S522" s="30">
        <f>(Table_TrackDisplacement[[#This Row],[Delta LR Z]]-Table_TrackDisplacement[[#This Row],[Delta RR Z]])*1000</f>
        <v>-8.9823156237400781E-3</v>
      </c>
      <c r="T522" s="29">
        <f>Table_TrackDisplacement[[#This Row],[Cant Delta Data]]-Table_TrackDisplacement[[#This Row],[Raw Cant Change]]</f>
        <v>0</v>
      </c>
      <c r="U522" s="29">
        <f ca="1">IFERROR(Table_TrackDisplacement[[#This Row],[Cant Raw Data]]-OFFSET(Table_TrackDisplacement[[#This Row],[Cant Raw Data]],-2,0),"-")</f>
        <v>-10.385195096556998</v>
      </c>
      <c r="V522" s="29" t="str">
        <f ca="1">_xlfn.XLOOKUP(Table_TrackDisplacement[[#This Row],[Track ID]],Table__Track_Baseline[Track ID],Table__Track_Baseline[Avg. Twist],"-")</f>
        <v>-</v>
      </c>
      <c r="W522" s="29" t="str">
        <f ca="1">IFERROR(Table_TrackDisplacement[[#This Row],[Twist Raw Data]]-Table_TrackDisplacement[[#This Row],[BL Twist Raw Data]],"-")</f>
        <v>-</v>
      </c>
      <c r="X522" s="29">
        <f ca="1">IFERROR(Table_TrackDisplacement[[#This Row],[Cant Delta Data]]-OFFSET(Table_TrackDisplacement[[#This Row],[Cant Delta Data]],-2,0),"-")</f>
        <v>0.50301641813987885</v>
      </c>
      <c r="Y522" s="29" t="str">
        <f ca="1">IFERROR(Table_TrackDisplacement[[#This Row],[Twist Delta Data]]-Table_TrackDisplacement[[#This Row],[Raw Twist Change]],"-")</f>
        <v>-</v>
      </c>
      <c r="Z5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1311.394515921528</v>
      </c>
      <c r="AA522" s="29">
        <f>_xlfn.XLOOKUP(Table_TrackDisplacement[[#This Row],[Track ID]],Table__Track_Baseline[Track ID],Table__Track_Baseline[Avg. Gauge],"-")</f>
        <v>1311.6159795455751</v>
      </c>
      <c r="AB522" s="29">
        <f>IFERROR(Table_TrackDisplacement[[#This Row],[Gauge Raw Data]]-Table_TrackDisplacement[[#This Row],[BL Gauge Raw Data]],"-")</f>
        <v>-0.22146362404714637</v>
      </c>
      <c r="AC5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0.89797598598341477</v>
      </c>
    </row>
    <row r="523" spans="1:29" x14ac:dyDescent="0.25">
      <c r="A523" s="27">
        <v>45797.777777777781</v>
      </c>
      <c r="B523" s="28" t="s">
        <v>14</v>
      </c>
      <c r="C523" s="28" t="str">
        <f>Table_TrackDisplacement[[#This Row],[Epoch]]&amp;"-"&amp;Table_TrackDisplacement[[#This Row],[Track ID]]</f>
        <v>45797.7777777778-250-RL-OP-0023</v>
      </c>
      <c r="D523" s="34">
        <v>51888.02418120575</v>
      </c>
      <c r="E523" s="34">
        <v>159194.89809903264</v>
      </c>
      <c r="F523" s="34">
        <v>18.869220796600338</v>
      </c>
      <c r="G523" s="34">
        <v>51887.664034204434</v>
      </c>
      <c r="H523" s="34">
        <v>159193.63480082978</v>
      </c>
      <c r="I523" s="34">
        <v>18.865517304572791</v>
      </c>
      <c r="J523" s="33">
        <v>-1.8410460106679238E-3</v>
      </c>
      <c r="K523" s="33">
        <v>1.2239732313901186E-3</v>
      </c>
      <c r="L523" s="33">
        <v>-9.7406294751678502E-4</v>
      </c>
      <c r="M523" s="33">
        <v>-9.9996894277865067E-4</v>
      </c>
      <c r="N523" s="33">
        <v>9.9999105441384017E-4</v>
      </c>
      <c r="O523" s="33">
        <v>-9.5673856146660796E-4</v>
      </c>
      <c r="P523" s="29">
        <f>(Table_TrackDisplacement[[#This Row],[LR Track Z]]-Table_TrackDisplacement[[#This Row],[RR Track Z]])*1000</f>
        <v>3.7034920275473837</v>
      </c>
      <c r="Q523" s="29">
        <f>_xlfn.XLOOKUP(Table_TrackDisplacement[[#This Row],[Track ID]],Table__Track_Baseline[Track ID],Table__Track_Baseline[Avg. Cant],"-")</f>
        <v>3.7208164135975608</v>
      </c>
      <c r="R523" s="29">
        <f>Table_TrackDisplacement[[#This Row],[Cant Raw Data]]-Table_TrackDisplacement[[#This Row],[BL Cant Raw Data]]</f>
        <v>-1.7324386050177054E-2</v>
      </c>
      <c r="S523" s="30">
        <f>(Table_TrackDisplacement[[#This Row],[Delta LR Z]]-Table_TrackDisplacement[[#This Row],[Delta RR Z]])*1000</f>
        <v>-1.7324386050177054E-2</v>
      </c>
      <c r="T523" s="29">
        <f>Table_TrackDisplacement[[#This Row],[Cant Delta Data]]-Table_TrackDisplacement[[#This Row],[Raw Cant Change]]</f>
        <v>0</v>
      </c>
      <c r="U523" s="29">
        <f ca="1">IFERROR(Table_TrackDisplacement[[#This Row],[Cant Raw Data]]-OFFSET(Table_TrackDisplacement[[#This Row],[Cant Raw Data]],-2,0),"-")</f>
        <v>-0.28357906401055288</v>
      </c>
      <c r="V523" s="29">
        <f ca="1">_xlfn.XLOOKUP(Table_TrackDisplacement[[#This Row],[Track ID]],Table__Track_Baseline[Track ID],Table__Track_Baseline[Avg. Twist],"-")</f>
        <v>-0.26689492315767893</v>
      </c>
      <c r="W523" s="29">
        <f ca="1">IFERROR(Table_TrackDisplacement[[#This Row],[Twist Raw Data]]-Table_TrackDisplacement[[#This Row],[BL Twist Raw Data]],"-")</f>
        <v>-1.6684140852873952E-2</v>
      </c>
      <c r="X523" s="29">
        <f ca="1">IFERROR(Table_TrackDisplacement[[#This Row],[Cant Delta Data]]-OFFSET(Table_TrackDisplacement[[#This Row],[Cant Delta Data]],-2,0),"-")</f>
        <v>-1.6684140852873952E-2</v>
      </c>
      <c r="Y523" s="29">
        <f ca="1">IFERROR(Table_TrackDisplacement[[#This Row],[Twist Delta Data]]-Table_TrackDisplacement[[#This Row],[Raw Twist Change]],"-")</f>
        <v>0</v>
      </c>
      <c r="Z5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1313.6369086460529</v>
      </c>
      <c r="AA523" s="29">
        <f>_xlfn.XLOOKUP(Table_TrackDisplacement[[#This Row],[Track ID]],Table__Track_Baseline[Track ID],Table__Track_Baseline[Avg. Gauge],"-")</f>
        <v>1313.6524365911453</v>
      </c>
      <c r="AB523" s="29">
        <f>IFERROR(Table_TrackDisplacement[[#This Row],[Gauge Raw Data]]-Table_TrackDisplacement[[#This Row],[BL Gauge Raw Data]],"-")</f>
        <v>-1.5527945092344453E-2</v>
      </c>
      <c r="AC5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0.87056233785080861</v>
      </c>
    </row>
    <row r="524" spans="1:29" x14ac:dyDescent="0.25">
      <c r="A524" s="27">
        <v>45797.777777777781</v>
      </c>
      <c r="B524" s="28" t="s">
        <v>15</v>
      </c>
      <c r="C524" s="28" t="str">
        <f>Table_TrackDisplacement[[#This Row],[Epoch]]&amp;"-"&amp;Table_TrackDisplacement[[#This Row],[Track ID]]</f>
        <v>45797.7777777778-250-RL-OP-0024</v>
      </c>
      <c r="D524" s="34">
        <v>51888.985229668855</v>
      </c>
      <c r="E524" s="34">
        <v>159194.62281030611</v>
      </c>
      <c r="F524" s="34">
        <v>18.868826372087216</v>
      </c>
      <c r="G524" s="34">
        <v>51888.624024403252</v>
      </c>
      <c r="H524" s="34">
        <v>159193.35779661778</v>
      </c>
      <c r="I524" s="34">
        <v>18.864752372254646</v>
      </c>
      <c r="J524" s="33">
        <v>-1.0822376789292321E-3</v>
      </c>
      <c r="K524" s="33">
        <v>7.1217937511391938E-4</v>
      </c>
      <c r="L524" s="33">
        <v>-6.8858002881100333E-4</v>
      </c>
      <c r="M524" s="33">
        <v>-1.0716997567215003E-3</v>
      </c>
      <c r="N524" s="33">
        <v>7.503748347517103E-4</v>
      </c>
      <c r="O524" s="33">
        <v>-7.0073451241725593E-4</v>
      </c>
      <c r="P524" s="29">
        <f>(Table_TrackDisplacement[[#This Row],[LR Track Z]]-Table_TrackDisplacement[[#This Row],[RR Track Z]])*1000</f>
        <v>4.0739998325705074</v>
      </c>
      <c r="Q524" s="29">
        <f>_xlfn.XLOOKUP(Table_TrackDisplacement[[#This Row],[Track ID]],Table__Track_Baseline[Track ID],Table__Track_Baseline[Avg. Cant],"-")</f>
        <v>4.0618453489642548</v>
      </c>
      <c r="R524" s="29">
        <f>Table_TrackDisplacement[[#This Row],[Cant Raw Data]]-Table_TrackDisplacement[[#This Row],[BL Cant Raw Data]]</f>
        <v>1.2154483606252597E-2</v>
      </c>
      <c r="S524" s="30">
        <f>(Table_TrackDisplacement[[#This Row],[Delta LR Z]]-Table_TrackDisplacement[[#This Row],[Delta RR Z]])*1000</f>
        <v>1.2154483606252597E-2</v>
      </c>
      <c r="T524" s="29">
        <f>Table_TrackDisplacement[[#This Row],[Cant Delta Data]]-Table_TrackDisplacement[[#This Row],[Raw Cant Change]]</f>
        <v>0</v>
      </c>
      <c r="U524" s="29">
        <f ca="1">IFERROR(Table_TrackDisplacement[[#This Row],[Cant Raw Data]]-OFFSET(Table_TrackDisplacement[[#This Row],[Cant Raw Data]],-2,0),"-")</f>
        <v>0.2287182730178472</v>
      </c>
      <c r="V524" s="29">
        <f ca="1">_xlfn.XLOOKUP(Table_TrackDisplacement[[#This Row],[Track ID]],Table__Track_Baseline[Track ID],Table__Track_Baseline[Avg. Twist],"-")</f>
        <v>0.20758147378785452</v>
      </c>
      <c r="W524" s="29">
        <f ca="1">IFERROR(Table_TrackDisplacement[[#This Row],[Twist Raw Data]]-Table_TrackDisplacement[[#This Row],[BL Twist Raw Data]],"-")</f>
        <v>2.1136799229992675E-2</v>
      </c>
      <c r="X524" s="29">
        <f ca="1">IFERROR(Table_TrackDisplacement[[#This Row],[Cant Delta Data]]-OFFSET(Table_TrackDisplacement[[#This Row],[Cant Delta Data]],-2,0),"-")</f>
        <v>2.1136799229992675E-2</v>
      </c>
      <c r="Y524" s="29">
        <f ca="1">IFERROR(Table_TrackDisplacement[[#This Row],[Twist Delta Data]]-Table_TrackDisplacement[[#This Row],[Raw Twist Change]],"-")</f>
        <v>0</v>
      </c>
      <c r="Z5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1315.5779996028725</v>
      </c>
      <c r="AA524" s="29">
        <f>_xlfn.XLOOKUP(Table_TrackDisplacement[[#This Row],[Track ID]],Table__Track_Baseline[Track ID],Table__Track_Baseline[Avg. Gauge],"-")</f>
        <v>1315.6175827293309</v>
      </c>
      <c r="AB524" s="29">
        <f>IFERROR(Table_TrackDisplacement[[#This Row],[Gauge Raw Data]]-Table_TrackDisplacement[[#This Row],[BL Gauge Raw Data]],"-")</f>
        <v>-3.9583126458410334E-2</v>
      </c>
      <c r="AC5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4.1444811655175655E-2</v>
      </c>
    </row>
    <row r="525" spans="1:29" x14ac:dyDescent="0.25">
      <c r="A525" s="27">
        <v>45797.777777777781</v>
      </c>
      <c r="B525" s="28" t="s">
        <v>16</v>
      </c>
      <c r="C525" s="28" t="str">
        <f>Table_TrackDisplacement[[#This Row],[Epoch]]&amp;"-"&amp;Table_TrackDisplacement[[#This Row],[Track ID]]</f>
        <v>45797.7777777778-250-RL-OP-0025</v>
      </c>
      <c r="D525" s="34">
        <v>51889.946542310921</v>
      </c>
      <c r="E525" s="34">
        <v>159194.34735097896</v>
      </c>
      <c r="F525" s="34">
        <v>18.868422275274774</v>
      </c>
      <c r="G525" s="34">
        <v>51889.584791712696</v>
      </c>
      <c r="H525" s="34">
        <v>159193.08044225874</v>
      </c>
      <c r="I525" s="34">
        <v>18.863894115171242</v>
      </c>
      <c r="J525" s="33">
        <v>-1.171181742392946E-3</v>
      </c>
      <c r="K525" s="33">
        <v>4.0088736568577588E-4</v>
      </c>
      <c r="L525" s="33">
        <v>-3.5176413957316299E-4</v>
      </c>
      <c r="M525" s="33">
        <v>-1.1540091873030178E-3</v>
      </c>
      <c r="N525" s="33">
        <v>4.6381173888221383E-4</v>
      </c>
      <c r="O525" s="33">
        <v>-3.5718556558350656E-4</v>
      </c>
      <c r="P525" s="29">
        <f>(Table_TrackDisplacement[[#This Row],[LR Track Z]]-Table_TrackDisplacement[[#This Row],[RR Track Z]])*1000</f>
        <v>4.5281601035327412</v>
      </c>
      <c r="Q525" s="29">
        <f>_xlfn.XLOOKUP(Table_TrackDisplacement[[#This Row],[Track ID]],Table__Track_Baseline[Track ID],Table__Track_Baseline[Avg. Cant],"-")</f>
        <v>4.5227386775223977</v>
      </c>
      <c r="R525" s="29">
        <f>Table_TrackDisplacement[[#This Row],[Cant Raw Data]]-Table_TrackDisplacement[[#This Row],[BL Cant Raw Data]]</f>
        <v>5.4214260103435663E-3</v>
      </c>
      <c r="S525" s="30">
        <f>(Table_TrackDisplacement[[#This Row],[Delta LR Z]]-Table_TrackDisplacement[[#This Row],[Delta RR Z]])*1000</f>
        <v>5.4214260103435663E-3</v>
      </c>
      <c r="T525" s="29">
        <f>Table_TrackDisplacement[[#This Row],[Cant Delta Data]]-Table_TrackDisplacement[[#This Row],[Raw Cant Change]]</f>
        <v>0</v>
      </c>
      <c r="U525" s="29">
        <f ca="1">IFERROR(Table_TrackDisplacement[[#This Row],[Cant Raw Data]]-OFFSET(Table_TrackDisplacement[[#This Row],[Cant Raw Data]],-2,0),"-")</f>
        <v>0.82466807598535752</v>
      </c>
      <c r="V525" s="29">
        <f ca="1">_xlfn.XLOOKUP(Table_TrackDisplacement[[#This Row],[Track ID]],Table__Track_Baseline[Track ID],Table__Track_Baseline[Avg. Twist],"-")</f>
        <v>0.8019222639248369</v>
      </c>
      <c r="W525" s="29">
        <f ca="1">IFERROR(Table_TrackDisplacement[[#This Row],[Twist Raw Data]]-Table_TrackDisplacement[[#This Row],[BL Twist Raw Data]],"-")</f>
        <v>2.274581206052062E-2</v>
      </c>
      <c r="X525" s="29">
        <f ca="1">IFERROR(Table_TrackDisplacement[[#This Row],[Cant Delta Data]]-OFFSET(Table_TrackDisplacement[[#This Row],[Cant Delta Data]],-2,0),"-")</f>
        <v>2.274581206052062E-2</v>
      </c>
      <c r="Y525" s="29">
        <f ca="1">IFERROR(Table_TrackDisplacement[[#This Row],[Twist Delta Data]]-Table_TrackDisplacement[[#This Row],[Raw Twist Change]],"-")</f>
        <v>0</v>
      </c>
      <c r="Z5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1317.5514050417926</v>
      </c>
      <c r="AA525" s="29">
        <f>_xlfn.XLOOKUP(Table_TrackDisplacement[[#This Row],[Track ID]],Table__Track_Baseline[Track ID],Table__Track_Baseline[Avg. Gauge],"-")</f>
        <v>1317.6166071174061</v>
      </c>
      <c r="AB525" s="29">
        <f>IFERROR(Table_TrackDisplacement[[#This Row],[Gauge Raw Data]]-Table_TrackDisplacement[[#This Row],[BL Gauge Raw Data]],"-")</f>
        <v>-6.5202075613569832E-2</v>
      </c>
      <c r="AC5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6.5450479375378512E-2</v>
      </c>
    </row>
    <row r="526" spans="1:29" x14ac:dyDescent="0.25">
      <c r="A526" s="27">
        <v>45797.777777777781</v>
      </c>
      <c r="B526" s="28" t="s">
        <v>17</v>
      </c>
      <c r="C526" s="28" t="str">
        <f>Table_TrackDisplacement[[#This Row],[Epoch]]&amp;"-"&amp;Table_TrackDisplacement[[#This Row],[Track ID]]</f>
        <v>45797.7777777778-250-RL-OP-0026</v>
      </c>
      <c r="D526" s="34">
        <v>51890.907854952988</v>
      </c>
      <c r="E526" s="34">
        <v>159194.07189165184</v>
      </c>
      <c r="F526" s="34">
        <v>18.868018178462332</v>
      </c>
      <c r="G526" s="34">
        <v>51890.545559022146</v>
      </c>
      <c r="H526" s="34">
        <v>159192.80308789967</v>
      </c>
      <c r="I526" s="34">
        <v>18.863035858087837</v>
      </c>
      <c r="J526" s="33">
        <v>-1.26012580585666E-3</v>
      </c>
      <c r="K526" s="33">
        <v>8.9595356257632375E-5</v>
      </c>
      <c r="L526" s="33">
        <v>-1.4948250335322655E-5</v>
      </c>
      <c r="M526" s="33">
        <v>-1.2363186178845353E-3</v>
      </c>
      <c r="N526" s="33">
        <v>1.7724858480505645E-4</v>
      </c>
      <c r="O526" s="33">
        <v>-1.3636618756862617E-5</v>
      </c>
      <c r="P526" s="29">
        <f>(Table_TrackDisplacement[[#This Row],[LR Track Z]]-Table_TrackDisplacement[[#This Row],[RR Track Z]])*1000</f>
        <v>4.9823203744949751</v>
      </c>
      <c r="Q526" s="29">
        <f>_xlfn.XLOOKUP(Table_TrackDisplacement[[#This Row],[Track ID]],Table__Track_Baseline[Track ID],Table__Track_Baseline[Avg. Cant],"-")</f>
        <v>4.9836320060734352</v>
      </c>
      <c r="R526" s="29">
        <f>Table_TrackDisplacement[[#This Row],[Cant Raw Data]]-Table_TrackDisplacement[[#This Row],[BL Cant Raw Data]]</f>
        <v>-1.3116315784600374E-3</v>
      </c>
      <c r="S526" s="30">
        <f>(Table_TrackDisplacement[[#This Row],[Delta LR Z]]-Table_TrackDisplacement[[#This Row],[Delta RR Z]])*1000</f>
        <v>-1.3116315784600374E-3</v>
      </c>
      <c r="T526" s="29">
        <f>Table_TrackDisplacement[[#This Row],[Cant Delta Data]]-Table_TrackDisplacement[[#This Row],[Raw Cant Change]]</f>
        <v>0</v>
      </c>
      <c r="U526" s="29">
        <f ca="1">IFERROR(Table_TrackDisplacement[[#This Row],[Cant Raw Data]]-OFFSET(Table_TrackDisplacement[[#This Row],[Cant Raw Data]],-2,0),"-")</f>
        <v>0.90832054192446776</v>
      </c>
      <c r="V526" s="29">
        <f ca="1">_xlfn.XLOOKUP(Table_TrackDisplacement[[#This Row],[Track ID]],Table__Track_Baseline[Track ID],Table__Track_Baseline[Avg. Twist],"-")</f>
        <v>0.9217866571091804</v>
      </c>
      <c r="W526" s="29">
        <f ca="1">IFERROR(Table_TrackDisplacement[[#This Row],[Twist Raw Data]]-Table_TrackDisplacement[[#This Row],[BL Twist Raw Data]],"-")</f>
        <v>-1.3466115184712635E-2</v>
      </c>
      <c r="X526" s="29">
        <f ca="1">IFERROR(Table_TrackDisplacement[[#This Row],[Cant Delta Data]]-OFFSET(Table_TrackDisplacement[[#This Row],[Cant Delta Data]],-2,0),"-")</f>
        <v>-1.3466115184712635E-2</v>
      </c>
      <c r="Y526" s="29">
        <f ca="1">IFERROR(Table_TrackDisplacement[[#This Row],[Twist Delta Data]]-Table_TrackDisplacement[[#This Row],[Raw Twist Change]],"-")</f>
        <v>0</v>
      </c>
      <c r="Z5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1319.5249624575993</v>
      </c>
      <c r="AA526" s="29">
        <f>_xlfn.XLOOKUP(Table_TrackDisplacement[[#This Row],[Track ID]],Table__Track_Baseline[Track ID],Table__Track_Baseline[Avg. Gauge],"-")</f>
        <v>1319.6157879683969</v>
      </c>
      <c r="AB526" s="29">
        <f>IFERROR(Table_TrackDisplacement[[#This Row],[Gauge Raw Data]]-Table_TrackDisplacement[[#This Row],[BL Gauge Raw Data]],"-")</f>
        <v>-9.0825510797685638E-2</v>
      </c>
      <c r="AC5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9.0838268649972895E-2</v>
      </c>
    </row>
    <row r="527" spans="1:29" x14ac:dyDescent="0.25">
      <c r="A527" s="27">
        <v>45797.777777777781</v>
      </c>
      <c r="B527" s="28" t="s">
        <v>18</v>
      </c>
      <c r="C527" s="28" t="str">
        <f>Table_TrackDisplacement[[#This Row],[Epoch]]&amp;"-"&amp;Table_TrackDisplacement[[#This Row],[Track ID]]</f>
        <v>45797.7777777778-250-RL-OP-0027</v>
      </c>
      <c r="D527" s="34">
        <v>51891.870085166687</v>
      </c>
      <c r="E527" s="34">
        <v>159193.79534240576</v>
      </c>
      <c r="F527" s="34">
        <v>18.865661447731828</v>
      </c>
      <c r="G527" s="34">
        <v>51891.504328022391</v>
      </c>
      <c r="H527" s="34">
        <v>159192.52682210354</v>
      </c>
      <c r="I527" s="34">
        <v>18.86095853238524</v>
      </c>
      <c r="J527" s="33">
        <v>-9.1250735567882657E-4</v>
      </c>
      <c r="K527" s="33">
        <v>3.0419288668781519E-4</v>
      </c>
      <c r="L527" s="33">
        <v>-2.2264352850243085E-7</v>
      </c>
      <c r="M527" s="33">
        <v>-6.180559066706337E-4</v>
      </c>
      <c r="N527" s="33">
        <v>1.7089105676859617E-4</v>
      </c>
      <c r="O527" s="33">
        <v>-3.2433523174191237E-4</v>
      </c>
      <c r="P527" s="29">
        <f>(Table_TrackDisplacement[[#This Row],[LR Track Z]]-Table_TrackDisplacement[[#This Row],[RR Track Z]])*1000</f>
        <v>4.7029153465878437</v>
      </c>
      <c r="Q527" s="29">
        <f>_xlfn.XLOOKUP(Table_TrackDisplacement[[#This Row],[Track ID]],Table__Track_Baseline[Track ID],Table__Track_Baseline[Avg. Cant],"-")</f>
        <v>4.3788027583744338</v>
      </c>
      <c r="R527" s="29">
        <f>Table_TrackDisplacement[[#This Row],[Cant Raw Data]]-Table_TrackDisplacement[[#This Row],[BL Cant Raw Data]]</f>
        <v>0.32411258821340994</v>
      </c>
      <c r="S527" s="30">
        <f>(Table_TrackDisplacement[[#This Row],[Delta LR Z]]-Table_TrackDisplacement[[#This Row],[Delta RR Z]])*1000</f>
        <v>0.32411258821340994</v>
      </c>
      <c r="T527" s="29">
        <f>Table_TrackDisplacement[[#This Row],[Cant Delta Data]]-Table_TrackDisplacement[[#This Row],[Raw Cant Change]]</f>
        <v>0</v>
      </c>
      <c r="U527" s="29">
        <f ca="1">IFERROR(Table_TrackDisplacement[[#This Row],[Cant Raw Data]]-OFFSET(Table_TrackDisplacement[[#This Row],[Cant Raw Data]],-2,0),"-")</f>
        <v>0.17475524305510248</v>
      </c>
      <c r="V527" s="29">
        <f ca="1">_xlfn.XLOOKUP(Table_TrackDisplacement[[#This Row],[Track ID]],Table__Track_Baseline[Track ID],Table__Track_Baseline[Avg. Twist],"-")</f>
        <v>-0.14393591914796389</v>
      </c>
      <c r="W527" s="29">
        <f ca="1">IFERROR(Table_TrackDisplacement[[#This Row],[Twist Raw Data]]-Table_TrackDisplacement[[#This Row],[BL Twist Raw Data]],"-")</f>
        <v>0.31869116220306637</v>
      </c>
      <c r="X527" s="29">
        <f ca="1">IFERROR(Table_TrackDisplacement[[#This Row],[Cant Delta Data]]-OFFSET(Table_TrackDisplacement[[#This Row],[Cant Delta Data]],-2,0),"-")</f>
        <v>0.31869116220306637</v>
      </c>
      <c r="Y527" s="29">
        <f ca="1">IFERROR(Table_TrackDisplacement[[#This Row],[Twist Delta Data]]-Table_TrackDisplacement[[#This Row],[Raw Twist Change]],"-")</f>
        <v>0</v>
      </c>
      <c r="Z5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1320.2061063248755</v>
      </c>
      <c r="AA527" s="29">
        <f>_xlfn.XLOOKUP(Table_TrackDisplacement[[#This Row],[Track ID]],Table__Track_Baseline[Track ID],Table__Track_Baseline[Avg. Gauge],"-")</f>
        <v>1320.1585236010314</v>
      </c>
      <c r="AB527" s="29">
        <f>IFERROR(Table_TrackDisplacement[[#This Row],[Gauge Raw Data]]-Table_TrackDisplacement[[#This Row],[BL Gauge Raw Data]],"-")</f>
        <v>4.7582723844016073E-2</v>
      </c>
      <c r="AC5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0.45773355079263334</v>
      </c>
    </row>
    <row r="528" spans="1:29" x14ac:dyDescent="0.25">
      <c r="A528" s="27">
        <v>45797.777777777781</v>
      </c>
      <c r="B528" s="28" t="s">
        <v>19</v>
      </c>
      <c r="C528" s="28" t="str">
        <f>Table_TrackDisplacement[[#This Row],[Epoch]]&amp;"-"&amp;Table_TrackDisplacement[[#This Row],[Track ID]]</f>
        <v>45797.7777777778-250-RL-OP-0028</v>
      </c>
      <c r="D528" s="34">
        <v>51892.831165658921</v>
      </c>
      <c r="E528" s="34">
        <v>159193.51908472509</v>
      </c>
      <c r="F528" s="34">
        <v>18.863215774997911</v>
      </c>
      <c r="G528" s="34">
        <v>51892.465235995609</v>
      </c>
      <c r="H528" s="34">
        <v>159192.2499623792</v>
      </c>
      <c r="I528" s="34">
        <v>18.858823106009972</v>
      </c>
      <c r="J528" s="33">
        <v>-8.2100701547460631E-4</v>
      </c>
      <c r="K528" s="33">
        <v>6.223197269719094E-4</v>
      </c>
      <c r="L528" s="33">
        <v>-4.5548554084007264E-7</v>
      </c>
      <c r="M528" s="33">
        <v>-5.6720782595220953E-4</v>
      </c>
      <c r="N528" s="33">
        <v>3.4964736551046371E-4</v>
      </c>
      <c r="O528" s="33">
        <v>-6.6359802644910815E-4</v>
      </c>
      <c r="P528" s="29">
        <f>(Table_TrackDisplacement[[#This Row],[LR Track Z]]-Table_TrackDisplacement[[#This Row],[RR Track Z]])*1000</f>
        <v>4.392668987939885</v>
      </c>
      <c r="Q528" s="29">
        <f>_xlfn.XLOOKUP(Table_TrackDisplacement[[#This Row],[Track ID]],Table__Track_Baseline[Track ID],Table__Track_Baseline[Avg. Cant],"-")</f>
        <v>3.729526447031617</v>
      </c>
      <c r="R528" s="29">
        <f>Table_TrackDisplacement[[#This Row],[Cant Raw Data]]-Table_TrackDisplacement[[#This Row],[BL Cant Raw Data]]</f>
        <v>0.66314254090826807</v>
      </c>
      <c r="S528" s="30">
        <f>(Table_TrackDisplacement[[#This Row],[Delta LR Z]]-Table_TrackDisplacement[[#This Row],[Delta RR Z]])*1000</f>
        <v>0.66314254090826807</v>
      </c>
      <c r="T528" s="29">
        <f>Table_TrackDisplacement[[#This Row],[Cant Delta Data]]-Table_TrackDisplacement[[#This Row],[Raw Cant Change]]</f>
        <v>0</v>
      </c>
      <c r="U528" s="29">
        <f ca="1">IFERROR(Table_TrackDisplacement[[#This Row],[Cant Raw Data]]-OFFSET(Table_TrackDisplacement[[#This Row],[Cant Raw Data]],-2,0),"-")</f>
        <v>-0.58965138655509008</v>
      </c>
      <c r="V528" s="29">
        <f ca="1">_xlfn.XLOOKUP(Table_TrackDisplacement[[#This Row],[Track ID]],Table__Track_Baseline[Track ID],Table__Track_Baseline[Avg. Twist],"-")</f>
        <v>-1.2541055590418182</v>
      </c>
      <c r="W528" s="29">
        <f ca="1">IFERROR(Table_TrackDisplacement[[#This Row],[Twist Raw Data]]-Table_TrackDisplacement[[#This Row],[BL Twist Raw Data]],"-")</f>
        <v>0.66445417248672811</v>
      </c>
      <c r="X528" s="29">
        <f ca="1">IFERROR(Table_TrackDisplacement[[#This Row],[Cant Delta Data]]-OFFSET(Table_TrackDisplacement[[#This Row],[Cant Delta Data]],-2,0),"-")</f>
        <v>0.66445417248672811</v>
      </c>
      <c r="Y528" s="29">
        <f ca="1">IFERROR(Table_TrackDisplacement[[#This Row],[Twist Delta Data]]-Table_TrackDisplacement[[#This Row],[Raw Twist Change]],"-")</f>
        <v>0</v>
      </c>
      <c r="Z5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1320.8313075058184</v>
      </c>
      <c r="AA528" s="29">
        <f>_xlfn.XLOOKUP(Table_TrackDisplacement[[#This Row],[Track ID]],Table__Track_Baseline[Track ID],Table__Track_Baseline[Avg. Gauge],"-")</f>
        <v>1320.6376231231336</v>
      </c>
      <c r="AB528" s="29">
        <f>IFERROR(Table_TrackDisplacement[[#This Row],[Gauge Raw Data]]-Table_TrackDisplacement[[#This Row],[BL Gauge Raw Data]],"-")</f>
        <v>0.19368438268475074</v>
      </c>
      <c r="AC5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0.76060651776688104</v>
      </c>
    </row>
    <row r="529" spans="1:29" x14ac:dyDescent="0.25">
      <c r="A529" s="27">
        <v>45797.777777777781</v>
      </c>
      <c r="B529" s="28" t="s">
        <v>20</v>
      </c>
      <c r="C529" s="28" t="str">
        <f>Table_TrackDisplacement[[#This Row],[Epoch]]&amp;"-"&amp;Table_TrackDisplacement[[#This Row],[Track ID]]</f>
        <v>45797.7777777778-250-RL-OP-0029</v>
      </c>
      <c r="D529" s="34">
        <v>51893.791832902716</v>
      </c>
      <c r="E529" s="34">
        <v>159193.24288497053</v>
      </c>
      <c r="F529" s="34">
        <v>18.86090880847965</v>
      </c>
      <c r="G529" s="34">
        <v>51893.425692236284</v>
      </c>
      <c r="H529" s="34">
        <v>159191.97323060478</v>
      </c>
      <c r="I529" s="34">
        <v>18.856702718082136</v>
      </c>
      <c r="J529" s="33">
        <v>-1.0015601583290845E-3</v>
      </c>
      <c r="K529" s="33">
        <v>9.9457745091058314E-4</v>
      </c>
      <c r="L529" s="33">
        <v>-1.1744909635069689E-5</v>
      </c>
      <c r="M529" s="33">
        <v>-1.000322234176565E-3</v>
      </c>
      <c r="N529" s="33">
        <v>6.6555148805491626E-4</v>
      </c>
      <c r="O529" s="33">
        <v>-9.9818800257267526E-4</v>
      </c>
      <c r="P529" s="29">
        <f>(Table_TrackDisplacement[[#This Row],[LR Track Z]]-Table_TrackDisplacement[[#This Row],[RR Track Z]])*1000</f>
        <v>4.2060903975134067</v>
      </c>
      <c r="Q529" s="29">
        <f>_xlfn.XLOOKUP(Table_TrackDisplacement[[#This Row],[Track ID]],Table__Track_Baseline[Track ID],Table__Track_Baseline[Avg. Cant],"-")</f>
        <v>3.2196473045758012</v>
      </c>
      <c r="R529" s="29">
        <f>Table_TrackDisplacement[[#This Row],[Cant Raw Data]]-Table_TrackDisplacement[[#This Row],[BL Cant Raw Data]]</f>
        <v>0.98644309293760557</v>
      </c>
      <c r="S529" s="30">
        <f>(Table_TrackDisplacement[[#This Row],[Delta LR Z]]-Table_TrackDisplacement[[#This Row],[Delta RR Z]])*1000</f>
        <v>0.98644309293760557</v>
      </c>
      <c r="T529" s="29">
        <f>Table_TrackDisplacement[[#This Row],[Cant Delta Data]]-Table_TrackDisplacement[[#This Row],[Raw Cant Change]]</f>
        <v>0</v>
      </c>
      <c r="U529" s="29">
        <f ca="1">IFERROR(Table_TrackDisplacement[[#This Row],[Cant Raw Data]]-OFFSET(Table_TrackDisplacement[[#This Row],[Cant Raw Data]],-2,0),"-")</f>
        <v>-0.49682494907443697</v>
      </c>
      <c r="V529" s="29">
        <f ca="1">_xlfn.XLOOKUP(Table_TrackDisplacement[[#This Row],[Track ID]],Table__Track_Baseline[Track ID],Table__Track_Baseline[Avg. Twist],"-")</f>
        <v>-1.1591554537986326</v>
      </c>
      <c r="W529" s="29">
        <f ca="1">IFERROR(Table_TrackDisplacement[[#This Row],[Twist Raw Data]]-Table_TrackDisplacement[[#This Row],[BL Twist Raw Data]],"-")</f>
        <v>0.66233050472419563</v>
      </c>
      <c r="X529" s="29">
        <f ca="1">IFERROR(Table_TrackDisplacement[[#This Row],[Cant Delta Data]]-OFFSET(Table_TrackDisplacement[[#This Row],[Cant Delta Data]],-2,0),"-")</f>
        <v>0.66233050472419563</v>
      </c>
      <c r="Y529" s="29">
        <f ca="1">IFERROR(Table_TrackDisplacement[[#This Row],[Twist Delta Data]]-Table_TrackDisplacement[[#This Row],[Raw Twist Change]],"-")</f>
        <v>0</v>
      </c>
      <c r="Z5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1321.4003508713811</v>
      </c>
      <c r="AA529" s="29">
        <f>_xlfn.XLOOKUP(Table_TrackDisplacement[[#This Row],[Track ID]],Table__Track_Baseline[Track ID],Table__Track_Baseline[Avg. Gauge],"-")</f>
        <v>1321.0817834196855</v>
      </c>
      <c r="AB529" s="29">
        <f>IFERROR(Table_TrackDisplacement[[#This Row],[Gauge Raw Data]]-Table_TrackDisplacement[[#This Row],[BL Gauge Raw Data]],"-")</f>
        <v>0.31856745169557144</v>
      </c>
      <c r="AC5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1.0398699881685285</v>
      </c>
    </row>
    <row r="530" spans="1:29" x14ac:dyDescent="0.25">
      <c r="A530" s="27">
        <v>45797.777777777781</v>
      </c>
      <c r="B530" s="28" t="s">
        <v>21</v>
      </c>
      <c r="C530" s="28" t="str">
        <f>Table_TrackDisplacement[[#This Row],[Epoch]]&amp;"-"&amp;Table_TrackDisplacement[[#This Row],[Track ID]]</f>
        <v>45797.7777777778-250-RL-OP-0030</v>
      </c>
      <c r="D530" s="34">
        <v>51894.752609045274</v>
      </c>
      <c r="E530" s="34">
        <v>159192.96555993389</v>
      </c>
      <c r="F530" s="34">
        <v>18.861075952305988</v>
      </c>
      <c r="G530" s="34">
        <v>51894.386491534708</v>
      </c>
      <c r="H530" s="34">
        <v>159191.69598622678</v>
      </c>
      <c r="I530" s="34">
        <v>18.857215563768435</v>
      </c>
      <c r="J530" s="33">
        <v>-1.0311648293281905E-3</v>
      </c>
      <c r="K530" s="33">
        <v>8.9168321574106812E-4</v>
      </c>
      <c r="L530" s="33">
        <v>-2.3460847009815211E-4</v>
      </c>
      <c r="M530" s="33">
        <v>-1.0611212564981543E-3</v>
      </c>
      <c r="N530" s="33">
        <v>4.5514237717725337E-4</v>
      </c>
      <c r="O530" s="33">
        <v>-6.5630169593688947E-4</v>
      </c>
      <c r="P530" s="29">
        <f>(Table_TrackDisplacement[[#This Row],[LR Track Z]]-Table_TrackDisplacement[[#This Row],[RR Track Z]])*1000</f>
        <v>3.8603885375536606</v>
      </c>
      <c r="Q530" s="29">
        <f>_xlfn.XLOOKUP(Table_TrackDisplacement[[#This Row],[Track ID]],Table__Track_Baseline[Track ID],Table__Track_Baseline[Avg. Cant],"-")</f>
        <v>3.4386953117149233</v>
      </c>
      <c r="R530" s="29">
        <f>Table_TrackDisplacement[[#This Row],[Cant Raw Data]]-Table_TrackDisplacement[[#This Row],[BL Cant Raw Data]]</f>
        <v>0.42169322583873736</v>
      </c>
      <c r="S530" s="30">
        <f>(Table_TrackDisplacement[[#This Row],[Delta LR Z]]-Table_TrackDisplacement[[#This Row],[Delta RR Z]])*1000</f>
        <v>0.42169322583873736</v>
      </c>
      <c r="T530" s="29">
        <f>Table_TrackDisplacement[[#This Row],[Cant Delta Data]]-Table_TrackDisplacement[[#This Row],[Raw Cant Change]]</f>
        <v>0</v>
      </c>
      <c r="U530" s="29">
        <f ca="1">IFERROR(Table_TrackDisplacement[[#This Row],[Cant Raw Data]]-OFFSET(Table_TrackDisplacement[[#This Row],[Cant Raw Data]],-2,0),"-")</f>
        <v>-0.5322804503862244</v>
      </c>
      <c r="V530" s="29">
        <f ca="1">_xlfn.XLOOKUP(Table_TrackDisplacement[[#This Row],[Track ID]],Table__Track_Baseline[Track ID],Table__Track_Baseline[Avg. Twist],"-")</f>
        <v>-0.29083113531669369</v>
      </c>
      <c r="W530" s="29">
        <f ca="1">IFERROR(Table_TrackDisplacement[[#This Row],[Twist Raw Data]]-Table_TrackDisplacement[[#This Row],[BL Twist Raw Data]],"-")</f>
        <v>-0.24144931506953071</v>
      </c>
      <c r="X530" s="29">
        <f ca="1">IFERROR(Table_TrackDisplacement[[#This Row],[Cant Delta Data]]-OFFSET(Table_TrackDisplacement[[#This Row],[Cant Delta Data]],-2,0),"-")</f>
        <v>-0.24144931506953071</v>
      </c>
      <c r="Y530" s="29">
        <f ca="1">IFERROR(Table_TrackDisplacement[[#This Row],[Twist Delta Data]]-Table_TrackDisplacement[[#This Row],[Raw Twist Change]],"-")</f>
        <v>0</v>
      </c>
      <c r="Z5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1321.3153794283076</v>
      </c>
      <c r="AA530" s="29">
        <f>_xlfn.XLOOKUP(Table_TrackDisplacement[[#This Row],[Track ID]],Table__Track_Baseline[Track ID],Table__Track_Baseline[Avg. Gauge],"-")</f>
        <v>1320.8864707908592</v>
      </c>
      <c r="AB530" s="29">
        <f>IFERROR(Table_TrackDisplacement[[#This Row],[Gauge Raw Data]]-Table_TrackDisplacement[[#This Row],[BL Gauge Raw Data]],"-")</f>
        <v>0.42890863744833041</v>
      </c>
      <c r="AC5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0.60769274142535901</v>
      </c>
    </row>
    <row r="531" spans="1:29" x14ac:dyDescent="0.25">
      <c r="A531" s="27">
        <v>45797.777777777781</v>
      </c>
      <c r="B531" s="28" t="s">
        <v>22</v>
      </c>
      <c r="C531" s="28" t="str">
        <f>Table_TrackDisplacement[[#This Row],[Epoch]]&amp;"-"&amp;Table_TrackDisplacement[[#This Row],[Track ID]]</f>
        <v>45797.7777777778-250-RL-OP-0031</v>
      </c>
      <c r="D531" s="34">
        <v>51895.713385187832</v>
      </c>
      <c r="E531" s="34">
        <v>159192.68823489724</v>
      </c>
      <c r="F531" s="34">
        <v>18.861243096132327</v>
      </c>
      <c r="G531" s="34">
        <v>51895.347290833139</v>
      </c>
      <c r="H531" s="34">
        <v>159191.41874184879</v>
      </c>
      <c r="I531" s="34">
        <v>18.857728409454737</v>
      </c>
      <c r="J531" s="33">
        <v>-1.0607694930513389E-3</v>
      </c>
      <c r="K531" s="33">
        <v>7.8878898057155311E-4</v>
      </c>
      <c r="L531" s="33">
        <v>-4.5747203055768182E-4</v>
      </c>
      <c r="M531" s="33">
        <v>-1.1219202788197435E-3</v>
      </c>
      <c r="N531" s="33">
        <v>2.4473326629959047E-4</v>
      </c>
      <c r="O531" s="33">
        <v>-3.1441538929755097E-4</v>
      </c>
      <c r="P531" s="29">
        <f>(Table_TrackDisplacement[[#This Row],[LR Track Z]]-Table_TrackDisplacement[[#This Row],[RR Track Z]])*1000</f>
        <v>3.5146866775903618</v>
      </c>
      <c r="Q531" s="29">
        <f>_xlfn.XLOOKUP(Table_TrackDisplacement[[#This Row],[Track ID]],Table__Track_Baseline[Track ID],Table__Track_Baseline[Avg. Cant],"-")</f>
        <v>3.6577433188504926</v>
      </c>
      <c r="R531" s="29">
        <f>Table_TrackDisplacement[[#This Row],[Cant Raw Data]]-Table_TrackDisplacement[[#This Row],[BL Cant Raw Data]]</f>
        <v>-0.14305664126013085</v>
      </c>
      <c r="S531" s="30">
        <f>(Table_TrackDisplacement[[#This Row],[Delta LR Z]]-Table_TrackDisplacement[[#This Row],[Delta RR Z]])*1000</f>
        <v>-0.14305664126013085</v>
      </c>
      <c r="T531" s="29">
        <f>Table_TrackDisplacement[[#This Row],[Cant Delta Data]]-Table_TrackDisplacement[[#This Row],[Raw Cant Change]]</f>
        <v>0</v>
      </c>
      <c r="U531" s="29">
        <f ca="1">IFERROR(Table_TrackDisplacement[[#This Row],[Cant Raw Data]]-OFFSET(Table_TrackDisplacement[[#This Row],[Cant Raw Data]],-2,0),"-")</f>
        <v>-0.69140371992304495</v>
      </c>
      <c r="V531" s="29">
        <f ca="1">_xlfn.XLOOKUP(Table_TrackDisplacement[[#This Row],[Track ID]],Table__Track_Baseline[Track ID],Table__Track_Baseline[Avg. Twist],"-")</f>
        <v>0.43809601427469147</v>
      </c>
      <c r="W531" s="29">
        <f ca="1">IFERROR(Table_TrackDisplacement[[#This Row],[Twist Raw Data]]-Table_TrackDisplacement[[#This Row],[BL Twist Raw Data]],"-")</f>
        <v>-1.1294997341977364</v>
      </c>
      <c r="X531" s="29">
        <f ca="1">IFERROR(Table_TrackDisplacement[[#This Row],[Cant Delta Data]]-OFFSET(Table_TrackDisplacement[[#This Row],[Cant Delta Data]],-2,0),"-")</f>
        <v>-1.1294997341977364</v>
      </c>
      <c r="Y531" s="29">
        <f ca="1">IFERROR(Table_TrackDisplacement[[#This Row],[Twist Delta Data]]-Table_TrackDisplacement[[#This Row],[Raw Twist Change]],"-")</f>
        <v>0</v>
      </c>
      <c r="Z5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1321.2304983017848</v>
      </c>
      <c r="AA531" s="29">
        <f>_xlfn.XLOOKUP(Table_TrackDisplacement[[#This Row],[Track ID]],Table__Track_Baseline[Track ID],Table__Track_Baseline[Avg. Gauge],"-")</f>
        <v>1320.6911946526989</v>
      </c>
      <c r="AB531" s="29">
        <f>IFERROR(Table_TrackDisplacement[[#This Row],[Gauge Raw Data]]-Table_TrackDisplacement[[#This Row],[BL Gauge Raw Data]],"-")</f>
        <v>0.5393036490859231</v>
      </c>
      <c r="AC5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0.56586327097691935</v>
      </c>
    </row>
    <row r="532" spans="1:29" x14ac:dyDescent="0.25">
      <c r="A532" s="27">
        <v>45797.777777777781</v>
      </c>
      <c r="B532" s="28" t="s">
        <v>23</v>
      </c>
      <c r="C532" s="28" t="str">
        <f>Table_TrackDisplacement[[#This Row],[Epoch]]&amp;"-"&amp;Table_TrackDisplacement[[#This Row],[Track ID]]</f>
        <v>45797.7777777778-250-RL-OP-0032</v>
      </c>
      <c r="D532" s="34">
        <v>51896.674400289477</v>
      </c>
      <c r="E532" s="34">
        <v>159192.41088835374</v>
      </c>
      <c r="F532" s="34">
        <v>18.861498357934735</v>
      </c>
      <c r="G532" s="34">
        <v>51896.308528737987</v>
      </c>
      <c r="H532" s="34">
        <v>159191.14173461875</v>
      </c>
      <c r="I532" s="34">
        <v>18.85824734462722</v>
      </c>
      <c r="J532" s="33">
        <v>-1.0019132096203975E-3</v>
      </c>
      <c r="K532" s="33">
        <v>6.6008931025862694E-4</v>
      </c>
      <c r="L532" s="33">
        <v>-6.524143853887665E-4</v>
      </c>
      <c r="M532" s="33">
        <v>-9.9267333280295134E-4</v>
      </c>
      <c r="N532" s="33">
        <v>2.5767280021682382E-5</v>
      </c>
      <c r="O532" s="33">
        <v>-9.2779209133198037E-6</v>
      </c>
      <c r="P532" s="29">
        <f>(Table_TrackDisplacement[[#This Row],[LR Track Z]]-Table_TrackDisplacement[[#This Row],[RR Track Z]])*1000</f>
        <v>3.2510133075156489</v>
      </c>
      <c r="Q532" s="29">
        <f>_xlfn.XLOOKUP(Table_TrackDisplacement[[#This Row],[Track ID]],Table__Track_Baseline[Track ID],Table__Track_Baseline[Avg. Cant],"-")</f>
        <v>3.8941497719910956</v>
      </c>
      <c r="R532" s="29">
        <f>Table_TrackDisplacement[[#This Row],[Cant Raw Data]]-Table_TrackDisplacement[[#This Row],[BL Cant Raw Data]]</f>
        <v>-0.6431364644754467</v>
      </c>
      <c r="S532" s="30">
        <f>(Table_TrackDisplacement[[#This Row],[Delta LR Z]]-Table_TrackDisplacement[[#This Row],[Delta RR Z]])*1000</f>
        <v>-0.6431364644754467</v>
      </c>
      <c r="T532" s="29">
        <f>Table_TrackDisplacement[[#This Row],[Cant Delta Data]]-Table_TrackDisplacement[[#This Row],[Raw Cant Change]]</f>
        <v>0</v>
      </c>
      <c r="U532" s="29">
        <f ca="1">IFERROR(Table_TrackDisplacement[[#This Row],[Cant Raw Data]]-OFFSET(Table_TrackDisplacement[[#This Row],[Cant Raw Data]],-2,0),"-")</f>
        <v>-0.60937523003801175</v>
      </c>
      <c r="V532" s="29">
        <f ca="1">_xlfn.XLOOKUP(Table_TrackDisplacement[[#This Row],[Track ID]],Table__Track_Baseline[Track ID],Table__Track_Baseline[Avg. Twist],"-")</f>
        <v>0.45545446027617231</v>
      </c>
      <c r="W532" s="29">
        <f ca="1">IFERROR(Table_TrackDisplacement[[#This Row],[Twist Raw Data]]-Table_TrackDisplacement[[#This Row],[BL Twist Raw Data]],"-")</f>
        <v>-1.0648296903141841</v>
      </c>
      <c r="X532" s="29">
        <f ca="1">IFERROR(Table_TrackDisplacement[[#This Row],[Cant Delta Data]]-OFFSET(Table_TrackDisplacement[[#This Row],[Cant Delta Data]],-2,0),"-")</f>
        <v>-1.0648296903141841</v>
      </c>
      <c r="Y532" s="29">
        <f ca="1">IFERROR(Table_TrackDisplacement[[#This Row],[Twist Delta Data]]-Table_TrackDisplacement[[#This Row],[Raw Twist Change]],"-")</f>
        <v>0</v>
      </c>
      <c r="Z5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1320.8420663783165</v>
      </c>
      <c r="AA532" s="29">
        <f>_xlfn.XLOOKUP(Table_TrackDisplacement[[#This Row],[Track ID]],Table__Track_Baseline[Track ID],Table__Track_Baseline[Avg. Gauge],"-")</f>
        <v>1320.2368798619764</v>
      </c>
      <c r="AB532" s="29">
        <f>IFERROR(Table_TrackDisplacement[[#This Row],[Gauge Raw Data]]-Table_TrackDisplacement[[#This Row],[BL Gauge Raw Data]],"-")</f>
        <v>0.60518651634015441</v>
      </c>
      <c r="AC5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0.90336832206221307</v>
      </c>
    </row>
    <row r="533" spans="1:29" x14ac:dyDescent="0.25">
      <c r="A533" s="27">
        <v>45797.777777777781</v>
      </c>
      <c r="B533" s="28" t="s">
        <v>24</v>
      </c>
      <c r="C533" s="28" t="str">
        <f>Table_TrackDisplacement[[#This Row],[Epoch]]&amp;"-"&amp;Table_TrackDisplacement[[#This Row],[Track ID]]</f>
        <v>45797.7777777778-250-RL-OP-0033</v>
      </c>
      <c r="D533" s="34">
        <v>51897.635380606233</v>
      </c>
      <c r="E533" s="34">
        <v>159192.13427621915</v>
      </c>
      <c r="F533" s="34">
        <v>18.863097673946694</v>
      </c>
      <c r="G533" s="34">
        <v>51897.270518069447</v>
      </c>
      <c r="H533" s="34">
        <v>159190.86864821697</v>
      </c>
      <c r="I533" s="34">
        <v>18.858833292983896</v>
      </c>
      <c r="J533" s="33">
        <v>-1.0330222430638969E-3</v>
      </c>
      <c r="K533" s="33">
        <v>5.531401839107275E-4</v>
      </c>
      <c r="L533" s="33">
        <v>-4.206699744031539E-4</v>
      </c>
      <c r="M533" s="33">
        <v>-9.0199680562363937E-4</v>
      </c>
      <c r="N533" s="33">
        <v>3.4466932993382215E-4</v>
      </c>
      <c r="O533" s="33">
        <v>-1.2410367477500017E-4</v>
      </c>
      <c r="P533" s="29">
        <f>(Table_TrackDisplacement[[#This Row],[LR Track Z]]-Table_TrackDisplacement[[#This Row],[RR Track Z]])*1000</f>
        <v>4.2643809627982421</v>
      </c>
      <c r="Q533" s="29">
        <f>_xlfn.XLOOKUP(Table_TrackDisplacement[[#This Row],[Track ID]],Table__Track_Baseline[Track ID],Table__Track_Baseline[Avg. Cant],"-")</f>
        <v>4.5609472624263958</v>
      </c>
      <c r="R533" s="29">
        <f>Table_TrackDisplacement[[#This Row],[Cant Raw Data]]-Table_TrackDisplacement[[#This Row],[BL Cant Raw Data]]</f>
        <v>-0.29656629962815373</v>
      </c>
      <c r="S533" s="30">
        <f>(Table_TrackDisplacement[[#This Row],[Delta LR Z]]-Table_TrackDisplacement[[#This Row],[Delta RR Z]])*1000</f>
        <v>-0.29656629962815373</v>
      </c>
      <c r="T533" s="29">
        <f>Table_TrackDisplacement[[#This Row],[Cant Delta Data]]-Table_TrackDisplacement[[#This Row],[Raw Cant Change]]</f>
        <v>0</v>
      </c>
      <c r="U533" s="29">
        <f ca="1">IFERROR(Table_TrackDisplacement[[#This Row],[Cant Raw Data]]-OFFSET(Table_TrackDisplacement[[#This Row],[Cant Raw Data]],-2,0),"-")</f>
        <v>0.74969428520788028</v>
      </c>
      <c r="V533" s="29">
        <f ca="1">_xlfn.XLOOKUP(Table_TrackDisplacement[[#This Row],[Track ID]],Table__Track_Baseline[Track ID],Table__Track_Baseline[Avg. Twist],"-")</f>
        <v>0.90320394357590317</v>
      </c>
      <c r="W533" s="29">
        <f ca="1">IFERROR(Table_TrackDisplacement[[#This Row],[Twist Raw Data]]-Table_TrackDisplacement[[#This Row],[BL Twist Raw Data]],"-")</f>
        <v>-0.15350965836802288</v>
      </c>
      <c r="X533" s="29">
        <f ca="1">IFERROR(Table_TrackDisplacement[[#This Row],[Cant Delta Data]]-OFFSET(Table_TrackDisplacement[[#This Row],[Cant Delta Data]],-2,0),"-")</f>
        <v>-0.15350965836802288</v>
      </c>
      <c r="Y533" s="29">
        <f ca="1">IFERROR(Table_TrackDisplacement[[#This Row],[Twist Delta Data]]-Table_TrackDisplacement[[#This Row],[Raw Twist Change]],"-")</f>
        <v>0</v>
      </c>
      <c r="Z5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1317.1777008392683</v>
      </c>
      <c r="AA533" s="29">
        <f>_xlfn.XLOOKUP(Table_TrackDisplacement[[#This Row],[Track ID]],Table__Track_Baseline[Track ID],Table__Track_Baseline[Avg. Gauge],"-")</f>
        <v>1317.0146897271238</v>
      </c>
      <c r="AB533" s="29">
        <f>IFERROR(Table_TrackDisplacement[[#This Row],[Gauge Raw Data]]-Table_TrackDisplacement[[#This Row],[BL Gauge Raw Data]],"-")</f>
        <v>0.16301111214443154</v>
      </c>
      <c r="AC5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0.38545989712213496</v>
      </c>
    </row>
    <row r="534" spans="1:29" x14ac:dyDescent="0.25">
      <c r="A534" s="27">
        <v>45797.777777777781</v>
      </c>
      <c r="B534" s="28" t="s">
        <v>25</v>
      </c>
      <c r="C534" s="28" t="str">
        <f>Table_TrackDisplacement[[#This Row],[Epoch]]&amp;"-"&amp;Table_TrackDisplacement[[#This Row],[Track ID]]</f>
        <v>45797.7777777778-250-RL-OP-0034</v>
      </c>
      <c r="D534" s="34">
        <v>51898.59636092298</v>
      </c>
      <c r="E534" s="34">
        <v>159191.85766408456</v>
      </c>
      <c r="F534" s="34">
        <v>18.864696989958652</v>
      </c>
      <c r="G534" s="34">
        <v>51898.232507400899</v>
      </c>
      <c r="H534" s="34">
        <v>159190.59556181522</v>
      </c>
      <c r="I534" s="34">
        <v>18.859419241340568</v>
      </c>
      <c r="J534" s="33">
        <v>-1.0641312837833539E-3</v>
      </c>
      <c r="K534" s="33">
        <v>4.4619105756282806E-4</v>
      </c>
      <c r="L534" s="33">
        <v>-1.8892556342109401E-4</v>
      </c>
      <c r="M534" s="33">
        <v>-8.1132029299624264E-4</v>
      </c>
      <c r="N534" s="33">
        <v>6.6357137984596193E-4</v>
      </c>
      <c r="O534" s="33">
        <v>-2.3892942864023325E-4</v>
      </c>
      <c r="P534" s="29">
        <f>(Table_TrackDisplacement[[#This Row],[LR Track Z]]-Table_TrackDisplacement[[#This Row],[RR Track Z]])*1000</f>
        <v>5.277748618084388</v>
      </c>
      <c r="Q534" s="29">
        <f>_xlfn.XLOOKUP(Table_TrackDisplacement[[#This Row],[Track ID]],Table__Track_Baseline[Track ID],Table__Track_Baseline[Avg. Cant],"-")</f>
        <v>5.2277447528652488</v>
      </c>
      <c r="R534" s="29">
        <f>Table_TrackDisplacement[[#This Row],[Cant Raw Data]]-Table_TrackDisplacement[[#This Row],[BL Cant Raw Data]]</f>
        <v>5.0003865219139243E-2</v>
      </c>
      <c r="S534" s="30">
        <f>(Table_TrackDisplacement[[#This Row],[Delta LR Z]]-Table_TrackDisplacement[[#This Row],[Delta RR Z]])*1000</f>
        <v>5.0003865219139243E-2</v>
      </c>
      <c r="T534" s="29">
        <f>Table_TrackDisplacement[[#This Row],[Cant Delta Data]]-Table_TrackDisplacement[[#This Row],[Raw Cant Change]]</f>
        <v>0</v>
      </c>
      <c r="U534" s="29">
        <f ca="1">IFERROR(Table_TrackDisplacement[[#This Row],[Cant Raw Data]]-OFFSET(Table_TrackDisplacement[[#This Row],[Cant Raw Data]],-2,0),"-")</f>
        <v>2.0267353105687391</v>
      </c>
      <c r="V534" s="29">
        <f ca="1">_xlfn.XLOOKUP(Table_TrackDisplacement[[#This Row],[Track ID]],Table__Track_Baseline[Track ID],Table__Track_Baseline[Avg. Twist],"-")</f>
        <v>1.3335949808741532</v>
      </c>
      <c r="W534" s="29">
        <f ca="1">IFERROR(Table_TrackDisplacement[[#This Row],[Twist Raw Data]]-Table_TrackDisplacement[[#This Row],[BL Twist Raw Data]],"-")</f>
        <v>0.69314032969458594</v>
      </c>
      <c r="X534" s="29">
        <f ca="1">IFERROR(Table_TrackDisplacement[[#This Row],[Cant Delta Data]]-OFFSET(Table_TrackDisplacement[[#This Row],[Cant Delta Data]],-2,0),"-")</f>
        <v>0.69314032969458594</v>
      </c>
      <c r="Y534" s="29">
        <f ca="1">IFERROR(Table_TrackDisplacement[[#This Row],[Twist Delta Data]]-Table_TrackDisplacement[[#This Row],[Raw Twist Change]],"-")</f>
        <v>0</v>
      </c>
      <c r="Z5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1313.5141333162453</v>
      </c>
      <c r="AA534" s="29">
        <f>_xlfn.XLOOKUP(Table_TrackDisplacement[[#This Row],[Track ID]],Table__Track_Baseline[Track ID],Table__Track_Baseline[Avg. Gauge],"-")</f>
        <v>1313.7928485909856</v>
      </c>
      <c r="AB534" s="29">
        <f>IFERROR(Table_TrackDisplacement[[#This Row],[Gauge Raw Data]]-Table_TrackDisplacement[[#This Row],[BL Gauge Raw Data]],"-")</f>
        <v>-0.278715274740307</v>
      </c>
      <c r="AC5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0.3371468346515118</v>
      </c>
    </row>
    <row r="535" spans="1:29" x14ac:dyDescent="0.25">
      <c r="A535" s="27">
        <v>45797.777777777781</v>
      </c>
      <c r="B535" s="28" t="s">
        <v>26</v>
      </c>
      <c r="C535" s="28" t="str">
        <f>Table_TrackDisplacement[[#This Row],[Epoch]]&amp;"-"&amp;Table_TrackDisplacement[[#This Row],[Track ID]]</f>
        <v>45797.7777777778-250-RL-OP-0035</v>
      </c>
      <c r="D535" s="34">
        <v>51899.557748431522</v>
      </c>
      <c r="E535" s="34">
        <v>159191.58237758733</v>
      </c>
      <c r="F535" s="34">
        <v>18.866</v>
      </c>
      <c r="G535" s="34">
        <v>51899.202472361336</v>
      </c>
      <c r="H535" s="34">
        <v>159190.32062001547</v>
      </c>
      <c r="I535" s="34">
        <v>18.859777427163273</v>
      </c>
      <c r="J535" s="33">
        <v>-9.9999999656574801E-4</v>
      </c>
      <c r="K535" s="33">
        <v>3.3333332976326346E-4</v>
      </c>
      <c r="L535" s="33">
        <v>0</v>
      </c>
      <c r="M535" s="33">
        <v>-1.0053117584902793E-3</v>
      </c>
      <c r="N535" s="33">
        <v>9.8106524092145264E-4</v>
      </c>
      <c r="O535" s="33">
        <v>-3.1290092901770095E-4</v>
      </c>
      <c r="P535" s="29">
        <f>(Table_TrackDisplacement[[#This Row],[LR Track Z]]-Table_TrackDisplacement[[#This Row],[RR Track Z]])*1000</f>
        <v>6.2225728367266697</v>
      </c>
      <c r="Q535" s="29">
        <f>_xlfn.XLOOKUP(Table_TrackDisplacement[[#This Row],[Track ID]],Table__Track_Baseline[Track ID],Table__Track_Baseline[Avg. Cant],"-")</f>
        <v>5.9096719077089688</v>
      </c>
      <c r="R535" s="29">
        <f>Table_TrackDisplacement[[#This Row],[Cant Raw Data]]-Table_TrackDisplacement[[#This Row],[BL Cant Raw Data]]</f>
        <v>0.31290092901770095</v>
      </c>
      <c r="S535" s="30">
        <f>(Table_TrackDisplacement[[#This Row],[Delta LR Z]]-Table_TrackDisplacement[[#This Row],[Delta RR Z]])*1000</f>
        <v>0.31290092901770095</v>
      </c>
      <c r="T535" s="29">
        <f>Table_TrackDisplacement[[#This Row],[Cant Delta Data]]-Table_TrackDisplacement[[#This Row],[Raw Cant Change]]</f>
        <v>0</v>
      </c>
      <c r="U535" s="29">
        <f ca="1">IFERROR(Table_TrackDisplacement[[#This Row],[Cant Raw Data]]-OFFSET(Table_TrackDisplacement[[#This Row],[Cant Raw Data]],-2,0),"-")</f>
        <v>1.9581918739284276</v>
      </c>
      <c r="V535" s="29">
        <f ca="1">_xlfn.XLOOKUP(Table_TrackDisplacement[[#This Row],[Track ID]],Table__Track_Baseline[Track ID],Table__Track_Baseline[Avg. Twist],"-")</f>
        <v>1.348724645282573</v>
      </c>
      <c r="W535" s="29">
        <f ca="1">IFERROR(Table_TrackDisplacement[[#This Row],[Twist Raw Data]]-Table_TrackDisplacement[[#This Row],[BL Twist Raw Data]],"-")</f>
        <v>0.60946722864585468</v>
      </c>
      <c r="X535" s="29">
        <f ca="1">IFERROR(Table_TrackDisplacement[[#This Row],[Cant Delta Data]]-OFFSET(Table_TrackDisplacement[[#This Row],[Cant Delta Data]],-2,0),"-")</f>
        <v>0.60946722864585468</v>
      </c>
      <c r="Y535" s="29">
        <f ca="1">IFERROR(Table_TrackDisplacement[[#This Row],[Twist Delta Data]]-Table_TrackDisplacement[[#This Row],[Raw Twist Change]],"-")</f>
        <v>0</v>
      </c>
      <c r="Z5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1310.8363653061349</v>
      </c>
      <c r="AA535" s="29">
        <f>_xlfn.XLOOKUP(Table_TrackDisplacement[[#This Row],[Track ID]],Table__Track_Baseline[Track ID],Table__Track_Baseline[Avg. Gauge],"-")</f>
        <v>1311.4569710845515</v>
      </c>
      <c r="AB535" s="29">
        <f>IFERROR(Table_TrackDisplacement[[#This Row],[Gauge Raw Data]]-Table_TrackDisplacement[[#This Row],[BL Gauge Raw Data]],"-")</f>
        <v>-0.62060577841657505</v>
      </c>
      <c r="AC5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0.71936905335684509</v>
      </c>
    </row>
    <row r="536" spans="1:29" x14ac:dyDescent="0.25">
      <c r="A536" s="27">
        <v>45797.777777777781</v>
      </c>
      <c r="B536" s="28" t="s">
        <v>27</v>
      </c>
      <c r="C536" s="28" t="str">
        <f>Table_TrackDisplacement[[#This Row],[Epoch]]&amp;"-"&amp;Table_TrackDisplacement[[#This Row],[Track ID]]</f>
        <v>45797.7777777778-250-RL-OP-0036</v>
      </c>
      <c r="D536" s="34">
        <v>51900.520772886579</v>
      </c>
      <c r="E536" s="34">
        <v>159191.31296359556</v>
      </c>
      <c r="F536" s="34">
        <v>18.866</v>
      </c>
      <c r="G536" s="34">
        <v>51900.165031558645</v>
      </c>
      <c r="H536" s="34">
        <v>159190.04954924015</v>
      </c>
      <c r="I536" s="34">
        <v>18.859124401927648</v>
      </c>
      <c r="J536" s="33">
        <v>-9.9999999656574801E-4</v>
      </c>
      <c r="K536" s="33">
        <v>3.3333332976326346E-4</v>
      </c>
      <c r="L536" s="33">
        <v>0</v>
      </c>
      <c r="M536" s="33">
        <v>-1.0336109844502062E-3</v>
      </c>
      <c r="N536" s="33">
        <v>8.8018755195662379E-4</v>
      </c>
      <c r="O536" s="33">
        <v>-2.0404421982789245E-4</v>
      </c>
      <c r="P536" s="29">
        <f>(Table_TrackDisplacement[[#This Row],[LR Track Z]]-Table_TrackDisplacement[[#This Row],[RR Track Z]])*1000</f>
        <v>6.8755980723516075</v>
      </c>
      <c r="Q536" s="29">
        <f>_xlfn.XLOOKUP(Table_TrackDisplacement[[#This Row],[Track ID]],Table__Track_Baseline[Track ID],Table__Track_Baseline[Avg. Cant],"-")</f>
        <v>6.671553852523715</v>
      </c>
      <c r="R536" s="29">
        <f>Table_TrackDisplacement[[#This Row],[Cant Raw Data]]-Table_TrackDisplacement[[#This Row],[BL Cant Raw Data]]</f>
        <v>0.20404421982789245</v>
      </c>
      <c r="S536" s="30">
        <f>(Table_TrackDisplacement[[#This Row],[Delta LR Z]]-Table_TrackDisplacement[[#This Row],[Delta RR Z]])*1000</f>
        <v>0.20404421982789245</v>
      </c>
      <c r="T536" s="29">
        <f>Table_TrackDisplacement[[#This Row],[Cant Delta Data]]-Table_TrackDisplacement[[#This Row],[Raw Cant Change]]</f>
        <v>0</v>
      </c>
      <c r="U536" s="29">
        <f ca="1">IFERROR(Table_TrackDisplacement[[#This Row],[Cant Raw Data]]-OFFSET(Table_TrackDisplacement[[#This Row],[Cant Raw Data]],-2,0),"-")</f>
        <v>1.5978494542672195</v>
      </c>
      <c r="V536" s="29">
        <f ca="1">_xlfn.XLOOKUP(Table_TrackDisplacement[[#This Row],[Track ID]],Table__Track_Baseline[Track ID],Table__Track_Baseline[Avg. Twist],"-")</f>
        <v>1.4438090996584663</v>
      </c>
      <c r="W536" s="29">
        <f ca="1">IFERROR(Table_TrackDisplacement[[#This Row],[Twist Raw Data]]-Table_TrackDisplacement[[#This Row],[BL Twist Raw Data]],"-")</f>
        <v>0.1540403546087532</v>
      </c>
      <c r="X536" s="29">
        <f ca="1">IFERROR(Table_TrackDisplacement[[#This Row],[Cant Delta Data]]-OFFSET(Table_TrackDisplacement[[#This Row],[Cant Delta Data]],-2,0),"-")</f>
        <v>0.1540403546087532</v>
      </c>
      <c r="Y536" s="29">
        <f ca="1">IFERROR(Table_TrackDisplacement[[#This Row],[Twist Delta Data]]-Table_TrackDisplacement[[#This Row],[Raw Twist Change]],"-")</f>
        <v>0</v>
      </c>
      <c r="Z5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1312.5604746775994</v>
      </c>
      <c r="AA536" s="29">
        <f>_xlfn.XLOOKUP(Table_TrackDisplacement[[#This Row],[Track ID]],Table__Track_Baseline[Track ID],Table__Track_Baseline[Avg. Gauge],"-")</f>
        <v>1313.0767033808097</v>
      </c>
      <c r="AB536" s="29">
        <f>IFERROR(Table_TrackDisplacement[[#This Row],[Gauge Raw Data]]-Table_TrackDisplacement[[#This Row],[BL Gauge Raw Data]],"-")</f>
        <v>-0.51622870321034497</v>
      </c>
      <c r="AC5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0.58464799878426643</v>
      </c>
    </row>
    <row r="537" spans="1:29" x14ac:dyDescent="0.25">
      <c r="A537" s="27">
        <v>45797.777777777781</v>
      </c>
      <c r="B537" s="28" t="s">
        <v>28</v>
      </c>
      <c r="C537" s="28" t="str">
        <f>Table_TrackDisplacement[[#This Row],[Epoch]]&amp;"-"&amp;Table_TrackDisplacement[[#This Row],[Track ID]]</f>
        <v>45797.7777777778-250-RL-OP-0037</v>
      </c>
      <c r="D537" s="34">
        <v>51901.483797341636</v>
      </c>
      <c r="E537" s="34">
        <v>159191.04354960378</v>
      </c>
      <c r="F537" s="34">
        <v>18.866</v>
      </c>
      <c r="G537" s="34">
        <v>51901.127590755961</v>
      </c>
      <c r="H537" s="34">
        <v>159189.77847846484</v>
      </c>
      <c r="I537" s="34">
        <v>18.858471376692023</v>
      </c>
      <c r="J537" s="33">
        <v>-9.9999999656574801E-4</v>
      </c>
      <c r="K537" s="33">
        <v>3.3333332976326346E-4</v>
      </c>
      <c r="L537" s="33">
        <v>0</v>
      </c>
      <c r="M537" s="33">
        <v>-1.0619101958582178E-3</v>
      </c>
      <c r="N537" s="33">
        <v>7.7930986299179494E-4</v>
      </c>
      <c r="O537" s="33">
        <v>-9.5187510641636663E-5</v>
      </c>
      <c r="P537" s="29">
        <f>(Table_TrackDisplacement[[#This Row],[LR Track Z]]-Table_TrackDisplacement[[#This Row],[RR Track Z]])*1000</f>
        <v>7.5286233079765452</v>
      </c>
      <c r="Q537" s="29">
        <f>_xlfn.XLOOKUP(Table_TrackDisplacement[[#This Row],[Track ID]],Table__Track_Baseline[Track ID],Table__Track_Baseline[Avg. Cant],"-")</f>
        <v>7.4334357973349086</v>
      </c>
      <c r="R537" s="29">
        <f>Table_TrackDisplacement[[#This Row],[Cant Raw Data]]-Table_TrackDisplacement[[#This Row],[BL Cant Raw Data]]</f>
        <v>9.5187510641636663E-2</v>
      </c>
      <c r="S537" s="30">
        <f>(Table_TrackDisplacement[[#This Row],[Delta LR Z]]-Table_TrackDisplacement[[#This Row],[Delta RR Z]])*1000</f>
        <v>9.5187510641636663E-2</v>
      </c>
      <c r="T537" s="29">
        <f>Table_TrackDisplacement[[#This Row],[Cant Delta Data]]-Table_TrackDisplacement[[#This Row],[Raw Cant Change]]</f>
        <v>0</v>
      </c>
      <c r="U537" s="29">
        <f ca="1">IFERROR(Table_TrackDisplacement[[#This Row],[Cant Raw Data]]-OFFSET(Table_TrackDisplacement[[#This Row],[Cant Raw Data]],-2,0),"-")</f>
        <v>1.3060504712498755</v>
      </c>
      <c r="V537" s="29">
        <f ca="1">_xlfn.XLOOKUP(Table_TrackDisplacement[[#This Row],[Track ID]],Table__Track_Baseline[Track ID],Table__Track_Baseline[Avg. Twist],"-")</f>
        <v>1.5237638896259398</v>
      </c>
      <c r="W537" s="29">
        <f ca="1">IFERROR(Table_TrackDisplacement[[#This Row],[Twist Raw Data]]-Table_TrackDisplacement[[#This Row],[BL Twist Raw Data]],"-")</f>
        <v>-0.21771341837606428</v>
      </c>
      <c r="X537" s="29">
        <f ca="1">IFERROR(Table_TrackDisplacement[[#This Row],[Cant Delta Data]]-OFFSET(Table_TrackDisplacement[[#This Row],[Cant Delta Data]],-2,0),"-")</f>
        <v>-0.21771341837606428</v>
      </c>
      <c r="Y537" s="29">
        <f ca="1">IFERROR(Table_TrackDisplacement[[#This Row],[Twist Delta Data]]-Table_TrackDisplacement[[#This Row],[Raw Twist Change]],"-")</f>
        <v>0</v>
      </c>
      <c r="Z5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1314.284900025277</v>
      </c>
      <c r="AA537" s="29">
        <f>_xlfn.XLOOKUP(Table_TrackDisplacement[[#This Row],[Track ID]],Table__Track_Baseline[Track ID],Table__Track_Baseline[Avg. Gauge],"-")</f>
        <v>1314.6968682557522</v>
      </c>
      <c r="AB537" s="29">
        <f>IFERROR(Table_TrackDisplacement[[#This Row],[Gauge Raw Data]]-Table_TrackDisplacement[[#This Row],[BL Gauge Raw Data]],"-")</f>
        <v>-0.41196823047516773</v>
      </c>
      <c r="AC5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0.46020495776243486</v>
      </c>
    </row>
    <row r="538" spans="1:29" x14ac:dyDescent="0.25">
      <c r="A538" s="27">
        <v>45797.777777777781</v>
      </c>
      <c r="B538" s="28" t="s">
        <v>29</v>
      </c>
      <c r="C538" s="28" t="str">
        <f>Table_TrackDisplacement[[#This Row],[Epoch]]&amp;"-"&amp;Table_TrackDisplacement[[#This Row],[Track ID]]</f>
        <v>45797.7777777778-250-RL-OP-0038</v>
      </c>
      <c r="D538" s="34">
        <v>51902.446769974056</v>
      </c>
      <c r="E538" s="34">
        <v>159190.77524553274</v>
      </c>
      <c r="F538" s="34">
        <v>18.866065352039769</v>
      </c>
      <c r="G538" s="34">
        <v>51902.098861120321</v>
      </c>
      <c r="H538" s="34">
        <v>159189.50600598883</v>
      </c>
      <c r="I538" s="34">
        <v>18.857900000000001</v>
      </c>
      <c r="J538" s="33">
        <v>-9.9585567659232765E-4</v>
      </c>
      <c r="K538" s="33">
        <v>3.4844881156459451E-4</v>
      </c>
      <c r="L538" s="33">
        <v>-1.983094294644161E-5</v>
      </c>
      <c r="M538" s="33">
        <v>-1.0075486352434382E-3</v>
      </c>
      <c r="N538" s="33">
        <v>6.3904581475071609E-4</v>
      </c>
      <c r="O538" s="33">
        <v>0</v>
      </c>
      <c r="P538" s="29">
        <f>(Table_TrackDisplacement[[#This Row],[LR Track Z]]-Table_TrackDisplacement[[#This Row],[RR Track Z]])*1000</f>
        <v>8.1653520397679813</v>
      </c>
      <c r="Q538" s="29">
        <f>_xlfn.XLOOKUP(Table_TrackDisplacement[[#This Row],[Track ID]],Table__Track_Baseline[Track ID],Table__Track_Baseline[Avg. Cant],"-")</f>
        <v>8.1851829827144229</v>
      </c>
      <c r="R538" s="29">
        <f>Table_TrackDisplacement[[#This Row],[Cant Raw Data]]-Table_TrackDisplacement[[#This Row],[BL Cant Raw Data]]</f>
        <v>-1.983094294644161E-2</v>
      </c>
      <c r="S538" s="30">
        <f>(Table_TrackDisplacement[[#This Row],[Delta LR Z]]-Table_TrackDisplacement[[#This Row],[Delta RR Z]])*1000</f>
        <v>-1.983094294644161E-2</v>
      </c>
      <c r="T538" s="29">
        <f>Table_TrackDisplacement[[#This Row],[Cant Delta Data]]-Table_TrackDisplacement[[#This Row],[Raw Cant Change]]</f>
        <v>0</v>
      </c>
      <c r="U538" s="29">
        <f ca="1">IFERROR(Table_TrackDisplacement[[#This Row],[Cant Raw Data]]-OFFSET(Table_TrackDisplacement[[#This Row],[Cant Raw Data]],-2,0),"-")</f>
        <v>1.2897539674163738</v>
      </c>
      <c r="V538" s="29">
        <f ca="1">_xlfn.XLOOKUP(Table_TrackDisplacement[[#This Row],[Track ID]],Table__Track_Baseline[Track ID],Table__Track_Baseline[Avg. Twist],"-")</f>
        <v>1.5136291301907079</v>
      </c>
      <c r="W538" s="29">
        <f ca="1">IFERROR(Table_TrackDisplacement[[#This Row],[Twist Raw Data]]-Table_TrackDisplacement[[#This Row],[BL Twist Raw Data]],"-")</f>
        <v>-0.22387516277433406</v>
      </c>
      <c r="X538" s="29">
        <f ca="1">IFERROR(Table_TrackDisplacement[[#This Row],[Cant Delta Data]]-OFFSET(Table_TrackDisplacement[[#This Row],[Cant Delta Data]],-2,0),"-")</f>
        <v>-0.22387516277433406</v>
      </c>
      <c r="Y538" s="29">
        <f ca="1">IFERROR(Table_TrackDisplacement[[#This Row],[Twist Delta Data]]-Table_TrackDisplacement[[#This Row],[Raw Twist Change]],"-")</f>
        <v>0</v>
      </c>
      <c r="Z5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1316.0836840038421</v>
      </c>
      <c r="AA538" s="29">
        <f>_xlfn.XLOOKUP(Table_TrackDisplacement[[#This Row],[Track ID]],Table__Track_Baseline[Track ID],Table__Track_Baseline[Avg. Gauge],"-")</f>
        <v>1316.360972673865</v>
      </c>
      <c r="AB538" s="29">
        <f>IFERROR(Table_TrackDisplacement[[#This Row],[Gauge Raw Data]]-Table_TrackDisplacement[[#This Row],[BL Gauge Raw Data]],"-")</f>
        <v>-0.27728867002292645</v>
      </c>
      <c r="AC5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0.29150747819038259</v>
      </c>
    </row>
    <row r="539" spans="1:29" x14ac:dyDescent="0.25">
      <c r="A539" s="27">
        <v>45797.777777777781</v>
      </c>
      <c r="B539" s="28" t="s">
        <v>30</v>
      </c>
      <c r="C539" s="28" t="str">
        <f>Table_TrackDisplacement[[#This Row],[Epoch]]&amp;"-"&amp;Table_TrackDisplacement[[#This Row],[Track ID]]</f>
        <v>45797.7777777778-250-RL-OP-0039</v>
      </c>
      <c r="D539" s="34">
        <v>51903.411367144348</v>
      </c>
      <c r="E539" s="34">
        <v>159190.51151808733</v>
      </c>
      <c r="F539" s="34">
        <v>18.866430855617907</v>
      </c>
      <c r="G539" s="34">
        <v>51903.06344348444</v>
      </c>
      <c r="H539" s="34">
        <v>159189.24222414181</v>
      </c>
      <c r="I539" s="34">
        <v>18.857900000000001</v>
      </c>
      <c r="J539" s="33">
        <v>-9.7267716773785651E-4</v>
      </c>
      <c r="K539" s="33">
        <v>4.3298728996887803E-4</v>
      </c>
      <c r="L539" s="33">
        <v>-1.3074225695319797E-4</v>
      </c>
      <c r="M539" s="33">
        <v>-1.0639659158186987E-3</v>
      </c>
      <c r="N539" s="33">
        <v>4.3261214159429073E-4</v>
      </c>
      <c r="O539" s="33">
        <v>0</v>
      </c>
      <c r="P539" s="29">
        <f>(Table_TrackDisplacement[[#This Row],[LR Track Z]]-Table_TrackDisplacement[[#This Row],[RR Track Z]])*1000</f>
        <v>8.5308556179057859</v>
      </c>
      <c r="Q539" s="29">
        <f>_xlfn.XLOOKUP(Table_TrackDisplacement[[#This Row],[Track ID]],Table__Track_Baseline[Track ID],Table__Track_Baseline[Avg. Cant],"-")</f>
        <v>8.6615978748589839</v>
      </c>
      <c r="R539" s="29">
        <f>Table_TrackDisplacement[[#This Row],[Cant Raw Data]]-Table_TrackDisplacement[[#This Row],[BL Cant Raw Data]]</f>
        <v>-0.13074225695319797</v>
      </c>
      <c r="S539" s="30">
        <f>(Table_TrackDisplacement[[#This Row],[Delta LR Z]]-Table_TrackDisplacement[[#This Row],[Delta RR Z]])*1000</f>
        <v>-0.13074225695319797</v>
      </c>
      <c r="T539" s="29">
        <f>Table_TrackDisplacement[[#This Row],[Cant Delta Data]]-Table_TrackDisplacement[[#This Row],[Raw Cant Change]]</f>
        <v>0</v>
      </c>
      <c r="U539" s="29">
        <f ca="1">IFERROR(Table_TrackDisplacement[[#This Row],[Cant Raw Data]]-OFFSET(Table_TrackDisplacement[[#This Row],[Cant Raw Data]],-2,0),"-")</f>
        <v>1.0022323099292407</v>
      </c>
      <c r="V539" s="29">
        <f ca="1">_xlfn.XLOOKUP(Table_TrackDisplacement[[#This Row],[Track ID]],Table__Track_Baseline[Track ID],Table__Track_Baseline[Avg. Twist],"-")</f>
        <v>1.2281620775240754</v>
      </c>
      <c r="W539" s="29">
        <f ca="1">IFERROR(Table_TrackDisplacement[[#This Row],[Twist Raw Data]]-Table_TrackDisplacement[[#This Row],[BL Twist Raw Data]],"-")</f>
        <v>-0.22592976759483463</v>
      </c>
      <c r="X539" s="29">
        <f ca="1">IFERROR(Table_TrackDisplacement[[#This Row],[Cant Delta Data]]-OFFSET(Table_TrackDisplacement[[#This Row],[Cant Delta Data]],-2,0),"-")</f>
        <v>-0.22592976759483463</v>
      </c>
      <c r="Y539" s="29">
        <f ca="1">IFERROR(Table_TrackDisplacement[[#This Row],[Twist Delta Data]]-Table_TrackDisplacement[[#This Row],[Raw Twist Change]],"-")</f>
        <v>0</v>
      </c>
      <c r="Z5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1316.1423816381782</v>
      </c>
      <c r="AA539" s="29">
        <f>_xlfn.XLOOKUP(Table_TrackDisplacement[[#This Row],[Track ID]],Table__Track_Baseline[Track ID],Table__Track_Baseline[Avg. Gauge],"-")</f>
        <v>1316.118744445334</v>
      </c>
      <c r="AB539" s="29">
        <f>IFERROR(Table_TrackDisplacement[[#This Row],[Gauge Raw Data]]-Table_TrackDisplacement[[#This Row],[BL Gauge Raw Data]],"-")</f>
        <v>2.3637192844262245E-2</v>
      </c>
      <c r="AC5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0.1594594431687458</v>
      </c>
    </row>
    <row r="540" spans="1:29" x14ac:dyDescent="0.25">
      <c r="A540" s="27">
        <v>45797.777777777781</v>
      </c>
      <c r="B540" s="28" t="s">
        <v>31</v>
      </c>
      <c r="C540" s="28" t="str">
        <f>Table_TrackDisplacement[[#This Row],[Epoch]]&amp;"-"&amp;Table_TrackDisplacement[[#This Row],[Track ID]]</f>
        <v>45797.7777777778-250-RL-OP-0040</v>
      </c>
      <c r="D540" s="34">
        <v>51904.37596431464</v>
      </c>
      <c r="E540" s="34">
        <v>159190.24779064191</v>
      </c>
      <c r="F540" s="34">
        <v>18.866796359196041</v>
      </c>
      <c r="G540" s="34">
        <v>51904.028025848558</v>
      </c>
      <c r="H540" s="34">
        <v>159188.97844229479</v>
      </c>
      <c r="I540" s="34">
        <v>18.857900000000001</v>
      </c>
      <c r="J540" s="33">
        <v>-9.4949866615934297E-4</v>
      </c>
      <c r="K540" s="33">
        <v>5.1752576837316155E-4</v>
      </c>
      <c r="L540" s="33">
        <v>-2.4165357096350704E-4</v>
      </c>
      <c r="M540" s="33">
        <v>-1.1203831963939592E-3</v>
      </c>
      <c r="N540" s="33">
        <v>2.2617846843786538E-4</v>
      </c>
      <c r="O540" s="33">
        <v>0</v>
      </c>
      <c r="P540" s="29">
        <f>(Table_TrackDisplacement[[#This Row],[LR Track Z]]-Table_TrackDisplacement[[#This Row],[RR Track Z]])*1000</f>
        <v>8.8963591960400379</v>
      </c>
      <c r="Q540" s="29">
        <f>_xlfn.XLOOKUP(Table_TrackDisplacement[[#This Row],[Track ID]],Table__Track_Baseline[Track ID],Table__Track_Baseline[Avg. Cant],"-")</f>
        <v>9.1380127670035449</v>
      </c>
      <c r="R540" s="29">
        <f>Table_TrackDisplacement[[#This Row],[Cant Raw Data]]-Table_TrackDisplacement[[#This Row],[BL Cant Raw Data]]</f>
        <v>-0.24165357096350704</v>
      </c>
      <c r="S540" s="30">
        <f>(Table_TrackDisplacement[[#This Row],[Delta LR Z]]-Table_TrackDisplacement[[#This Row],[Delta RR Z]])*1000</f>
        <v>-0.24165357096350704</v>
      </c>
      <c r="T540" s="29">
        <f>Table_TrackDisplacement[[#This Row],[Cant Delta Data]]-Table_TrackDisplacement[[#This Row],[Raw Cant Change]]</f>
        <v>0</v>
      </c>
      <c r="U540" s="29">
        <f ca="1">IFERROR(Table_TrackDisplacement[[#This Row],[Cant Raw Data]]-OFFSET(Table_TrackDisplacement[[#This Row],[Cant Raw Data]],-2,0),"-")</f>
        <v>0.73100715627205659</v>
      </c>
      <c r="V540" s="29">
        <f ca="1">_xlfn.XLOOKUP(Table_TrackDisplacement[[#This Row],[Track ID]],Table__Track_Baseline[Track ID],Table__Track_Baseline[Avg. Twist],"-")</f>
        <v>0.95282978428912202</v>
      </c>
      <c r="W540" s="29">
        <f ca="1">IFERROR(Table_TrackDisplacement[[#This Row],[Twist Raw Data]]-Table_TrackDisplacement[[#This Row],[BL Twist Raw Data]],"-")</f>
        <v>-0.22182262801706543</v>
      </c>
      <c r="X540" s="29">
        <f ca="1">IFERROR(Table_TrackDisplacement[[#This Row],[Cant Delta Data]]-OFFSET(Table_TrackDisplacement[[#This Row],[Cant Delta Data]],-2,0),"-")</f>
        <v>-0.22182262801706543</v>
      </c>
      <c r="Y540" s="29">
        <f ca="1">IFERROR(Table_TrackDisplacement[[#This Row],[Twist Delta Data]]-Table_TrackDisplacement[[#This Row],[Raw Twist Change]],"-")</f>
        <v>0</v>
      </c>
      <c r="Z5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1316.2011805687437</v>
      </c>
      <c r="AA540" s="29">
        <f>_xlfn.XLOOKUP(Table_TrackDisplacement[[#This Row],[Track ID]],Table__Track_Baseline[Track ID],Table__Track_Baseline[Avg. Gauge],"-")</f>
        <v>1315.8766898367924</v>
      </c>
      <c r="AB540" s="29">
        <f>IFERROR(Table_TrackDisplacement[[#This Row],[Gauge Raw Data]]-Table_TrackDisplacement[[#This Row],[BL Gauge Raw Data]],"-")</f>
        <v>0.3244907319513004</v>
      </c>
      <c r="AC5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0.41530858432316042</v>
      </c>
    </row>
    <row r="541" spans="1:29" x14ac:dyDescent="0.25">
      <c r="A541" s="27">
        <v>45797.777777777781</v>
      </c>
      <c r="B541" s="28" t="s">
        <v>32</v>
      </c>
      <c r="C541" s="28" t="str">
        <f>Table_TrackDisplacement[[#This Row],[Epoch]]&amp;"-"&amp;Table_TrackDisplacement[[#This Row],[Track ID]]</f>
        <v>45797.7777777778-250-RL-OP-0041</v>
      </c>
      <c r="D541" s="34">
        <v>51905.341841450259</v>
      </c>
      <c r="E541" s="34">
        <v>159189.98517913549</v>
      </c>
      <c r="F541" s="34">
        <v>18.867392406740741</v>
      </c>
      <c r="G541" s="34">
        <v>51905.00285235198</v>
      </c>
      <c r="H541" s="34">
        <v>159188.7129570262</v>
      </c>
      <c r="I541" s="34">
        <v>18.858054709071411</v>
      </c>
      <c r="J541" s="33">
        <v>7.2817783802747726E-8</v>
      </c>
      <c r="K541" s="33">
        <v>3.3331406302750111E-4</v>
      </c>
      <c r="L541" s="33">
        <v>-3.7311640755177677E-4</v>
      </c>
      <c r="M541" s="33">
        <v>-1.0049013872048818E-3</v>
      </c>
      <c r="N541" s="33">
        <v>-1.8739810911938548E-5</v>
      </c>
      <c r="O541" s="33">
        <v>-4.9989653579274318E-5</v>
      </c>
      <c r="P541" s="29">
        <f>(Table_TrackDisplacement[[#This Row],[LR Track Z]]-Table_TrackDisplacement[[#This Row],[RR Track Z]])*1000</f>
        <v>9.3376976693306801</v>
      </c>
      <c r="Q541" s="29">
        <f>_xlfn.XLOOKUP(Table_TrackDisplacement[[#This Row],[Track ID]],Table__Track_Baseline[Track ID],Table__Track_Baseline[Avg. Cant],"-")</f>
        <v>9.6608244233031826</v>
      </c>
      <c r="R541" s="29">
        <f>Table_TrackDisplacement[[#This Row],[Cant Raw Data]]-Table_TrackDisplacement[[#This Row],[BL Cant Raw Data]]</f>
        <v>-0.32312675397250246</v>
      </c>
      <c r="S541" s="30">
        <f>(Table_TrackDisplacement[[#This Row],[Delta LR Z]]-Table_TrackDisplacement[[#This Row],[Delta RR Z]])*1000</f>
        <v>-0.32312675397250246</v>
      </c>
      <c r="T541" s="29">
        <f>Table_TrackDisplacement[[#This Row],[Cant Delta Data]]-Table_TrackDisplacement[[#This Row],[Raw Cant Change]]</f>
        <v>0</v>
      </c>
      <c r="U541" s="29">
        <f ca="1">IFERROR(Table_TrackDisplacement[[#This Row],[Cant Raw Data]]-OFFSET(Table_TrackDisplacement[[#This Row],[Cant Raw Data]],-2,0),"-")</f>
        <v>0.80684205142489418</v>
      </c>
      <c r="V541" s="29">
        <f ca="1">_xlfn.XLOOKUP(Table_TrackDisplacement[[#This Row],[Track ID]],Table__Track_Baseline[Track ID],Table__Track_Baseline[Avg. Twist],"-")</f>
        <v>0.99922654844419867</v>
      </c>
      <c r="W541" s="29">
        <f ca="1">IFERROR(Table_TrackDisplacement[[#This Row],[Twist Raw Data]]-Table_TrackDisplacement[[#This Row],[BL Twist Raw Data]],"-")</f>
        <v>-0.19238449701930449</v>
      </c>
      <c r="X541" s="29">
        <f ca="1">IFERROR(Table_TrackDisplacement[[#This Row],[Cant Delta Data]]-OFFSET(Table_TrackDisplacement[[#This Row],[Cant Delta Data]],-2,0),"-")</f>
        <v>-0.19238449701930449</v>
      </c>
      <c r="Y541" s="29">
        <f ca="1">IFERROR(Table_TrackDisplacement[[#This Row],[Twist Delta Data]]-Table_TrackDisplacement[[#This Row],[Raw Twist Change]],"-")</f>
        <v>0</v>
      </c>
      <c r="Z5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1316.6434204835475</v>
      </c>
      <c r="AA541" s="29">
        <f>_xlfn.XLOOKUP(Table_TrackDisplacement[[#This Row],[Track ID]],Table__Track_Baseline[Track ID],Table__Track_Baseline[Avg. Gauge],"-")</f>
        <v>1316.0471258679206</v>
      </c>
      <c r="AB541" s="29">
        <f>IFERROR(Table_TrackDisplacement[[#This Row],[Gauge Raw Data]]-Table_TrackDisplacement[[#This Row],[BL Gauge Raw Data]],"-")</f>
        <v>0.59629461562690267</v>
      </c>
      <c r="AC5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1.1128009624282373</v>
      </c>
    </row>
    <row r="542" spans="1:29" x14ac:dyDescent="0.25">
      <c r="A542" s="27">
        <v>45797.777777777781</v>
      </c>
      <c r="B542" s="28" t="s">
        <v>33</v>
      </c>
      <c r="C542" s="28" t="str">
        <f>Table_TrackDisplacement[[#This Row],[Epoch]]&amp;"-"&amp;Table_TrackDisplacement[[#This Row],[Track ID]]</f>
        <v>45797.7777777778-250-RL-OP-0042</v>
      </c>
      <c r="D542" s="34">
        <v>51906.308594977017</v>
      </c>
      <c r="E542" s="34">
        <v>159189.72947487878</v>
      </c>
      <c r="F542" s="34">
        <v>18.869110425193988</v>
      </c>
      <c r="G542" s="34">
        <v>51905.96941603531</v>
      </c>
      <c r="H542" s="34">
        <v>159188.45653275421</v>
      </c>
      <c r="I542" s="34">
        <v>18.859167723973645</v>
      </c>
      <c r="J542" s="33">
        <v>5.0065864343196154E-7</v>
      </c>
      <c r="K542" s="33">
        <v>3.3320090733468533E-4</v>
      </c>
      <c r="L542" s="33">
        <v>-6.0685949931738037E-4</v>
      </c>
      <c r="M542" s="33">
        <v>-1.0401631661807187E-3</v>
      </c>
      <c r="N542" s="33">
        <v>-1.535586197860539E-4</v>
      </c>
      <c r="O542" s="33">
        <v>-4.0962744909833759E-4</v>
      </c>
      <c r="P542" s="29">
        <f>(Table_TrackDisplacement[[#This Row],[LR Track Z]]-Table_TrackDisplacement[[#This Row],[RR Track Z]])*1000</f>
        <v>9.9427012203427978</v>
      </c>
      <c r="Q542" s="29">
        <f>_xlfn.XLOOKUP(Table_TrackDisplacement[[#This Row],[Track ID]],Table__Track_Baseline[Track ID],Table__Track_Baseline[Avg. Cant],"-")</f>
        <v>10.139933270561841</v>
      </c>
      <c r="R542" s="29">
        <f>Table_TrackDisplacement[[#This Row],[Cant Raw Data]]-Table_TrackDisplacement[[#This Row],[BL Cant Raw Data]]</f>
        <v>-0.19723205021904278</v>
      </c>
      <c r="S542" s="30">
        <f>(Table_TrackDisplacement[[#This Row],[Delta LR Z]]-Table_TrackDisplacement[[#This Row],[Delta RR Z]])*1000</f>
        <v>-0.19723205021904278</v>
      </c>
      <c r="T542" s="29">
        <f>Table_TrackDisplacement[[#This Row],[Cant Delta Data]]-Table_TrackDisplacement[[#This Row],[Raw Cant Change]]</f>
        <v>0</v>
      </c>
      <c r="U542" s="29">
        <f ca="1">IFERROR(Table_TrackDisplacement[[#This Row],[Cant Raw Data]]-OFFSET(Table_TrackDisplacement[[#This Row],[Cant Raw Data]],-2,0),"-")</f>
        <v>1.0463420243027599</v>
      </c>
      <c r="V542" s="29">
        <f ca="1">_xlfn.XLOOKUP(Table_TrackDisplacement[[#This Row],[Track ID]],Table__Track_Baseline[Track ID],Table__Track_Baseline[Avg. Twist],"-")</f>
        <v>1.0019205035582956</v>
      </c>
      <c r="W542" s="29">
        <f ca="1">IFERROR(Table_TrackDisplacement[[#This Row],[Twist Raw Data]]-Table_TrackDisplacement[[#This Row],[BL Twist Raw Data]],"-")</f>
        <v>4.442152074446426E-2</v>
      </c>
      <c r="X542" s="29">
        <f ca="1">IFERROR(Table_TrackDisplacement[[#This Row],[Cant Delta Data]]-OFFSET(Table_TrackDisplacement[[#This Row],[Cant Delta Data]],-2,0),"-")</f>
        <v>4.442152074446426E-2</v>
      </c>
      <c r="Y542" s="29">
        <f ca="1">IFERROR(Table_TrackDisplacement[[#This Row],[Twist Delta Data]]-Table_TrackDisplacement[[#This Row],[Raw Twist Change]],"-")</f>
        <v>0</v>
      </c>
      <c r="Z5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1317.3924488635</v>
      </c>
      <c r="AA542" s="29">
        <f>_xlfn.XLOOKUP(Table_TrackDisplacement[[#This Row],[Track ID]],Table__Track_Baseline[Track ID],Table__Track_Baseline[Avg. Gauge],"-")</f>
        <v>1316.655979842496</v>
      </c>
      <c r="AB542" s="29">
        <f>IFERROR(Table_TrackDisplacement[[#This Row],[Gauge Raw Data]]-Table_TrackDisplacement[[#This Row],[BL Gauge Raw Data]],"-")</f>
        <v>0.73646902100404077</v>
      </c>
      <c r="AC5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1.1656828535987152</v>
      </c>
    </row>
    <row r="543" spans="1:29" x14ac:dyDescent="0.25">
      <c r="A543" s="27">
        <v>45797.777777777781</v>
      </c>
      <c r="B543" s="28" t="s">
        <v>34</v>
      </c>
      <c r="C543" s="28" t="str">
        <f>Table_TrackDisplacement[[#This Row],[Epoch]]&amp;"-"&amp;Table_TrackDisplacement[[#This Row],[Track ID]]</f>
        <v>45797.7777777778-250-RL-OP-0043</v>
      </c>
      <c r="D543" s="34">
        <v>51907.275348503776</v>
      </c>
      <c r="E543" s="34">
        <v>159189.47377062205</v>
      </c>
      <c r="F543" s="34">
        <v>18.87082844364723</v>
      </c>
      <c r="G543" s="34">
        <v>51906.935979718633</v>
      </c>
      <c r="H543" s="34">
        <v>159188.20010848221</v>
      </c>
      <c r="I543" s="34">
        <v>18.860280738875879</v>
      </c>
      <c r="J543" s="33">
        <v>9.2849222710356116E-7</v>
      </c>
      <c r="K543" s="33">
        <v>3.3308775164186954E-4</v>
      </c>
      <c r="L543" s="33">
        <v>-8.4060259108298396E-4</v>
      </c>
      <c r="M543" s="33">
        <v>-1.0754249451565556E-3</v>
      </c>
      <c r="N543" s="33">
        <v>-2.8837739955633879E-4</v>
      </c>
      <c r="O543" s="33">
        <v>-7.6926524461740087E-4</v>
      </c>
      <c r="P543" s="29">
        <f>(Table_TrackDisplacement[[#This Row],[LR Track Z]]-Table_TrackDisplacement[[#This Row],[RR Track Z]])*1000</f>
        <v>10.547704771351363</v>
      </c>
      <c r="Q543" s="29">
        <f>_xlfn.XLOOKUP(Table_TrackDisplacement[[#This Row],[Track ID]],Table__Track_Baseline[Track ID],Table__Track_Baseline[Avg. Cant],"-")</f>
        <v>10.619042117816946</v>
      </c>
      <c r="R543" s="29">
        <f>Table_TrackDisplacement[[#This Row],[Cant Raw Data]]-Table_TrackDisplacement[[#This Row],[BL Cant Raw Data]]</f>
        <v>-7.1337346465583096E-2</v>
      </c>
      <c r="S543" s="30">
        <f>(Table_TrackDisplacement[[#This Row],[Delta LR Z]]-Table_TrackDisplacement[[#This Row],[Delta RR Z]])*1000</f>
        <v>-7.1337346465583096E-2</v>
      </c>
      <c r="T543" s="29">
        <f>Table_TrackDisplacement[[#This Row],[Cant Delta Data]]-Table_TrackDisplacement[[#This Row],[Raw Cant Change]]</f>
        <v>0</v>
      </c>
      <c r="U543" s="29">
        <f ca="1">IFERROR(Table_TrackDisplacement[[#This Row],[Cant Raw Data]]-OFFSET(Table_TrackDisplacement[[#This Row],[Cant Raw Data]],-2,0),"-")</f>
        <v>1.2100071020206826</v>
      </c>
      <c r="V543" s="29">
        <f ca="1">_xlfn.XLOOKUP(Table_TrackDisplacement[[#This Row],[Track ID]],Table__Track_Baseline[Track ID],Table__Track_Baseline[Avg. Twist],"-")</f>
        <v>0.95821769451376326</v>
      </c>
      <c r="W543" s="29">
        <f ca="1">IFERROR(Table_TrackDisplacement[[#This Row],[Twist Raw Data]]-Table_TrackDisplacement[[#This Row],[BL Twist Raw Data]],"-")</f>
        <v>0.25178940750691936</v>
      </c>
      <c r="X543" s="29">
        <f ca="1">IFERROR(Table_TrackDisplacement[[#This Row],[Cant Delta Data]]-OFFSET(Table_TrackDisplacement[[#This Row],[Cant Delta Data]],-2,0),"-")</f>
        <v>0.25178940750691936</v>
      </c>
      <c r="Y543" s="29">
        <f ca="1">IFERROR(Table_TrackDisplacement[[#This Row],[Twist Delta Data]]-Table_TrackDisplacement[[#This Row],[Raw Twist Change]],"-")</f>
        <v>0</v>
      </c>
      <c r="Z5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1318.1417499104598</v>
      </c>
      <c r="AA543" s="29">
        <f>_xlfn.XLOOKUP(Table_TrackDisplacement[[#This Row],[Track ID]],Table__Track_Baseline[Track ID],Table__Track_Baseline[Avg. Gauge],"-")</f>
        <v>1317.2650047757083</v>
      </c>
      <c r="AB543" s="29">
        <f>IFERROR(Table_TrackDisplacement[[#This Row],[Gauge Raw Data]]-Table_TrackDisplacement[[#This Row],[BL Gauge Raw Data]],"-")</f>
        <v>0.87674513475144522</v>
      </c>
      <c r="AC5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1.2449275775410318</v>
      </c>
    </row>
    <row r="544" spans="1:29" x14ac:dyDescent="0.25">
      <c r="A544" s="27">
        <v>45797.777777777781</v>
      </c>
      <c r="B544" s="28" t="s">
        <v>35</v>
      </c>
      <c r="C544" s="28" t="str">
        <f>Table_TrackDisplacement[[#This Row],[Epoch]]&amp;"-"&amp;Table_TrackDisplacement[[#This Row],[Track ID]]</f>
        <v>45797.7777777778-250-RL-OP-0044</v>
      </c>
      <c r="D544" s="34">
        <v>51908.242806603892</v>
      </c>
      <c r="E544" s="34">
        <v>159189.22150151513</v>
      </c>
      <c r="F544" s="34">
        <v>18.872961962372283</v>
      </c>
      <c r="G544" s="34">
        <v>51907.904517311959</v>
      </c>
      <c r="H544" s="34">
        <v>159187.94720463254</v>
      </c>
      <c r="I544" s="34">
        <v>18.861943624177833</v>
      </c>
      <c r="J544" s="33">
        <v>-1.8531114619690925E-5</v>
      </c>
      <c r="K544" s="33">
        <v>2.6116822846233845E-4</v>
      </c>
      <c r="L544" s="33">
        <v>-8.9762014961536352E-4</v>
      </c>
      <c r="M544" s="33">
        <v>1.0784700862132013E-5</v>
      </c>
      <c r="N544" s="33">
        <v>-6.230099534150213E-4</v>
      </c>
      <c r="O544" s="33">
        <v>-8.8736628801200368E-4</v>
      </c>
      <c r="P544" s="29">
        <f>(Table_TrackDisplacement[[#This Row],[LR Track Z]]-Table_TrackDisplacement[[#This Row],[RR Track Z]])*1000</f>
        <v>11.018338194450195</v>
      </c>
      <c r="Q544" s="29">
        <f>_xlfn.XLOOKUP(Table_TrackDisplacement[[#This Row],[Track ID]],Table__Track_Baseline[Track ID],Table__Track_Baseline[Avg. Cant],"-")</f>
        <v>11.028592056053554</v>
      </c>
      <c r="R544" s="29">
        <f>Table_TrackDisplacement[[#This Row],[Cant Raw Data]]-Table_TrackDisplacement[[#This Row],[BL Cant Raw Data]]</f>
        <v>-1.0253861603359837E-2</v>
      </c>
      <c r="S544" s="30">
        <f>(Table_TrackDisplacement[[#This Row],[Delta LR Z]]-Table_TrackDisplacement[[#This Row],[Delta RR Z]])*1000</f>
        <v>-1.0253861603359837E-2</v>
      </c>
      <c r="T544" s="29">
        <f>Table_TrackDisplacement[[#This Row],[Cant Delta Data]]-Table_TrackDisplacement[[#This Row],[Raw Cant Change]]</f>
        <v>0</v>
      </c>
      <c r="U544" s="29">
        <f ca="1">IFERROR(Table_TrackDisplacement[[#This Row],[Cant Raw Data]]-OFFSET(Table_TrackDisplacement[[#This Row],[Cant Raw Data]],-2,0),"-")</f>
        <v>1.0756369741073968</v>
      </c>
      <c r="V544" s="29">
        <f ca="1">_xlfn.XLOOKUP(Table_TrackDisplacement[[#This Row],[Track ID]],Table__Track_Baseline[Track ID],Table__Track_Baseline[Avg. Twist],"-")</f>
        <v>0.88865878549171384</v>
      </c>
      <c r="W544" s="29">
        <f ca="1">IFERROR(Table_TrackDisplacement[[#This Row],[Twist Raw Data]]-Table_TrackDisplacement[[#This Row],[BL Twist Raw Data]],"-")</f>
        <v>0.18697818861568294</v>
      </c>
      <c r="X544" s="29">
        <f ca="1">IFERROR(Table_TrackDisplacement[[#This Row],[Cant Delta Data]]-OFFSET(Table_TrackDisplacement[[#This Row],[Cant Delta Data]],-2,0),"-")</f>
        <v>0.18697818861568294</v>
      </c>
      <c r="Y544" s="29">
        <f ca="1">IFERROR(Table_TrackDisplacement[[#This Row],[Twist Delta Data]]-Table_TrackDisplacement[[#This Row],[Raw Twist Change]],"-")</f>
        <v>0</v>
      </c>
      <c r="Z5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1318.4815485228055</v>
      </c>
      <c r="AA544" s="29">
        <f>_xlfn.XLOOKUP(Table_TrackDisplacement[[#This Row],[Track ID]],Table__Track_Baseline[Track ID],Table__Track_Baseline[Avg. Gauge],"-")</f>
        <v>1317.6346329476246</v>
      </c>
      <c r="AB544" s="29">
        <f>IFERROR(Table_TrackDisplacement[[#This Row],[Gauge Raw Data]]-Table_TrackDisplacement[[#This Row],[BL Gauge Raw Data]],"-")</f>
        <v>0.84691557518090121</v>
      </c>
      <c r="AC5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0.88472346867430762</v>
      </c>
    </row>
    <row r="545" spans="1:29" x14ac:dyDescent="0.25">
      <c r="A545" s="27">
        <v>45797.777777777781</v>
      </c>
      <c r="B545" s="28" t="s">
        <v>36</v>
      </c>
      <c r="C545" s="28" t="str">
        <f>Table_TrackDisplacement[[#This Row],[Epoch]]&amp;"-"&amp;Table_TrackDisplacement[[#This Row],[Track ID]]</f>
        <v>45797.7777777778-250-RL-OP-0045</v>
      </c>
      <c r="D545" s="34">
        <v>51909.212314637531</v>
      </c>
      <c r="E545" s="34">
        <v>159188.97646066936</v>
      </c>
      <c r="F545" s="34">
        <v>18.875987952848167</v>
      </c>
      <c r="G545" s="34">
        <v>51908.87384457227</v>
      </c>
      <c r="H545" s="34">
        <v>159187.70144542318</v>
      </c>
      <c r="I545" s="34">
        <v>18.864603218816608</v>
      </c>
      <c r="J545" s="33">
        <v>-7.6823380368296057E-5</v>
      </c>
      <c r="K545" s="33">
        <v>3.4162541851401329E-5</v>
      </c>
      <c r="L545" s="33">
        <v>-5.7556966082472627E-4</v>
      </c>
      <c r="M545" s="33">
        <v>4.1181294363923371E-5</v>
      </c>
      <c r="N545" s="33">
        <v>-4.9996405141428113E-4</v>
      </c>
      <c r="O545" s="33">
        <v>-5.6990937709500145E-4</v>
      </c>
      <c r="P545" s="29">
        <f>(Table_TrackDisplacement[[#This Row],[LR Track Z]]-Table_TrackDisplacement[[#This Row],[RR Track Z]])*1000</f>
        <v>11.384734031558708</v>
      </c>
      <c r="Q545" s="29">
        <f>_xlfn.XLOOKUP(Table_TrackDisplacement[[#This Row],[Track ID]],Table__Track_Baseline[Track ID],Table__Track_Baseline[Avg. Cant],"-")</f>
        <v>11.390394315288432</v>
      </c>
      <c r="R545" s="29">
        <f>Table_TrackDisplacement[[#This Row],[Cant Raw Data]]-Table_TrackDisplacement[[#This Row],[BL Cant Raw Data]]</f>
        <v>-5.6602837297248243E-3</v>
      </c>
      <c r="S545" s="30">
        <f>(Table_TrackDisplacement[[#This Row],[Delta LR Z]]-Table_TrackDisplacement[[#This Row],[Delta RR Z]])*1000</f>
        <v>-5.6602837297248243E-3</v>
      </c>
      <c r="T545" s="29">
        <f>Table_TrackDisplacement[[#This Row],[Cant Delta Data]]-Table_TrackDisplacement[[#This Row],[Raw Cant Change]]</f>
        <v>0</v>
      </c>
      <c r="U545" s="29">
        <f ca="1">IFERROR(Table_TrackDisplacement[[#This Row],[Cant Raw Data]]-OFFSET(Table_TrackDisplacement[[#This Row],[Cant Raw Data]],-2,0),"-")</f>
        <v>0.83702926020734481</v>
      </c>
      <c r="V545" s="29">
        <f ca="1">_xlfn.XLOOKUP(Table_TrackDisplacement[[#This Row],[Track ID]],Table__Track_Baseline[Track ID],Table__Track_Baseline[Avg. Twist],"-")</f>
        <v>0.77135219747148653</v>
      </c>
      <c r="W545" s="29">
        <f ca="1">IFERROR(Table_TrackDisplacement[[#This Row],[Twist Raw Data]]-Table_TrackDisplacement[[#This Row],[BL Twist Raw Data]],"-")</f>
        <v>6.5677062735858271E-2</v>
      </c>
      <c r="X545" s="29">
        <f ca="1">IFERROR(Table_TrackDisplacement[[#This Row],[Cant Delta Data]]-OFFSET(Table_TrackDisplacement[[#This Row],[Cant Delta Data]],-2,0),"-")</f>
        <v>6.5677062735858271E-2</v>
      </c>
      <c r="Y545" s="29">
        <f ca="1">IFERROR(Table_TrackDisplacement[[#This Row],[Twist Delta Data]]-Table_TrackDisplacement[[#This Row],[Raw Twist Change]],"-")</f>
        <v>0</v>
      </c>
      <c r="Z5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1319.2253314885677</v>
      </c>
      <c r="AA545" s="29">
        <f>_xlfn.XLOOKUP(Table_TrackDisplacement[[#This Row],[Track ID]],Table__Track_Baseline[Track ID],Table__Track_Baseline[Avg. Gauge],"-")</f>
        <v>1318.7394535583733</v>
      </c>
      <c r="AB545" s="29">
        <f>IFERROR(Table_TrackDisplacement[[#This Row],[Gauge Raw Data]]-Table_TrackDisplacement[[#This Row],[BL Gauge Raw Data]],"-")</f>
        <v>0.4858779301944196</v>
      </c>
      <c r="AC5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0.54703597660863379</v>
      </c>
    </row>
    <row r="546" spans="1:29" x14ac:dyDescent="0.25">
      <c r="A546" s="27">
        <v>45797.777777777781</v>
      </c>
      <c r="B546" s="28" t="s">
        <v>37</v>
      </c>
      <c r="C546" s="28" t="str">
        <f>Table_TrackDisplacement[[#This Row],[Epoch]]&amp;"-"&amp;Table_TrackDisplacement[[#This Row],[Track ID]]</f>
        <v>45797.7777777778-250-RL-OP-0046</v>
      </c>
      <c r="D546" s="34">
        <v>51910.181822671169</v>
      </c>
      <c r="E546" s="34">
        <v>159188.7314198236</v>
      </c>
      <c r="F546" s="34">
        <v>18.879013943324047</v>
      </c>
      <c r="G546" s="34">
        <v>51909.843171832581</v>
      </c>
      <c r="H546" s="34">
        <v>159187.45568621383</v>
      </c>
      <c r="I546" s="34">
        <v>18.867262813455383</v>
      </c>
      <c r="J546" s="33">
        <v>-1.3511564611690119E-4</v>
      </c>
      <c r="K546" s="33">
        <v>-1.9284314475953579E-4</v>
      </c>
      <c r="L546" s="33">
        <v>-2.5351917203764174E-4</v>
      </c>
      <c r="M546" s="33">
        <v>7.1577880589757115E-5</v>
      </c>
      <c r="N546" s="33">
        <v>-3.7691814941354096E-4</v>
      </c>
      <c r="O546" s="33">
        <v>-2.5245246617799921E-4</v>
      </c>
      <c r="P546" s="29">
        <f>(Table_TrackDisplacement[[#This Row],[LR Track Z]]-Table_TrackDisplacement[[#This Row],[RR Track Z]])*1000</f>
        <v>11.751129868663668</v>
      </c>
      <c r="Q546" s="29">
        <f>_xlfn.XLOOKUP(Table_TrackDisplacement[[#This Row],[Track ID]],Table__Track_Baseline[Track ID],Table__Track_Baseline[Avg. Cant],"-")</f>
        <v>11.75219657452331</v>
      </c>
      <c r="R546" s="29">
        <f>Table_TrackDisplacement[[#This Row],[Cant Raw Data]]-Table_TrackDisplacement[[#This Row],[BL Cant Raw Data]]</f>
        <v>-1.066705859642525E-3</v>
      </c>
      <c r="S546" s="30">
        <f>(Table_TrackDisplacement[[#This Row],[Delta LR Z]]-Table_TrackDisplacement[[#This Row],[Delta RR Z]])*1000</f>
        <v>-1.066705859642525E-3</v>
      </c>
      <c r="T546" s="29">
        <f>Table_TrackDisplacement[[#This Row],[Cant Delta Data]]-Table_TrackDisplacement[[#This Row],[Raw Cant Change]]</f>
        <v>0</v>
      </c>
      <c r="U546" s="29">
        <f ca="1">IFERROR(Table_TrackDisplacement[[#This Row],[Cant Raw Data]]-OFFSET(Table_TrackDisplacement[[#This Row],[Cant Raw Data]],-2,0),"-")</f>
        <v>0.73279167421347324</v>
      </c>
      <c r="V546" s="29">
        <f ca="1">_xlfn.XLOOKUP(Table_TrackDisplacement[[#This Row],[Track ID]],Table__Track_Baseline[Track ID],Table__Track_Baseline[Avg. Twist],"-")</f>
        <v>0.72360451846975593</v>
      </c>
      <c r="W546" s="29">
        <f ca="1">IFERROR(Table_TrackDisplacement[[#This Row],[Twist Raw Data]]-Table_TrackDisplacement[[#This Row],[BL Twist Raw Data]],"-")</f>
        <v>9.1871557437173124E-3</v>
      </c>
      <c r="X546" s="29">
        <f ca="1">IFERROR(Table_TrackDisplacement[[#This Row],[Cant Delta Data]]-OFFSET(Table_TrackDisplacement[[#This Row],[Cant Delta Data]],-2,0),"-")</f>
        <v>9.1871557437173124E-3</v>
      </c>
      <c r="Y546" s="29">
        <f ca="1">IFERROR(Table_TrackDisplacement[[#This Row],[Twist Delta Data]]-Table_TrackDisplacement[[#This Row],[Raw Twist Change]],"-")</f>
        <v>0</v>
      </c>
      <c r="Z5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1319.9692127581811</v>
      </c>
      <c r="AA546" s="29">
        <f>_xlfn.XLOOKUP(Table_TrackDisplacement[[#This Row],[Track ID]],Table__Track_Baseline[Track ID],Table__Track_Baseline[Avg. Gauge],"-")</f>
        <v>1319.8443684156091</v>
      </c>
      <c r="AB546" s="29">
        <f>IFERROR(Table_TrackDisplacement[[#This Row],[Gauge Raw Data]]-Table_TrackDisplacement[[#This Row],[BL Gauge Raw Data]],"-")</f>
        <v>0.12484434257203247</v>
      </c>
      <c r="AC5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0.2767796220501052</v>
      </c>
    </row>
    <row r="547" spans="1:29" x14ac:dyDescent="0.25">
      <c r="A547" s="27">
        <v>45797.777777777781</v>
      </c>
      <c r="B547" s="28" t="s">
        <v>38</v>
      </c>
      <c r="C547" s="28" t="str">
        <f>Table_TrackDisplacement[[#This Row],[Epoch]]&amp;"-"&amp;Table_TrackDisplacement[[#This Row],[Track ID]]</f>
        <v>45797.7777777778-250-RL-OP-0047</v>
      </c>
      <c r="D547" s="34">
        <v>51911.151141496419</v>
      </c>
      <c r="E547" s="34">
        <v>159188.48844319949</v>
      </c>
      <c r="F547" s="34">
        <v>18.882328518492972</v>
      </c>
      <c r="G547" s="34">
        <v>51910.834188304056</v>
      </c>
      <c r="H547" s="34">
        <v>159187.20649995178</v>
      </c>
      <c r="I547" s="34">
        <v>18.870139116386202</v>
      </c>
      <c r="J547" s="33">
        <v>-3.2747709337854758E-4</v>
      </c>
      <c r="K547" s="33">
        <v>-3.1019389280118048E-4</v>
      </c>
      <c r="L547" s="33">
        <v>-4.9101338401413841E-5</v>
      </c>
      <c r="M547" s="33">
        <v>-9.9415228032739833E-4</v>
      </c>
      <c r="N547" s="33">
        <v>2.3971602786332369E-5</v>
      </c>
      <c r="O547" s="33">
        <v>2.0378969622925069E-8</v>
      </c>
      <c r="P547" s="29">
        <f>(Table_TrackDisplacement[[#This Row],[LR Track Z]]-Table_TrackDisplacement[[#This Row],[RR Track Z]])*1000</f>
        <v>12.189402106770331</v>
      </c>
      <c r="Q547" s="29">
        <f>_xlfn.XLOOKUP(Table_TrackDisplacement[[#This Row],[Track ID]],Table__Track_Baseline[Track ID],Table__Track_Baseline[Avg. Cant],"-")</f>
        <v>12.238523824141367</v>
      </c>
      <c r="R547" s="29">
        <f>Table_TrackDisplacement[[#This Row],[Cant Raw Data]]-Table_TrackDisplacement[[#This Row],[BL Cant Raw Data]]</f>
        <v>-4.9121717371036766E-2</v>
      </c>
      <c r="S547" s="30">
        <f>(Table_TrackDisplacement[[#This Row],[Delta LR Z]]-Table_TrackDisplacement[[#This Row],[Delta RR Z]])*1000</f>
        <v>-4.9121717371036766E-2</v>
      </c>
      <c r="T547" s="29">
        <f>Table_TrackDisplacement[[#This Row],[Cant Delta Data]]-Table_TrackDisplacement[[#This Row],[Raw Cant Change]]</f>
        <v>0</v>
      </c>
      <c r="U547" s="29">
        <f ca="1">IFERROR(Table_TrackDisplacement[[#This Row],[Cant Raw Data]]-OFFSET(Table_TrackDisplacement[[#This Row],[Cant Raw Data]],-2,0),"-")</f>
        <v>0.80466807521162309</v>
      </c>
      <c r="V547" s="29">
        <f ca="1">_xlfn.XLOOKUP(Table_TrackDisplacement[[#This Row],[Track ID]],Table__Track_Baseline[Track ID],Table__Track_Baseline[Avg. Twist],"-")</f>
        <v>0.84812950885293503</v>
      </c>
      <c r="W547" s="29">
        <f ca="1">IFERROR(Table_TrackDisplacement[[#This Row],[Twist Raw Data]]-Table_TrackDisplacement[[#This Row],[BL Twist Raw Data]],"-")</f>
        <v>-4.3461433641311942E-2</v>
      </c>
      <c r="X547" s="29">
        <f ca="1">IFERROR(Table_TrackDisplacement[[#This Row],[Cant Delta Data]]-OFFSET(Table_TrackDisplacement[[#This Row],[Cant Delta Data]],-2,0),"-")</f>
        <v>-4.3461433641311942E-2</v>
      </c>
      <c r="Y547" s="29">
        <f ca="1">IFERROR(Table_TrackDisplacement[[#This Row],[Twist Delta Data]]-Table_TrackDisplacement[[#This Row],[Raw Twist Change]],"-")</f>
        <v>0</v>
      </c>
      <c r="Z5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1320.6007716288304</v>
      </c>
      <c r="AA547" s="29">
        <f>_xlfn.XLOOKUP(Table_TrackDisplacement[[#This Row],[Track ID]],Table__Track_Baseline[Track ID],Table__Track_Baseline[Avg. Gauge],"-")</f>
        <v>1320.7658031742594</v>
      </c>
      <c r="AB547" s="29">
        <f>IFERROR(Table_TrackDisplacement[[#This Row],[Gauge Raw Data]]-Table_TrackDisplacement[[#This Row],[BL Gauge Raw Data]],"-")</f>
        <v>-0.16503154542897391</v>
      </c>
      <c r="AC5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0.74735221044164524</v>
      </c>
    </row>
    <row r="548" spans="1:29" x14ac:dyDescent="0.25">
      <c r="A548" s="27">
        <v>45797.777777777781</v>
      </c>
      <c r="B548" s="28" t="s">
        <v>39</v>
      </c>
      <c r="C548" s="28" t="str">
        <f>Table_TrackDisplacement[[#This Row],[Epoch]]&amp;"-"&amp;Table_TrackDisplacement[[#This Row],[Track ID]]</f>
        <v>45797.7777777778-250-RL-OP-0048</v>
      </c>
      <c r="D548" s="34">
        <v>51912.122875350411</v>
      </c>
      <c r="E548" s="34">
        <v>159188.2524052464</v>
      </c>
      <c r="F548" s="34">
        <v>18.886733255176882</v>
      </c>
      <c r="G548" s="34">
        <v>51911.805733444031</v>
      </c>
      <c r="H548" s="34">
        <v>159186.96966968034</v>
      </c>
      <c r="I548" s="34">
        <v>18.873524899190596</v>
      </c>
      <c r="J548" s="33">
        <v>-2.9969606839586049E-4</v>
      </c>
      <c r="K548" s="33">
        <v>-2.0042419782839715E-4</v>
      </c>
      <c r="L548" s="33">
        <v>-2.8202988870873469E-4</v>
      </c>
      <c r="M548" s="33">
        <v>-9.6736477280501276E-4</v>
      </c>
      <c r="N548" s="33">
        <v>1.3378201401792467E-4</v>
      </c>
      <c r="O548" s="33">
        <v>1.1373201402875566E-7</v>
      </c>
      <c r="P548" s="29">
        <f>(Table_TrackDisplacement[[#This Row],[LR Track Z]]-Table_TrackDisplacement[[#This Row],[RR Track Z]])*1000</f>
        <v>13.208355986286335</v>
      </c>
      <c r="Q548" s="29">
        <f>_xlfn.XLOOKUP(Table_TrackDisplacement[[#This Row],[Track ID]],Table__Track_Baseline[Track ID],Table__Track_Baseline[Avg. Cant],"-")</f>
        <v>13.490499607009099</v>
      </c>
      <c r="R548" s="29">
        <f>Table_TrackDisplacement[[#This Row],[Cant Raw Data]]-Table_TrackDisplacement[[#This Row],[BL Cant Raw Data]]</f>
        <v>-0.28214362072276344</v>
      </c>
      <c r="S548" s="30">
        <f>(Table_TrackDisplacement[[#This Row],[Delta LR Z]]-Table_TrackDisplacement[[#This Row],[Delta RR Z]])*1000</f>
        <v>-0.28214362072276344</v>
      </c>
      <c r="T548" s="29">
        <f>Table_TrackDisplacement[[#This Row],[Cant Delta Data]]-Table_TrackDisplacement[[#This Row],[Raw Cant Change]]</f>
        <v>0</v>
      </c>
      <c r="U548" s="29">
        <f ca="1">IFERROR(Table_TrackDisplacement[[#This Row],[Cant Raw Data]]-OFFSET(Table_TrackDisplacement[[#This Row],[Cant Raw Data]],-2,0),"-")</f>
        <v>1.4572261176226675</v>
      </c>
      <c r="V548" s="29">
        <f ca="1">_xlfn.XLOOKUP(Table_TrackDisplacement[[#This Row],[Track ID]],Table__Track_Baseline[Track ID],Table__Track_Baseline[Avg. Twist],"-")</f>
        <v>1.7383030324857884</v>
      </c>
      <c r="W548" s="29">
        <f ca="1">IFERROR(Table_TrackDisplacement[[#This Row],[Twist Raw Data]]-Table_TrackDisplacement[[#This Row],[BL Twist Raw Data]],"-")</f>
        <v>-0.28107691486312092</v>
      </c>
      <c r="X548" s="29">
        <f ca="1">IFERROR(Table_TrackDisplacement[[#This Row],[Cant Delta Data]]-OFFSET(Table_TrackDisplacement[[#This Row],[Cant Delta Data]],-2,0),"-")</f>
        <v>-0.28107691486312092</v>
      </c>
      <c r="Y548" s="29">
        <f ca="1">IFERROR(Table_TrackDisplacement[[#This Row],[Twist Delta Data]]-Table_TrackDisplacement[[#This Row],[Raw Twist Change]],"-")</f>
        <v>0</v>
      </c>
      <c r="Z5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1321.4249815537596</v>
      </c>
      <c r="AA548" s="29">
        <f>_xlfn.XLOOKUP(Table_TrackDisplacement[[#This Row],[Track ID]],Table__Track_Baseline[Track ID],Table__Track_Baseline[Avg. Gauge],"-")</f>
        <v>1321.5922129002581</v>
      </c>
      <c r="AB548" s="29">
        <f>IFERROR(Table_TrackDisplacement[[#This Row],[Gauge Raw Data]]-Table_TrackDisplacement[[#This Row],[BL Gauge Raw Data]],"-")</f>
        <v>-0.1672313464985109</v>
      </c>
      <c r="AC5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0.79817311004481672</v>
      </c>
    </row>
    <row r="549" spans="1:29" x14ac:dyDescent="0.25">
      <c r="A549" s="27">
        <v>45797.777777777781</v>
      </c>
      <c r="B549" s="28" t="s">
        <v>40</v>
      </c>
      <c r="C549" s="28" t="str">
        <f>Table_TrackDisplacement[[#This Row],[Epoch]]&amp;"-"&amp;Table_TrackDisplacement[[#This Row],[Track ID]]</f>
        <v>45797.7777777778-250-RL-OP-0049</v>
      </c>
      <c r="D549" s="34">
        <v>51913.094609204403</v>
      </c>
      <c r="E549" s="34">
        <v>159188.01636729331</v>
      </c>
      <c r="F549" s="34">
        <v>18.891137991860795</v>
      </c>
      <c r="G549" s="34">
        <v>51912.777278584006</v>
      </c>
      <c r="H549" s="34">
        <v>159186.73283940891</v>
      </c>
      <c r="I549" s="34">
        <v>18.876910681994985</v>
      </c>
      <c r="J549" s="33">
        <v>-2.7191503613721579E-4</v>
      </c>
      <c r="K549" s="33">
        <v>-9.0654502855613828E-5</v>
      </c>
      <c r="L549" s="33">
        <v>-5.1495843900895011E-4</v>
      </c>
      <c r="M549" s="33">
        <v>-9.405772652826272E-4</v>
      </c>
      <c r="N549" s="33">
        <v>2.4359239614568651E-4</v>
      </c>
      <c r="O549" s="33">
        <v>2.0708505488187257E-7</v>
      </c>
      <c r="P549" s="29">
        <f>(Table_TrackDisplacement[[#This Row],[LR Track Z]]-Table_TrackDisplacement[[#This Row],[RR Track Z]])*1000</f>
        <v>14.227309865809445</v>
      </c>
      <c r="Q549" s="29">
        <f>_xlfn.XLOOKUP(Table_TrackDisplacement[[#This Row],[Track ID]],Table__Track_Baseline[Track ID],Table__Track_Baseline[Avg. Cant],"-")</f>
        <v>14.742475389873277</v>
      </c>
      <c r="R549" s="29">
        <f>Table_TrackDisplacement[[#This Row],[Cant Raw Data]]-Table_TrackDisplacement[[#This Row],[BL Cant Raw Data]]</f>
        <v>-0.51516552406383198</v>
      </c>
      <c r="S549" s="30">
        <f>(Table_TrackDisplacement[[#This Row],[Delta LR Z]]-Table_TrackDisplacement[[#This Row],[Delta RR Z]])*1000</f>
        <v>-0.51516552406383198</v>
      </c>
      <c r="T549" s="29">
        <f>Table_TrackDisplacement[[#This Row],[Cant Delta Data]]-Table_TrackDisplacement[[#This Row],[Raw Cant Change]]</f>
        <v>0</v>
      </c>
      <c r="U549" s="29">
        <f ca="1">IFERROR(Table_TrackDisplacement[[#This Row],[Cant Raw Data]]-OFFSET(Table_TrackDisplacement[[#This Row],[Cant Raw Data]],-2,0),"-")</f>
        <v>2.0379077590391148</v>
      </c>
      <c r="V549" s="29">
        <f ca="1">_xlfn.XLOOKUP(Table_TrackDisplacement[[#This Row],[Track ID]],Table__Track_Baseline[Track ID],Table__Track_Baseline[Avg. Twist],"-")</f>
        <v>2.50395156573191</v>
      </c>
      <c r="W549" s="29">
        <f ca="1">IFERROR(Table_TrackDisplacement[[#This Row],[Twist Raw Data]]-Table_TrackDisplacement[[#This Row],[BL Twist Raw Data]],"-")</f>
        <v>-0.46604380669279521</v>
      </c>
      <c r="X549" s="29">
        <f ca="1">IFERROR(Table_TrackDisplacement[[#This Row],[Cant Delta Data]]-OFFSET(Table_TrackDisplacement[[#This Row],[Cant Delta Data]],-2,0),"-")</f>
        <v>-0.46604380669279521</v>
      </c>
      <c r="Y549" s="29">
        <f ca="1">IFERROR(Table_TrackDisplacement[[#This Row],[Twist Delta Data]]-Table_TrackDisplacement[[#This Row],[Raw Twist Change]],"-")</f>
        <v>0</v>
      </c>
      <c r="Z5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1322.2499646506856</v>
      </c>
      <c r="AA549" s="29">
        <f>_xlfn.XLOOKUP(Table_TrackDisplacement[[#This Row],[Track ID]],Table__Track_Baseline[Track ID],Table__Track_Baseline[Avg. Gauge],"-")</f>
        <v>1322.4197928471017</v>
      </c>
      <c r="AB549" s="29">
        <f>IFERROR(Table_TrackDisplacement[[#This Row],[Gauge Raw Data]]-Table_TrackDisplacement[[#This Row],[BL Gauge Raw Data]],"-")</f>
        <v>-0.16982819641611968</v>
      </c>
      <c r="AC5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0.90786875888624929</v>
      </c>
    </row>
    <row r="550" spans="1:29" x14ac:dyDescent="0.25">
      <c r="A550" s="27">
        <v>45798.743055555555</v>
      </c>
      <c r="B550" s="28" t="s">
        <v>12</v>
      </c>
      <c r="C550" s="28" t="str">
        <f>Table_TrackDisplacement[[#This Row],[Epoch]]&amp;"-"&amp;Table_TrackDisplacement[[#This Row],[Track ID]]</f>
        <v>45798.7430555556-250-RL-OP-0021</v>
      </c>
      <c r="D550" s="34">
        <v>51886.101813663445</v>
      </c>
      <c r="E550" s="34">
        <v>159195.44642124095</v>
      </c>
      <c r="F550" s="34">
        <v>18.869774662204115</v>
      </c>
      <c r="G550" s="34">
        <v>51885.74197615045</v>
      </c>
      <c r="H550" s="34">
        <v>159194.186695724</v>
      </c>
      <c r="I550" s="34">
        <v>18.865787569704999</v>
      </c>
      <c r="J550" s="33">
        <v>-1.028368147672154E-3</v>
      </c>
      <c r="K550" s="33">
        <v>5.6738138664513826E-4</v>
      </c>
      <c r="L550" s="33">
        <v>-2.8169457321425284E-4</v>
      </c>
      <c r="M550" s="33">
        <v>-9.9999087979085743E-4</v>
      </c>
      <c r="N550" s="33">
        <v>-2.6193447411060333E-9</v>
      </c>
      <c r="O550" s="33">
        <v>-2.8107573557534238E-4</v>
      </c>
      <c r="P550" s="29">
        <f>(Table_TrackDisplacement[[#This Row],[LR Track Z]]-Table_TrackDisplacement[[#This Row],[RR Track Z]])*1000</f>
        <v>3.9870924991163292</v>
      </c>
      <c r="Q550" s="29">
        <f>_xlfn.XLOOKUP(Table_TrackDisplacement[[#This Row],[Track ID]],Table__Track_Baseline[Track ID],Table__Track_Baseline[Avg. Cant],"-")</f>
        <v>3.9877113367552397</v>
      </c>
      <c r="R550" s="29">
        <f>Table_TrackDisplacement[[#This Row],[Cant Raw Data]]-Table_TrackDisplacement[[#This Row],[BL Cant Raw Data]]</f>
        <v>-6.1883763891046328E-4</v>
      </c>
      <c r="S550" s="30">
        <f>(Table_TrackDisplacement[[#This Row],[Delta LR Z]]-Table_TrackDisplacement[[#This Row],[Delta RR Z]])*1000</f>
        <v>-6.1883763891046328E-4</v>
      </c>
      <c r="T550" s="29">
        <f>Table_TrackDisplacement[[#This Row],[Cant Delta Data]]-Table_TrackDisplacement[[#This Row],[Raw Cant Change]]</f>
        <v>0</v>
      </c>
      <c r="U550" s="29">
        <f ca="1">IFERROR(Table_TrackDisplacement[[#This Row],[Cant Raw Data]]-OFFSET(Table_TrackDisplacement[[#This Row],[Cant Raw Data]],-2,0),"-")</f>
        <v>-9.2212634871700061</v>
      </c>
      <c r="V550" s="29" t="str">
        <f ca="1">_xlfn.XLOOKUP(Table_TrackDisplacement[[#This Row],[Track ID]],Table__Track_Baseline[Track ID],Table__Track_Baseline[Avg. Twist],"-")</f>
        <v>-</v>
      </c>
      <c r="W550" s="29" t="str">
        <f ca="1">IFERROR(Table_TrackDisplacement[[#This Row],[Twist Raw Data]]-Table_TrackDisplacement[[#This Row],[BL Twist Raw Data]],"-")</f>
        <v>-</v>
      </c>
      <c r="X550" s="29">
        <f ca="1">IFERROR(Table_TrackDisplacement[[#This Row],[Cant Delta Data]]-OFFSET(Table_TrackDisplacement[[#This Row],[Cant Delta Data]],-2,0),"-")</f>
        <v>0.28152478308385298</v>
      </c>
      <c r="Y550" s="29" t="str">
        <f ca="1">IFERROR(Table_TrackDisplacement[[#This Row],[Twist Delta Data]]-Table_TrackDisplacement[[#This Row],[Raw Twist Change]],"-")</f>
        <v>-</v>
      </c>
      <c r="Z5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1310.1172889202046</v>
      </c>
      <c r="AA550" s="29">
        <f>_xlfn.XLOOKUP(Table_TrackDisplacement[[#This Row],[Track ID]],Table__Track_Baseline[Track ID],Table__Track_Baseline[Avg. Gauge],"-")</f>
        <v>1309.5795373260466</v>
      </c>
      <c r="AB550" s="29">
        <f>IFERROR(Table_TrackDisplacement[[#This Row],[Gauge Raw Data]]-Table_TrackDisplacement[[#This Row],[BL Gauge Raw Data]],"-")</f>
        <v>0.53775159415795315</v>
      </c>
      <c r="AC5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0.56809353327207801</v>
      </c>
    </row>
    <row r="551" spans="1:29" x14ac:dyDescent="0.25">
      <c r="A551" s="27">
        <v>45798.743055555555</v>
      </c>
      <c r="B551" s="28" t="s">
        <v>13</v>
      </c>
      <c r="C551" s="28" t="str">
        <f>Table_TrackDisplacement[[#This Row],[Epoch]]&amp;"-"&amp;Table_TrackDisplacement[[#This Row],[Track ID]]</f>
        <v>45798.7430555556-250-RL-OP-0022</v>
      </c>
      <c r="D551" s="34">
        <v>51887.063368914656</v>
      </c>
      <c r="E551" s="34">
        <v>159195.17180983879</v>
      </c>
      <c r="F551" s="34">
        <v>18.869497766411676</v>
      </c>
      <c r="G551" s="34">
        <v>51886.703005177442</v>
      </c>
      <c r="H551" s="34">
        <v>159193.91024827689</v>
      </c>
      <c r="I551" s="34">
        <v>18.865652437138895</v>
      </c>
      <c r="J551" s="33">
        <v>-1.0632270204951055E-3</v>
      </c>
      <c r="K551" s="33">
        <v>4.4537929352372885E-4</v>
      </c>
      <c r="L551" s="33">
        <v>-6.2784175091579186E-4</v>
      </c>
      <c r="M551" s="33">
        <v>-9.9997991492273286E-4</v>
      </c>
      <c r="N551" s="33">
        <v>-5.791662260890007E-9</v>
      </c>
      <c r="O551" s="33">
        <v>-6.1890714852097517E-4</v>
      </c>
      <c r="P551" s="29">
        <f>(Table_TrackDisplacement[[#This Row],[LR Track Z]]-Table_TrackDisplacement[[#This Row],[RR Track Z]])*1000</f>
        <v>3.8453292727815835</v>
      </c>
      <c r="Q551" s="29">
        <f>_xlfn.XLOOKUP(Table_TrackDisplacement[[#This Row],[Track ID]],Table__Track_Baseline[Track ID],Table__Track_Baseline[Avg. Cant],"-")</f>
        <v>3.8542638751764002</v>
      </c>
      <c r="R551" s="29">
        <f>Table_TrackDisplacement[[#This Row],[Cant Raw Data]]-Table_TrackDisplacement[[#This Row],[BL Cant Raw Data]]</f>
        <v>-8.934602394816693E-3</v>
      </c>
      <c r="S551" s="30">
        <f>(Table_TrackDisplacement[[#This Row],[Delta LR Z]]-Table_TrackDisplacement[[#This Row],[Delta RR Z]])*1000</f>
        <v>-8.934602394816693E-3</v>
      </c>
      <c r="T551" s="29">
        <f>Table_TrackDisplacement[[#This Row],[Cant Delta Data]]-Table_TrackDisplacement[[#This Row],[Raw Cant Change]]</f>
        <v>0</v>
      </c>
      <c r="U551" s="29">
        <f ca="1">IFERROR(Table_TrackDisplacement[[#This Row],[Cant Raw Data]]-OFFSET(Table_TrackDisplacement[[#This Row],[Cant Raw Data]],-2,0),"-")</f>
        <v>-10.381980593027862</v>
      </c>
      <c r="V551" s="29" t="str">
        <f ca="1">_xlfn.XLOOKUP(Table_TrackDisplacement[[#This Row],[Track ID]],Table__Track_Baseline[Track ID],Table__Track_Baseline[Avg. Twist],"-")</f>
        <v>-</v>
      </c>
      <c r="W551" s="29" t="str">
        <f ca="1">IFERROR(Table_TrackDisplacement[[#This Row],[Twist Raw Data]]-Table_TrackDisplacement[[#This Row],[BL Twist Raw Data]],"-")</f>
        <v>-</v>
      </c>
      <c r="X551" s="29">
        <f ca="1">IFERROR(Table_TrackDisplacement[[#This Row],[Cant Delta Data]]-OFFSET(Table_TrackDisplacement[[#This Row],[Cant Delta Data]],-2,0),"-")</f>
        <v>0.50623092166901529</v>
      </c>
      <c r="Y551" s="29" t="str">
        <f ca="1">IFERROR(Table_TrackDisplacement[[#This Row],[Twist Delta Data]]-Table_TrackDisplacement[[#This Row],[Raw Twist Change]],"-")</f>
        <v>-</v>
      </c>
      <c r="Z5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1312.0268229419657</v>
      </c>
      <c r="AA551" s="29">
        <f>_xlfn.XLOOKUP(Table_TrackDisplacement[[#This Row],[Track ID]],Table__Track_Baseline[Track ID],Table__Track_Baseline[Avg. Gauge],"-")</f>
        <v>1311.6159795455751</v>
      </c>
      <c r="AB551" s="29">
        <f>IFERROR(Table_TrackDisplacement[[#This Row],[Gauge Raw Data]]-Table_TrackDisplacement[[#This Row],[BL Gauge Raw Data]],"-")</f>
        <v>0.41084339639064638</v>
      </c>
      <c r="AC5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0.44994210470833651</v>
      </c>
    </row>
    <row r="552" spans="1:29" x14ac:dyDescent="0.25">
      <c r="A552" s="27">
        <v>45798.743055555555</v>
      </c>
      <c r="B552" s="28" t="s">
        <v>14</v>
      </c>
      <c r="C552" s="28" t="str">
        <f>Table_TrackDisplacement[[#This Row],[Epoch]]&amp;"-"&amp;Table_TrackDisplacement[[#This Row],[Track ID]]</f>
        <v>45798.7430555556-250-RL-OP-0023</v>
      </c>
      <c r="D552" s="34">
        <v>51888.024924165868</v>
      </c>
      <c r="E552" s="34">
        <v>159194.89719843664</v>
      </c>
      <c r="F552" s="34">
        <v>18.869220870619237</v>
      </c>
      <c r="G552" s="34">
        <v>51887.664034204441</v>
      </c>
      <c r="H552" s="34">
        <v>159193.63380082979</v>
      </c>
      <c r="I552" s="34">
        <v>18.865517304572791</v>
      </c>
      <c r="J552" s="33">
        <v>-1.0980858933180571E-3</v>
      </c>
      <c r="K552" s="33">
        <v>3.2337722950614989E-4</v>
      </c>
      <c r="L552" s="33">
        <v>-9.7398892861733088E-4</v>
      </c>
      <c r="M552" s="33">
        <v>-9.9996893550269306E-4</v>
      </c>
      <c r="N552" s="33">
        <v>-8.934875950217247E-9</v>
      </c>
      <c r="O552" s="33">
        <v>-9.5673856146660796E-4</v>
      </c>
      <c r="P552" s="29">
        <f>(Table_TrackDisplacement[[#This Row],[LR Track Z]]-Table_TrackDisplacement[[#This Row],[RR Track Z]])*1000</f>
        <v>3.7035660464468378</v>
      </c>
      <c r="Q552" s="29">
        <f>_xlfn.XLOOKUP(Table_TrackDisplacement[[#This Row],[Track ID]],Table__Track_Baseline[Track ID],Table__Track_Baseline[Avg. Cant],"-")</f>
        <v>3.7208164135975608</v>
      </c>
      <c r="R552" s="29">
        <f>Table_TrackDisplacement[[#This Row],[Cant Raw Data]]-Table_TrackDisplacement[[#This Row],[BL Cant Raw Data]]</f>
        <v>-1.7250367150722923E-2</v>
      </c>
      <c r="S552" s="30">
        <f>(Table_TrackDisplacement[[#This Row],[Delta LR Z]]-Table_TrackDisplacement[[#This Row],[Delta RR Z]])*1000</f>
        <v>-1.7250367150722923E-2</v>
      </c>
      <c r="T552" s="29">
        <f>Table_TrackDisplacement[[#This Row],[Cant Delta Data]]-Table_TrackDisplacement[[#This Row],[Raw Cant Change]]</f>
        <v>0</v>
      </c>
      <c r="U552" s="29">
        <f ca="1">IFERROR(Table_TrackDisplacement[[#This Row],[Cant Raw Data]]-OFFSET(Table_TrackDisplacement[[#This Row],[Cant Raw Data]],-2,0),"-")</f>
        <v>-0.28352645266949139</v>
      </c>
      <c r="V552" s="29">
        <f ca="1">_xlfn.XLOOKUP(Table_TrackDisplacement[[#This Row],[Track ID]],Table__Track_Baseline[Track ID],Table__Track_Baseline[Avg. Twist],"-")</f>
        <v>-0.26689492315767893</v>
      </c>
      <c r="W552" s="29">
        <f ca="1">IFERROR(Table_TrackDisplacement[[#This Row],[Twist Raw Data]]-Table_TrackDisplacement[[#This Row],[BL Twist Raw Data]],"-")</f>
        <v>-1.663152951181246E-2</v>
      </c>
      <c r="X552" s="29">
        <f ca="1">IFERROR(Table_TrackDisplacement[[#This Row],[Cant Delta Data]]-OFFSET(Table_TrackDisplacement[[#This Row],[Cant Delta Data]],-2,0),"-")</f>
        <v>-1.663152951181246E-2</v>
      </c>
      <c r="Y552" s="29">
        <f ca="1">IFERROR(Table_TrackDisplacement[[#This Row],[Twist Delta Data]]-Table_TrackDisplacement[[#This Row],[Raw Twist Change]],"-")</f>
        <v>0</v>
      </c>
      <c r="Z5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1313.9363735147429</v>
      </c>
      <c r="AA552" s="29">
        <f>_xlfn.XLOOKUP(Table_TrackDisplacement[[#This Row],[Track ID]],Table__Track_Baseline[Track ID],Table__Track_Baseline[Avg. Gauge],"-")</f>
        <v>1313.6524365911453</v>
      </c>
      <c r="AB552" s="29">
        <f>IFERROR(Table_TrackDisplacement[[#This Row],[Gauge Raw Data]]-Table_TrackDisplacement[[#This Row],[BL Gauge Raw Data]],"-")</f>
        <v>0.2839369235975937</v>
      </c>
      <c r="AC5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0.33838310225474222</v>
      </c>
    </row>
    <row r="553" spans="1:29" x14ac:dyDescent="0.25">
      <c r="A553" s="27">
        <v>45798.743055555555</v>
      </c>
      <c r="B553" s="28" t="s">
        <v>15</v>
      </c>
      <c r="C553" s="28" t="str">
        <f>Table_TrackDisplacement[[#This Row],[Epoch]]&amp;"-"&amp;Table_TrackDisplacement[[#This Row],[Track ID]]</f>
        <v>45798.7430555556-250-RL-OP-0024</v>
      </c>
      <c r="D553" s="34">
        <v>51888.986288492531</v>
      </c>
      <c r="E553" s="34">
        <v>159194.62201568196</v>
      </c>
      <c r="F553" s="34">
        <v>18.868826216423926</v>
      </c>
      <c r="G553" s="34">
        <v>51888.624104054346</v>
      </c>
      <c r="H553" s="34">
        <v>159193.35707270369</v>
      </c>
      <c r="I553" s="34">
        <v>18.864752301102019</v>
      </c>
      <c r="J553" s="33">
        <v>-2.3414002498611808E-5</v>
      </c>
      <c r="K553" s="33">
        <v>-8.2444777945056558E-5</v>
      </c>
      <c r="L553" s="33">
        <v>-6.8873569210126107E-4</v>
      </c>
      <c r="M553" s="33">
        <v>-9.9204866273794323E-4</v>
      </c>
      <c r="N553" s="33">
        <v>2.6460736989974976E-5</v>
      </c>
      <c r="O553" s="33">
        <v>-7.0080566504415742E-4</v>
      </c>
      <c r="P553" s="29">
        <f>(Table_TrackDisplacement[[#This Row],[LR Track Z]]-Table_TrackDisplacement[[#This Row],[RR Track Z]])*1000</f>
        <v>4.0739153219071511</v>
      </c>
      <c r="Q553" s="29">
        <f>_xlfn.XLOOKUP(Table_TrackDisplacement[[#This Row],[Track ID]],Table__Track_Baseline[Track ID],Table__Track_Baseline[Avg. Cant],"-")</f>
        <v>4.0618453489642548</v>
      </c>
      <c r="R553" s="29">
        <f>Table_TrackDisplacement[[#This Row],[Cant Raw Data]]-Table_TrackDisplacement[[#This Row],[BL Cant Raw Data]]</f>
        <v>1.2069972942896356E-2</v>
      </c>
      <c r="S553" s="30">
        <f>(Table_TrackDisplacement[[#This Row],[Delta LR Z]]-Table_TrackDisplacement[[#This Row],[Delta RR Z]])*1000</f>
        <v>1.2069972942896356E-2</v>
      </c>
      <c r="T553" s="29">
        <f>Table_TrackDisplacement[[#This Row],[Cant Delta Data]]-Table_TrackDisplacement[[#This Row],[Raw Cant Change]]</f>
        <v>0</v>
      </c>
      <c r="U553" s="29">
        <f ca="1">IFERROR(Table_TrackDisplacement[[#This Row],[Cant Raw Data]]-OFFSET(Table_TrackDisplacement[[#This Row],[Cant Raw Data]],-2,0),"-")</f>
        <v>0.22858604912556757</v>
      </c>
      <c r="V553" s="29">
        <f ca="1">_xlfn.XLOOKUP(Table_TrackDisplacement[[#This Row],[Track ID]],Table__Track_Baseline[Track ID],Table__Track_Baseline[Avg. Twist],"-")</f>
        <v>0.20758147378785452</v>
      </c>
      <c r="W553" s="29">
        <f ca="1">IFERROR(Table_TrackDisplacement[[#This Row],[Twist Raw Data]]-Table_TrackDisplacement[[#This Row],[BL Twist Raw Data]],"-")</f>
        <v>2.100457533771305E-2</v>
      </c>
      <c r="X553" s="29">
        <f ca="1">IFERROR(Table_TrackDisplacement[[#This Row],[Cant Delta Data]]-OFFSET(Table_TrackDisplacement[[#This Row],[Cant Delta Data]],-2,0),"-")</f>
        <v>2.100457533771305E-2</v>
      </c>
      <c r="Y553" s="29">
        <f ca="1">IFERROR(Table_TrackDisplacement[[#This Row],[Twist Delta Data]]-Table_TrackDisplacement[[#This Row],[Raw Twist Change]],"-")</f>
        <v>0</v>
      </c>
      <c r="Z5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1315.7791996908479</v>
      </c>
      <c r="AA553" s="29">
        <f>_xlfn.XLOOKUP(Table_TrackDisplacement[[#This Row],[Track ID]],Table__Track_Baseline[Track ID],Table__Track_Baseline[Avg. Gauge],"-")</f>
        <v>1315.6175827293309</v>
      </c>
      <c r="AB553" s="29">
        <f>IFERROR(Table_TrackDisplacement[[#This Row],[Gauge Raw Data]]-Table_TrackDisplacement[[#This Row],[BL Gauge Raw Data]],"-")</f>
        <v>0.16161696151698379</v>
      </c>
      <c r="AC5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0.97481239243614037</v>
      </c>
    </row>
    <row r="554" spans="1:29" x14ac:dyDescent="0.25">
      <c r="A554" s="27">
        <v>45798.743055555555</v>
      </c>
      <c r="B554" s="28" t="s">
        <v>16</v>
      </c>
      <c r="C554" s="28" t="str">
        <f>Table_TrackDisplacement[[#This Row],[Epoch]]&amp;"-"&amp;Table_TrackDisplacement[[#This Row],[Track ID]]</f>
        <v>45798.7430555556-250-RL-OP-0025</v>
      </c>
      <c r="D554" s="34">
        <v>51889.947664755273</v>
      </c>
      <c r="E554" s="34">
        <v>159194.34677847879</v>
      </c>
      <c r="F554" s="34">
        <v>18.868421951254046</v>
      </c>
      <c r="G554" s="34">
        <v>51889.584962801164</v>
      </c>
      <c r="H554" s="34">
        <v>159193.08003528396</v>
      </c>
      <c r="I554" s="34">
        <v>18.863893962337269</v>
      </c>
      <c r="J554" s="33">
        <v>-4.8737390898168087E-5</v>
      </c>
      <c r="K554" s="33">
        <v>-1.7161280266009271E-4</v>
      </c>
      <c r="L554" s="33">
        <v>-3.5208816030163348E-4</v>
      </c>
      <c r="M554" s="33">
        <v>-9.8292071925243363E-4</v>
      </c>
      <c r="N554" s="33">
        <v>5.683695781044662E-5</v>
      </c>
      <c r="O554" s="33">
        <v>-3.5733839955653934E-4</v>
      </c>
      <c r="P554" s="29">
        <f>(Table_TrackDisplacement[[#This Row],[LR Track Z]]-Table_TrackDisplacement[[#This Row],[RR Track Z]])*1000</f>
        <v>4.5279889167773035</v>
      </c>
      <c r="Q554" s="29">
        <f>_xlfn.XLOOKUP(Table_TrackDisplacement[[#This Row],[Track ID]],Table__Track_Baseline[Track ID],Table__Track_Baseline[Avg. Cant],"-")</f>
        <v>4.5227386775223977</v>
      </c>
      <c r="R554" s="29">
        <f>Table_TrackDisplacement[[#This Row],[Cant Raw Data]]-Table_TrackDisplacement[[#This Row],[BL Cant Raw Data]]</f>
        <v>5.2502392549058641E-3</v>
      </c>
      <c r="S554" s="30">
        <f>(Table_TrackDisplacement[[#This Row],[Delta LR Z]]-Table_TrackDisplacement[[#This Row],[Delta RR Z]])*1000</f>
        <v>5.2502392549058641E-3</v>
      </c>
      <c r="T554" s="29">
        <f>Table_TrackDisplacement[[#This Row],[Cant Delta Data]]-Table_TrackDisplacement[[#This Row],[Raw Cant Change]]</f>
        <v>0</v>
      </c>
      <c r="U554" s="29">
        <f ca="1">IFERROR(Table_TrackDisplacement[[#This Row],[Cant Raw Data]]-OFFSET(Table_TrackDisplacement[[#This Row],[Cant Raw Data]],-2,0),"-")</f>
        <v>0.82442287033046568</v>
      </c>
      <c r="V554" s="29">
        <f ca="1">_xlfn.XLOOKUP(Table_TrackDisplacement[[#This Row],[Track ID]],Table__Track_Baseline[Track ID],Table__Track_Baseline[Avg. Twist],"-")</f>
        <v>0.8019222639248369</v>
      </c>
      <c r="W554" s="29">
        <f ca="1">IFERROR(Table_TrackDisplacement[[#This Row],[Twist Raw Data]]-Table_TrackDisplacement[[#This Row],[BL Twist Raw Data]],"-")</f>
        <v>2.2500606405628787E-2</v>
      </c>
      <c r="X554" s="29">
        <f ca="1">IFERROR(Table_TrackDisplacement[[#This Row],[Cant Delta Data]]-OFFSET(Table_TrackDisplacement[[#This Row],[Cant Delta Data]],-2,0),"-")</f>
        <v>2.2500606405628787E-2</v>
      </c>
      <c r="Y554" s="29">
        <f ca="1">IFERROR(Table_TrackDisplacement[[#This Row],[Twist Delta Data]]-Table_TrackDisplacement[[#This Row],[Raw Twist Change]],"-")</f>
        <v>0</v>
      </c>
      <c r="Z5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1317.6537981809909</v>
      </c>
      <c r="AA554" s="29">
        <f>_xlfn.XLOOKUP(Table_TrackDisplacement[[#This Row],[Track ID]],Table__Track_Baseline[Track ID],Table__Track_Baseline[Avg. Gauge],"-")</f>
        <v>1317.6166071174061</v>
      </c>
      <c r="AB554" s="29">
        <f>IFERROR(Table_TrackDisplacement[[#This Row],[Gauge Raw Data]]-Table_TrackDisplacement[[#This Row],[BL Gauge Raw Data]],"-")</f>
        <v>3.7191063584714357E-2</v>
      </c>
      <c r="AC5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0.96172519414141056</v>
      </c>
    </row>
    <row r="555" spans="1:29" x14ac:dyDescent="0.25">
      <c r="A555" s="27">
        <v>45798.743055555555</v>
      </c>
      <c r="B555" s="28" t="s">
        <v>17</v>
      </c>
      <c r="C555" s="28" t="str">
        <f>Table_TrackDisplacement[[#This Row],[Epoch]]&amp;"-"&amp;Table_TrackDisplacement[[#This Row],[Track ID]]</f>
        <v>45798.7430555556-250-RL-OP-0026</v>
      </c>
      <c r="D555" s="34">
        <v>51890.909041018014</v>
      </c>
      <c r="E555" s="34">
        <v>159194.07154127565</v>
      </c>
      <c r="F555" s="34">
        <v>18.868017686084166</v>
      </c>
      <c r="G555" s="34">
        <v>51890.545821547981</v>
      </c>
      <c r="H555" s="34">
        <v>159192.80299786426</v>
      </c>
      <c r="I555" s="34">
        <v>18.863035623572515</v>
      </c>
      <c r="J555" s="33">
        <v>-7.4060779297724366E-5</v>
      </c>
      <c r="K555" s="33">
        <v>-2.6078082737512887E-4</v>
      </c>
      <c r="L555" s="33">
        <v>-1.5440628502005893E-5</v>
      </c>
      <c r="M555" s="33">
        <v>-9.7379278304288164E-4</v>
      </c>
      <c r="N555" s="33">
        <v>8.7213178630918264E-5</v>
      </c>
      <c r="O555" s="33">
        <v>-1.3871134079579406E-5</v>
      </c>
      <c r="P555" s="29">
        <f>(Table_TrackDisplacement[[#This Row],[LR Track Z]]-Table_TrackDisplacement[[#This Row],[RR Track Z]])*1000</f>
        <v>4.9820625116510087</v>
      </c>
      <c r="Q555" s="29">
        <f>_xlfn.XLOOKUP(Table_TrackDisplacement[[#This Row],[Track ID]],Table__Track_Baseline[Track ID],Table__Track_Baseline[Avg. Cant],"-")</f>
        <v>4.9836320060734352</v>
      </c>
      <c r="R555" s="29">
        <f>Table_TrackDisplacement[[#This Row],[Cant Raw Data]]-Table_TrackDisplacement[[#This Row],[BL Cant Raw Data]]</f>
        <v>-1.5694944224264873E-3</v>
      </c>
      <c r="S555" s="30">
        <f>(Table_TrackDisplacement[[#This Row],[Delta LR Z]]-Table_TrackDisplacement[[#This Row],[Delta RR Z]])*1000</f>
        <v>-1.5694944224264873E-3</v>
      </c>
      <c r="T555" s="29">
        <f>Table_TrackDisplacement[[#This Row],[Cant Delta Data]]-Table_TrackDisplacement[[#This Row],[Raw Cant Change]]</f>
        <v>0</v>
      </c>
      <c r="U555" s="29">
        <f ca="1">IFERROR(Table_TrackDisplacement[[#This Row],[Cant Raw Data]]-OFFSET(Table_TrackDisplacement[[#This Row],[Cant Raw Data]],-2,0),"-")</f>
        <v>0.90814718974385755</v>
      </c>
      <c r="V555" s="29">
        <f ca="1">_xlfn.XLOOKUP(Table_TrackDisplacement[[#This Row],[Track ID]],Table__Track_Baseline[Track ID],Table__Track_Baseline[Avg. Twist],"-")</f>
        <v>0.9217866571091804</v>
      </c>
      <c r="W555" s="29">
        <f ca="1">IFERROR(Table_TrackDisplacement[[#This Row],[Twist Raw Data]]-Table_TrackDisplacement[[#This Row],[BL Twist Raw Data]],"-")</f>
        <v>-1.3639467365322844E-2</v>
      </c>
      <c r="X555" s="29">
        <f ca="1">IFERROR(Table_TrackDisplacement[[#This Row],[Cant Delta Data]]-OFFSET(Table_TrackDisplacement[[#This Row],[Cant Delta Data]],-2,0),"-")</f>
        <v>-1.3639467365322844E-2</v>
      </c>
      <c r="Y555" s="29">
        <f ca="1">IFERROR(Table_TrackDisplacement[[#This Row],[Twist Delta Data]]-Table_TrackDisplacement[[#This Row],[Raw Twist Change]],"-")</f>
        <v>0</v>
      </c>
      <c r="Z5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1319.5285487449451</v>
      </c>
      <c r="AA555" s="29">
        <f>_xlfn.XLOOKUP(Table_TrackDisplacement[[#This Row],[Track ID]],Table__Track_Baseline[Track ID],Table__Track_Baseline[Avg. Gauge],"-")</f>
        <v>1319.6157879683969</v>
      </c>
      <c r="AB555" s="29">
        <f>IFERROR(Table_TrackDisplacement[[#This Row],[Gauge Raw Data]]-Table_TrackDisplacement[[#This Row],[BL Gauge Raw Data]],"-")</f>
        <v>-8.7239223451888392E-2</v>
      </c>
      <c r="AC5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0.96468646206534614</v>
      </c>
    </row>
    <row r="556" spans="1:29" x14ac:dyDescent="0.25">
      <c r="A556" s="27">
        <v>45798.743055555555</v>
      </c>
      <c r="B556" s="28" t="s">
        <v>18</v>
      </c>
      <c r="C556" s="28" t="str">
        <f>Table_TrackDisplacement[[#This Row],[Epoch]]&amp;"-"&amp;Table_TrackDisplacement[[#This Row],[Track ID]]</f>
        <v>45798.7430555556-250-RL-OP-0027</v>
      </c>
      <c r="D556" s="34">
        <v>51891.869997674046</v>
      </c>
      <c r="E556" s="34">
        <v>159193.79503821288</v>
      </c>
      <c r="F556" s="34">
        <v>18.865661670375356</v>
      </c>
      <c r="G556" s="34">
        <v>51891.504266656018</v>
      </c>
      <c r="H556" s="34">
        <v>159192.52660920296</v>
      </c>
      <c r="I556" s="34">
        <v>18.860959388577548</v>
      </c>
      <c r="J556" s="33">
        <v>-9.9999999656574801E-4</v>
      </c>
      <c r="K556" s="33">
        <v>0</v>
      </c>
      <c r="L556" s="33">
        <v>0</v>
      </c>
      <c r="M556" s="33">
        <v>-6.7942227906314656E-4</v>
      </c>
      <c r="N556" s="33">
        <v>-4.200951661914587E-5</v>
      </c>
      <c r="O556" s="33">
        <v>-3.2347903943374945E-4</v>
      </c>
      <c r="P556" s="29">
        <f>(Table_TrackDisplacement[[#This Row],[LR Track Z]]-Table_TrackDisplacement[[#This Row],[RR Track Z]])*1000</f>
        <v>4.7022817978081832</v>
      </c>
      <c r="Q556" s="29">
        <f>_xlfn.XLOOKUP(Table_TrackDisplacement[[#This Row],[Track ID]],Table__Track_Baseline[Track ID],Table__Track_Baseline[Avg. Cant],"-")</f>
        <v>4.3788027583744338</v>
      </c>
      <c r="R556" s="29">
        <f>Table_TrackDisplacement[[#This Row],[Cant Raw Data]]-Table_TrackDisplacement[[#This Row],[BL Cant Raw Data]]</f>
        <v>0.32347903943374945</v>
      </c>
      <c r="S556" s="30">
        <f>(Table_TrackDisplacement[[#This Row],[Delta LR Z]]-Table_TrackDisplacement[[#This Row],[Delta RR Z]])*1000</f>
        <v>0.32347903943374945</v>
      </c>
      <c r="T556" s="29">
        <f>Table_TrackDisplacement[[#This Row],[Cant Delta Data]]-Table_TrackDisplacement[[#This Row],[Raw Cant Change]]</f>
        <v>0</v>
      </c>
      <c r="U556" s="29">
        <f ca="1">IFERROR(Table_TrackDisplacement[[#This Row],[Cant Raw Data]]-OFFSET(Table_TrackDisplacement[[#This Row],[Cant Raw Data]],-2,0),"-")</f>
        <v>0.1742928810308797</v>
      </c>
      <c r="V556" s="29">
        <f ca="1">_xlfn.XLOOKUP(Table_TrackDisplacement[[#This Row],[Track ID]],Table__Track_Baseline[Track ID],Table__Track_Baseline[Avg. Twist],"-")</f>
        <v>-0.14393591914796389</v>
      </c>
      <c r="W556" s="29">
        <f ca="1">IFERROR(Table_TrackDisplacement[[#This Row],[Twist Raw Data]]-Table_TrackDisplacement[[#This Row],[BL Twist Raw Data]],"-")</f>
        <v>0.31822880017884358</v>
      </c>
      <c r="X556" s="29">
        <f ca="1">IFERROR(Table_TrackDisplacement[[#This Row],[Cant Delta Data]]-OFFSET(Table_TrackDisplacement[[#This Row],[Cant Delta Data]],-2,0),"-")</f>
        <v>0.31822880017884358</v>
      </c>
      <c r="Y556" s="29">
        <f ca="1">IFERROR(Table_TrackDisplacement[[#This Row],[Twist Delta Data]]-Table_TrackDisplacement[[#This Row],[Raw Twist Change]],"-")</f>
        <v>0</v>
      </c>
      <c r="Z5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1320.1111476657097</v>
      </c>
      <c r="AA556" s="29">
        <f>_xlfn.XLOOKUP(Table_TrackDisplacement[[#This Row],[Track ID]],Table__Track_Baseline[Track ID],Table__Track_Baseline[Avg. Gauge],"-")</f>
        <v>1320.1585236010314</v>
      </c>
      <c r="AB556" s="29">
        <f>IFERROR(Table_TrackDisplacement[[#This Row],[Gauge Raw Data]]-Table_TrackDisplacement[[#This Row],[BL Gauge Raw Data]],"-")</f>
        <v>-4.7375935321724683E-2</v>
      </c>
      <c r="AC5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0.45735496214508625</v>
      </c>
    </row>
    <row r="557" spans="1:29" x14ac:dyDescent="0.25">
      <c r="A557" s="27">
        <v>45798.743055555555</v>
      </c>
      <c r="B557" s="28" t="s">
        <v>19</v>
      </c>
      <c r="C557" s="28" t="str">
        <f>Table_TrackDisplacement[[#This Row],[Epoch]]&amp;"-"&amp;Table_TrackDisplacement[[#This Row],[Track ID]]</f>
        <v>45798.7430555556-250-RL-OP-0028</v>
      </c>
      <c r="D557" s="34">
        <v>51892.83098666594</v>
      </c>
      <c r="E557" s="34">
        <v>159193.51846240537</v>
      </c>
      <c r="F557" s="34">
        <v>18.863216230483452</v>
      </c>
      <c r="G557" s="34">
        <v>51892.465110438468</v>
      </c>
      <c r="H557" s="34">
        <v>159192.24952677931</v>
      </c>
      <c r="I557" s="34">
        <v>18.858824857800926</v>
      </c>
      <c r="J557" s="33">
        <v>-9.9999999656574801E-4</v>
      </c>
      <c r="K557" s="33">
        <v>0</v>
      </c>
      <c r="L557" s="33">
        <v>0</v>
      </c>
      <c r="M557" s="33">
        <v>-6.927649665158242E-4</v>
      </c>
      <c r="N557" s="33">
        <v>-8.5952517110854387E-5</v>
      </c>
      <c r="O557" s="33">
        <v>-6.6184623549503385E-4</v>
      </c>
      <c r="P557" s="29">
        <f>(Table_TrackDisplacement[[#This Row],[LR Track Z]]-Table_TrackDisplacement[[#This Row],[RR Track Z]])*1000</f>
        <v>4.3913726825266508</v>
      </c>
      <c r="Q557" s="29">
        <f>_xlfn.XLOOKUP(Table_TrackDisplacement[[#This Row],[Track ID]],Table__Track_Baseline[Track ID],Table__Track_Baseline[Avg. Cant],"-")</f>
        <v>3.729526447031617</v>
      </c>
      <c r="R557" s="29">
        <f>Table_TrackDisplacement[[#This Row],[Cant Raw Data]]-Table_TrackDisplacement[[#This Row],[BL Cant Raw Data]]</f>
        <v>0.66184623549503385</v>
      </c>
      <c r="S557" s="30">
        <f>(Table_TrackDisplacement[[#This Row],[Delta LR Z]]-Table_TrackDisplacement[[#This Row],[Delta RR Z]])*1000</f>
        <v>0.66184623549503385</v>
      </c>
      <c r="T557" s="29">
        <f>Table_TrackDisplacement[[#This Row],[Cant Delta Data]]-Table_TrackDisplacement[[#This Row],[Raw Cant Change]]</f>
        <v>0</v>
      </c>
      <c r="U557" s="29">
        <f ca="1">IFERROR(Table_TrackDisplacement[[#This Row],[Cant Raw Data]]-OFFSET(Table_TrackDisplacement[[#This Row],[Cant Raw Data]],-2,0),"-")</f>
        <v>-0.59068982912435786</v>
      </c>
      <c r="V557" s="29">
        <f ca="1">_xlfn.XLOOKUP(Table_TrackDisplacement[[#This Row],[Track ID]],Table__Track_Baseline[Track ID],Table__Track_Baseline[Avg. Twist],"-")</f>
        <v>-1.2541055590418182</v>
      </c>
      <c r="W557" s="29">
        <f ca="1">IFERROR(Table_TrackDisplacement[[#This Row],[Twist Raw Data]]-Table_TrackDisplacement[[#This Row],[BL Twist Raw Data]],"-")</f>
        <v>0.66341572991746034</v>
      </c>
      <c r="X557" s="29">
        <f ca="1">IFERROR(Table_TrackDisplacement[[#This Row],[Cant Delta Data]]-OFFSET(Table_TrackDisplacement[[#This Row],[Cant Delta Data]],-2,0),"-")</f>
        <v>0.66341572991746034</v>
      </c>
      <c r="Y557" s="29">
        <f ca="1">IFERROR(Table_TrackDisplacement[[#This Row],[Twist Delta Data]]-Table_TrackDisplacement[[#This Row],[Raw Twist Change]],"-")</f>
        <v>0</v>
      </c>
      <c r="Z5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1320.637089077986</v>
      </c>
      <c r="AA557" s="29">
        <f>_xlfn.XLOOKUP(Table_TrackDisplacement[[#This Row],[Track ID]],Table__Track_Baseline[Track ID],Table__Track_Baseline[Avg. Gauge],"-")</f>
        <v>1320.6376231231336</v>
      </c>
      <c r="AB557" s="29">
        <f>IFERROR(Table_TrackDisplacement[[#This Row],[Gauge Raw Data]]-Table_TrackDisplacement[[#This Row],[BL Gauge Raw Data]],"-")</f>
        <v>-5.3404514756039134E-4</v>
      </c>
      <c r="AC5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0.7347255530648279</v>
      </c>
    </row>
    <row r="558" spans="1:29" x14ac:dyDescent="0.25">
      <c r="A558" s="27">
        <v>45798.743055555555</v>
      </c>
      <c r="B558" s="28" t="s">
        <v>20</v>
      </c>
      <c r="C558" s="28" t="str">
        <f>Table_TrackDisplacement[[#This Row],[Epoch]]&amp;"-"&amp;Table_TrackDisplacement[[#This Row],[Track ID]]</f>
        <v>45798.7430555556-250-RL-OP-0029</v>
      </c>
      <c r="D558" s="34">
        <v>51893.791834256968</v>
      </c>
      <c r="E558" s="34">
        <v>159193.2418896631</v>
      </c>
      <c r="F558" s="34">
        <v>18.860908805651452</v>
      </c>
      <c r="G558" s="34">
        <v>51893.426692096931</v>
      </c>
      <c r="H558" s="34">
        <v>159191.97223012196</v>
      </c>
      <c r="I558" s="34">
        <v>18.856702718975292</v>
      </c>
      <c r="J558" s="33">
        <v>-1.0002059061662294E-3</v>
      </c>
      <c r="K558" s="33">
        <v>-7.2998227551579475E-7</v>
      </c>
      <c r="L558" s="33">
        <v>-1.1747737833189831E-5</v>
      </c>
      <c r="M558" s="33">
        <v>-4.6158675104379654E-7</v>
      </c>
      <c r="N558" s="33">
        <v>-3.3493133378215134E-4</v>
      </c>
      <c r="O558" s="33">
        <v>-9.981871094169037E-4</v>
      </c>
      <c r="P558" s="29">
        <f>(Table_TrackDisplacement[[#This Row],[LR Track Z]]-Table_TrackDisplacement[[#This Row],[RR Track Z]])*1000</f>
        <v>4.206086676159515</v>
      </c>
      <c r="Q558" s="29">
        <f>_xlfn.XLOOKUP(Table_TrackDisplacement[[#This Row],[Track ID]],Table__Track_Baseline[Track ID],Table__Track_Baseline[Avg. Cant],"-")</f>
        <v>3.2196473045758012</v>
      </c>
      <c r="R558" s="29">
        <f>Table_TrackDisplacement[[#This Row],[Cant Raw Data]]-Table_TrackDisplacement[[#This Row],[BL Cant Raw Data]]</f>
        <v>0.98643937158371386</v>
      </c>
      <c r="S558" s="30">
        <f>(Table_TrackDisplacement[[#This Row],[Delta LR Z]]-Table_TrackDisplacement[[#This Row],[Delta RR Z]])*1000</f>
        <v>0.98643937158371386</v>
      </c>
      <c r="T558" s="29">
        <f>Table_TrackDisplacement[[#This Row],[Cant Delta Data]]-Table_TrackDisplacement[[#This Row],[Raw Cant Change]]</f>
        <v>0</v>
      </c>
      <c r="U558" s="29">
        <f ca="1">IFERROR(Table_TrackDisplacement[[#This Row],[Cant Raw Data]]-OFFSET(Table_TrackDisplacement[[#This Row],[Cant Raw Data]],-2,0),"-")</f>
        <v>-0.49619512164866819</v>
      </c>
      <c r="V558" s="29">
        <f ca="1">_xlfn.XLOOKUP(Table_TrackDisplacement[[#This Row],[Track ID]],Table__Track_Baseline[Track ID],Table__Track_Baseline[Avg. Twist],"-")</f>
        <v>-1.1591554537986326</v>
      </c>
      <c r="W558" s="29">
        <f ca="1">IFERROR(Table_TrackDisplacement[[#This Row],[Twist Raw Data]]-Table_TrackDisplacement[[#This Row],[BL Twist Raw Data]],"-")</f>
        <v>0.66296033214996442</v>
      </c>
      <c r="X558" s="29">
        <f ca="1">IFERROR(Table_TrackDisplacement[[#This Row],[Cant Delta Data]]-OFFSET(Table_TrackDisplacement[[#This Row],[Cant Delta Data]],-2,0),"-")</f>
        <v>0.66296033214996442</v>
      </c>
      <c r="Y558" s="29">
        <f ca="1">IFERROR(Table_TrackDisplacement[[#This Row],[Twist Delta Data]]-Table_TrackDisplacement[[#This Row],[Raw Twist Change]],"-")</f>
        <v>0</v>
      </c>
      <c r="Z5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1321.1290015017848</v>
      </c>
      <c r="AA558" s="29">
        <f>_xlfn.XLOOKUP(Table_TrackDisplacement[[#This Row],[Track ID]],Table__Track_Baseline[Track ID],Table__Track_Baseline[Avg. Gauge],"-")</f>
        <v>1321.0817834196855</v>
      </c>
      <c r="AB558" s="29">
        <f>IFERROR(Table_TrackDisplacement[[#This Row],[Gauge Raw Data]]-Table_TrackDisplacement[[#This Row],[BL Gauge Raw Data]],"-")</f>
        <v>4.7218082099334424E-2</v>
      </c>
      <c r="AC5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1.4436903689372824</v>
      </c>
    </row>
    <row r="559" spans="1:29" x14ac:dyDescent="0.25">
      <c r="A559" s="27">
        <v>45798.743055555555</v>
      </c>
      <c r="B559" s="28" t="s">
        <v>21</v>
      </c>
      <c r="C559" s="28" t="str">
        <f>Table_TrackDisplacement[[#This Row],[Epoch]]&amp;"-"&amp;Table_TrackDisplacement[[#This Row],[Track ID]]</f>
        <v>45798.7430555556-250-RL-OP-0030</v>
      </c>
      <c r="D559" s="34">
        <v>51894.752636096942</v>
      </c>
      <c r="E559" s="34">
        <v>159192.96465366907</v>
      </c>
      <c r="F559" s="34">
        <v>18.861075895811787</v>
      </c>
      <c r="G559" s="34">
        <v>51894.387465102576</v>
      </c>
      <c r="H559" s="34">
        <v>159191.69489464202</v>
      </c>
      <c r="I559" s="34">
        <v>18.85721573318164</v>
      </c>
      <c r="J559" s="33">
        <v>-1.0041131608886644E-3</v>
      </c>
      <c r="K559" s="33">
        <v>-1.458160113543272E-5</v>
      </c>
      <c r="L559" s="33">
        <v>-2.3466496429946915E-4</v>
      </c>
      <c r="M559" s="33">
        <v>-8.7553387857042253E-5</v>
      </c>
      <c r="N559" s="33">
        <v>-6.3644238980486989E-4</v>
      </c>
      <c r="O559" s="33">
        <v>-6.5613228273164736E-4</v>
      </c>
      <c r="P559" s="29">
        <f>(Table_TrackDisplacement[[#This Row],[LR Track Z]]-Table_TrackDisplacement[[#This Row],[RR Track Z]])*1000</f>
        <v>3.8601626301471015</v>
      </c>
      <c r="Q559" s="29">
        <f>_xlfn.XLOOKUP(Table_TrackDisplacement[[#This Row],[Track ID]],Table__Track_Baseline[Track ID],Table__Track_Baseline[Avg. Cant],"-")</f>
        <v>3.4386953117149233</v>
      </c>
      <c r="R559" s="29">
        <f>Table_TrackDisplacement[[#This Row],[Cant Raw Data]]-Table_TrackDisplacement[[#This Row],[BL Cant Raw Data]]</f>
        <v>0.42146731843217822</v>
      </c>
      <c r="S559" s="30">
        <f>(Table_TrackDisplacement[[#This Row],[Delta LR Z]]-Table_TrackDisplacement[[#This Row],[Delta RR Z]])*1000</f>
        <v>0.42146731843217822</v>
      </c>
      <c r="T559" s="29">
        <f>Table_TrackDisplacement[[#This Row],[Cant Delta Data]]-Table_TrackDisplacement[[#This Row],[Raw Cant Change]]</f>
        <v>0</v>
      </c>
      <c r="U559" s="29">
        <f ca="1">IFERROR(Table_TrackDisplacement[[#This Row],[Cant Raw Data]]-OFFSET(Table_TrackDisplacement[[#This Row],[Cant Raw Data]],-2,0),"-")</f>
        <v>-0.53121005237954932</v>
      </c>
      <c r="V559" s="29">
        <f ca="1">_xlfn.XLOOKUP(Table_TrackDisplacement[[#This Row],[Track ID]],Table__Track_Baseline[Track ID],Table__Track_Baseline[Avg. Twist],"-")</f>
        <v>-0.29083113531669369</v>
      </c>
      <c r="W559" s="29">
        <f ca="1">IFERROR(Table_TrackDisplacement[[#This Row],[Twist Raw Data]]-Table_TrackDisplacement[[#This Row],[BL Twist Raw Data]],"-")</f>
        <v>-0.24037891706285563</v>
      </c>
      <c r="X559" s="29">
        <f ca="1">IFERROR(Table_TrackDisplacement[[#This Row],[Cant Delta Data]]-OFFSET(Table_TrackDisplacement[[#This Row],[Cant Delta Data]],-2,0),"-")</f>
        <v>-0.24037891706285563</v>
      </c>
      <c r="Y559" s="29">
        <f ca="1">IFERROR(Table_TrackDisplacement[[#This Row],[Twist Delta Data]]-Table_TrackDisplacement[[#This Row],[Raw Twist Change]],"-")</f>
        <v>0</v>
      </c>
      <c r="Z5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1321.2315250433207</v>
      </c>
      <c r="AA559" s="29">
        <f>_xlfn.XLOOKUP(Table_TrackDisplacement[[#This Row],[Track ID]],Table__Track_Baseline[Track ID],Table__Track_Baseline[Avg. Gauge],"-")</f>
        <v>1320.8864707908592</v>
      </c>
      <c r="AB559" s="29">
        <f>IFERROR(Table_TrackDisplacement[[#This Row],[Gauge Raw Data]]-Table_TrackDisplacement[[#This Row],[BL Gauge Raw Data]],"-")</f>
        <v>0.34505425246152299</v>
      </c>
      <c r="AC5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1.1850853802704528</v>
      </c>
    </row>
    <row r="560" spans="1:29" x14ac:dyDescent="0.25">
      <c r="A560" s="27">
        <v>45798.743055555555</v>
      </c>
      <c r="B560" s="28" t="s">
        <v>22</v>
      </c>
      <c r="C560" s="28" t="str">
        <f>Table_TrackDisplacement[[#This Row],[Epoch]]&amp;"-"&amp;Table_TrackDisplacement[[#This Row],[Track ID]]</f>
        <v>45798.7430555556-250-RL-OP-0031</v>
      </c>
      <c r="D560" s="34">
        <v>51895.713437936916</v>
      </c>
      <c r="E560" s="34">
        <v>159192.68741767504</v>
      </c>
      <c r="F560" s="34">
        <v>18.861242985972126</v>
      </c>
      <c r="G560" s="34">
        <v>51895.348238108221</v>
      </c>
      <c r="H560" s="34">
        <v>159191.41755916204</v>
      </c>
      <c r="I560" s="34">
        <v>18.857728747387984</v>
      </c>
      <c r="J560" s="33">
        <v>-1.0080204083351418E-3</v>
      </c>
      <c r="K560" s="33">
        <v>-2.8433219995349646E-5</v>
      </c>
      <c r="L560" s="33">
        <v>-4.5758219075864304E-4</v>
      </c>
      <c r="M560" s="33">
        <v>-1.7464519623899832E-4</v>
      </c>
      <c r="N560" s="33">
        <v>-9.379534749314189E-4</v>
      </c>
      <c r="O560" s="33">
        <v>-3.1407745604994375E-4</v>
      </c>
      <c r="P560" s="29">
        <f>(Table_TrackDisplacement[[#This Row],[LR Track Z]]-Table_TrackDisplacement[[#This Row],[RR Track Z]])*1000</f>
        <v>3.5142385841417934</v>
      </c>
      <c r="Q560" s="29">
        <f>_xlfn.XLOOKUP(Table_TrackDisplacement[[#This Row],[Track ID]],Table__Track_Baseline[Track ID],Table__Track_Baseline[Avg. Cant],"-")</f>
        <v>3.6577433188504926</v>
      </c>
      <c r="R560" s="29">
        <f>Table_TrackDisplacement[[#This Row],[Cant Raw Data]]-Table_TrackDisplacement[[#This Row],[BL Cant Raw Data]]</f>
        <v>-0.14350473470869929</v>
      </c>
      <c r="S560" s="30">
        <f>(Table_TrackDisplacement[[#This Row],[Delta LR Z]]-Table_TrackDisplacement[[#This Row],[Delta RR Z]])*1000</f>
        <v>-0.14350473470869929</v>
      </c>
      <c r="T560" s="29">
        <f>Table_TrackDisplacement[[#This Row],[Cant Delta Data]]-Table_TrackDisplacement[[#This Row],[Raw Cant Change]]</f>
        <v>0</v>
      </c>
      <c r="U560" s="29">
        <f ca="1">IFERROR(Table_TrackDisplacement[[#This Row],[Cant Raw Data]]-OFFSET(Table_TrackDisplacement[[#This Row],[Cant Raw Data]],-2,0),"-")</f>
        <v>-0.69184809201772168</v>
      </c>
      <c r="V560" s="29">
        <f ca="1">_xlfn.XLOOKUP(Table_TrackDisplacement[[#This Row],[Track ID]],Table__Track_Baseline[Track ID],Table__Track_Baseline[Avg. Twist],"-")</f>
        <v>0.43809601427469147</v>
      </c>
      <c r="W560" s="29">
        <f ca="1">IFERROR(Table_TrackDisplacement[[#This Row],[Twist Raw Data]]-Table_TrackDisplacement[[#This Row],[BL Twist Raw Data]],"-")</f>
        <v>-1.1299441062924132</v>
      </c>
      <c r="X560" s="29">
        <f ca="1">IFERROR(Table_TrackDisplacement[[#This Row],[Cant Delta Data]]-OFFSET(Table_TrackDisplacement[[#This Row],[Cant Delta Data]],-2,0),"-")</f>
        <v>-1.1299441062924132</v>
      </c>
      <c r="Y560" s="29">
        <f ca="1">IFERROR(Table_TrackDisplacement[[#This Row],[Twist Delta Data]]-Table_TrackDisplacement[[#This Row],[Raw Twist Change]],"-")</f>
        <v>0</v>
      </c>
      <c r="Z5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1321.334139340247</v>
      </c>
      <c r="AA560" s="29">
        <f>_xlfn.XLOOKUP(Table_TrackDisplacement[[#This Row],[Track ID]],Table__Track_Baseline[Track ID],Table__Track_Baseline[Avg. Gauge],"-")</f>
        <v>1320.6911946526989</v>
      </c>
      <c r="AB560" s="29">
        <f>IFERROR(Table_TrackDisplacement[[#This Row],[Gauge Raw Data]]-Table_TrackDisplacement[[#This Row],[BL Gauge Raw Data]],"-")</f>
        <v>0.64294468754815171</v>
      </c>
      <c r="AC5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1.2419077852880538</v>
      </c>
    </row>
    <row r="561" spans="1:29" x14ac:dyDescent="0.25">
      <c r="A561" s="27">
        <v>45798.743055555555</v>
      </c>
      <c r="B561" s="28" t="s">
        <v>23</v>
      </c>
      <c r="C561" s="28" t="str">
        <f>Table_TrackDisplacement[[#This Row],[Epoch]]&amp;"-"&amp;Table_TrackDisplacement[[#This Row],[Track ID]]</f>
        <v>45798.7430555556-250-RL-OP-0032</v>
      </c>
      <c r="D561" s="34">
        <v>51896.675405970513</v>
      </c>
      <c r="E561" s="34">
        <v>159192.40990810268</v>
      </c>
      <c r="F561" s="34">
        <v>18.861498367389412</v>
      </c>
      <c r="G561" s="34">
        <v>51896.308528737987</v>
      </c>
      <c r="H561" s="34">
        <v>159191.14073461873</v>
      </c>
      <c r="I561" s="34">
        <v>18.85824734462722</v>
      </c>
      <c r="J561" s="33">
        <v>3.7678255466744304E-6</v>
      </c>
      <c r="K561" s="33">
        <v>-3.2016175100579858E-4</v>
      </c>
      <c r="L561" s="33">
        <v>-6.5240493071172523E-4</v>
      </c>
      <c r="M561" s="33">
        <v>-9.9267333280295134E-4</v>
      </c>
      <c r="N561" s="33">
        <v>-9.7423273837193847E-4</v>
      </c>
      <c r="O561" s="33">
        <v>-9.2779209133198037E-6</v>
      </c>
      <c r="P561" s="29">
        <f>(Table_TrackDisplacement[[#This Row],[LR Track Z]]-Table_TrackDisplacement[[#This Row],[RR Track Z]])*1000</f>
        <v>3.2510227621926902</v>
      </c>
      <c r="Q561" s="29">
        <f>_xlfn.XLOOKUP(Table_TrackDisplacement[[#This Row],[Track ID]],Table__Track_Baseline[Track ID],Table__Track_Baseline[Avg. Cant],"-")</f>
        <v>3.8941497719910956</v>
      </c>
      <c r="R561" s="29">
        <f>Table_TrackDisplacement[[#This Row],[Cant Raw Data]]-Table_TrackDisplacement[[#This Row],[BL Cant Raw Data]]</f>
        <v>-0.64312700979840542</v>
      </c>
      <c r="S561" s="30">
        <f>(Table_TrackDisplacement[[#This Row],[Delta LR Z]]-Table_TrackDisplacement[[#This Row],[Delta RR Z]])*1000</f>
        <v>-0.64312700979840542</v>
      </c>
      <c r="T561" s="29">
        <f>Table_TrackDisplacement[[#This Row],[Cant Delta Data]]-Table_TrackDisplacement[[#This Row],[Raw Cant Change]]</f>
        <v>0</v>
      </c>
      <c r="U561" s="29">
        <f ca="1">IFERROR(Table_TrackDisplacement[[#This Row],[Cant Raw Data]]-OFFSET(Table_TrackDisplacement[[#This Row],[Cant Raw Data]],-2,0),"-")</f>
        <v>-0.60913986795441133</v>
      </c>
      <c r="V561" s="29">
        <f ca="1">_xlfn.XLOOKUP(Table_TrackDisplacement[[#This Row],[Track ID]],Table__Track_Baseline[Track ID],Table__Track_Baseline[Avg. Twist],"-")</f>
        <v>0.45545446027617231</v>
      </c>
      <c r="W561" s="29">
        <f ca="1">IFERROR(Table_TrackDisplacement[[#This Row],[Twist Raw Data]]-Table_TrackDisplacement[[#This Row],[BL Twist Raw Data]],"-")</f>
        <v>-1.0645943282305836</v>
      </c>
      <c r="X561" s="29">
        <f ca="1">IFERROR(Table_TrackDisplacement[[#This Row],[Cant Delta Data]]-OFFSET(Table_TrackDisplacement[[#This Row],[Cant Delta Data]],-2,0),"-")</f>
        <v>-1.0645943282305836</v>
      </c>
      <c r="Y561" s="29">
        <f ca="1">IFERROR(Table_TrackDisplacement[[#This Row],[Twist Delta Data]]-Table_TrackDisplacement[[#This Row],[Raw Twist Change]],"-")</f>
        <v>0</v>
      </c>
      <c r="Z5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1321.1399642910922</v>
      </c>
      <c r="AA561" s="29">
        <f>_xlfn.XLOOKUP(Table_TrackDisplacement[[#This Row],[Track ID]],Table__Track_Baseline[Track ID],Table__Track_Baseline[Avg. Gauge],"-")</f>
        <v>1320.2368798619764</v>
      </c>
      <c r="AB561" s="29">
        <f>IFERROR(Table_TrackDisplacement[[#This Row],[Gauge Raw Data]]-Table_TrackDisplacement[[#This Row],[BL Gauge Raw Data]],"-")</f>
        <v>0.90308442911577913</v>
      </c>
      <c r="AC5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1.3543692957607609</v>
      </c>
    </row>
    <row r="562" spans="1:29" x14ac:dyDescent="0.25">
      <c r="A562" s="27">
        <v>45798.743055555555</v>
      </c>
      <c r="B562" s="28" t="s">
        <v>24</v>
      </c>
      <c r="C562" s="28" t="str">
        <f>Table_TrackDisplacement[[#This Row],[Epoch]]&amp;"-"&amp;Table_TrackDisplacement[[#This Row],[Track ID]]</f>
        <v>45798.7430555556-250-RL-OP-0033</v>
      </c>
      <c r="D562" s="34">
        <v>51897.63647866169</v>
      </c>
      <c r="E562" s="34">
        <v>159192.13361708951</v>
      </c>
      <c r="F562" s="34">
        <v>18.863097837135957</v>
      </c>
      <c r="G562" s="34">
        <v>51897.270518069447</v>
      </c>
      <c r="H562" s="34">
        <v>159190.86764821698</v>
      </c>
      <c r="I562" s="34">
        <v>18.858833292983896</v>
      </c>
      <c r="J562" s="33">
        <v>6.5033214923460037E-5</v>
      </c>
      <c r="K562" s="33">
        <v>-1.059894566424191E-4</v>
      </c>
      <c r="L562" s="33">
        <v>-4.2050678514016226E-4</v>
      </c>
      <c r="M562" s="33">
        <v>-9.0199680562363937E-4</v>
      </c>
      <c r="N562" s="33">
        <v>-6.5533065935596824E-4</v>
      </c>
      <c r="O562" s="33">
        <v>-1.2410367477500017E-4</v>
      </c>
      <c r="P562" s="29">
        <f>(Table_TrackDisplacement[[#This Row],[LR Track Z]]-Table_TrackDisplacement[[#This Row],[RR Track Z]])*1000</f>
        <v>4.2645441520612337</v>
      </c>
      <c r="Q562" s="29">
        <f>_xlfn.XLOOKUP(Table_TrackDisplacement[[#This Row],[Track ID]],Table__Track_Baseline[Track ID],Table__Track_Baseline[Avg. Cant],"-")</f>
        <v>4.5609472624263958</v>
      </c>
      <c r="R562" s="29">
        <f>Table_TrackDisplacement[[#This Row],[Cant Raw Data]]-Table_TrackDisplacement[[#This Row],[BL Cant Raw Data]]</f>
        <v>-0.29640311036516209</v>
      </c>
      <c r="S562" s="30">
        <f>(Table_TrackDisplacement[[#This Row],[Delta LR Z]]-Table_TrackDisplacement[[#This Row],[Delta RR Z]])*1000</f>
        <v>-0.29640311036516209</v>
      </c>
      <c r="T562" s="29">
        <f>Table_TrackDisplacement[[#This Row],[Cant Delta Data]]-Table_TrackDisplacement[[#This Row],[Raw Cant Change]]</f>
        <v>0</v>
      </c>
      <c r="U562" s="29">
        <f ca="1">IFERROR(Table_TrackDisplacement[[#This Row],[Cant Raw Data]]-OFFSET(Table_TrackDisplacement[[#This Row],[Cant Raw Data]],-2,0),"-")</f>
        <v>0.75030556791944036</v>
      </c>
      <c r="V562" s="29">
        <f ca="1">_xlfn.XLOOKUP(Table_TrackDisplacement[[#This Row],[Track ID]],Table__Track_Baseline[Track ID],Table__Track_Baseline[Avg. Twist],"-")</f>
        <v>0.90320394357590317</v>
      </c>
      <c r="W562" s="29">
        <f ca="1">IFERROR(Table_TrackDisplacement[[#This Row],[Twist Raw Data]]-Table_TrackDisplacement[[#This Row],[BL Twist Raw Data]],"-")</f>
        <v>-0.1528983756564628</v>
      </c>
      <c r="X562" s="29">
        <f ca="1">IFERROR(Table_TrackDisplacement[[#This Row],[Cant Delta Data]]-OFFSET(Table_TrackDisplacement[[#This Row],[Cant Delta Data]],-2,0),"-")</f>
        <v>-0.1528983756564628</v>
      </c>
      <c r="Y562" s="29">
        <f ca="1">IFERROR(Table_TrackDisplacement[[#This Row],[Twist Delta Data]]-Table_TrackDisplacement[[#This Row],[Raw Twist Change]],"-")</f>
        <v>0</v>
      </c>
      <c r="Z5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1317.80974636525</v>
      </c>
      <c r="AA562" s="29">
        <f>_xlfn.XLOOKUP(Table_TrackDisplacement[[#This Row],[Track ID]],Table__Track_Baseline[Track ID],Table__Track_Baseline[Avg. Gauge],"-")</f>
        <v>1317.0146897271238</v>
      </c>
      <c r="AB562" s="29">
        <f>IFERROR(Table_TrackDisplacement[[#This Row],[Gauge Raw Data]]-Table_TrackDisplacement[[#This Row],[BL Gauge Raw Data]],"-")</f>
        <v>0.79505663812619787</v>
      </c>
      <c r="AC5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1.1509898442089899</v>
      </c>
    </row>
    <row r="563" spans="1:29" x14ac:dyDescent="0.25">
      <c r="A563" s="27">
        <v>45798.743055555555</v>
      </c>
      <c r="B563" s="28" t="s">
        <v>25</v>
      </c>
      <c r="C563" s="28" t="str">
        <f>Table_TrackDisplacement[[#This Row],[Epoch]]&amp;"-"&amp;Table_TrackDisplacement[[#This Row],[Track ID]]</f>
        <v>45798.7430555556-250-RL-OP-0034</v>
      </c>
      <c r="D563" s="34">
        <v>51898.597551352876</v>
      </c>
      <c r="E563" s="34">
        <v>159191.85732607634</v>
      </c>
      <c r="F563" s="34">
        <v>18.864697306882498</v>
      </c>
      <c r="G563" s="34">
        <v>51898.232507400906</v>
      </c>
      <c r="H563" s="34">
        <v>159190.59456181523</v>
      </c>
      <c r="I563" s="34">
        <v>18.859419241340571</v>
      </c>
      <c r="J563" s="33">
        <v>1.2629861157620326E-4</v>
      </c>
      <c r="K563" s="33">
        <v>1.0818283772096038E-4</v>
      </c>
      <c r="L563" s="33">
        <v>-1.8860863957570473E-4</v>
      </c>
      <c r="M563" s="33">
        <v>-8.1132028572028503E-4</v>
      </c>
      <c r="N563" s="33">
        <v>-3.3642860944382846E-4</v>
      </c>
      <c r="O563" s="33">
        <v>-2.3892942863668054E-4</v>
      </c>
      <c r="P563" s="29">
        <f>(Table_TrackDisplacement[[#This Row],[LR Track Z]]-Table_TrackDisplacement[[#This Row],[RR Track Z]])*1000</f>
        <v>5.2780655419262246</v>
      </c>
      <c r="Q563" s="29">
        <f>_xlfn.XLOOKUP(Table_TrackDisplacement[[#This Row],[Track ID]],Table__Track_Baseline[Track ID],Table__Track_Baseline[Avg. Cant],"-")</f>
        <v>5.2277447528652488</v>
      </c>
      <c r="R563" s="29">
        <f>Table_TrackDisplacement[[#This Row],[Cant Raw Data]]-Table_TrackDisplacement[[#This Row],[BL Cant Raw Data]]</f>
        <v>5.0320789060975812E-2</v>
      </c>
      <c r="S563" s="30">
        <f>(Table_TrackDisplacement[[#This Row],[Delta LR Z]]-Table_TrackDisplacement[[#This Row],[Delta RR Z]])*1000</f>
        <v>5.0320789060975812E-2</v>
      </c>
      <c r="T563" s="29">
        <f>Table_TrackDisplacement[[#This Row],[Cant Delta Data]]-Table_TrackDisplacement[[#This Row],[Raw Cant Change]]</f>
        <v>0</v>
      </c>
      <c r="U563" s="29">
        <f ca="1">IFERROR(Table_TrackDisplacement[[#This Row],[Cant Raw Data]]-OFFSET(Table_TrackDisplacement[[#This Row],[Cant Raw Data]],-2,0),"-")</f>
        <v>2.0270427797335344</v>
      </c>
      <c r="V563" s="29">
        <f ca="1">_xlfn.XLOOKUP(Table_TrackDisplacement[[#This Row],[Track ID]],Table__Track_Baseline[Track ID],Table__Track_Baseline[Avg. Twist],"-")</f>
        <v>1.3335949808741532</v>
      </c>
      <c r="W563" s="29">
        <f ca="1">IFERROR(Table_TrackDisplacement[[#This Row],[Twist Raw Data]]-Table_TrackDisplacement[[#This Row],[BL Twist Raw Data]],"-")</f>
        <v>0.69344779885938124</v>
      </c>
      <c r="X563" s="29">
        <f ca="1">IFERROR(Table_TrackDisplacement[[#This Row],[Cant Delta Data]]-OFFSET(Table_TrackDisplacement[[#This Row],[Cant Delta Data]],-2,0),"-")</f>
        <v>0.69344779885938124</v>
      </c>
      <c r="Y563" s="29">
        <f ca="1">IFERROR(Table_TrackDisplacement[[#This Row],[Twist Delta Data]]-Table_TrackDisplacement[[#This Row],[Raw Twist Change]],"-")</f>
        <v>0</v>
      </c>
      <c r="Z5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1314.4803246787226</v>
      </c>
      <c r="AA563" s="29">
        <f>_xlfn.XLOOKUP(Table_TrackDisplacement[[#This Row],[Track ID]],Table__Track_Baseline[Track ID],Table__Track_Baseline[Avg. Gauge],"-")</f>
        <v>1313.7928485909856</v>
      </c>
      <c r="AB563" s="29">
        <f>IFERROR(Table_TrackDisplacement[[#This Row],[Gauge Raw Data]]-Table_TrackDisplacement[[#This Row],[BL Gauge Raw Data]],"-")</f>
        <v>0.68747608773696811</v>
      </c>
      <c r="AC5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1.0389132385955862</v>
      </c>
    </row>
    <row r="564" spans="1:29" x14ac:dyDescent="0.25">
      <c r="A564" s="27">
        <v>45798.743055555555</v>
      </c>
      <c r="B564" s="28" t="s">
        <v>26</v>
      </c>
      <c r="C564" s="28" t="str">
        <f>Table_TrackDisplacement[[#This Row],[Epoch]]&amp;"-"&amp;Table_TrackDisplacement[[#This Row],[Track ID]]</f>
        <v>45798.7430555556-250-RL-OP-0035</v>
      </c>
      <c r="D564" s="34">
        <v>51899.558732421232</v>
      </c>
      <c r="E564" s="34">
        <v>159191.58232043165</v>
      </c>
      <c r="F564" s="34">
        <v>18.865938365312182</v>
      </c>
      <c r="G564" s="34">
        <v>51899.202460873719</v>
      </c>
      <c r="H564" s="34">
        <v>159190.31957924104</v>
      </c>
      <c r="I564" s="34">
        <v>18.859777476518332</v>
      </c>
      <c r="J564" s="33">
        <v>-1.6010286344680935E-5</v>
      </c>
      <c r="K564" s="33">
        <v>2.7617765590548515E-4</v>
      </c>
      <c r="L564" s="33">
        <v>-6.1634687817502254E-5</v>
      </c>
      <c r="M564" s="33">
        <v>-1.0167993750656024E-3</v>
      </c>
      <c r="N564" s="33">
        <v>-5.9709185734391212E-5</v>
      </c>
      <c r="O564" s="33">
        <v>-3.1285157395899432E-4</v>
      </c>
      <c r="P564" s="29">
        <f>(Table_TrackDisplacement[[#This Row],[LR Track Z]]-Table_TrackDisplacement[[#This Row],[RR Track Z]])*1000</f>
        <v>6.1608887938504608</v>
      </c>
      <c r="Q564" s="29">
        <f>_xlfn.XLOOKUP(Table_TrackDisplacement[[#This Row],[Track ID]],Table__Track_Baseline[Track ID],Table__Track_Baseline[Avg. Cant],"-")</f>
        <v>5.9096719077089688</v>
      </c>
      <c r="R564" s="29">
        <f>Table_TrackDisplacement[[#This Row],[Cant Raw Data]]-Table_TrackDisplacement[[#This Row],[BL Cant Raw Data]]</f>
        <v>0.25121688614149207</v>
      </c>
      <c r="S564" s="30">
        <f>(Table_TrackDisplacement[[#This Row],[Delta LR Z]]-Table_TrackDisplacement[[#This Row],[Delta RR Z]])*1000</f>
        <v>0.25121688614149207</v>
      </c>
      <c r="T564" s="29">
        <f>Table_TrackDisplacement[[#This Row],[Cant Delta Data]]-Table_TrackDisplacement[[#This Row],[Raw Cant Change]]</f>
        <v>0</v>
      </c>
      <c r="U564" s="29">
        <f ca="1">IFERROR(Table_TrackDisplacement[[#This Row],[Cant Raw Data]]-OFFSET(Table_TrackDisplacement[[#This Row],[Cant Raw Data]],-2,0),"-")</f>
        <v>1.8963446417892271</v>
      </c>
      <c r="V564" s="29">
        <f ca="1">_xlfn.XLOOKUP(Table_TrackDisplacement[[#This Row],[Track ID]],Table__Track_Baseline[Track ID],Table__Track_Baseline[Avg. Twist],"-")</f>
        <v>1.348724645282573</v>
      </c>
      <c r="W564" s="29">
        <f ca="1">IFERROR(Table_TrackDisplacement[[#This Row],[Twist Raw Data]]-Table_TrackDisplacement[[#This Row],[BL Twist Raw Data]],"-")</f>
        <v>0.54761999650665416</v>
      </c>
      <c r="X564" s="29">
        <f ca="1">IFERROR(Table_TrackDisplacement[[#This Row],[Cant Delta Data]]-OFFSET(Table_TrackDisplacement[[#This Row],[Cant Delta Data]],-2,0),"-")</f>
        <v>0.54761999650665416</v>
      </c>
      <c r="Y564" s="29">
        <f ca="1">IFERROR(Table_TrackDisplacement[[#This Row],[Twist Delta Data]]-Table_TrackDisplacement[[#This Row],[Raw Twist Change]],"-")</f>
        <v>0</v>
      </c>
      <c r="Z5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1312.0528520572493</v>
      </c>
      <c r="AA564" s="29">
        <f>_xlfn.XLOOKUP(Table_TrackDisplacement[[#This Row],[Track ID]],Table__Track_Baseline[Track ID],Table__Track_Baseline[Avg. Gauge],"-")</f>
        <v>1311.4569710845515</v>
      </c>
      <c r="AB564" s="29">
        <f>IFERROR(Table_TrackDisplacement[[#This Row],[Gauge Raw Data]]-Table_TrackDisplacement[[#This Row],[BL Gauge Raw Data]],"-")</f>
        <v>0.59588097269784157</v>
      </c>
      <c r="AC5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1.0851307268584238</v>
      </c>
    </row>
    <row r="565" spans="1:29" x14ac:dyDescent="0.25">
      <c r="A565" s="27">
        <v>45798.743055555555</v>
      </c>
      <c r="B565" s="28" t="s">
        <v>27</v>
      </c>
      <c r="C565" s="28" t="str">
        <f>Table_TrackDisplacement[[#This Row],[Epoch]]&amp;"-"&amp;Table_TrackDisplacement[[#This Row],[Track ID]]</f>
        <v>45798.7430555556-250-RL-OP-0036</v>
      </c>
      <c r="D565" s="34">
        <v>51900.521670474322</v>
      </c>
      <c r="E565" s="34">
        <v>159191.31259799044</v>
      </c>
      <c r="F565" s="34">
        <v>18.865605744223032</v>
      </c>
      <c r="G565" s="34">
        <v>51900.16495886902</v>
      </c>
      <c r="H565" s="34">
        <v>159190.04829123366</v>
      </c>
      <c r="I565" s="34">
        <v>18.859124714229218</v>
      </c>
      <c r="J565" s="33">
        <v>-1.0241225390927866E-4</v>
      </c>
      <c r="K565" s="33">
        <v>-3.2271782401949167E-5</v>
      </c>
      <c r="L565" s="33">
        <v>-3.9425577696761138E-4</v>
      </c>
      <c r="M565" s="33">
        <v>-1.1063006095355377E-3</v>
      </c>
      <c r="N565" s="33">
        <v>-3.7781894207000732E-4</v>
      </c>
      <c r="O565" s="33">
        <v>-2.0373191825839854E-4</v>
      </c>
      <c r="P565" s="29">
        <f>(Table_TrackDisplacement[[#This Row],[LR Track Z]]-Table_TrackDisplacement[[#This Row],[RR Track Z]])*1000</f>
        <v>6.4810299938145022</v>
      </c>
      <c r="Q565" s="29">
        <f>_xlfn.XLOOKUP(Table_TrackDisplacement[[#This Row],[Track ID]],Table__Track_Baseline[Track ID],Table__Track_Baseline[Avg. Cant],"-")</f>
        <v>6.671553852523715</v>
      </c>
      <c r="R565" s="29">
        <f>Table_TrackDisplacement[[#This Row],[Cant Raw Data]]-Table_TrackDisplacement[[#This Row],[BL Cant Raw Data]]</f>
        <v>-0.19052385870921285</v>
      </c>
      <c r="S565" s="30">
        <f>(Table_TrackDisplacement[[#This Row],[Delta LR Z]]-Table_TrackDisplacement[[#This Row],[Delta RR Z]])*1000</f>
        <v>-0.19052385870921285</v>
      </c>
      <c r="T565" s="29">
        <f>Table_TrackDisplacement[[#This Row],[Cant Delta Data]]-Table_TrackDisplacement[[#This Row],[Raw Cant Change]]</f>
        <v>0</v>
      </c>
      <c r="U565" s="29">
        <f ca="1">IFERROR(Table_TrackDisplacement[[#This Row],[Cant Raw Data]]-OFFSET(Table_TrackDisplacement[[#This Row],[Cant Raw Data]],-2,0),"-")</f>
        <v>1.2029644518882776</v>
      </c>
      <c r="V565" s="29">
        <f ca="1">_xlfn.XLOOKUP(Table_TrackDisplacement[[#This Row],[Track ID]],Table__Track_Baseline[Track ID],Table__Track_Baseline[Avg. Twist],"-")</f>
        <v>1.4438090996584663</v>
      </c>
      <c r="W565" s="29">
        <f ca="1">IFERROR(Table_TrackDisplacement[[#This Row],[Twist Raw Data]]-Table_TrackDisplacement[[#This Row],[BL Twist Raw Data]],"-")</f>
        <v>-0.24084464777018866</v>
      </c>
      <c r="X565" s="29">
        <f ca="1">IFERROR(Table_TrackDisplacement[[#This Row],[Cant Delta Data]]-OFFSET(Table_TrackDisplacement[[#This Row],[Cant Delta Data]],-2,0),"-")</f>
        <v>-0.24084464777018866</v>
      </c>
      <c r="Y565" s="29">
        <f ca="1">IFERROR(Table_TrackDisplacement[[#This Row],[Twist Delta Data]]-Table_TrackDisplacement[[#This Row],[Raw Twist Change]],"-")</f>
        <v>0</v>
      </c>
      <c r="Z5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1313.6806112434595</v>
      </c>
      <c r="AA565" s="29">
        <f>_xlfn.XLOOKUP(Table_TrackDisplacement[[#This Row],[Track ID]],Table__Track_Baseline[Track ID],Table__Track_Baseline[Avg. Gauge],"-")</f>
        <v>1313.0767033808097</v>
      </c>
      <c r="AB565" s="29">
        <f>IFERROR(Table_TrackDisplacement[[#This Row],[Gauge Raw Data]]-Table_TrackDisplacement[[#This Row],[BL Gauge Raw Data]],"-")</f>
        <v>0.60390786264974849</v>
      </c>
      <c r="AC5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1.0786537956425615</v>
      </c>
    </row>
    <row r="566" spans="1:29" x14ac:dyDescent="0.25">
      <c r="A566" s="27">
        <v>45798.743055555555</v>
      </c>
      <c r="B566" s="28" t="s">
        <v>28</v>
      </c>
      <c r="C566" s="28" t="str">
        <f>Table_TrackDisplacement[[#This Row],[Epoch]]&amp;"-"&amp;Table_TrackDisplacement[[#This Row],[Track ID]]</f>
        <v>45798.7430555556-250-RL-OP-0037</v>
      </c>
      <c r="D566" s="34">
        <v>51901.484608527404</v>
      </c>
      <c r="E566" s="34">
        <v>159191.04287554926</v>
      </c>
      <c r="F566" s="34">
        <v>18.865273123133882</v>
      </c>
      <c r="G566" s="34">
        <v>51901.12745686432</v>
      </c>
      <c r="H566" s="34">
        <v>159189.77700322631</v>
      </c>
      <c r="I566" s="34">
        <v>18.858471951940103</v>
      </c>
      <c r="J566" s="33">
        <v>-1.88814228749834E-4</v>
      </c>
      <c r="K566" s="33">
        <v>-3.4072119160555303E-4</v>
      </c>
      <c r="L566" s="33">
        <v>-7.2687686611772051E-4</v>
      </c>
      <c r="M566" s="33">
        <v>-1.1958018367295153E-3</v>
      </c>
      <c r="N566" s="33">
        <v>-6.9592866930179298E-4</v>
      </c>
      <c r="O566" s="33">
        <v>-9.4612262561355465E-5</v>
      </c>
      <c r="P566" s="29">
        <f>(Table_TrackDisplacement[[#This Row],[LR Track Z]]-Table_TrackDisplacement[[#This Row],[RR Track Z]])*1000</f>
        <v>6.8011711937785435</v>
      </c>
      <c r="Q566" s="29">
        <f>_xlfn.XLOOKUP(Table_TrackDisplacement[[#This Row],[Track ID]],Table__Track_Baseline[Track ID],Table__Track_Baseline[Avg. Cant],"-")</f>
        <v>7.4334357973349086</v>
      </c>
      <c r="R566" s="29">
        <f>Table_TrackDisplacement[[#This Row],[Cant Raw Data]]-Table_TrackDisplacement[[#This Row],[BL Cant Raw Data]]</f>
        <v>-0.63226460355636505</v>
      </c>
      <c r="S566" s="30">
        <f>(Table_TrackDisplacement[[#This Row],[Delta LR Z]]-Table_TrackDisplacement[[#This Row],[Delta RR Z]])*1000</f>
        <v>-0.63226460355636505</v>
      </c>
      <c r="T566" s="29">
        <f>Table_TrackDisplacement[[#This Row],[Cant Delta Data]]-Table_TrackDisplacement[[#This Row],[Raw Cant Change]]</f>
        <v>0</v>
      </c>
      <c r="U566" s="29">
        <f ca="1">IFERROR(Table_TrackDisplacement[[#This Row],[Cant Raw Data]]-OFFSET(Table_TrackDisplacement[[#This Row],[Cant Raw Data]],-2,0),"-")</f>
        <v>0.64028239992808267</v>
      </c>
      <c r="V566" s="29">
        <f ca="1">_xlfn.XLOOKUP(Table_TrackDisplacement[[#This Row],[Track ID]],Table__Track_Baseline[Track ID],Table__Track_Baseline[Avg. Twist],"-")</f>
        <v>1.5237638896259398</v>
      </c>
      <c r="W566" s="29">
        <f ca="1">IFERROR(Table_TrackDisplacement[[#This Row],[Twist Raw Data]]-Table_TrackDisplacement[[#This Row],[BL Twist Raw Data]],"-")</f>
        <v>-0.88348148969785711</v>
      </c>
      <c r="X566" s="29">
        <f ca="1">IFERROR(Table_TrackDisplacement[[#This Row],[Cant Delta Data]]-OFFSET(Table_TrackDisplacement[[#This Row],[Cant Delta Data]],-2,0),"-")</f>
        <v>-0.88348148969785711</v>
      </c>
      <c r="Y566" s="29">
        <f ca="1">IFERROR(Table_TrackDisplacement[[#This Row],[Twist Delta Data]]-Table_TrackDisplacement[[#This Row],[Raw Twist Change]],"-")</f>
        <v>0</v>
      </c>
      <c r="Z5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1315.3084445842258</v>
      </c>
      <c r="AA566" s="29">
        <f>_xlfn.XLOOKUP(Table_TrackDisplacement[[#This Row],[Track ID]],Table__Track_Baseline[Track ID],Table__Track_Baseline[Avg. Gauge],"-")</f>
        <v>1314.6968682557522</v>
      </c>
      <c r="AB566" s="29">
        <f>IFERROR(Table_TrackDisplacement[[#This Row],[Gauge Raw Data]]-Table_TrackDisplacement[[#This Row],[BL Gauge Raw Data]],"-")</f>
        <v>0.6115763284735749</v>
      </c>
      <c r="AC5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1.240949202725983</v>
      </c>
    </row>
    <row r="567" spans="1:29" x14ac:dyDescent="0.25">
      <c r="A567" s="27">
        <v>45798.743055555555</v>
      </c>
      <c r="B567" s="28" t="s">
        <v>29</v>
      </c>
      <c r="C567" s="28" t="str">
        <f>Table_TrackDisplacement[[#This Row],[Epoch]]&amp;"-"&amp;Table_TrackDisplacement[[#This Row],[Track ID]]</f>
        <v>45798.7430555556-250-RL-OP-0038</v>
      </c>
      <c r="D567" s="34">
        <v>51902.447765809411</v>
      </c>
      <c r="E567" s="34">
        <v>159190.77423042283</v>
      </c>
      <c r="F567" s="34">
        <v>18.865124802963386</v>
      </c>
      <c r="G567" s="34">
        <v>51902.099872443272</v>
      </c>
      <c r="H567" s="34">
        <v>159189.50404742008</v>
      </c>
      <c r="I567" s="34">
        <v>18.857900000000001</v>
      </c>
      <c r="J567" s="33">
        <v>-2.0321749616414309E-8</v>
      </c>
      <c r="K567" s="33">
        <v>-6.6666110069490969E-4</v>
      </c>
      <c r="L567" s="33">
        <v>-9.6038001932896577E-4</v>
      </c>
      <c r="M567" s="33">
        <v>3.774315700866282E-6</v>
      </c>
      <c r="N567" s="33">
        <v>-1.3195229403208941E-3</v>
      </c>
      <c r="O567" s="33">
        <v>0</v>
      </c>
      <c r="P567" s="29">
        <f>(Table_TrackDisplacement[[#This Row],[LR Track Z]]-Table_TrackDisplacement[[#This Row],[RR Track Z]])*1000</f>
        <v>7.2248029633854571</v>
      </c>
      <c r="Q567" s="29">
        <f>_xlfn.XLOOKUP(Table_TrackDisplacement[[#This Row],[Track ID]],Table__Track_Baseline[Track ID],Table__Track_Baseline[Avg. Cant],"-")</f>
        <v>8.1851829827144229</v>
      </c>
      <c r="R567" s="29">
        <f>Table_TrackDisplacement[[#This Row],[Cant Raw Data]]-Table_TrackDisplacement[[#This Row],[BL Cant Raw Data]]</f>
        <v>-0.96038001932896577</v>
      </c>
      <c r="S567" s="30">
        <f>(Table_TrackDisplacement[[#This Row],[Delta LR Z]]-Table_TrackDisplacement[[#This Row],[Delta RR Z]])*1000</f>
        <v>-0.96038001932896577</v>
      </c>
      <c r="T567" s="29">
        <f>Table_TrackDisplacement[[#This Row],[Cant Delta Data]]-Table_TrackDisplacement[[#This Row],[Raw Cant Change]]</f>
        <v>0</v>
      </c>
      <c r="U567" s="29">
        <f ca="1">IFERROR(Table_TrackDisplacement[[#This Row],[Cant Raw Data]]-OFFSET(Table_TrackDisplacement[[#This Row],[Cant Raw Data]],-2,0),"-")</f>
        <v>0.74377296957095496</v>
      </c>
      <c r="V567" s="29">
        <f ca="1">_xlfn.XLOOKUP(Table_TrackDisplacement[[#This Row],[Track ID]],Table__Track_Baseline[Track ID],Table__Track_Baseline[Avg. Twist],"-")</f>
        <v>1.5136291301907079</v>
      </c>
      <c r="W567" s="29">
        <f ca="1">IFERROR(Table_TrackDisplacement[[#This Row],[Twist Raw Data]]-Table_TrackDisplacement[[#This Row],[BL Twist Raw Data]],"-")</f>
        <v>-0.76985616061975293</v>
      </c>
      <c r="X567" s="29">
        <f ca="1">IFERROR(Table_TrackDisplacement[[#This Row],[Cant Delta Data]]-OFFSET(Table_TrackDisplacement[[#This Row],[Cant Delta Data]],-2,0),"-")</f>
        <v>-0.76985616061975293</v>
      </c>
      <c r="Y567" s="29">
        <f ca="1">IFERROR(Table_TrackDisplacement[[#This Row],[Twist Delta Data]]-Table_TrackDisplacement[[#This Row],[Raw Twist Change]],"-")</f>
        <v>0</v>
      </c>
      <c r="Z5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1316.9839985582914</v>
      </c>
      <c r="AA567" s="29">
        <f>_xlfn.XLOOKUP(Table_TrackDisplacement[[#This Row],[Track ID]],Table__Track_Baseline[Track ID],Table__Track_Baseline[Avg. Gauge],"-")</f>
        <v>1316.360972673865</v>
      </c>
      <c r="AB567" s="29">
        <f>IFERROR(Table_TrackDisplacement[[#This Row],[Gauge Raw Data]]-Table_TrackDisplacement[[#This Row],[BL Gauge Raw Data]],"-")</f>
        <v>0.62302588442639717</v>
      </c>
      <c r="AC5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1.1612806561893254</v>
      </c>
    </row>
    <row r="568" spans="1:29" x14ac:dyDescent="0.25">
      <c r="A568" s="27">
        <v>45798.743055555555</v>
      </c>
      <c r="B568" s="28" t="s">
        <v>30</v>
      </c>
      <c r="C568" s="28" t="str">
        <f>Table_TrackDisplacement[[#This Row],[Epoch]]&amp;"-"&amp;Table_TrackDisplacement[[#This Row],[Track ID]]</f>
        <v>45798.7430555556-250-RL-OP-0039</v>
      </c>
      <c r="D568" s="34">
        <v>51903.412339687522</v>
      </c>
      <c r="E568" s="34">
        <v>159190.51041847002</v>
      </c>
      <c r="F568" s="34">
        <v>18.865822806114334</v>
      </c>
      <c r="G568" s="34">
        <v>51903.064539433311</v>
      </c>
      <c r="H568" s="34">
        <v>159189.24057522361</v>
      </c>
      <c r="I568" s="34">
        <v>18.857900000000001</v>
      </c>
      <c r="J568" s="33">
        <v>-1.3399403542280197E-7</v>
      </c>
      <c r="K568" s="33">
        <v>-6.666300178039819E-4</v>
      </c>
      <c r="L568" s="33">
        <v>-7.3879176052571438E-4</v>
      </c>
      <c r="M568" s="33">
        <v>3.1982955988496542E-5</v>
      </c>
      <c r="N568" s="33">
        <v>-1.2163060600869358E-3</v>
      </c>
      <c r="O568" s="33">
        <v>0</v>
      </c>
      <c r="P568" s="29">
        <f>(Table_TrackDisplacement[[#This Row],[LR Track Z]]-Table_TrackDisplacement[[#This Row],[RR Track Z]])*1000</f>
        <v>7.9228061143332695</v>
      </c>
      <c r="Q568" s="29">
        <f>_xlfn.XLOOKUP(Table_TrackDisplacement[[#This Row],[Track ID]],Table__Track_Baseline[Track ID],Table__Track_Baseline[Avg. Cant],"-")</f>
        <v>8.6615978748589839</v>
      </c>
      <c r="R568" s="29">
        <f>Table_TrackDisplacement[[#This Row],[Cant Raw Data]]-Table_TrackDisplacement[[#This Row],[BL Cant Raw Data]]</f>
        <v>-0.73879176052571438</v>
      </c>
      <c r="S568" s="30">
        <f>(Table_TrackDisplacement[[#This Row],[Delta LR Z]]-Table_TrackDisplacement[[#This Row],[Delta RR Z]])*1000</f>
        <v>-0.73879176052571438</v>
      </c>
      <c r="T568" s="29">
        <f>Table_TrackDisplacement[[#This Row],[Cant Delta Data]]-Table_TrackDisplacement[[#This Row],[Raw Cant Change]]</f>
        <v>0</v>
      </c>
      <c r="U568" s="29">
        <f ca="1">IFERROR(Table_TrackDisplacement[[#This Row],[Cant Raw Data]]-OFFSET(Table_TrackDisplacement[[#This Row],[Cant Raw Data]],-2,0),"-")</f>
        <v>1.121634920554726</v>
      </c>
      <c r="V568" s="29">
        <f ca="1">_xlfn.XLOOKUP(Table_TrackDisplacement[[#This Row],[Track ID]],Table__Track_Baseline[Track ID],Table__Track_Baseline[Avg. Twist],"-")</f>
        <v>1.2281620775240754</v>
      </c>
      <c r="W568" s="29">
        <f ca="1">IFERROR(Table_TrackDisplacement[[#This Row],[Twist Raw Data]]-Table_TrackDisplacement[[#This Row],[BL Twist Raw Data]],"-")</f>
        <v>-0.10652715696934933</v>
      </c>
      <c r="X568" s="29">
        <f ca="1">IFERROR(Table_TrackDisplacement[[#This Row],[Cant Delta Data]]-OFFSET(Table_TrackDisplacement[[#This Row],[Cant Delta Data]],-2,0),"-")</f>
        <v>-0.10652715696934933</v>
      </c>
      <c r="Y568" s="29">
        <f ca="1">IFERROR(Table_TrackDisplacement[[#This Row],[Twist Delta Data]]-Table_TrackDisplacement[[#This Row],[Raw Twist Change]],"-")</f>
        <v>0</v>
      </c>
      <c r="Z5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1316.6357347943047</v>
      </c>
      <c r="AA568" s="29">
        <f>_xlfn.XLOOKUP(Table_TrackDisplacement[[#This Row],[Track ID]],Table__Track_Baseline[Track ID],Table__Track_Baseline[Avg. Gauge],"-")</f>
        <v>1316.118744445334</v>
      </c>
      <c r="AB568" s="29">
        <f>IFERROR(Table_TrackDisplacement[[#This Row],[Gauge Raw Data]]-Table_TrackDisplacement[[#This Row],[BL Gauge Raw Data]],"-")</f>
        <v>0.51699034897069396</v>
      </c>
      <c r="AC5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0.92140572787419495</v>
      </c>
    </row>
    <row r="569" spans="1:29" x14ac:dyDescent="0.25">
      <c r="A569" s="27">
        <v>45798.743055555555</v>
      </c>
      <c r="B569" s="28" t="s">
        <v>31</v>
      </c>
      <c r="C569" s="28" t="str">
        <f>Table_TrackDisplacement[[#This Row],[Epoch]]&amp;"-"&amp;Table_TrackDisplacement[[#This Row],[Track ID]]</f>
        <v>45798.7430555556-250-RL-OP-0040</v>
      </c>
      <c r="D569" s="34">
        <v>51904.37691356564</v>
      </c>
      <c r="E569" s="34">
        <v>159190.2466065172</v>
      </c>
      <c r="F569" s="34">
        <v>18.866520809265278</v>
      </c>
      <c r="G569" s="34">
        <v>51904.029206423358</v>
      </c>
      <c r="H569" s="34">
        <v>159188.97710302711</v>
      </c>
      <c r="I569" s="34">
        <v>18.857900000000001</v>
      </c>
      <c r="J569" s="33">
        <v>-2.4766632122918963E-7</v>
      </c>
      <c r="K569" s="33">
        <v>-6.6659893491305411E-4</v>
      </c>
      <c r="L569" s="33">
        <v>-5.172035017260157E-4</v>
      </c>
      <c r="M569" s="33">
        <v>6.0191603552084416E-5</v>
      </c>
      <c r="N569" s="33">
        <v>-1.1130892089568079E-3</v>
      </c>
      <c r="O569" s="33">
        <v>0</v>
      </c>
      <c r="P569" s="29">
        <f>(Table_TrackDisplacement[[#This Row],[LR Track Z]]-Table_TrackDisplacement[[#This Row],[RR Track Z]])*1000</f>
        <v>8.6208092652775292</v>
      </c>
      <c r="Q569" s="29">
        <f>_xlfn.XLOOKUP(Table_TrackDisplacement[[#This Row],[Track ID]],Table__Track_Baseline[Track ID],Table__Track_Baseline[Avg. Cant],"-")</f>
        <v>9.1380127670035449</v>
      </c>
      <c r="R569" s="29">
        <f>Table_TrackDisplacement[[#This Row],[Cant Raw Data]]-Table_TrackDisplacement[[#This Row],[BL Cant Raw Data]]</f>
        <v>-0.5172035017260157</v>
      </c>
      <c r="S569" s="30">
        <f>(Table_TrackDisplacement[[#This Row],[Delta LR Z]]-Table_TrackDisplacement[[#This Row],[Delta RR Z]])*1000</f>
        <v>-0.5172035017260157</v>
      </c>
      <c r="T569" s="29">
        <f>Table_TrackDisplacement[[#This Row],[Cant Delta Data]]-Table_TrackDisplacement[[#This Row],[Raw Cant Change]]</f>
        <v>0</v>
      </c>
      <c r="U569" s="29">
        <f ca="1">IFERROR(Table_TrackDisplacement[[#This Row],[Cant Raw Data]]-OFFSET(Table_TrackDisplacement[[#This Row],[Cant Raw Data]],-2,0),"-")</f>
        <v>1.3960063018920721</v>
      </c>
      <c r="V569" s="29">
        <f ca="1">_xlfn.XLOOKUP(Table_TrackDisplacement[[#This Row],[Track ID]],Table__Track_Baseline[Track ID],Table__Track_Baseline[Avg. Twist],"-")</f>
        <v>0.95282978428912202</v>
      </c>
      <c r="W569" s="29">
        <f ca="1">IFERROR(Table_TrackDisplacement[[#This Row],[Twist Raw Data]]-Table_TrackDisplacement[[#This Row],[BL Twist Raw Data]],"-")</f>
        <v>0.44317651760295007</v>
      </c>
      <c r="X569" s="29">
        <f ca="1">IFERROR(Table_TrackDisplacement[[#This Row],[Cant Delta Data]]-OFFSET(Table_TrackDisplacement[[#This Row],[Cant Delta Data]],-2,0),"-")</f>
        <v>0.44317651760295007</v>
      </c>
      <c r="Y569" s="29">
        <f ca="1">IFERROR(Table_TrackDisplacement[[#This Row],[Twist Delta Data]]-Table_TrackDisplacement[[#This Row],[Raw Twist Change]],"-")</f>
        <v>0</v>
      </c>
      <c r="Z5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1316.2878433363994</v>
      </c>
      <c r="AA569" s="29">
        <f>_xlfn.XLOOKUP(Table_TrackDisplacement[[#This Row],[Track ID]],Table__Track_Baseline[Track ID],Table__Track_Baseline[Avg. Gauge],"-")</f>
        <v>1315.8766898367924</v>
      </c>
      <c r="AB569" s="29">
        <f>IFERROR(Table_TrackDisplacement[[#This Row],[Gauge Raw Data]]-Table_TrackDisplacement[[#This Row],[BL Gauge Raw Data]],"-")</f>
        <v>0.41115349960705316</v>
      </c>
      <c r="AC5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0.6859343498879017</v>
      </c>
    </row>
    <row r="570" spans="1:29" x14ac:dyDescent="0.25">
      <c r="A570" s="27">
        <v>45798.743055555555</v>
      </c>
      <c r="B570" s="28" t="s">
        <v>32</v>
      </c>
      <c r="C570" s="28" t="str">
        <f>Table_TrackDisplacement[[#This Row],[Epoch]]&amp;"-"&amp;Table_TrackDisplacement[[#This Row],[Track ID]]</f>
        <v>45798.7430555556-250-RL-OP-0041</v>
      </c>
      <c r="D570" s="34">
        <v>51905.341841450259</v>
      </c>
      <c r="E570" s="34">
        <v>159189.98417913547</v>
      </c>
      <c r="F570" s="34">
        <v>18.867392406740745</v>
      </c>
      <c r="G570" s="34">
        <v>51905.003861439305</v>
      </c>
      <c r="H570" s="34">
        <v>159188.71199129781</v>
      </c>
      <c r="I570" s="34">
        <v>18.858054777028663</v>
      </c>
      <c r="J570" s="33">
        <v>7.2817783802747726E-8</v>
      </c>
      <c r="K570" s="33">
        <v>-6.6668595536611974E-4</v>
      </c>
      <c r="L570" s="33">
        <v>-3.7311640754822406E-4</v>
      </c>
      <c r="M570" s="33">
        <v>4.1859384509734809E-6</v>
      </c>
      <c r="N570" s="33">
        <v>-9.8446820629760623E-4</v>
      </c>
      <c r="O570" s="33">
        <v>-4.9921696327004383E-5</v>
      </c>
      <c r="P570" s="29">
        <f>(Table_TrackDisplacement[[#This Row],[LR Track Z]]-Table_TrackDisplacement[[#This Row],[RR Track Z]])*1000</f>
        <v>9.3376297120819629</v>
      </c>
      <c r="Q570" s="29">
        <f>_xlfn.XLOOKUP(Table_TrackDisplacement[[#This Row],[Track ID]],Table__Track_Baseline[Track ID],Table__Track_Baseline[Avg. Cant],"-")</f>
        <v>9.6608244233031826</v>
      </c>
      <c r="R570" s="29">
        <f>Table_TrackDisplacement[[#This Row],[Cant Raw Data]]-Table_TrackDisplacement[[#This Row],[BL Cant Raw Data]]</f>
        <v>-0.32319471122121968</v>
      </c>
      <c r="S570" s="30">
        <f>(Table_TrackDisplacement[[#This Row],[Delta LR Z]]-Table_TrackDisplacement[[#This Row],[Delta RR Z]])*1000</f>
        <v>-0.32319471122121968</v>
      </c>
      <c r="T570" s="29">
        <f>Table_TrackDisplacement[[#This Row],[Cant Delta Data]]-Table_TrackDisplacement[[#This Row],[Raw Cant Change]]</f>
        <v>0</v>
      </c>
      <c r="U570" s="29">
        <f ca="1">IFERROR(Table_TrackDisplacement[[#This Row],[Cant Raw Data]]-OFFSET(Table_TrackDisplacement[[#This Row],[Cant Raw Data]],-2,0),"-")</f>
        <v>1.4148235977486934</v>
      </c>
      <c r="V570" s="29">
        <f ca="1">_xlfn.XLOOKUP(Table_TrackDisplacement[[#This Row],[Track ID]],Table__Track_Baseline[Track ID],Table__Track_Baseline[Avg. Twist],"-")</f>
        <v>0.99922654844419867</v>
      </c>
      <c r="W570" s="29">
        <f ca="1">IFERROR(Table_TrackDisplacement[[#This Row],[Twist Raw Data]]-Table_TrackDisplacement[[#This Row],[BL Twist Raw Data]],"-")</f>
        <v>0.4155970493044947</v>
      </c>
      <c r="X570" s="29">
        <f ca="1">IFERROR(Table_TrackDisplacement[[#This Row],[Cant Delta Data]]-OFFSET(Table_TrackDisplacement[[#This Row],[Cant Delta Data]],-2,0),"-")</f>
        <v>0.4155970493044947</v>
      </c>
      <c r="Y570" s="29">
        <f ca="1">IFERROR(Table_TrackDisplacement[[#This Row],[Twist Delta Data]]-Table_TrackDisplacement[[#This Row],[Raw Twist Change]],"-")</f>
        <v>0</v>
      </c>
      <c r="Z5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1316.3508549877663</v>
      </c>
      <c r="AA570" s="29">
        <f>_xlfn.XLOOKUP(Table_TrackDisplacement[[#This Row],[Track ID]],Table__Track_Baseline[Track ID],Table__Track_Baseline[Avg. Gauge],"-")</f>
        <v>1316.0471258679206</v>
      </c>
      <c r="AB570" s="29">
        <f>IFERROR(Table_TrackDisplacement[[#This Row],[Gauge Raw Data]]-Table_TrackDisplacement[[#This Row],[BL Gauge Raw Data]],"-")</f>
        <v>0.30372911984568418</v>
      </c>
      <c r="AC5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0.4532739768948495</v>
      </c>
    </row>
    <row r="571" spans="1:29" x14ac:dyDescent="0.25">
      <c r="A571" s="27">
        <v>45798.743055555555</v>
      </c>
      <c r="B571" s="28" t="s">
        <v>33</v>
      </c>
      <c r="C571" s="28" t="str">
        <f>Table_TrackDisplacement[[#This Row],[Epoch]]&amp;"-"&amp;Table_TrackDisplacement[[#This Row],[Track ID]]</f>
        <v>45798.7430555556-250-RL-OP-0042</v>
      </c>
      <c r="D571" s="34">
        <v>51906.308594977025</v>
      </c>
      <c r="E571" s="34">
        <v>159189.72847487876</v>
      </c>
      <c r="F571" s="34">
        <v>18.869110425193991</v>
      </c>
      <c r="G571" s="34">
        <v>51905.970490499021</v>
      </c>
      <c r="H571" s="34">
        <v>159188.45581358409</v>
      </c>
      <c r="I571" s="34">
        <v>18.859168280831987</v>
      </c>
      <c r="J571" s="33">
        <v>5.0066591938957572E-7</v>
      </c>
      <c r="K571" s="33">
        <v>-6.6679911105893552E-4</v>
      </c>
      <c r="L571" s="33">
        <v>-6.0685949931382765E-4</v>
      </c>
      <c r="M571" s="33">
        <v>3.4300544939469546E-5</v>
      </c>
      <c r="N571" s="33">
        <v>-8.7272873497568071E-4</v>
      </c>
      <c r="O571" s="33">
        <v>-4.09070590755789E-4</v>
      </c>
      <c r="P571" s="29">
        <f>(Table_TrackDisplacement[[#This Row],[LR Track Z]]-Table_TrackDisplacement[[#This Row],[RR Track Z]])*1000</f>
        <v>9.9421443620038019</v>
      </c>
      <c r="Q571" s="29">
        <f>_xlfn.XLOOKUP(Table_TrackDisplacement[[#This Row],[Track ID]],Table__Track_Baseline[Track ID],Table__Track_Baseline[Avg. Cant],"-")</f>
        <v>10.139933270561841</v>
      </c>
      <c r="R571" s="29">
        <f>Table_TrackDisplacement[[#This Row],[Cant Raw Data]]-Table_TrackDisplacement[[#This Row],[BL Cant Raw Data]]</f>
        <v>-0.19778890855803866</v>
      </c>
      <c r="S571" s="30">
        <f>(Table_TrackDisplacement[[#This Row],[Delta LR Z]]-Table_TrackDisplacement[[#This Row],[Delta RR Z]])*1000</f>
        <v>-0.19778890855803866</v>
      </c>
      <c r="T571" s="29">
        <f>Table_TrackDisplacement[[#This Row],[Cant Delta Data]]-Table_TrackDisplacement[[#This Row],[Raw Cant Change]]</f>
        <v>0</v>
      </c>
      <c r="U571" s="29">
        <f ca="1">IFERROR(Table_TrackDisplacement[[#This Row],[Cant Raw Data]]-OFFSET(Table_TrackDisplacement[[#This Row],[Cant Raw Data]],-2,0),"-")</f>
        <v>1.3213350967262727</v>
      </c>
      <c r="V571" s="29">
        <f ca="1">_xlfn.XLOOKUP(Table_TrackDisplacement[[#This Row],[Track ID]],Table__Track_Baseline[Track ID],Table__Track_Baseline[Avg. Twist],"-")</f>
        <v>1.0019205035582956</v>
      </c>
      <c r="W571" s="29">
        <f ca="1">IFERROR(Table_TrackDisplacement[[#This Row],[Twist Raw Data]]-Table_TrackDisplacement[[#This Row],[BL Twist Raw Data]],"-")</f>
        <v>0.31941459316797705</v>
      </c>
      <c r="X571" s="29">
        <f ca="1">IFERROR(Table_TrackDisplacement[[#This Row],[Cant Delta Data]]-OFFSET(Table_TrackDisplacement[[#This Row],[Cant Delta Data]],-2,0),"-")</f>
        <v>0.31941459316797705</v>
      </c>
      <c r="Y571" s="29">
        <f ca="1">IFERROR(Table_TrackDisplacement[[#This Row],[Twist Delta Data]]-Table_TrackDisplacement[[#This Row],[Raw Twist Change]],"-")</f>
        <v>0</v>
      </c>
      <c r="Z5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1316.8448106120968</v>
      </c>
      <c r="AA571" s="29">
        <f>_xlfn.XLOOKUP(Table_TrackDisplacement[[#This Row],[Track ID]],Table__Track_Baseline[Track ID],Table__Track_Baseline[Avg. Gauge],"-")</f>
        <v>1316.655979842496</v>
      </c>
      <c r="AB571" s="29">
        <f>IFERROR(Table_TrackDisplacement[[#This Row],[Gauge Raw Data]]-Table_TrackDisplacement[[#This Row],[BL Gauge Raw Data]],"-")</f>
        <v>0.1888307696008269</v>
      </c>
      <c r="AC5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0.28752372802404386</v>
      </c>
    </row>
    <row r="572" spans="1:29" x14ac:dyDescent="0.25">
      <c r="A572" s="27">
        <v>45798.743055555555</v>
      </c>
      <c r="B572" s="28" t="s">
        <v>34</v>
      </c>
      <c r="C572" s="28" t="str">
        <f>Table_TrackDisplacement[[#This Row],[Epoch]]&amp;"-"&amp;Table_TrackDisplacement[[#This Row],[Track ID]]</f>
        <v>45798.7430555556-250-RL-OP-0043</v>
      </c>
      <c r="D572" s="34">
        <v>51907.275348503783</v>
      </c>
      <c r="E572" s="34">
        <v>159189.47277062206</v>
      </c>
      <c r="F572" s="34">
        <v>18.870828443647241</v>
      </c>
      <c r="G572" s="34">
        <v>51906.937119558745</v>
      </c>
      <c r="H572" s="34">
        <v>159188.19963587038</v>
      </c>
      <c r="I572" s="34">
        <v>18.860281784635312</v>
      </c>
      <c r="J572" s="33">
        <v>9.2849950306117535E-7</v>
      </c>
      <c r="K572" s="33">
        <v>-6.6691223764792085E-4</v>
      </c>
      <c r="L572" s="33">
        <v>-8.4060259107232582E-4</v>
      </c>
      <c r="M572" s="33">
        <v>6.441516597988084E-5</v>
      </c>
      <c r="N572" s="33">
        <v>-7.6098923454992473E-4</v>
      </c>
      <c r="O572" s="33">
        <v>-7.6821948518457361E-4</v>
      </c>
      <c r="P572" s="29">
        <f>(Table_TrackDisplacement[[#This Row],[LR Track Z]]-Table_TrackDisplacement[[#This Row],[RR Track Z]])*1000</f>
        <v>10.546659011929194</v>
      </c>
      <c r="Q572" s="29">
        <f>_xlfn.XLOOKUP(Table_TrackDisplacement[[#This Row],[Track ID]],Table__Track_Baseline[Track ID],Table__Track_Baseline[Avg. Cant],"-")</f>
        <v>10.619042117816946</v>
      </c>
      <c r="R572" s="29">
        <f>Table_TrackDisplacement[[#This Row],[Cant Raw Data]]-Table_TrackDisplacement[[#This Row],[BL Cant Raw Data]]</f>
        <v>-7.2383105887752208E-2</v>
      </c>
      <c r="S572" s="30">
        <f>(Table_TrackDisplacement[[#This Row],[Delta LR Z]]-Table_TrackDisplacement[[#This Row],[Delta RR Z]])*1000</f>
        <v>-7.2383105887752208E-2</v>
      </c>
      <c r="T572" s="29">
        <f>Table_TrackDisplacement[[#This Row],[Cant Delta Data]]-Table_TrackDisplacement[[#This Row],[Raw Cant Change]]</f>
        <v>0</v>
      </c>
      <c r="U572" s="29">
        <f ca="1">IFERROR(Table_TrackDisplacement[[#This Row],[Cant Raw Data]]-OFFSET(Table_TrackDisplacement[[#This Row],[Cant Raw Data]],-2,0),"-")</f>
        <v>1.2090292998472307</v>
      </c>
      <c r="V572" s="29">
        <f ca="1">_xlfn.XLOOKUP(Table_TrackDisplacement[[#This Row],[Track ID]],Table__Track_Baseline[Track ID],Table__Track_Baseline[Avg. Twist],"-")</f>
        <v>0.95821769451376326</v>
      </c>
      <c r="W572" s="29">
        <f ca="1">IFERROR(Table_TrackDisplacement[[#This Row],[Twist Raw Data]]-Table_TrackDisplacement[[#This Row],[BL Twist Raw Data]],"-")</f>
        <v>0.25081160533346747</v>
      </c>
      <c r="X572" s="29">
        <f ca="1">IFERROR(Table_TrackDisplacement[[#This Row],[Cant Delta Data]]-OFFSET(Table_TrackDisplacement[[#This Row],[Cant Delta Data]],-2,0),"-")</f>
        <v>0.25081160533346747</v>
      </c>
      <c r="Y572" s="29">
        <f ca="1">IFERROR(Table_TrackDisplacement[[#This Row],[Twist Delta Data]]-Table_TrackDisplacement[[#This Row],[Raw Twist Change]],"-")</f>
        <v>0</v>
      </c>
      <c r="Z5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1317.3390403454418</v>
      </c>
      <c r="AA572" s="29">
        <f>_xlfn.XLOOKUP(Table_TrackDisplacement[[#This Row],[Track ID]],Table__Track_Baseline[Track ID],Table__Track_Baseline[Avg. Gauge],"-")</f>
        <v>1317.2650047757083</v>
      </c>
      <c r="AB572" s="29">
        <f>IFERROR(Table_TrackDisplacement[[#This Row],[Gauge Raw Data]]-Table_TrackDisplacement[[#This Row],[BL Gauge Raw Data]],"-")</f>
        <v>7.4035569733496231E-2</v>
      </c>
      <c r="AC5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0.13461185751781354</v>
      </c>
    </row>
    <row r="573" spans="1:29" x14ac:dyDescent="0.25">
      <c r="A573" s="27">
        <v>45798.743055555555</v>
      </c>
      <c r="B573" s="28" t="s">
        <v>35</v>
      </c>
      <c r="C573" s="28" t="str">
        <f>Table_TrackDisplacement[[#This Row],[Epoch]]&amp;"-"&amp;Table_TrackDisplacement[[#This Row],[Track ID]]</f>
        <v>45798.7430555556-250-RL-OP-0044</v>
      </c>
      <c r="D573" s="34">
        <v>51908.242837030943</v>
      </c>
      <c r="E573" s="34">
        <v>159189.22062199659</v>
      </c>
      <c r="F573" s="34">
        <v>18.872961738006055</v>
      </c>
      <c r="G573" s="34">
        <v>51907.904497335403</v>
      </c>
      <c r="H573" s="34">
        <v>159187.94712587461</v>
      </c>
      <c r="I573" s="34">
        <v>18.861943261262798</v>
      </c>
      <c r="J573" s="33">
        <v>1.1895936040673405E-5</v>
      </c>
      <c r="K573" s="33">
        <v>-6.1835031374357641E-4</v>
      </c>
      <c r="L573" s="33">
        <v>-8.9784451584407066E-4</v>
      </c>
      <c r="M573" s="33">
        <v>-9.1918554971925914E-6</v>
      </c>
      <c r="N573" s="33">
        <v>-7.0176788722164929E-4</v>
      </c>
      <c r="O573" s="33">
        <v>-8.8772920304691638E-4</v>
      </c>
      <c r="P573" s="29">
        <f>(Table_TrackDisplacement[[#This Row],[LR Track Z]]-Table_TrackDisplacement[[#This Row],[RR Track Z]])*1000</f>
        <v>11.0184767432564</v>
      </c>
      <c r="Q573" s="29">
        <f>_xlfn.XLOOKUP(Table_TrackDisplacement[[#This Row],[Track ID]],Table__Track_Baseline[Track ID],Table__Track_Baseline[Avg. Cant],"-")</f>
        <v>11.028592056053554</v>
      </c>
      <c r="R573" s="29">
        <f>Table_TrackDisplacement[[#This Row],[Cant Raw Data]]-Table_TrackDisplacement[[#This Row],[BL Cant Raw Data]]</f>
        <v>-1.0115312797154274E-2</v>
      </c>
      <c r="S573" s="30">
        <f>(Table_TrackDisplacement[[#This Row],[Delta LR Z]]-Table_TrackDisplacement[[#This Row],[Delta RR Z]])*1000</f>
        <v>-1.0115312797154274E-2</v>
      </c>
      <c r="T573" s="29">
        <f>Table_TrackDisplacement[[#This Row],[Cant Delta Data]]-Table_TrackDisplacement[[#This Row],[Raw Cant Change]]</f>
        <v>0</v>
      </c>
      <c r="U573" s="29">
        <f ca="1">IFERROR(Table_TrackDisplacement[[#This Row],[Cant Raw Data]]-OFFSET(Table_TrackDisplacement[[#This Row],[Cant Raw Data]],-2,0),"-")</f>
        <v>1.0763323812525982</v>
      </c>
      <c r="V573" s="29">
        <f ca="1">_xlfn.XLOOKUP(Table_TrackDisplacement[[#This Row],[Track ID]],Table__Track_Baseline[Track ID],Table__Track_Baseline[Avg. Twist],"-")</f>
        <v>0.88865878549171384</v>
      </c>
      <c r="W573" s="29">
        <f ca="1">IFERROR(Table_TrackDisplacement[[#This Row],[Twist Raw Data]]-Table_TrackDisplacement[[#This Row],[BL Twist Raw Data]],"-")</f>
        <v>0.18767359576088438</v>
      </c>
      <c r="X573" s="29">
        <f ca="1">IFERROR(Table_TrackDisplacement[[#This Row],[Cant Delta Data]]-OFFSET(Table_TrackDisplacement[[#This Row],[Cant Delta Data]],-2,0),"-")</f>
        <v>0.18767359576088438</v>
      </c>
      <c r="Y573" s="29">
        <f ca="1">IFERROR(Table_TrackDisplacement[[#This Row],[Twist Delta Data]]-Table_TrackDisplacement[[#This Row],[Raw Twist Change]],"-")</f>
        <v>0</v>
      </c>
      <c r="Z5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1317.7205808187994</v>
      </c>
      <c r="AA573" s="29">
        <f>_xlfn.XLOOKUP(Table_TrackDisplacement[[#This Row],[Track ID]],Table__Track_Baseline[Track ID],Table__Track_Baseline[Avg. Gauge],"-")</f>
        <v>1317.6346329476246</v>
      </c>
      <c r="AB573" s="29">
        <f>IFERROR(Table_TrackDisplacement[[#This Row],[Gauge Raw Data]]-Table_TrackDisplacement[[#This Row],[BL Gauge Raw Data]],"-")</f>
        <v>8.5947871174766988E-2</v>
      </c>
      <c r="AC5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8.6634323855493051E-2</v>
      </c>
    </row>
    <row r="574" spans="1:29" x14ac:dyDescent="0.25">
      <c r="A574" s="27">
        <v>45798.743055555555</v>
      </c>
      <c r="B574" s="28" t="s">
        <v>36</v>
      </c>
      <c r="C574" s="28" t="str">
        <f>Table_TrackDisplacement[[#This Row],[Epoch]]&amp;"-"&amp;Table_TrackDisplacement[[#This Row],[Track ID]]</f>
        <v>45798.7430555556-250-RL-OP-0045</v>
      </c>
      <c r="D574" s="34">
        <v>51909.212440777213</v>
      </c>
      <c r="E574" s="34">
        <v>159188.97596014244</v>
      </c>
      <c r="F574" s="34">
        <v>18.875987022705825</v>
      </c>
      <c r="G574" s="34">
        <v>51908.873768291982</v>
      </c>
      <c r="H574" s="34">
        <v>159187.70114468687</v>
      </c>
      <c r="I574" s="34">
        <v>18.864601833029436</v>
      </c>
      <c r="J574" s="33">
        <v>4.9316302465740591E-5</v>
      </c>
      <c r="K574" s="33">
        <v>-4.6636437764391303E-4</v>
      </c>
      <c r="L574" s="33">
        <v>-5.7649980316654137E-4</v>
      </c>
      <c r="M574" s="33">
        <v>-3.5098993976134807E-5</v>
      </c>
      <c r="N574" s="33">
        <v>-8.0070036347024143E-4</v>
      </c>
      <c r="O574" s="33">
        <v>-5.7129516426712712E-4</v>
      </c>
      <c r="P574" s="29">
        <f>(Table_TrackDisplacement[[#This Row],[LR Track Z]]-Table_TrackDisplacement[[#This Row],[RR Track Z]])*1000</f>
        <v>11.385189676389018</v>
      </c>
      <c r="Q574" s="29">
        <f>_xlfn.XLOOKUP(Table_TrackDisplacement[[#This Row],[Track ID]],Table__Track_Baseline[Track ID],Table__Track_Baseline[Avg. Cant],"-")</f>
        <v>11.390394315288432</v>
      </c>
      <c r="R574" s="29">
        <f>Table_TrackDisplacement[[#This Row],[Cant Raw Data]]-Table_TrackDisplacement[[#This Row],[BL Cant Raw Data]]</f>
        <v>-5.204638899414249E-3</v>
      </c>
      <c r="S574" s="30">
        <f>(Table_TrackDisplacement[[#This Row],[Delta LR Z]]-Table_TrackDisplacement[[#This Row],[Delta RR Z]])*1000</f>
        <v>-5.204638899414249E-3</v>
      </c>
      <c r="T574" s="29">
        <f>Table_TrackDisplacement[[#This Row],[Cant Delta Data]]-Table_TrackDisplacement[[#This Row],[Raw Cant Change]]</f>
        <v>0</v>
      </c>
      <c r="U574" s="29">
        <f ca="1">IFERROR(Table_TrackDisplacement[[#This Row],[Cant Raw Data]]-OFFSET(Table_TrackDisplacement[[#This Row],[Cant Raw Data]],-2,0),"-")</f>
        <v>0.83853066445982449</v>
      </c>
      <c r="V574" s="29">
        <f ca="1">_xlfn.XLOOKUP(Table_TrackDisplacement[[#This Row],[Track ID]],Table__Track_Baseline[Track ID],Table__Track_Baseline[Avg. Twist],"-")</f>
        <v>0.77135219747148653</v>
      </c>
      <c r="W574" s="29">
        <f ca="1">IFERROR(Table_TrackDisplacement[[#This Row],[Twist Raw Data]]-Table_TrackDisplacement[[#This Row],[BL Twist Raw Data]],"-")</f>
        <v>6.7178466988337959E-2</v>
      </c>
      <c r="X574" s="29">
        <f ca="1">IFERROR(Table_TrackDisplacement[[#This Row],[Cant Delta Data]]-OFFSET(Table_TrackDisplacement[[#This Row],[Cant Delta Data]],-2,0),"-")</f>
        <v>6.7178466988337959E-2</v>
      </c>
      <c r="Y574" s="29">
        <f ca="1">IFERROR(Table_TrackDisplacement[[#This Row],[Twist Delta Data]]-Table_TrackDisplacement[[#This Row],[Raw Twist Change]],"-")</f>
        <v>0</v>
      </c>
      <c r="Z5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1319.0841976791701</v>
      </c>
      <c r="AA574" s="29">
        <f>_xlfn.XLOOKUP(Table_TrackDisplacement[[#This Row],[Track ID]],Table__Track_Baseline[Track ID],Table__Track_Baseline[Avg. Gauge],"-")</f>
        <v>1318.7394535583733</v>
      </c>
      <c r="AB574" s="29">
        <f>IFERROR(Table_TrackDisplacement[[#This Row],[Gauge Raw Data]]-Table_TrackDisplacement[[#This Row],[BL Gauge Raw Data]],"-")</f>
        <v>0.34474412079680405</v>
      </c>
      <c r="AC5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0.34486748463417927</v>
      </c>
    </row>
    <row r="575" spans="1:29" x14ac:dyDescent="0.25">
      <c r="A575" s="27">
        <v>45798.743055555555</v>
      </c>
      <c r="B575" s="28" t="s">
        <v>37</v>
      </c>
      <c r="C575" s="28" t="str">
        <f>Table_TrackDisplacement[[#This Row],[Epoch]]&amp;"-"&amp;Table_TrackDisplacement[[#This Row],[Track ID]]</f>
        <v>45798.7430555556-250-RL-OP-0046</v>
      </c>
      <c r="D575" s="34">
        <v>51910.182044523492</v>
      </c>
      <c r="E575" s="34">
        <v>159188.73129828833</v>
      </c>
      <c r="F575" s="34">
        <v>18.879012307405592</v>
      </c>
      <c r="G575" s="34">
        <v>51909.843039248568</v>
      </c>
      <c r="H575" s="34">
        <v>159187.45516349914</v>
      </c>
      <c r="I575" s="34">
        <v>18.867260404796074</v>
      </c>
      <c r="J575" s="33">
        <v>8.6736676166765392E-5</v>
      </c>
      <c r="K575" s="33">
        <v>-3.143784124404192E-4</v>
      </c>
      <c r="L575" s="33">
        <v>-2.551550904925648E-4</v>
      </c>
      <c r="M575" s="33">
        <v>-6.1006132455077022E-5</v>
      </c>
      <c r="N575" s="33">
        <v>-8.9963283971883357E-4</v>
      </c>
      <c r="O575" s="33">
        <v>-2.5486112548733786E-4</v>
      </c>
      <c r="P575" s="29">
        <f>(Table_TrackDisplacement[[#This Row],[LR Track Z]]-Table_TrackDisplacement[[#This Row],[RR Track Z]])*1000</f>
        <v>11.751902609518083</v>
      </c>
      <c r="Q575" s="29">
        <f>_xlfn.XLOOKUP(Table_TrackDisplacement[[#This Row],[Track ID]],Table__Track_Baseline[Track ID],Table__Track_Baseline[Avg. Cant],"-")</f>
        <v>11.75219657452331</v>
      </c>
      <c r="R575" s="29">
        <f>Table_TrackDisplacement[[#This Row],[Cant Raw Data]]-Table_TrackDisplacement[[#This Row],[BL Cant Raw Data]]</f>
        <v>-2.9396500522693714E-4</v>
      </c>
      <c r="S575" s="30">
        <f>(Table_TrackDisplacement[[#This Row],[Delta LR Z]]-Table_TrackDisplacement[[#This Row],[Delta RR Z]])*1000</f>
        <v>-2.9396500522693714E-4</v>
      </c>
      <c r="T575" s="29">
        <f>Table_TrackDisplacement[[#This Row],[Cant Delta Data]]-Table_TrackDisplacement[[#This Row],[Raw Cant Change]]</f>
        <v>0</v>
      </c>
      <c r="U575" s="29">
        <f ca="1">IFERROR(Table_TrackDisplacement[[#This Row],[Cant Raw Data]]-OFFSET(Table_TrackDisplacement[[#This Row],[Cant Raw Data]],-2,0),"-")</f>
        <v>0.73342586626168327</v>
      </c>
      <c r="V575" s="29">
        <f ca="1">_xlfn.XLOOKUP(Table_TrackDisplacement[[#This Row],[Track ID]],Table__Track_Baseline[Track ID],Table__Track_Baseline[Avg. Twist],"-")</f>
        <v>0.72360451846975593</v>
      </c>
      <c r="W575" s="29">
        <f ca="1">IFERROR(Table_TrackDisplacement[[#This Row],[Twist Raw Data]]-Table_TrackDisplacement[[#This Row],[BL Twist Raw Data]],"-")</f>
        <v>9.8213477919273373E-3</v>
      </c>
      <c r="X575" s="29">
        <f ca="1">IFERROR(Table_TrackDisplacement[[#This Row],[Cant Delta Data]]-OFFSET(Table_TrackDisplacement[[#This Row],[Cant Delta Data]],-2,0),"-")</f>
        <v>9.8213477919273373E-3</v>
      </c>
      <c r="Y575" s="29">
        <f ca="1">IFERROR(Table_TrackDisplacement[[#This Row],[Twist Delta Data]]-Table_TrackDisplacement[[#This Row],[Raw Twist Change]],"-")</f>
        <v>0</v>
      </c>
      <c r="Z5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1320.4479103060455</v>
      </c>
      <c r="AA575" s="29">
        <f>_xlfn.XLOOKUP(Table_TrackDisplacement[[#This Row],[Track ID]],Table__Track_Baseline[Track ID],Table__Track_Baseline[Avg. Gauge],"-")</f>
        <v>1319.8443684156091</v>
      </c>
      <c r="AB575" s="29">
        <f>IFERROR(Table_TrackDisplacement[[#This Row],[Gauge Raw Data]]-Table_TrackDisplacement[[#This Row],[BL Gauge Raw Data]],"-")</f>
        <v>0.60354189043641782</v>
      </c>
      <c r="AC5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0.60361475177788637</v>
      </c>
    </row>
    <row r="576" spans="1:29" x14ac:dyDescent="0.25">
      <c r="A576" s="27">
        <v>45798.743055555555</v>
      </c>
      <c r="B576" s="28" t="s">
        <v>38</v>
      </c>
      <c r="C576" s="28" t="str">
        <f>Table_TrackDisplacement[[#This Row],[Epoch]]&amp;"-"&amp;Table_TrackDisplacement[[#This Row],[Track ID]]</f>
        <v>45798.7430555556-250-RL-OP-0047</v>
      </c>
      <c r="D576" s="34">
        <v>51911.152124583568</v>
      </c>
      <c r="E576" s="34">
        <v>159188.48837362183</v>
      </c>
      <c r="F576" s="34">
        <v>18.882328441829323</v>
      </c>
      <c r="G576" s="34">
        <v>51910.835188304052</v>
      </c>
      <c r="H576" s="34">
        <v>159187.20549995176</v>
      </c>
      <c r="I576" s="34">
        <v>18.870139116386202</v>
      </c>
      <c r="J576" s="33">
        <v>6.5561005612835288E-4</v>
      </c>
      <c r="K576" s="33">
        <v>-3.7977154715918005E-4</v>
      </c>
      <c r="L576" s="33">
        <v>-4.9178002051064595E-5</v>
      </c>
      <c r="M576" s="33">
        <v>5.8477162383496761E-6</v>
      </c>
      <c r="N576" s="33">
        <v>-9.7602841560728848E-4</v>
      </c>
      <c r="O576" s="33">
        <v>2.0378969622925069E-8</v>
      </c>
      <c r="P576" s="29">
        <f>(Table_TrackDisplacement[[#This Row],[LR Track Z]]-Table_TrackDisplacement[[#This Row],[RR Track Z]])*1000</f>
        <v>12.18932544312068</v>
      </c>
      <c r="Q576" s="29">
        <f>_xlfn.XLOOKUP(Table_TrackDisplacement[[#This Row],[Track ID]],Table__Track_Baseline[Track ID],Table__Track_Baseline[Avg. Cant],"-")</f>
        <v>12.238523824141367</v>
      </c>
      <c r="R576" s="29">
        <f>Table_TrackDisplacement[[#This Row],[Cant Raw Data]]-Table_TrackDisplacement[[#This Row],[BL Cant Raw Data]]</f>
        <v>-4.9198381020687521E-2</v>
      </c>
      <c r="S576" s="30">
        <f>(Table_TrackDisplacement[[#This Row],[Delta LR Z]]-Table_TrackDisplacement[[#This Row],[Delta RR Z]])*1000</f>
        <v>-4.9198381020687521E-2</v>
      </c>
      <c r="T576" s="29">
        <f>Table_TrackDisplacement[[#This Row],[Cant Delta Data]]-Table_TrackDisplacement[[#This Row],[Raw Cant Change]]</f>
        <v>0</v>
      </c>
      <c r="U576" s="29">
        <f ca="1">IFERROR(Table_TrackDisplacement[[#This Row],[Cant Raw Data]]-OFFSET(Table_TrackDisplacement[[#This Row],[Cant Raw Data]],-2,0),"-")</f>
        <v>0.80413576673166176</v>
      </c>
      <c r="V576" s="29">
        <f ca="1">_xlfn.XLOOKUP(Table_TrackDisplacement[[#This Row],[Track ID]],Table__Track_Baseline[Track ID],Table__Track_Baseline[Avg. Twist],"-")</f>
        <v>0.84812950885293503</v>
      </c>
      <c r="W576" s="29">
        <f ca="1">IFERROR(Table_TrackDisplacement[[#This Row],[Twist Raw Data]]-Table_TrackDisplacement[[#This Row],[BL Twist Raw Data]],"-")</f>
        <v>-4.3993742121273272E-2</v>
      </c>
      <c r="X576" s="29">
        <f ca="1">IFERROR(Table_TrackDisplacement[[#This Row],[Cant Delta Data]]-OFFSET(Table_TrackDisplacement[[#This Row],[Cant Delta Data]],-2,0),"-")</f>
        <v>-4.3993742121273272E-2</v>
      </c>
      <c r="Y576" s="29">
        <f ca="1">IFERROR(Table_TrackDisplacement[[#This Row],[Twist Delta Data]]-Table_TrackDisplacement[[#This Row],[Raw Twist Change]],"-")</f>
        <v>0</v>
      </c>
      <c r="Z5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1321.4999199023723</v>
      </c>
      <c r="AA576" s="29">
        <f>_xlfn.XLOOKUP(Table_TrackDisplacement[[#This Row],[Track ID]],Table__Track_Baseline[Track ID],Table__Track_Baseline[Avg. Gauge],"-")</f>
        <v>1320.7658031742594</v>
      </c>
      <c r="AB576" s="29">
        <f>IFERROR(Table_TrackDisplacement[[#This Row],[Gauge Raw Data]]-Table_TrackDisplacement[[#This Row],[BL Gauge Raw Data]],"-")</f>
        <v>0.73411672811289463</v>
      </c>
      <c r="AC5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0.88325185094962222</v>
      </c>
    </row>
    <row r="577" spans="1:29" x14ac:dyDescent="0.25">
      <c r="A577" s="27">
        <v>45798.743055555555</v>
      </c>
      <c r="B577" s="28" t="s">
        <v>39</v>
      </c>
      <c r="C577" s="28" t="str">
        <f>Table_TrackDisplacement[[#This Row],[Epoch]]&amp;"-"&amp;Table_TrackDisplacement[[#This Row],[Track ID]]</f>
        <v>45798.7430555556-250-RL-OP-0048</v>
      </c>
      <c r="D577" s="34">
        <v>51912.123778205809</v>
      </c>
      <c r="E577" s="34">
        <v>159188.25200560392</v>
      </c>
      <c r="F577" s="34">
        <v>18.886732814833678</v>
      </c>
      <c r="G577" s="34">
        <v>51911.806733444027</v>
      </c>
      <c r="H577" s="34">
        <v>159186.96866968035</v>
      </c>
      <c r="I577" s="34">
        <v>18.873524899190596</v>
      </c>
      <c r="J577" s="33">
        <v>6.0315932933008298E-4</v>
      </c>
      <c r="K577" s="33">
        <v>-6.000666762702167E-4</v>
      </c>
      <c r="L577" s="33">
        <v>-2.8247023191241283E-4</v>
      </c>
      <c r="M577" s="33">
        <v>3.2635223760735244E-5</v>
      </c>
      <c r="N577" s="33">
        <v>-8.6621797527186573E-4</v>
      </c>
      <c r="O577" s="33">
        <v>1.1373201402875566E-7</v>
      </c>
      <c r="P577" s="29">
        <f>(Table_TrackDisplacement[[#This Row],[LR Track Z]]-Table_TrackDisplacement[[#This Row],[RR Track Z]])*1000</f>
        <v>13.207915643082657</v>
      </c>
      <c r="Q577" s="29">
        <f>_xlfn.XLOOKUP(Table_TrackDisplacement[[#This Row],[Track ID]],Table__Track_Baseline[Track ID],Table__Track_Baseline[Avg. Cant],"-")</f>
        <v>13.490499607009099</v>
      </c>
      <c r="R577" s="29">
        <f>Table_TrackDisplacement[[#This Row],[Cant Raw Data]]-Table_TrackDisplacement[[#This Row],[BL Cant Raw Data]]</f>
        <v>-0.28258396392644158</v>
      </c>
      <c r="S577" s="30">
        <f>(Table_TrackDisplacement[[#This Row],[Delta LR Z]]-Table_TrackDisplacement[[#This Row],[Delta RR Z]])*1000</f>
        <v>-0.28258396392644158</v>
      </c>
      <c r="T577" s="29">
        <f>Table_TrackDisplacement[[#This Row],[Cant Delta Data]]-Table_TrackDisplacement[[#This Row],[Raw Cant Change]]</f>
        <v>0</v>
      </c>
      <c r="U577" s="29">
        <f ca="1">IFERROR(Table_TrackDisplacement[[#This Row],[Cant Raw Data]]-OFFSET(Table_TrackDisplacement[[#This Row],[Cant Raw Data]],-2,0),"-")</f>
        <v>1.4560130335645738</v>
      </c>
      <c r="V577" s="29">
        <f ca="1">_xlfn.XLOOKUP(Table_TrackDisplacement[[#This Row],[Track ID]],Table__Track_Baseline[Track ID],Table__Track_Baseline[Avg. Twist],"-")</f>
        <v>1.7383030324857884</v>
      </c>
      <c r="W577" s="29">
        <f ca="1">IFERROR(Table_TrackDisplacement[[#This Row],[Twist Raw Data]]-Table_TrackDisplacement[[#This Row],[BL Twist Raw Data]],"-")</f>
        <v>-0.28228999892121465</v>
      </c>
      <c r="X577" s="29">
        <f ca="1">IFERROR(Table_TrackDisplacement[[#This Row],[Cant Delta Data]]-OFFSET(Table_TrackDisplacement[[#This Row],[Cant Delta Data]],-2,0),"-")</f>
        <v>-0.28228999892121465</v>
      </c>
      <c r="Y577" s="29">
        <f ca="1">IFERROR(Table_TrackDisplacement[[#This Row],[Twist Delta Data]]-Table_TrackDisplacement[[#This Row],[Raw Twist Change]],"-")</f>
        <v>0</v>
      </c>
      <c r="Z5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1321.984463874227</v>
      </c>
      <c r="AA577" s="29">
        <f>_xlfn.XLOOKUP(Table_TrackDisplacement[[#This Row],[Track ID]],Table__Track_Baseline[Track ID],Table__Track_Baseline[Avg. Gauge],"-")</f>
        <v>1321.5922129002581</v>
      </c>
      <c r="AB577" s="29">
        <f>IFERROR(Table_TrackDisplacement[[#This Row],[Gauge Raw Data]]-Table_TrackDisplacement[[#This Row],[BL Gauge Raw Data]],"-")</f>
        <v>0.39225097396888486</v>
      </c>
      <c r="AC5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0.69006374029096029</v>
      </c>
    </row>
    <row r="578" spans="1:29" x14ac:dyDescent="0.25">
      <c r="A578" s="27">
        <v>45798.743055555555</v>
      </c>
      <c r="B578" s="28" t="s">
        <v>40</v>
      </c>
      <c r="C578" s="28" t="str">
        <f>Table_TrackDisplacement[[#This Row],[Epoch]]&amp;"-"&amp;Table_TrackDisplacement[[#This Row],[Track ID]]</f>
        <v>45798.7430555556-250-RL-OP-0049</v>
      </c>
      <c r="D578" s="34">
        <v>51913.095431828042</v>
      </c>
      <c r="E578" s="34">
        <v>159188.01563758601</v>
      </c>
      <c r="F578" s="34">
        <v>18.89113718783803</v>
      </c>
      <c r="G578" s="34">
        <v>51912.77827858401</v>
      </c>
      <c r="H578" s="34">
        <v>159186.73183940892</v>
      </c>
      <c r="I578" s="34">
        <v>18.876910681994985</v>
      </c>
      <c r="J578" s="33">
        <v>5.5070860253181309E-4</v>
      </c>
      <c r="K578" s="33">
        <v>-8.2036180538125336E-4</v>
      </c>
      <c r="L578" s="33">
        <v>-5.1576246177376106E-4</v>
      </c>
      <c r="M578" s="33">
        <v>5.9422738559078425E-5</v>
      </c>
      <c r="N578" s="33">
        <v>-7.5640759314410388E-4</v>
      </c>
      <c r="O578" s="33">
        <v>2.0708505488187257E-7</v>
      </c>
      <c r="P578" s="29">
        <f>(Table_TrackDisplacement[[#This Row],[LR Track Z]]-Table_TrackDisplacement[[#This Row],[RR Track Z]])*1000</f>
        <v>14.226505843044635</v>
      </c>
      <c r="Q578" s="29">
        <f>_xlfn.XLOOKUP(Table_TrackDisplacement[[#This Row],[Track ID]],Table__Track_Baseline[Track ID],Table__Track_Baseline[Avg. Cant],"-")</f>
        <v>14.742475389873277</v>
      </c>
      <c r="R578" s="29">
        <f>Table_TrackDisplacement[[#This Row],[Cant Raw Data]]-Table_TrackDisplacement[[#This Row],[BL Cant Raw Data]]</f>
        <v>-0.51596954682864293</v>
      </c>
      <c r="S578" s="30">
        <f>(Table_TrackDisplacement[[#This Row],[Delta LR Z]]-Table_TrackDisplacement[[#This Row],[Delta RR Z]])*1000</f>
        <v>-0.51596954682864293</v>
      </c>
      <c r="T578" s="29">
        <f>Table_TrackDisplacement[[#This Row],[Cant Delta Data]]-Table_TrackDisplacement[[#This Row],[Raw Cant Change]]</f>
        <v>0</v>
      </c>
      <c r="U578" s="29">
        <f ca="1">IFERROR(Table_TrackDisplacement[[#This Row],[Cant Raw Data]]-OFFSET(Table_TrackDisplacement[[#This Row],[Cant Raw Data]],-2,0),"-")</f>
        <v>2.0371803999239546</v>
      </c>
      <c r="V578" s="29">
        <f ca="1">_xlfn.XLOOKUP(Table_TrackDisplacement[[#This Row],[Track ID]],Table__Track_Baseline[Track ID],Table__Track_Baseline[Avg. Twist],"-")</f>
        <v>2.50395156573191</v>
      </c>
      <c r="W578" s="29">
        <f ca="1">IFERROR(Table_TrackDisplacement[[#This Row],[Twist Raw Data]]-Table_TrackDisplacement[[#This Row],[BL Twist Raw Data]],"-")</f>
        <v>-0.46677116580795541</v>
      </c>
      <c r="X578" s="29">
        <f ca="1">IFERROR(Table_TrackDisplacement[[#This Row],[Cant Delta Data]]-OFFSET(Table_TrackDisplacement[[#This Row],[Cant Delta Data]],-2,0),"-")</f>
        <v>-0.46677116580795541</v>
      </c>
      <c r="Y578" s="29">
        <f ca="1">IFERROR(Table_TrackDisplacement[[#This Row],[Twist Delta Data]]-Table_TrackDisplacement[[#This Row],[Raw Twist Change]],"-")</f>
        <v>0</v>
      </c>
      <c r="Z5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1322.4697853480618</v>
      </c>
      <c r="AA578" s="29">
        <f>_xlfn.XLOOKUP(Table_TrackDisplacement[[#This Row],[Track ID]],Table__Track_Baseline[Track ID],Table__Track_Baseline[Avg. Gauge],"-")</f>
        <v>1322.4197928471017</v>
      </c>
      <c r="AB578" s="29">
        <f>IFERROR(Table_TrackDisplacement[[#This Row],[Gauge Raw Data]]-Table_TrackDisplacement[[#This Row],[BL Gauge Raw Data]],"-")</f>
        <v>4.9992500960115649E-2</v>
      </c>
      <c r="AC5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0.71531567482955793</v>
      </c>
    </row>
    <row r="579" spans="1:29" x14ac:dyDescent="0.25">
      <c r="A579" s="27">
        <v>45803.277777777781</v>
      </c>
      <c r="B579" s="28" t="s">
        <v>12</v>
      </c>
      <c r="C579" s="28" t="str">
        <f>Table_TrackDisplacement[[#This Row],[Epoch]]&amp;"-"&amp;Table_TrackDisplacement[[#This Row],[Track ID]]</f>
        <v>45803.2777777778-250-RL-OP-0021</v>
      </c>
      <c r="D579" s="34">
        <v>51886.101888003854</v>
      </c>
      <c r="E579" s="34">
        <v>159195.44568170901</v>
      </c>
      <c r="F579" s="34">
        <v>18.870774640796562</v>
      </c>
      <c r="G579" s="34">
        <v>51885.743029345111</v>
      </c>
      <c r="H579" s="34">
        <v>159194.186880728</v>
      </c>
      <c r="I579" s="34">
        <v>18.866787522685922</v>
      </c>
      <c r="J579" s="33">
        <v>-9.5402773877140135E-4</v>
      </c>
      <c r="K579" s="33">
        <v>-1.7215055413544178E-4</v>
      </c>
      <c r="L579" s="33">
        <v>7.1828401923212937E-4</v>
      </c>
      <c r="M579" s="33">
        <v>5.3203781135380268E-5</v>
      </c>
      <c r="N579" s="33">
        <v>1.85001379577443E-4</v>
      </c>
      <c r="O579" s="33">
        <v>7.1887724534747122E-4</v>
      </c>
      <c r="P579" s="29">
        <f>(Table_TrackDisplacement[[#This Row],[LR Track Z]]-Table_TrackDisplacement[[#This Row],[RR Track Z]])*1000</f>
        <v>3.9871181106398978</v>
      </c>
      <c r="Q579" s="29">
        <f>_xlfn.XLOOKUP(Table_TrackDisplacement[[#This Row],[Track ID]],Table__Track_Baseline[Track ID],Table__Track_Baseline[Avg. Cant],"-")</f>
        <v>3.9877113367552397</v>
      </c>
      <c r="R579" s="29">
        <f>Table_TrackDisplacement[[#This Row],[Cant Raw Data]]-Table_TrackDisplacement[[#This Row],[BL Cant Raw Data]]</f>
        <v>-5.9322611534184944E-4</v>
      </c>
      <c r="S579" s="30">
        <f>(Table_TrackDisplacement[[#This Row],[Delta LR Z]]-Table_TrackDisplacement[[#This Row],[Delta RR Z]])*1000</f>
        <v>-5.9322611534184944E-4</v>
      </c>
      <c r="T579" s="29">
        <f>Table_TrackDisplacement[[#This Row],[Cant Delta Data]]-Table_TrackDisplacement[[#This Row],[Raw Cant Change]]</f>
        <v>0</v>
      </c>
      <c r="U579" s="29">
        <f ca="1">IFERROR(Table_TrackDisplacement[[#This Row],[Cant Raw Data]]-OFFSET(Table_TrackDisplacement[[#This Row],[Cant Raw Data]],-2,0),"-")</f>
        <v>-9.2207975324427593</v>
      </c>
      <c r="V579" s="29" t="str">
        <f ca="1">_xlfn.XLOOKUP(Table_TrackDisplacement[[#This Row],[Track ID]],Table__Track_Baseline[Track ID],Table__Track_Baseline[Avg. Twist],"-")</f>
        <v>-</v>
      </c>
      <c r="W579" s="29" t="str">
        <f ca="1">IFERROR(Table_TrackDisplacement[[#This Row],[Twist Raw Data]]-Table_TrackDisplacement[[#This Row],[BL Twist Raw Data]],"-")</f>
        <v>-</v>
      </c>
      <c r="X579" s="29">
        <f ca="1">IFERROR(Table_TrackDisplacement[[#This Row],[Cant Delta Data]]-OFFSET(Table_TrackDisplacement[[#This Row],[Cant Delta Data]],-2,0),"-")</f>
        <v>0.28199073781109973</v>
      </c>
      <c r="Y579" s="29" t="str">
        <f ca="1">IFERROR(Table_TrackDisplacement[[#This Row],[Twist Delta Data]]-Table_TrackDisplacement[[#This Row],[Raw Twist Change]],"-")</f>
        <v>-</v>
      </c>
      <c r="Z5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1308.9596418017536</v>
      </c>
      <c r="AA579" s="29">
        <f>_xlfn.XLOOKUP(Table_TrackDisplacement[[#This Row],[Track ID]],Table__Track_Baseline[Track ID],Table__Track_Baseline[Avg. Gauge],"-")</f>
        <v>1309.5795373260466</v>
      </c>
      <c r="AB579" s="29">
        <f>IFERROR(Table_TrackDisplacement[[#This Row],[Gauge Raw Data]]-Table_TrackDisplacement[[#This Row],[BL Gauge Raw Data]],"-")</f>
        <v>-0.6198955242930424</v>
      </c>
      <c r="AC5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1.0686782445459448</v>
      </c>
    </row>
    <row r="580" spans="1:29" x14ac:dyDescent="0.25">
      <c r="A580" s="27">
        <v>45803.277777777781</v>
      </c>
      <c r="B580" s="28" t="s">
        <v>13</v>
      </c>
      <c r="C580" s="28" t="str">
        <f>Table_TrackDisplacement[[#This Row],[Epoch]]&amp;"-"&amp;Table_TrackDisplacement[[#This Row],[Track ID]]</f>
        <v>45803.2777777778-250-RL-OP-0022</v>
      </c>
      <c r="D580" s="34">
        <v>51887.0635346048</v>
      </c>
      <c r="E580" s="34">
        <v>159195.17139037082</v>
      </c>
      <c r="F580" s="34">
        <v>18.870497718698449</v>
      </c>
      <c r="G580" s="34">
        <v>51886.704122307987</v>
      </c>
      <c r="H580" s="34">
        <v>159193.91065564146</v>
      </c>
      <c r="I580" s="34">
        <v>18.866652333606499</v>
      </c>
      <c r="J580" s="33">
        <v>-8.9753687643678859E-4</v>
      </c>
      <c r="K580" s="33">
        <v>2.5911314878612757E-5</v>
      </c>
      <c r="L580" s="33">
        <v>3.7211053585650689E-4</v>
      </c>
      <c r="M580" s="33">
        <v>1.1715063010342419E-4</v>
      </c>
      <c r="N580" s="33">
        <v>4.0735877701081336E-4</v>
      </c>
      <c r="O580" s="33">
        <v>3.8098931908336908E-4</v>
      </c>
      <c r="P580" s="29">
        <f>(Table_TrackDisplacement[[#This Row],[LR Track Z]]-Table_TrackDisplacement[[#This Row],[RR Track Z]])*1000</f>
        <v>3.845385091949538</v>
      </c>
      <c r="Q580" s="29">
        <f>_xlfn.XLOOKUP(Table_TrackDisplacement[[#This Row],[Track ID]],Table__Track_Baseline[Track ID],Table__Track_Baseline[Avg. Cant],"-")</f>
        <v>3.8542638751764002</v>
      </c>
      <c r="R580" s="29">
        <f>Table_TrackDisplacement[[#This Row],[Cant Raw Data]]-Table_TrackDisplacement[[#This Row],[BL Cant Raw Data]]</f>
        <v>-8.8787832268621969E-3</v>
      </c>
      <c r="S580" s="30">
        <f>(Table_TrackDisplacement[[#This Row],[Delta LR Z]]-Table_TrackDisplacement[[#This Row],[Delta RR Z]])*1000</f>
        <v>-8.8787832268621969E-3</v>
      </c>
      <c r="T580" s="29">
        <f>Table_TrackDisplacement[[#This Row],[Cant Delta Data]]-Table_TrackDisplacement[[#This Row],[Raw Cant Change]]</f>
        <v>0</v>
      </c>
      <c r="U580" s="29">
        <f ca="1">IFERROR(Table_TrackDisplacement[[#This Row],[Cant Raw Data]]-OFFSET(Table_TrackDisplacement[[#This Row],[Cant Raw Data]],-2,0),"-")</f>
        <v>-10.381120751095096</v>
      </c>
      <c r="V580" s="29" t="str">
        <f ca="1">_xlfn.XLOOKUP(Table_TrackDisplacement[[#This Row],[Track ID]],Table__Track_Baseline[Track ID],Table__Track_Baseline[Avg. Twist],"-")</f>
        <v>-</v>
      </c>
      <c r="W580" s="29" t="str">
        <f ca="1">IFERROR(Table_TrackDisplacement[[#This Row],[Twist Raw Data]]-Table_TrackDisplacement[[#This Row],[BL Twist Raw Data]],"-")</f>
        <v>-</v>
      </c>
      <c r="X580" s="29">
        <f ca="1">IFERROR(Table_TrackDisplacement[[#This Row],[Cant Delta Data]]-OFFSET(Table_TrackDisplacement[[#This Row],[Cant Delta Data]],-2,0),"-")</f>
        <v>0.50709076360178074</v>
      </c>
      <c r="Y580" s="29" t="str">
        <f ca="1">IFERROR(Table_TrackDisplacement[[#This Row],[Twist Delta Data]]-Table_TrackDisplacement[[#This Row],[Raw Twist Change]],"-")</f>
        <v>-</v>
      </c>
      <c r="Z5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1310.9706495122111</v>
      </c>
      <c r="AA580" s="29">
        <f>_xlfn.XLOOKUP(Table_TrackDisplacement[[#This Row],[Track ID]],Table__Track_Baseline[Track ID],Table__Track_Baseline[Avg. Gauge],"-")</f>
        <v>1311.6159795455751</v>
      </c>
      <c r="AB580" s="29">
        <f>IFERROR(Table_TrackDisplacement[[#This Row],[Gauge Raw Data]]-Table_TrackDisplacement[[#This Row],[BL Gauge Raw Data]],"-")</f>
        <v>-0.64533003336396177</v>
      </c>
      <c r="AC5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1.0840533820285239</v>
      </c>
    </row>
    <row r="581" spans="1:29" x14ac:dyDescent="0.25">
      <c r="A581" s="27">
        <v>45803.277777777781</v>
      </c>
      <c r="B581" s="28" t="s">
        <v>14</v>
      </c>
      <c r="C581" s="28" t="str">
        <f>Table_TrackDisplacement[[#This Row],[Epoch]]&amp;"-"&amp;Table_TrackDisplacement[[#This Row],[Track ID]]</f>
        <v>45803.2777777778-250-RL-OP-0023</v>
      </c>
      <c r="D581" s="34">
        <v>51888.025181205747</v>
      </c>
      <c r="E581" s="34">
        <v>159194.89709903265</v>
      </c>
      <c r="F581" s="34">
        <v>18.870220796600339</v>
      </c>
      <c r="G581" s="34">
        <v>51887.665215270863</v>
      </c>
      <c r="H581" s="34">
        <v>159193.63443055493</v>
      </c>
      <c r="I581" s="34">
        <v>18.866517144527077</v>
      </c>
      <c r="J581" s="33">
        <v>-8.4104601410217583E-4</v>
      </c>
      <c r="K581" s="33">
        <v>2.2397324210032821E-4</v>
      </c>
      <c r="L581" s="33">
        <v>2.5937052484437118E-5</v>
      </c>
      <c r="M581" s="33">
        <v>1.8109748634742573E-4</v>
      </c>
      <c r="N581" s="33">
        <v>6.2971620354801416E-4</v>
      </c>
      <c r="O581" s="33">
        <v>4.3101392819266948E-5</v>
      </c>
      <c r="P581" s="29">
        <f>(Table_TrackDisplacement[[#This Row],[LR Track Z]]-Table_TrackDisplacement[[#This Row],[RR Track Z]])*1000</f>
        <v>3.7036520732627309</v>
      </c>
      <c r="Q581" s="29">
        <f>_xlfn.XLOOKUP(Table_TrackDisplacement[[#This Row],[Track ID]],Table__Track_Baseline[Track ID],Table__Track_Baseline[Avg. Cant],"-")</f>
        <v>3.7208164135975608</v>
      </c>
      <c r="R581" s="29">
        <f>Table_TrackDisplacement[[#This Row],[Cant Raw Data]]-Table_TrackDisplacement[[#This Row],[BL Cant Raw Data]]</f>
        <v>-1.7164340334829831E-2</v>
      </c>
      <c r="S581" s="30">
        <f>(Table_TrackDisplacement[[#This Row],[Delta LR Z]]-Table_TrackDisplacement[[#This Row],[Delta RR Z]])*1000</f>
        <v>-1.7164340334829831E-2</v>
      </c>
      <c r="T581" s="29">
        <f>Table_TrackDisplacement[[#This Row],[Cant Delta Data]]-Table_TrackDisplacement[[#This Row],[Raw Cant Change]]</f>
        <v>0</v>
      </c>
      <c r="U581" s="29">
        <f ca="1">IFERROR(Table_TrackDisplacement[[#This Row],[Cant Raw Data]]-OFFSET(Table_TrackDisplacement[[#This Row],[Cant Raw Data]],-2,0),"-")</f>
        <v>-0.28346603737716691</v>
      </c>
      <c r="V581" s="29">
        <f ca="1">_xlfn.XLOOKUP(Table_TrackDisplacement[[#This Row],[Track ID]],Table__Track_Baseline[Track ID],Table__Track_Baseline[Avg. Twist],"-")</f>
        <v>-0.26689492315767893</v>
      </c>
      <c r="W581" s="29">
        <f ca="1">IFERROR(Table_TrackDisplacement[[#This Row],[Twist Raw Data]]-Table_TrackDisplacement[[#This Row],[BL Twist Raw Data]],"-")</f>
        <v>-1.6571114219487981E-2</v>
      </c>
      <c r="X581" s="29">
        <f ca="1">IFERROR(Table_TrackDisplacement[[#This Row],[Cant Delta Data]]-OFFSET(Table_TrackDisplacement[[#This Row],[Cant Delta Data]],-2,0),"-")</f>
        <v>-1.6571114219487981E-2</v>
      </c>
      <c r="Y581" s="29">
        <f ca="1">IFERROR(Table_TrackDisplacement[[#This Row],[Twist Delta Data]]-Table_TrackDisplacement[[#This Row],[Raw Twist Change]],"-")</f>
        <v>0</v>
      </c>
      <c r="Z5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1312.9816738799746</v>
      </c>
      <c r="AA581" s="29">
        <f>_xlfn.XLOOKUP(Table_TrackDisplacement[[#This Row],[Track ID]],Table__Track_Baseline[Track ID],Table__Track_Baseline[Avg. Gauge],"-")</f>
        <v>1313.6524365911453</v>
      </c>
      <c r="AB581" s="29">
        <f>IFERROR(Table_TrackDisplacement[[#This Row],[Gauge Raw Data]]-Table_TrackDisplacement[[#This Row],[BL Gauge Raw Data]],"-")</f>
        <v>-0.67076271117070974</v>
      </c>
      <c r="AC5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1.0998633100775901</v>
      </c>
    </row>
    <row r="582" spans="1:29" x14ac:dyDescent="0.25">
      <c r="A582" s="27">
        <v>45803.277777777781</v>
      </c>
      <c r="B582" s="28" t="s">
        <v>15</v>
      </c>
      <c r="C582" s="28" t="str">
        <f>Table_TrackDisplacement[[#This Row],[Epoch]]&amp;"-"&amp;Table_TrackDisplacement[[#This Row],[Track ID]]</f>
        <v>45803.2777777778-250-RL-OP-0024</v>
      </c>
      <c r="D582" s="34">
        <v>51888.98628832103</v>
      </c>
      <c r="E582" s="34">
        <v>159194.62201573106</v>
      </c>
      <c r="F582" s="34">
        <v>18.869514730242752</v>
      </c>
      <c r="G582" s="34">
        <v>51888.624024107339</v>
      </c>
      <c r="H582" s="34">
        <v>159193.3577967032</v>
      </c>
      <c r="I582" s="34">
        <v>18.86545332152658</v>
      </c>
      <c r="J582" s="33">
        <v>-2.3585504095535725E-5</v>
      </c>
      <c r="K582" s="33">
        <v>-8.2395679783076048E-5</v>
      </c>
      <c r="L582" s="33">
        <v>-2.2187327530787115E-7</v>
      </c>
      <c r="M582" s="33">
        <v>-1.0719956699176691E-3</v>
      </c>
      <c r="N582" s="33">
        <v>7.5046025449410081E-4</v>
      </c>
      <c r="O582" s="33">
        <v>2.1475951683669336E-7</v>
      </c>
      <c r="P582" s="29">
        <f>(Table_TrackDisplacement[[#This Row],[LR Track Z]]-Table_TrackDisplacement[[#This Row],[RR Track Z]])*1000</f>
        <v>4.0614087161721102</v>
      </c>
      <c r="Q582" s="29">
        <f>_xlfn.XLOOKUP(Table_TrackDisplacement[[#This Row],[Track ID]],Table__Track_Baseline[Track ID],Table__Track_Baseline[Avg. Cant],"-")</f>
        <v>4.0618453489642548</v>
      </c>
      <c r="R582" s="29">
        <f>Table_TrackDisplacement[[#This Row],[Cant Raw Data]]-Table_TrackDisplacement[[#This Row],[BL Cant Raw Data]]</f>
        <v>-4.3663279214456452E-4</v>
      </c>
      <c r="S582" s="30">
        <f>(Table_TrackDisplacement[[#This Row],[Delta LR Z]]-Table_TrackDisplacement[[#This Row],[Delta RR Z]])*1000</f>
        <v>-4.3663279214456452E-4</v>
      </c>
      <c r="T582" s="29">
        <f>Table_TrackDisplacement[[#This Row],[Cant Delta Data]]-Table_TrackDisplacement[[#This Row],[Raw Cant Change]]</f>
        <v>0</v>
      </c>
      <c r="U582" s="29">
        <f ca="1">IFERROR(Table_TrackDisplacement[[#This Row],[Cant Raw Data]]-OFFSET(Table_TrackDisplacement[[#This Row],[Cant Raw Data]],-2,0),"-")</f>
        <v>0.21602362422257215</v>
      </c>
      <c r="V582" s="29">
        <f ca="1">_xlfn.XLOOKUP(Table_TrackDisplacement[[#This Row],[Track ID]],Table__Track_Baseline[Track ID],Table__Track_Baseline[Avg. Twist],"-")</f>
        <v>0.20758147378785452</v>
      </c>
      <c r="W582" s="29">
        <f ca="1">IFERROR(Table_TrackDisplacement[[#This Row],[Twist Raw Data]]-Table_TrackDisplacement[[#This Row],[BL Twist Raw Data]],"-")</f>
        <v>8.4421504347176324E-3</v>
      </c>
      <c r="X582" s="29">
        <f ca="1">IFERROR(Table_TrackDisplacement[[#This Row],[Cant Delta Data]]-OFFSET(Table_TrackDisplacement[[#This Row],[Cant Delta Data]],-2,0),"-")</f>
        <v>8.4421504347176324E-3</v>
      </c>
      <c r="Y582" s="29">
        <f ca="1">IFERROR(Table_TrackDisplacement[[#This Row],[Twist Delta Data]]-Table_TrackDisplacement[[#This Row],[Raw Twist Change]],"-")</f>
        <v>0</v>
      </c>
      <c r="Z5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582" s="29">
        <f>_xlfn.XLOOKUP(Table_TrackDisplacement[[#This Row],[Track ID]],Table__Track_Baseline[Track ID],Table__Track_Baseline[Avg. Gauge],"-")</f>
        <v>1315.6175827293309</v>
      </c>
      <c r="AB582" s="29">
        <f>IFERROR(Table_TrackDisplacement[[#This Row],[Gauge Raw Data]]-Table_TrackDisplacement[[#This Row],[BL Gauge Raw Data]],"-")</f>
        <v>-0.51241356743230426</v>
      </c>
      <c r="AC5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583" spans="1:29" x14ac:dyDescent="0.25">
      <c r="A583" s="27">
        <v>45803.277777777781</v>
      </c>
      <c r="B583" s="28" t="s">
        <v>16</v>
      </c>
      <c r="C583" s="28" t="str">
        <f>Table_TrackDisplacement[[#This Row],[Epoch]]&amp;"-"&amp;Table_TrackDisplacement[[#This Row],[Track ID]]</f>
        <v>45803.2777777778-250-RL-OP-0025</v>
      </c>
      <c r="D583" s="34">
        <v>51889.947664398285</v>
      </c>
      <c r="E583" s="34">
        <v>159194.34677858101</v>
      </c>
      <c r="F583" s="34">
        <v>18.868773577574299</v>
      </c>
      <c r="G583" s="34">
        <v>51889.58479107709</v>
      </c>
      <c r="H583" s="34">
        <v>159193.08044244221</v>
      </c>
      <c r="I583" s="34">
        <v>18.864251762034648</v>
      </c>
      <c r="J583" s="33">
        <v>-4.9094378482550383E-5</v>
      </c>
      <c r="K583" s="33">
        <v>-1.7151059000752866E-4</v>
      </c>
      <c r="L583" s="33">
        <v>-4.6184004887095398E-7</v>
      </c>
      <c r="M583" s="33">
        <v>-1.15464479313232E-3</v>
      </c>
      <c r="N583" s="33">
        <v>4.6399520942941308E-4</v>
      </c>
      <c r="O583" s="33">
        <v>4.6129782305115441E-7</v>
      </c>
      <c r="P583" s="29">
        <f>(Table_TrackDisplacement[[#This Row],[LR Track Z]]-Table_TrackDisplacement[[#This Row],[RR Track Z]])*1000</f>
        <v>4.5218155396504756</v>
      </c>
      <c r="Q583" s="29">
        <f>_xlfn.XLOOKUP(Table_TrackDisplacement[[#This Row],[Track ID]],Table__Track_Baseline[Track ID],Table__Track_Baseline[Avg. Cant],"-")</f>
        <v>4.5227386775223977</v>
      </c>
      <c r="R583" s="29">
        <f>Table_TrackDisplacement[[#This Row],[Cant Raw Data]]-Table_TrackDisplacement[[#This Row],[BL Cant Raw Data]]</f>
        <v>-9.2313787192210839E-4</v>
      </c>
      <c r="S583" s="30">
        <f>(Table_TrackDisplacement[[#This Row],[Delta LR Z]]-Table_TrackDisplacement[[#This Row],[Delta RR Z]])*1000</f>
        <v>-9.2313787192210839E-4</v>
      </c>
      <c r="T583" s="29">
        <f>Table_TrackDisplacement[[#This Row],[Cant Delta Data]]-Table_TrackDisplacement[[#This Row],[Raw Cant Change]]</f>
        <v>0</v>
      </c>
      <c r="U583" s="29">
        <f ca="1">IFERROR(Table_TrackDisplacement[[#This Row],[Cant Raw Data]]-OFFSET(Table_TrackDisplacement[[#This Row],[Cant Raw Data]],-2,0),"-")</f>
        <v>0.81816346638774462</v>
      </c>
      <c r="V583" s="29">
        <f ca="1">_xlfn.XLOOKUP(Table_TrackDisplacement[[#This Row],[Track ID]],Table__Track_Baseline[Track ID],Table__Track_Baseline[Avg. Twist],"-")</f>
        <v>0.8019222639248369</v>
      </c>
      <c r="W583" s="29">
        <f ca="1">IFERROR(Table_TrackDisplacement[[#This Row],[Twist Raw Data]]-Table_TrackDisplacement[[#This Row],[BL Twist Raw Data]],"-")</f>
        <v>1.6241202462907722E-2</v>
      </c>
      <c r="X583" s="29">
        <f ca="1">IFERROR(Table_TrackDisplacement[[#This Row],[Cant Delta Data]]-OFFSET(Table_TrackDisplacement[[#This Row],[Cant Delta Data]],-2,0),"-")</f>
        <v>1.6241202462907722E-2</v>
      </c>
      <c r="Y583" s="29">
        <f ca="1">IFERROR(Table_TrackDisplacement[[#This Row],[Twist Delta Data]]-Table_TrackDisplacement[[#This Row],[Raw Twist Change]],"-")</f>
        <v>0</v>
      </c>
      <c r="Z5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583" s="29">
        <f>_xlfn.XLOOKUP(Table_TrackDisplacement[[#This Row],[Track ID]],Table__Track_Baseline[Track ID],Table__Track_Baseline[Avg. Gauge],"-")</f>
        <v>1317.6166071174061</v>
      </c>
      <c r="AB583" s="29">
        <f>IFERROR(Table_TrackDisplacement[[#This Row],[Gauge Raw Data]]-Table_TrackDisplacement[[#This Row],[BL Gauge Raw Data]],"-")</f>
        <v>-0.30695844940373718</v>
      </c>
      <c r="AC5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584" spans="1:29" x14ac:dyDescent="0.25">
      <c r="A584" s="27">
        <v>45803.277777777781</v>
      </c>
      <c r="B584" s="28" t="s">
        <v>17</v>
      </c>
      <c r="C584" s="28" t="str">
        <f>Table_TrackDisplacement[[#This Row],[Epoch]]&amp;"-"&amp;Table_TrackDisplacement[[#This Row],[Track ID]]</f>
        <v>45803.2777777778-250-RL-OP-0026</v>
      </c>
      <c r="D584" s="34">
        <v>51890.909040475541</v>
      </c>
      <c r="E584" s="34">
        <v>159194.07154143095</v>
      </c>
      <c r="F584" s="34">
        <v>18.868032424905849</v>
      </c>
      <c r="G584" s="34">
        <v>51890.545558046833</v>
      </c>
      <c r="H584" s="34">
        <v>159192.80308818122</v>
      </c>
      <c r="I584" s="34">
        <v>18.86305020254272</v>
      </c>
      <c r="J584" s="33">
        <v>-7.460325286956504E-5</v>
      </c>
      <c r="K584" s="33">
        <v>-2.6062552933581173E-4</v>
      </c>
      <c r="L584" s="33">
        <v>-7.0180681888132312E-7</v>
      </c>
      <c r="M584" s="33">
        <v>-1.2372939308988862E-3</v>
      </c>
      <c r="N584" s="33">
        <v>1.7753013526089489E-4</v>
      </c>
      <c r="O584" s="33">
        <v>7.0783612571290178E-7</v>
      </c>
      <c r="P584" s="29">
        <f>(Table_TrackDisplacement[[#This Row],[LR Track Z]]-Table_TrackDisplacement[[#This Row],[RR Track Z]])*1000</f>
        <v>4.9822223631288409</v>
      </c>
      <c r="Q584" s="29">
        <f>_xlfn.XLOOKUP(Table_TrackDisplacement[[#This Row],[Track ID]],Table__Track_Baseline[Track ID],Table__Track_Baseline[Avg. Cant],"-")</f>
        <v>4.9836320060734352</v>
      </c>
      <c r="R584" s="29">
        <f>Table_TrackDisplacement[[#This Row],[Cant Raw Data]]-Table_TrackDisplacement[[#This Row],[BL Cant Raw Data]]</f>
        <v>-1.4096429445942249E-3</v>
      </c>
      <c r="S584" s="30">
        <f>(Table_TrackDisplacement[[#This Row],[Delta LR Z]]-Table_TrackDisplacement[[#This Row],[Delta RR Z]])*1000</f>
        <v>-1.4096429445942249E-3</v>
      </c>
      <c r="T584" s="29">
        <f>Table_TrackDisplacement[[#This Row],[Cant Delta Data]]-Table_TrackDisplacement[[#This Row],[Raw Cant Change]]</f>
        <v>0</v>
      </c>
      <c r="U584" s="29">
        <f ca="1">IFERROR(Table_TrackDisplacement[[#This Row],[Cant Raw Data]]-OFFSET(Table_TrackDisplacement[[#This Row],[Cant Raw Data]],-2,0),"-")</f>
        <v>0.92081364695673074</v>
      </c>
      <c r="V584" s="29">
        <f ca="1">_xlfn.XLOOKUP(Table_TrackDisplacement[[#This Row],[Track ID]],Table__Track_Baseline[Track ID],Table__Track_Baseline[Avg. Twist],"-")</f>
        <v>0.9217866571091804</v>
      </c>
      <c r="W584" s="29">
        <f ca="1">IFERROR(Table_TrackDisplacement[[#This Row],[Twist Raw Data]]-Table_TrackDisplacement[[#This Row],[BL Twist Raw Data]],"-")</f>
        <v>-9.7301015244966038E-4</v>
      </c>
      <c r="X584" s="29">
        <f ca="1">IFERROR(Table_TrackDisplacement[[#This Row],[Cant Delta Data]]-OFFSET(Table_TrackDisplacement[[#This Row],[Cant Delta Data]],-2,0),"-")</f>
        <v>-9.7301015244966038E-4</v>
      </c>
      <c r="Y584" s="29">
        <f ca="1">IFERROR(Table_TrackDisplacement[[#This Row],[Twist Delta Data]]-Table_TrackDisplacement[[#This Row],[Raw Twist Change]],"-")</f>
        <v>0</v>
      </c>
      <c r="Z5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584" s="29">
        <f>_xlfn.XLOOKUP(Table_TrackDisplacement[[#This Row],[Track ID]],Table__Track_Baseline[Track ID],Table__Track_Baseline[Avg. Gauge],"-")</f>
        <v>1319.6157879683969</v>
      </c>
      <c r="AB584" s="29">
        <f>IFERROR(Table_TrackDisplacement[[#This Row],[Gauge Raw Data]]-Table_TrackDisplacement[[#This Row],[BL Gauge Raw Data]],"-")</f>
        <v>-0.10150411739118681</v>
      </c>
      <c r="AC5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585" spans="1:29" x14ac:dyDescent="0.25">
      <c r="A585" s="27">
        <v>45803.277777777781</v>
      </c>
      <c r="B585" s="28" t="s">
        <v>18</v>
      </c>
      <c r="C585" s="28" t="str">
        <f>Table_TrackDisplacement[[#This Row],[Epoch]]&amp;"-"&amp;Table_TrackDisplacement[[#This Row],[Track ID]]</f>
        <v>45803.2777777778-250-RL-OP-0027</v>
      </c>
      <c r="D585" s="34">
        <v>51891.869997674046</v>
      </c>
      <c r="E585" s="34">
        <v>159193.79503821288</v>
      </c>
      <c r="F585" s="34">
        <v>18.865661670375356</v>
      </c>
      <c r="G585" s="34">
        <v>51891.504267267614</v>
      </c>
      <c r="H585" s="34">
        <v>159192.52660902659</v>
      </c>
      <c r="I585" s="34">
        <v>18.861283294009535</v>
      </c>
      <c r="J585" s="33">
        <v>-9.9999999656574801E-4</v>
      </c>
      <c r="K585" s="33">
        <v>0</v>
      </c>
      <c r="L585" s="33">
        <v>0</v>
      </c>
      <c r="M585" s="33">
        <v>-6.7881068389397115E-4</v>
      </c>
      <c r="N585" s="33">
        <v>-4.2185885831713676E-5</v>
      </c>
      <c r="O585" s="33">
        <v>4.2639255326548664E-7</v>
      </c>
      <c r="P585" s="29">
        <f>(Table_TrackDisplacement[[#This Row],[LR Track Z]]-Table_TrackDisplacement[[#This Row],[RR Track Z]])*1000</f>
        <v>4.3783763658211683</v>
      </c>
      <c r="Q585" s="29">
        <f>_xlfn.XLOOKUP(Table_TrackDisplacement[[#This Row],[Track ID]],Table__Track_Baseline[Track ID],Table__Track_Baseline[Avg. Cant],"-")</f>
        <v>4.3788027583744338</v>
      </c>
      <c r="R585" s="29">
        <f>Table_TrackDisplacement[[#This Row],[Cant Raw Data]]-Table_TrackDisplacement[[#This Row],[BL Cant Raw Data]]</f>
        <v>-4.2639255326548664E-4</v>
      </c>
      <c r="S585" s="30">
        <f>(Table_TrackDisplacement[[#This Row],[Delta LR Z]]-Table_TrackDisplacement[[#This Row],[Delta RR Z]])*1000</f>
        <v>-4.2639255326548664E-4</v>
      </c>
      <c r="T585" s="29">
        <f>Table_TrackDisplacement[[#This Row],[Cant Delta Data]]-Table_TrackDisplacement[[#This Row],[Raw Cant Change]]</f>
        <v>0</v>
      </c>
      <c r="U585" s="29">
        <f ca="1">IFERROR(Table_TrackDisplacement[[#This Row],[Cant Raw Data]]-OFFSET(Table_TrackDisplacement[[#This Row],[Cant Raw Data]],-2,0),"-")</f>
        <v>-0.14343917382930726</v>
      </c>
      <c r="V585" s="29">
        <f ca="1">_xlfn.XLOOKUP(Table_TrackDisplacement[[#This Row],[Track ID]],Table__Track_Baseline[Track ID],Table__Track_Baseline[Avg. Twist],"-")</f>
        <v>-0.14393591914796389</v>
      </c>
      <c r="W585" s="29">
        <f ca="1">IFERROR(Table_TrackDisplacement[[#This Row],[Twist Raw Data]]-Table_TrackDisplacement[[#This Row],[BL Twist Raw Data]],"-")</f>
        <v>4.9674531865662175E-4</v>
      </c>
      <c r="X585" s="29">
        <f ca="1">IFERROR(Table_TrackDisplacement[[#This Row],[Cant Delta Data]]-OFFSET(Table_TrackDisplacement[[#This Row],[Cant Delta Data]],-2,0),"-")</f>
        <v>4.9674531865662175E-4</v>
      </c>
      <c r="Y585" s="29">
        <f ca="1">IFERROR(Table_TrackDisplacement[[#This Row],[Twist Delta Data]]-Table_TrackDisplacement[[#This Row],[Raw Twist Change]],"-")</f>
        <v>0</v>
      </c>
      <c r="Z5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585" s="29">
        <f>_xlfn.XLOOKUP(Table_TrackDisplacement[[#This Row],[Track ID]],Table__Track_Baseline[Track ID],Table__Track_Baseline[Avg. Gauge],"-")</f>
        <v>1320.1585236010314</v>
      </c>
      <c r="AB585" s="29">
        <f>IFERROR(Table_TrackDisplacement[[#This Row],[Gauge Raw Data]]-Table_TrackDisplacement[[#This Row],[BL Gauge Raw Data]],"-")</f>
        <v>-4.8489936344594753E-2</v>
      </c>
      <c r="AC5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586" spans="1:29" x14ac:dyDescent="0.25">
      <c r="A586" s="27">
        <v>45803.277777777781</v>
      </c>
      <c r="B586" s="28" t="s">
        <v>19</v>
      </c>
      <c r="C586" s="28" t="str">
        <f>Table_TrackDisplacement[[#This Row],[Epoch]]&amp;"-"&amp;Table_TrackDisplacement[[#This Row],[Track ID]]</f>
        <v>45803.2777777778-250-RL-OP-0028</v>
      </c>
      <c r="D586" s="34">
        <v>51892.83098666594</v>
      </c>
      <c r="E586" s="34">
        <v>159193.51846240537</v>
      </c>
      <c r="F586" s="34">
        <v>18.863216230483452</v>
      </c>
      <c r="G586" s="34">
        <v>51892.465111689802</v>
      </c>
      <c r="H586" s="34">
        <v>159192.24952641845</v>
      </c>
      <c r="I586" s="34">
        <v>18.859487576446288</v>
      </c>
      <c r="J586" s="33">
        <v>-9.9999999656574801E-4</v>
      </c>
      <c r="K586" s="33">
        <v>0</v>
      </c>
      <c r="L586" s="33">
        <v>0</v>
      </c>
      <c r="M586" s="33">
        <v>-6.915136327734217E-4</v>
      </c>
      <c r="N586" s="33">
        <v>-8.6313375504687428E-5</v>
      </c>
      <c r="O586" s="33">
        <v>8.7240986701431211E-7</v>
      </c>
      <c r="P586" s="29">
        <f>(Table_TrackDisplacement[[#This Row],[LR Track Z]]-Table_TrackDisplacement[[#This Row],[RR Track Z]])*1000</f>
        <v>3.7286540371646026</v>
      </c>
      <c r="Q586" s="29">
        <f>_xlfn.XLOOKUP(Table_TrackDisplacement[[#This Row],[Track ID]],Table__Track_Baseline[Track ID],Table__Track_Baseline[Avg. Cant],"-")</f>
        <v>3.729526447031617</v>
      </c>
      <c r="R586" s="29">
        <f>Table_TrackDisplacement[[#This Row],[Cant Raw Data]]-Table_TrackDisplacement[[#This Row],[BL Cant Raw Data]]</f>
        <v>-8.7240986701431211E-4</v>
      </c>
      <c r="S586" s="30">
        <f>(Table_TrackDisplacement[[#This Row],[Delta LR Z]]-Table_TrackDisplacement[[#This Row],[Delta RR Z]])*1000</f>
        <v>-8.7240986701431211E-4</v>
      </c>
      <c r="T586" s="29">
        <f>Table_TrackDisplacement[[#This Row],[Cant Delta Data]]-Table_TrackDisplacement[[#This Row],[Raw Cant Change]]</f>
        <v>0</v>
      </c>
      <c r="U586" s="29">
        <f ca="1">IFERROR(Table_TrackDisplacement[[#This Row],[Cant Raw Data]]-OFFSET(Table_TrackDisplacement[[#This Row],[Cant Raw Data]],-2,0),"-")</f>
        <v>-1.2535683259642383</v>
      </c>
      <c r="V586" s="29">
        <f ca="1">_xlfn.XLOOKUP(Table_TrackDisplacement[[#This Row],[Track ID]],Table__Track_Baseline[Track ID],Table__Track_Baseline[Avg. Twist],"-")</f>
        <v>-1.2541055590418182</v>
      </c>
      <c r="W586" s="29">
        <f ca="1">IFERROR(Table_TrackDisplacement[[#This Row],[Twist Raw Data]]-Table_TrackDisplacement[[#This Row],[BL Twist Raw Data]],"-")</f>
        <v>5.3723307757991279E-4</v>
      </c>
      <c r="X586" s="29">
        <f ca="1">IFERROR(Table_TrackDisplacement[[#This Row],[Cant Delta Data]]-OFFSET(Table_TrackDisplacement[[#This Row],[Cant Delta Data]],-2,0),"-")</f>
        <v>5.3723307757991279E-4</v>
      </c>
      <c r="Y586" s="29">
        <f ca="1">IFERROR(Table_TrackDisplacement[[#This Row],[Twist Delta Data]]-Table_TrackDisplacement[[#This Row],[Raw Twist Change]],"-")</f>
        <v>0</v>
      </c>
      <c r="Z5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586" s="29">
        <f>_xlfn.XLOOKUP(Table_TrackDisplacement[[#This Row],[Track ID]],Table__Track_Baseline[Track ID],Table__Track_Baseline[Avg. Gauge],"-")</f>
        <v>1320.6376231231336</v>
      </c>
      <c r="AB586" s="29">
        <f>IFERROR(Table_TrackDisplacement[[#This Row],[Gauge Raw Data]]-Table_TrackDisplacement[[#This Row],[BL Gauge Raw Data]],"-")</f>
        <v>-2.5713762208852131E-3</v>
      </c>
      <c r="AC5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587" spans="1:29" x14ac:dyDescent="0.25">
      <c r="A587" s="27">
        <v>45803.277777777781</v>
      </c>
      <c r="B587" s="28" t="s">
        <v>20</v>
      </c>
      <c r="C587" s="28" t="str">
        <f>Table_TrackDisplacement[[#This Row],[Epoch]]&amp;"-"&amp;Table_TrackDisplacement[[#This Row],[Track ID]]</f>
        <v>45803.2777777778-250-RL-OP-0029</v>
      </c>
      <c r="D587" s="34">
        <v>51893.79183894024</v>
      </c>
      <c r="E587" s="34">
        <v>159193.24190592469</v>
      </c>
      <c r="F587" s="34">
        <v>18.86092641939771</v>
      </c>
      <c r="G587" s="34">
        <v>51893.426692580288</v>
      </c>
      <c r="H587" s="34">
        <v>159191.97223179525</v>
      </c>
      <c r="I587" s="34">
        <v>18.857700906411129</v>
      </c>
      <c r="J587" s="33">
        <v>-9.9552263418445364E-4</v>
      </c>
      <c r="K587" s="33">
        <v>1.5531608369201422E-5</v>
      </c>
      <c r="L587" s="33">
        <v>5.8660084256700884E-6</v>
      </c>
      <c r="M587" s="33">
        <v>2.176966518163681E-8</v>
      </c>
      <c r="N587" s="33">
        <v>-3.3325803815387189E-4</v>
      </c>
      <c r="O587" s="33">
        <v>3.2641978009451122E-10</v>
      </c>
      <c r="P587" s="29">
        <f>(Table_TrackDisplacement[[#This Row],[LR Track Z]]-Table_TrackDisplacement[[#This Row],[RR Track Z]])*1000</f>
        <v>3.2255129865816912</v>
      </c>
      <c r="Q587" s="29">
        <f>_xlfn.XLOOKUP(Table_TrackDisplacement[[#This Row],[Track ID]],Table__Track_Baseline[Track ID],Table__Track_Baseline[Avg. Cant],"-")</f>
        <v>3.2196473045758012</v>
      </c>
      <c r="R587" s="29">
        <f>Table_TrackDisplacement[[#This Row],[Cant Raw Data]]-Table_TrackDisplacement[[#This Row],[BL Cant Raw Data]]</f>
        <v>5.8656820058899939E-3</v>
      </c>
      <c r="S587" s="30">
        <f>(Table_TrackDisplacement[[#This Row],[Delta LR Z]]-Table_TrackDisplacement[[#This Row],[Delta RR Z]])*1000</f>
        <v>5.8656820058899939E-3</v>
      </c>
      <c r="T587" s="29">
        <f>Table_TrackDisplacement[[#This Row],[Cant Delta Data]]-Table_TrackDisplacement[[#This Row],[Raw Cant Change]]</f>
        <v>0</v>
      </c>
      <c r="U587" s="29">
        <f ca="1">IFERROR(Table_TrackDisplacement[[#This Row],[Cant Raw Data]]-OFFSET(Table_TrackDisplacement[[#This Row],[Cant Raw Data]],-2,0),"-")</f>
        <v>-1.1528633792394771</v>
      </c>
      <c r="V587" s="29">
        <f ca="1">_xlfn.XLOOKUP(Table_TrackDisplacement[[#This Row],[Track ID]],Table__Track_Baseline[Track ID],Table__Track_Baseline[Avg. Twist],"-")</f>
        <v>-1.1591554537986326</v>
      </c>
      <c r="W587" s="29">
        <f ca="1">IFERROR(Table_TrackDisplacement[[#This Row],[Twist Raw Data]]-Table_TrackDisplacement[[#This Row],[BL Twist Raw Data]],"-")</f>
        <v>6.2920745591554805E-3</v>
      </c>
      <c r="X587" s="29">
        <f ca="1">IFERROR(Table_TrackDisplacement[[#This Row],[Cant Delta Data]]-OFFSET(Table_TrackDisplacement[[#This Row],[Cant Delta Data]],-2,0),"-")</f>
        <v>6.2920745591554805E-3</v>
      </c>
      <c r="Y587" s="29">
        <f ca="1">IFERROR(Table_TrackDisplacement[[#This Row],[Twist Delta Data]]-Table_TrackDisplacement[[#This Row],[Raw Twist Change]],"-")</f>
        <v>0</v>
      </c>
      <c r="Z5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1321.1414243285451</v>
      </c>
      <c r="AA587" s="29">
        <f>_xlfn.XLOOKUP(Table_TrackDisplacement[[#This Row],[Track ID]],Table__Track_Baseline[Track ID],Table__Track_Baseline[Avg. Gauge],"-")</f>
        <v>1321.0817834196855</v>
      </c>
      <c r="AB587" s="29">
        <f>IFERROR(Table_TrackDisplacement[[#This Row],[Gauge Raw Data]]-Table_TrackDisplacement[[#This Row],[BL Gauge Raw Data]],"-")</f>
        <v>5.9640908859591946E-2</v>
      </c>
      <c r="AC5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1.054892072101886</v>
      </c>
    </row>
    <row r="588" spans="1:29" x14ac:dyDescent="0.25">
      <c r="A588" s="27">
        <v>45803.277777777781</v>
      </c>
      <c r="B588" s="28" t="s">
        <v>21</v>
      </c>
      <c r="C588" s="28" t="str">
        <f>Table_TrackDisplacement[[#This Row],[Epoch]]&amp;"-"&amp;Table_TrackDisplacement[[#This Row],[Track ID]]</f>
        <v>45803.2777777778-250-RL-OP-0030</v>
      </c>
      <c r="D588" s="34">
        <v>51894.752729646825</v>
      </c>
      <c r="E588" s="34">
        <v>159192.96497849975</v>
      </c>
      <c r="F588" s="34">
        <v>18.861427736242298</v>
      </c>
      <c r="G588" s="34">
        <v>51894.387556785739</v>
      </c>
      <c r="H588" s="34">
        <v>159191.69521203163</v>
      </c>
      <c r="I588" s="34">
        <v>18.85787192737892</v>
      </c>
      <c r="J588" s="33">
        <v>-9.1056327801197767E-4</v>
      </c>
      <c r="K588" s="33">
        <v>3.1024907366372645E-4</v>
      </c>
      <c r="L588" s="33">
        <v>1.1717546621170527E-4</v>
      </c>
      <c r="M588" s="33">
        <v>4.1297753341495991E-6</v>
      </c>
      <c r="N588" s="33">
        <v>-3.190527786500752E-4</v>
      </c>
      <c r="O588" s="33">
        <v>6.1914548155073135E-8</v>
      </c>
      <c r="P588" s="29">
        <f>(Table_TrackDisplacement[[#This Row],[LR Track Z]]-Table_TrackDisplacement[[#This Row],[RR Track Z]])*1000</f>
        <v>3.5558088633784735</v>
      </c>
      <c r="Q588" s="29">
        <f>_xlfn.XLOOKUP(Table_TrackDisplacement[[#This Row],[Track ID]],Table__Track_Baseline[Track ID],Table__Track_Baseline[Avg. Cant],"-")</f>
        <v>3.4386953117149233</v>
      </c>
      <c r="R588" s="29">
        <f>Table_TrackDisplacement[[#This Row],[Cant Raw Data]]-Table_TrackDisplacement[[#This Row],[BL Cant Raw Data]]</f>
        <v>0.1171135516635502</v>
      </c>
      <c r="S588" s="30">
        <f>(Table_TrackDisplacement[[#This Row],[Delta LR Z]]-Table_TrackDisplacement[[#This Row],[Delta RR Z]])*1000</f>
        <v>0.1171135516635502</v>
      </c>
      <c r="T588" s="29">
        <f>Table_TrackDisplacement[[#This Row],[Cant Delta Data]]-Table_TrackDisplacement[[#This Row],[Raw Cant Change]]</f>
        <v>0</v>
      </c>
      <c r="U588" s="29">
        <f ca="1">IFERROR(Table_TrackDisplacement[[#This Row],[Cant Raw Data]]-OFFSET(Table_TrackDisplacement[[#This Row],[Cant Raw Data]],-2,0),"-")</f>
        <v>-0.17284517378612918</v>
      </c>
      <c r="V588" s="29">
        <f ca="1">_xlfn.XLOOKUP(Table_TrackDisplacement[[#This Row],[Track ID]],Table__Track_Baseline[Track ID],Table__Track_Baseline[Avg. Twist],"-")</f>
        <v>-0.29083113531669369</v>
      </c>
      <c r="W588" s="29">
        <f ca="1">IFERROR(Table_TrackDisplacement[[#This Row],[Twist Raw Data]]-Table_TrackDisplacement[[#This Row],[BL Twist Raw Data]],"-")</f>
        <v>0.11798596153056451</v>
      </c>
      <c r="X588" s="29">
        <f ca="1">IFERROR(Table_TrackDisplacement[[#This Row],[Cant Delta Data]]-OFFSET(Table_TrackDisplacement[[#This Row],[Cant Delta Data]],-2,0),"-")</f>
        <v>0.11798596153056451</v>
      </c>
      <c r="Y588" s="29">
        <f ca="1">IFERROR(Table_TrackDisplacement[[#This Row],[Twist Delta Data]]-Table_TrackDisplacement[[#This Row],[Raw Twist Change]],"-")</f>
        <v>0</v>
      </c>
      <c r="Z5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1321.2383380024698</v>
      </c>
      <c r="AA588" s="29">
        <f>_xlfn.XLOOKUP(Table_TrackDisplacement[[#This Row],[Track ID]],Table__Track_Baseline[Track ID],Table__Track_Baseline[Avg. Gauge],"-")</f>
        <v>1320.8864707908592</v>
      </c>
      <c r="AB588" s="29">
        <f>IFERROR(Table_TrackDisplacement[[#This Row],[Gauge Raw Data]]-Table_TrackDisplacement[[#This Row],[BL Gauge Raw Data]],"-")</f>
        <v>0.35186721161062451</v>
      </c>
      <c r="AC5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1.1164227636287671</v>
      </c>
    </row>
    <row r="589" spans="1:29" x14ac:dyDescent="0.25">
      <c r="A589" s="27">
        <v>45803.277777777781</v>
      </c>
      <c r="B589" s="28" t="s">
        <v>22</v>
      </c>
      <c r="C589" s="28" t="str">
        <f>Table_TrackDisplacement[[#This Row],[Epoch]]&amp;"-"&amp;Table_TrackDisplacement[[#This Row],[Track ID]]</f>
        <v>45803.2777777778-250-RL-OP-0031</v>
      </c>
      <c r="D589" s="34">
        <v>51895.713620353403</v>
      </c>
      <c r="E589" s="34">
        <v>159192.6880510748</v>
      </c>
      <c r="F589" s="34">
        <v>18.861929053086882</v>
      </c>
      <c r="G589" s="34">
        <v>51895.348420991184</v>
      </c>
      <c r="H589" s="34">
        <v>159191.418192268</v>
      </c>
      <c r="I589" s="34">
        <v>18.858042948346714</v>
      </c>
      <c r="J589" s="33">
        <v>-8.2560392183950171E-4</v>
      </c>
      <c r="K589" s="33">
        <v>6.0496653895825148E-4</v>
      </c>
      <c r="L589" s="33">
        <v>2.2848492399774045E-4</v>
      </c>
      <c r="M589" s="33">
        <v>8.237766451202333E-6</v>
      </c>
      <c r="N589" s="33">
        <v>-3.048475191462785E-4</v>
      </c>
      <c r="O589" s="33">
        <v>1.2350268008276544E-7</v>
      </c>
      <c r="P589" s="29">
        <f>(Table_TrackDisplacement[[#This Row],[LR Track Z]]-Table_TrackDisplacement[[#This Row],[RR Track Z]])*1000</f>
        <v>3.8861047401681503</v>
      </c>
      <c r="Q589" s="29">
        <f>_xlfn.XLOOKUP(Table_TrackDisplacement[[#This Row],[Track ID]],Table__Track_Baseline[Track ID],Table__Track_Baseline[Avg. Cant],"-")</f>
        <v>3.6577433188504926</v>
      </c>
      <c r="R589" s="29">
        <f>Table_TrackDisplacement[[#This Row],[Cant Raw Data]]-Table_TrackDisplacement[[#This Row],[BL Cant Raw Data]]</f>
        <v>0.22836142131765769</v>
      </c>
      <c r="S589" s="30">
        <f>(Table_TrackDisplacement[[#This Row],[Delta LR Z]]-Table_TrackDisplacement[[#This Row],[Delta RR Z]])*1000</f>
        <v>0.22836142131765769</v>
      </c>
      <c r="T589" s="29">
        <f>Table_TrackDisplacement[[#This Row],[Cant Delta Data]]-Table_TrackDisplacement[[#This Row],[Raw Cant Change]]</f>
        <v>0</v>
      </c>
      <c r="U589" s="29">
        <f ca="1">IFERROR(Table_TrackDisplacement[[#This Row],[Cant Raw Data]]-OFFSET(Table_TrackDisplacement[[#This Row],[Cant Raw Data]],-2,0),"-")</f>
        <v>0.66059175358645916</v>
      </c>
      <c r="V589" s="29">
        <f ca="1">_xlfn.XLOOKUP(Table_TrackDisplacement[[#This Row],[Track ID]],Table__Track_Baseline[Track ID],Table__Track_Baseline[Avg. Twist],"-")</f>
        <v>0.43809601427469147</v>
      </c>
      <c r="W589" s="29">
        <f ca="1">IFERROR(Table_TrackDisplacement[[#This Row],[Twist Raw Data]]-Table_TrackDisplacement[[#This Row],[BL Twist Raw Data]],"-")</f>
        <v>0.22249573931176769</v>
      </c>
      <c r="X589" s="29">
        <f ca="1">IFERROR(Table_TrackDisplacement[[#This Row],[Cant Delta Data]]-OFFSET(Table_TrackDisplacement[[#This Row],[Cant Delta Data]],-2,0),"-")</f>
        <v>0.22249573931176769</v>
      </c>
      <c r="Y589" s="29">
        <f ca="1">IFERROR(Table_TrackDisplacement[[#This Row],[Twist Delta Data]]-Table_TrackDisplacement[[#This Row],[Raw Twist Change]],"-")</f>
        <v>0</v>
      </c>
      <c r="Z5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1321.3353341171264</v>
      </c>
      <c r="AA589" s="29">
        <f>_xlfn.XLOOKUP(Table_TrackDisplacement[[#This Row],[Track ID]],Table__Track_Baseline[Track ID],Table__Track_Baseline[Avg. Gauge],"-")</f>
        <v>1320.6911946526989</v>
      </c>
      <c r="AB589" s="29">
        <f>IFERROR(Table_TrackDisplacement[[#This Row],[Gauge Raw Data]]-Table_TrackDisplacement[[#This Row],[BL Gauge Raw Data]],"-")</f>
        <v>0.64413946442755332</v>
      </c>
      <c r="AC5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1.2550707231874805</v>
      </c>
    </row>
    <row r="590" spans="1:29" x14ac:dyDescent="0.25">
      <c r="A590" s="27">
        <v>45803.277777777781</v>
      </c>
      <c r="B590" s="28" t="s">
        <v>23</v>
      </c>
      <c r="C590" s="28" t="str">
        <f>Table_TrackDisplacement[[#This Row],[Epoch]]&amp;"-"&amp;Table_TrackDisplacement[[#This Row],[Track ID]]</f>
        <v>45803.2777777778-250-RL-OP-0032</v>
      </c>
      <c r="D590" s="34">
        <v>51896.675398681873</v>
      </c>
      <c r="E590" s="34">
        <v>159192.41088265969</v>
      </c>
      <c r="F590" s="34">
        <v>18.862477001539897</v>
      </c>
      <c r="G590" s="34">
        <v>51896.30852141809</v>
      </c>
      <c r="H590" s="34">
        <v>159191.14170884955</v>
      </c>
      <c r="I590" s="34">
        <v>18.858247340168667</v>
      </c>
      <c r="J590" s="33">
        <v>-3.5208140616305172E-6</v>
      </c>
      <c r="K590" s="33">
        <v>6.5439526224508882E-4</v>
      </c>
      <c r="L590" s="33">
        <v>3.2622921977321084E-4</v>
      </c>
      <c r="M590" s="33">
        <v>-9.9999322992516682E-4</v>
      </c>
      <c r="N590" s="33">
        <v>-1.9208528101444244E-9</v>
      </c>
      <c r="O590" s="33">
        <v>-9.2823794659580017E-6</v>
      </c>
      <c r="P590" s="29">
        <f>(Table_TrackDisplacement[[#This Row],[LR Track Z]]-Table_TrackDisplacement[[#This Row],[RR Track Z]])*1000</f>
        <v>4.2296613712302644</v>
      </c>
      <c r="Q590" s="29">
        <f>_xlfn.XLOOKUP(Table_TrackDisplacement[[#This Row],[Track ID]],Table__Track_Baseline[Track ID],Table__Track_Baseline[Avg. Cant],"-")</f>
        <v>3.8941497719910956</v>
      </c>
      <c r="R590" s="29">
        <f>Table_TrackDisplacement[[#This Row],[Cant Raw Data]]-Table_TrackDisplacement[[#This Row],[BL Cant Raw Data]]</f>
        <v>0.33551159923916885</v>
      </c>
      <c r="S590" s="30">
        <f>(Table_TrackDisplacement[[#This Row],[Delta LR Z]]-Table_TrackDisplacement[[#This Row],[Delta RR Z]])*1000</f>
        <v>0.33551159923916885</v>
      </c>
      <c r="T590" s="29">
        <f>Table_TrackDisplacement[[#This Row],[Cant Delta Data]]-Table_TrackDisplacement[[#This Row],[Raw Cant Change]]</f>
        <v>0</v>
      </c>
      <c r="U590" s="29">
        <f ca="1">IFERROR(Table_TrackDisplacement[[#This Row],[Cant Raw Data]]-OFFSET(Table_TrackDisplacement[[#This Row],[Cant Raw Data]],-2,0),"-")</f>
        <v>0.67385250785179096</v>
      </c>
      <c r="V590" s="29">
        <f ca="1">_xlfn.XLOOKUP(Table_TrackDisplacement[[#This Row],[Track ID]],Table__Track_Baseline[Track ID],Table__Track_Baseline[Avg. Twist],"-")</f>
        <v>0.45545446027617231</v>
      </c>
      <c r="W590" s="29">
        <f ca="1">IFERROR(Table_TrackDisplacement[[#This Row],[Twist Raw Data]]-Table_TrackDisplacement[[#This Row],[BL Twist Raw Data]],"-")</f>
        <v>0.21839804757561865</v>
      </c>
      <c r="X590" s="29">
        <f ca="1">IFERROR(Table_TrackDisplacement[[#This Row],[Cant Delta Data]]-OFFSET(Table_TrackDisplacement[[#This Row],[Cant Delta Data]],-2,0),"-")</f>
        <v>0.21839804757561865</v>
      </c>
      <c r="Y590" s="29">
        <f ca="1">IFERROR(Table_TrackDisplacement[[#This Row],[Twist Delta Data]]-Table_TrackDisplacement[[#This Row],[Raw Twist Change]],"-")</f>
        <v>0</v>
      </c>
      <c r="Z5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1321.1430570028283</v>
      </c>
      <c r="AA590" s="29">
        <f>_xlfn.XLOOKUP(Table_TrackDisplacement[[#This Row],[Track ID]],Table__Track_Baseline[Track ID],Table__Track_Baseline[Avg. Gauge],"-")</f>
        <v>1320.2368798619764</v>
      </c>
      <c r="AB590" s="29">
        <f>IFERROR(Table_TrackDisplacement[[#This Row],[Gauge Raw Data]]-Table_TrackDisplacement[[#This Row],[BL Gauge Raw Data]],"-")</f>
        <v>0.90617714085192347</v>
      </c>
      <c r="AC5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1.238451041441446</v>
      </c>
    </row>
    <row r="591" spans="1:29" x14ac:dyDescent="0.25">
      <c r="A591" s="27">
        <v>45803.277777777781</v>
      </c>
      <c r="B591" s="28" t="s">
        <v>24</v>
      </c>
      <c r="C591" s="28" t="str">
        <f>Table_TrackDisplacement[[#This Row],[Epoch]]&amp;"-"&amp;Table_TrackDisplacement[[#This Row],[Track ID]]</f>
        <v>45803.2777777778-250-RL-OP-0033</v>
      </c>
      <c r="D591" s="34">
        <v>51897.636352858688</v>
      </c>
      <c r="E591" s="34">
        <v>159192.13417793906</v>
      </c>
      <c r="F591" s="34">
        <v>18.863729059099267</v>
      </c>
      <c r="G591" s="34">
        <v>51897.270420156812</v>
      </c>
      <c r="H591" s="34">
        <v>159190.86830352191</v>
      </c>
      <c r="I591" s="34">
        <v>18.858833233345244</v>
      </c>
      <c r="J591" s="33">
        <v>-6.0769787523895502E-5</v>
      </c>
      <c r="K591" s="33">
        <v>4.5486009912565351E-4</v>
      </c>
      <c r="L591" s="33">
        <v>2.1071517817006225E-4</v>
      </c>
      <c r="M591" s="33">
        <v>-9.9990943999728188E-4</v>
      </c>
      <c r="N591" s="33">
        <v>-2.5727786123752594E-8</v>
      </c>
      <c r="O591" s="33">
        <v>-1.241633134263509E-4</v>
      </c>
      <c r="P591" s="29">
        <f>(Table_TrackDisplacement[[#This Row],[LR Track Z]]-Table_TrackDisplacement[[#This Row],[RR Track Z]])*1000</f>
        <v>4.895825754022809</v>
      </c>
      <c r="Q591" s="29">
        <f>_xlfn.XLOOKUP(Table_TrackDisplacement[[#This Row],[Track ID]],Table__Track_Baseline[Track ID],Table__Track_Baseline[Avg. Cant],"-")</f>
        <v>4.5609472624263958</v>
      </c>
      <c r="R591" s="29">
        <f>Table_TrackDisplacement[[#This Row],[Cant Raw Data]]-Table_TrackDisplacement[[#This Row],[BL Cant Raw Data]]</f>
        <v>0.33487849159641314</v>
      </c>
      <c r="S591" s="30">
        <f>(Table_TrackDisplacement[[#This Row],[Delta LR Z]]-Table_TrackDisplacement[[#This Row],[Delta RR Z]])*1000</f>
        <v>0.33487849159641314</v>
      </c>
      <c r="T591" s="29">
        <f>Table_TrackDisplacement[[#This Row],[Cant Delta Data]]-Table_TrackDisplacement[[#This Row],[Raw Cant Change]]</f>
        <v>0</v>
      </c>
      <c r="U591" s="29">
        <f ca="1">IFERROR(Table_TrackDisplacement[[#This Row],[Cant Raw Data]]-OFFSET(Table_TrackDisplacement[[#This Row],[Cant Raw Data]],-2,0),"-")</f>
        <v>1.0097210138546586</v>
      </c>
      <c r="V591" s="29">
        <f ca="1">_xlfn.XLOOKUP(Table_TrackDisplacement[[#This Row],[Track ID]],Table__Track_Baseline[Track ID],Table__Track_Baseline[Avg. Twist],"-")</f>
        <v>0.90320394357590317</v>
      </c>
      <c r="W591" s="29">
        <f ca="1">IFERROR(Table_TrackDisplacement[[#This Row],[Twist Raw Data]]-Table_TrackDisplacement[[#This Row],[BL Twist Raw Data]],"-")</f>
        <v>0.10651707027875545</v>
      </c>
      <c r="X591" s="29">
        <f ca="1">IFERROR(Table_TrackDisplacement[[#This Row],[Cant Delta Data]]-OFFSET(Table_TrackDisplacement[[#This Row],[Cant Delta Data]],-2,0),"-")</f>
        <v>0.10651707027875545</v>
      </c>
      <c r="Y591" s="29">
        <f ca="1">IFERROR(Table_TrackDisplacement[[#This Row],[Twist Delta Data]]-Table_TrackDisplacement[[#This Row],[Raw Twist Change]],"-")</f>
        <v>0</v>
      </c>
      <c r="Z5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1317.7134557275617</v>
      </c>
      <c r="AA591" s="29">
        <f>_xlfn.XLOOKUP(Table_TrackDisplacement[[#This Row],[Track ID]],Table__Track_Baseline[Track ID],Table__Track_Baseline[Avg. Gauge],"-")</f>
        <v>1317.0146897271238</v>
      </c>
      <c r="AB591" s="29">
        <f>IFERROR(Table_TrackDisplacement[[#This Row],[Gauge Raw Data]]-Table_TrackDisplacement[[#This Row],[BL Gauge Raw Data]],"-")</f>
        <v>0.69876600043789949</v>
      </c>
      <c r="AC5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1.0959233579529788</v>
      </c>
    </row>
    <row r="592" spans="1:29" x14ac:dyDescent="0.25">
      <c r="A592" s="27">
        <v>45803.277777777781</v>
      </c>
      <c r="B592" s="28" t="s">
        <v>25</v>
      </c>
      <c r="C592" s="28" t="str">
        <f>Table_TrackDisplacement[[#This Row],[Epoch]]&amp;"-"&amp;Table_TrackDisplacement[[#This Row],[Track ID]]</f>
        <v>45803.2777777778-250-RL-OP-0034</v>
      </c>
      <c r="D592" s="34">
        <v>51898.597307035503</v>
      </c>
      <c r="E592" s="34">
        <v>159191.85747321844</v>
      </c>
      <c r="F592" s="34">
        <v>18.864981116658633</v>
      </c>
      <c r="G592" s="34">
        <v>51898.232318895534</v>
      </c>
      <c r="H592" s="34">
        <v>159190.59489819428</v>
      </c>
      <c r="I592" s="34">
        <v>18.859419126521821</v>
      </c>
      <c r="J592" s="33">
        <v>-1.1801876098616049E-4</v>
      </c>
      <c r="K592" s="33">
        <v>2.5532493600621819E-4</v>
      </c>
      <c r="L592" s="33">
        <v>9.5201136559808219E-5</v>
      </c>
      <c r="M592" s="33">
        <v>-9.9982565734535456E-4</v>
      </c>
      <c r="N592" s="33">
        <v>-4.9563823267817497E-8</v>
      </c>
      <c r="O592" s="33">
        <v>-2.3904424738674379E-4</v>
      </c>
      <c r="P592" s="29">
        <f>(Table_TrackDisplacement[[#This Row],[LR Track Z]]-Table_TrackDisplacement[[#This Row],[RR Track Z]])*1000</f>
        <v>5.5619901368118008</v>
      </c>
      <c r="Q592" s="29">
        <f>_xlfn.XLOOKUP(Table_TrackDisplacement[[#This Row],[Track ID]],Table__Track_Baseline[Track ID],Table__Track_Baseline[Avg. Cant],"-")</f>
        <v>5.2277447528652488</v>
      </c>
      <c r="R592" s="29">
        <f>Table_TrackDisplacement[[#This Row],[Cant Raw Data]]-Table_TrackDisplacement[[#This Row],[BL Cant Raw Data]]</f>
        <v>0.33424538394655201</v>
      </c>
      <c r="S592" s="30">
        <f>(Table_TrackDisplacement[[#This Row],[Delta LR Z]]-Table_TrackDisplacement[[#This Row],[Delta RR Z]])*1000</f>
        <v>0.33424538394655201</v>
      </c>
      <c r="T592" s="29">
        <f>Table_TrackDisplacement[[#This Row],[Cant Delta Data]]-Table_TrackDisplacement[[#This Row],[Raw Cant Change]]</f>
        <v>0</v>
      </c>
      <c r="U592" s="29">
        <f ca="1">IFERROR(Table_TrackDisplacement[[#This Row],[Cant Raw Data]]-OFFSET(Table_TrackDisplacement[[#This Row],[Cant Raw Data]],-2,0),"-")</f>
        <v>1.3323287655815363</v>
      </c>
      <c r="V592" s="29">
        <f ca="1">_xlfn.XLOOKUP(Table_TrackDisplacement[[#This Row],[Track ID]],Table__Track_Baseline[Track ID],Table__Track_Baseline[Avg. Twist],"-")</f>
        <v>1.3335949808741532</v>
      </c>
      <c r="W592" s="29">
        <f ca="1">IFERROR(Table_TrackDisplacement[[#This Row],[Twist Raw Data]]-Table_TrackDisplacement[[#This Row],[BL Twist Raw Data]],"-")</f>
        <v>-1.2662152926168346E-3</v>
      </c>
      <c r="X592" s="29">
        <f ca="1">IFERROR(Table_TrackDisplacement[[#This Row],[Cant Delta Data]]-OFFSET(Table_TrackDisplacement[[#This Row],[Cant Delta Data]],-2,0),"-")</f>
        <v>-1.2662152926168346E-3</v>
      </c>
      <c r="Y592" s="29">
        <f ca="1">IFERROR(Table_TrackDisplacement[[#This Row],[Twist Delta Data]]-Table_TrackDisplacement[[#This Row],[Raw Twist Change]],"-")</f>
        <v>0</v>
      </c>
      <c r="Z5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1314.2842043016303</v>
      </c>
      <c r="AA592" s="29">
        <f>_xlfn.XLOOKUP(Table_TrackDisplacement[[#This Row],[Track ID]],Table__Track_Baseline[Track ID],Table__Track_Baseline[Avg. Gauge],"-")</f>
        <v>1313.7928485909856</v>
      </c>
      <c r="AB592" s="29">
        <f>IFERROR(Table_TrackDisplacement[[#This Row],[Gauge Raw Data]]-Table_TrackDisplacement[[#This Row],[BL Gauge Raw Data]],"-")</f>
        <v>0.49135571064471151</v>
      </c>
      <c r="AC5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0.97699514549427136</v>
      </c>
    </row>
    <row r="593" spans="1:29" x14ac:dyDescent="0.25">
      <c r="A593" s="27">
        <v>45803.277777777781</v>
      </c>
      <c r="B593" s="28" t="s">
        <v>26</v>
      </c>
      <c r="C593" s="28" t="str">
        <f>Table_TrackDisplacement[[#This Row],[Epoch]]&amp;"-"&amp;Table_TrackDisplacement[[#This Row],[Track ID]]</f>
        <v>45803.2777777778-250-RL-OP-0035</v>
      </c>
      <c r="D593" s="34">
        <v>51899.557748431522</v>
      </c>
      <c r="E593" s="34">
        <v>159191.58237758733</v>
      </c>
      <c r="F593" s="34">
        <v>18.866</v>
      </c>
      <c r="G593" s="34">
        <v>51899.202488344781</v>
      </c>
      <c r="H593" s="34">
        <v>159190.31967680616</v>
      </c>
      <c r="I593" s="34">
        <v>18.859777416319687</v>
      </c>
      <c r="J593" s="33">
        <v>-9.9999999656574801E-4</v>
      </c>
      <c r="K593" s="33">
        <v>3.3333332976326346E-4</v>
      </c>
      <c r="L593" s="33">
        <v>0</v>
      </c>
      <c r="M593" s="33">
        <v>-9.893283131532371E-4</v>
      </c>
      <c r="N593" s="33">
        <v>3.7855934351682663E-5</v>
      </c>
      <c r="O593" s="33">
        <v>-3.1291177260328595E-4</v>
      </c>
      <c r="P593" s="29">
        <f>(Table_TrackDisplacement[[#This Row],[LR Track Z]]-Table_TrackDisplacement[[#This Row],[RR Track Z]])*1000</f>
        <v>6.2225836803122547</v>
      </c>
      <c r="Q593" s="29">
        <f>_xlfn.XLOOKUP(Table_TrackDisplacement[[#This Row],[Track ID]],Table__Track_Baseline[Track ID],Table__Track_Baseline[Avg. Cant],"-")</f>
        <v>5.9096719077089688</v>
      </c>
      <c r="R593" s="29">
        <f>Table_TrackDisplacement[[#This Row],[Cant Raw Data]]-Table_TrackDisplacement[[#This Row],[BL Cant Raw Data]]</f>
        <v>0.31291177260328595</v>
      </c>
      <c r="S593" s="30">
        <f>(Table_TrackDisplacement[[#This Row],[Delta LR Z]]-Table_TrackDisplacement[[#This Row],[Delta RR Z]])*1000</f>
        <v>0.31291177260328595</v>
      </c>
      <c r="T593" s="29">
        <f>Table_TrackDisplacement[[#This Row],[Cant Delta Data]]-Table_TrackDisplacement[[#This Row],[Raw Cant Change]]</f>
        <v>0</v>
      </c>
      <c r="U593" s="29">
        <f ca="1">IFERROR(Table_TrackDisplacement[[#This Row],[Cant Raw Data]]-OFFSET(Table_TrackDisplacement[[#This Row],[Cant Raw Data]],-2,0),"-")</f>
        <v>1.3267579262894458</v>
      </c>
      <c r="V593" s="29">
        <f ca="1">_xlfn.XLOOKUP(Table_TrackDisplacement[[#This Row],[Track ID]],Table__Track_Baseline[Track ID],Table__Track_Baseline[Avg. Twist],"-")</f>
        <v>1.348724645282573</v>
      </c>
      <c r="W593" s="29">
        <f ca="1">IFERROR(Table_TrackDisplacement[[#This Row],[Twist Raw Data]]-Table_TrackDisplacement[[#This Row],[BL Twist Raw Data]],"-")</f>
        <v>-2.1966718993127188E-2</v>
      </c>
      <c r="X593" s="29">
        <f ca="1">IFERROR(Table_TrackDisplacement[[#This Row],[Cant Delta Data]]-OFFSET(Table_TrackDisplacement[[#This Row],[Cant Delta Data]],-2,0),"-")</f>
        <v>-2.1966718993127188E-2</v>
      </c>
      <c r="Y593" s="29">
        <f ca="1">IFERROR(Table_TrackDisplacement[[#This Row],[Twist Delta Data]]-Table_TrackDisplacement[[#This Row],[Raw Twist Change]],"-")</f>
        <v>0</v>
      </c>
      <c r="Z5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1311.7399561425082</v>
      </c>
      <c r="AA593" s="29">
        <f>_xlfn.XLOOKUP(Table_TrackDisplacement[[#This Row],[Track ID]],Table__Track_Baseline[Track ID],Table__Track_Baseline[Avg. Gauge],"-")</f>
        <v>1311.4569710845515</v>
      </c>
      <c r="AB593" s="29">
        <f>IFERROR(Table_TrackDisplacement[[#This Row],[Gauge Raw Data]]-Table_TrackDisplacement[[#This Row],[BL Gauge Raw Data]],"-")</f>
        <v>0.28298505795669371</v>
      </c>
      <c r="AC5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0.43050499818213384</v>
      </c>
    </row>
    <row r="594" spans="1:29" x14ac:dyDescent="0.25">
      <c r="A594" s="27">
        <v>45803.277777777781</v>
      </c>
      <c r="B594" s="28" t="s">
        <v>27</v>
      </c>
      <c r="C594" s="28" t="str">
        <f>Table_TrackDisplacement[[#This Row],[Epoch]]&amp;"-"&amp;Table_TrackDisplacement[[#This Row],[Track ID]]</f>
        <v>45803.2777777778-250-RL-OP-0036</v>
      </c>
      <c r="D594" s="34">
        <v>51900.520772886579</v>
      </c>
      <c r="E594" s="34">
        <v>159191.31296359556</v>
      </c>
      <c r="F594" s="34">
        <v>18.866</v>
      </c>
      <c r="G594" s="34">
        <v>51900.165132696296</v>
      </c>
      <c r="H594" s="34">
        <v>159190.04890859168</v>
      </c>
      <c r="I594" s="34">
        <v>18.859124333313233</v>
      </c>
      <c r="J594" s="33">
        <v>-9.9999999656574801E-4</v>
      </c>
      <c r="K594" s="33">
        <v>3.3333332976326346E-4</v>
      </c>
      <c r="L594" s="33">
        <v>0</v>
      </c>
      <c r="M594" s="33">
        <v>-9.3247333279578015E-4</v>
      </c>
      <c r="N594" s="33">
        <v>2.3953907657414675E-4</v>
      </c>
      <c r="O594" s="33">
        <v>-2.0411283424337512E-4</v>
      </c>
      <c r="P594" s="29">
        <f>(Table_TrackDisplacement[[#This Row],[LR Track Z]]-Table_TrackDisplacement[[#This Row],[RR Track Z]])*1000</f>
        <v>6.8756666867670901</v>
      </c>
      <c r="Q594" s="29">
        <f>_xlfn.XLOOKUP(Table_TrackDisplacement[[#This Row],[Track ID]],Table__Track_Baseline[Track ID],Table__Track_Baseline[Avg. Cant],"-")</f>
        <v>6.671553852523715</v>
      </c>
      <c r="R594" s="29">
        <f>Table_TrackDisplacement[[#This Row],[Cant Raw Data]]-Table_TrackDisplacement[[#This Row],[BL Cant Raw Data]]</f>
        <v>0.20411283424337512</v>
      </c>
      <c r="S594" s="30">
        <f>(Table_TrackDisplacement[[#This Row],[Delta LR Z]]-Table_TrackDisplacement[[#This Row],[Delta RR Z]])*1000</f>
        <v>0.20411283424337512</v>
      </c>
      <c r="T594" s="29">
        <f>Table_TrackDisplacement[[#This Row],[Cant Delta Data]]-Table_TrackDisplacement[[#This Row],[Raw Cant Change]]</f>
        <v>0</v>
      </c>
      <c r="U594" s="29">
        <f ca="1">IFERROR(Table_TrackDisplacement[[#This Row],[Cant Raw Data]]-OFFSET(Table_TrackDisplacement[[#This Row],[Cant Raw Data]],-2,0),"-")</f>
        <v>1.3136765499552894</v>
      </c>
      <c r="V594" s="29">
        <f ca="1">_xlfn.XLOOKUP(Table_TrackDisplacement[[#This Row],[Track ID]],Table__Track_Baseline[Track ID],Table__Track_Baseline[Avg. Twist],"-")</f>
        <v>1.4438090996584663</v>
      </c>
      <c r="W594" s="29">
        <f ca="1">IFERROR(Table_TrackDisplacement[[#This Row],[Twist Raw Data]]-Table_TrackDisplacement[[#This Row],[BL Twist Raw Data]],"-")</f>
        <v>-0.13013254970317689</v>
      </c>
      <c r="X594" s="29">
        <f ca="1">IFERROR(Table_TrackDisplacement[[#This Row],[Cant Delta Data]]-OFFSET(Table_TrackDisplacement[[#This Row],[Cant Delta Data]],-2,0),"-")</f>
        <v>-0.13013254970317689</v>
      </c>
      <c r="Y594" s="29">
        <f ca="1">IFERROR(Table_TrackDisplacement[[#This Row],[Twist Delta Data]]-Table_TrackDisplacement[[#This Row],[Raw Twist Change]],"-")</f>
        <v>0</v>
      </c>
      <c r="Z5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1313.1497525281857</v>
      </c>
      <c r="AA594" s="29">
        <f>_xlfn.XLOOKUP(Table_TrackDisplacement[[#This Row],[Track ID]],Table__Track_Baseline[Track ID],Table__Track_Baseline[Avg. Gauge],"-")</f>
        <v>1313.0767033808097</v>
      </c>
      <c r="AB594" s="29">
        <f>IFERROR(Table_TrackDisplacement[[#This Row],[Gauge Raw Data]]-Table_TrackDisplacement[[#This Row],[BL Gauge Raw Data]],"-")</f>
        <v>7.304914737596846E-2</v>
      </c>
      <c r="AC5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0.23456184974132077</v>
      </c>
    </row>
    <row r="595" spans="1:29" x14ac:dyDescent="0.25">
      <c r="A595" s="27">
        <v>45803.277777777781</v>
      </c>
      <c r="B595" s="28" t="s">
        <v>28</v>
      </c>
      <c r="C595" s="28" t="str">
        <f>Table_TrackDisplacement[[#This Row],[Epoch]]&amp;"-"&amp;Table_TrackDisplacement[[#This Row],[Track ID]]</f>
        <v>45803.2777777778-250-RL-OP-0037</v>
      </c>
      <c r="D595" s="34">
        <v>51901.483797341636</v>
      </c>
      <c r="E595" s="34">
        <v>159191.04354960378</v>
      </c>
      <c r="F595" s="34">
        <v>18.866</v>
      </c>
      <c r="G595" s="34">
        <v>51901.127777047812</v>
      </c>
      <c r="H595" s="34">
        <v>159189.7781403772</v>
      </c>
      <c r="I595" s="34">
        <v>18.858471250306774</v>
      </c>
      <c r="J595" s="33">
        <v>-9.9999999656574801E-4</v>
      </c>
      <c r="K595" s="33">
        <v>3.3333332976326346E-4</v>
      </c>
      <c r="L595" s="33">
        <v>0</v>
      </c>
      <c r="M595" s="33">
        <v>-8.7561834516236559E-4</v>
      </c>
      <c r="N595" s="33">
        <v>4.4122221879661083E-4</v>
      </c>
      <c r="O595" s="33">
        <v>-9.5313895890569711E-5</v>
      </c>
      <c r="P595" s="29">
        <f>(Table_TrackDisplacement[[#This Row],[LR Track Z]]-Table_TrackDisplacement[[#This Row],[RR Track Z]])*1000</f>
        <v>7.5287496932254783</v>
      </c>
      <c r="Q595" s="29">
        <f>_xlfn.XLOOKUP(Table_TrackDisplacement[[#This Row],[Track ID]],Table__Track_Baseline[Track ID],Table__Track_Baseline[Avg. Cant],"-")</f>
        <v>7.4334357973349086</v>
      </c>
      <c r="R595" s="29">
        <f>Table_TrackDisplacement[[#This Row],[Cant Raw Data]]-Table_TrackDisplacement[[#This Row],[BL Cant Raw Data]]</f>
        <v>9.5313895890569711E-2</v>
      </c>
      <c r="S595" s="30">
        <f>(Table_TrackDisplacement[[#This Row],[Delta LR Z]]-Table_TrackDisplacement[[#This Row],[Delta RR Z]])*1000</f>
        <v>9.5313895890569711E-2</v>
      </c>
      <c r="T595" s="29">
        <f>Table_TrackDisplacement[[#This Row],[Cant Delta Data]]-Table_TrackDisplacement[[#This Row],[Raw Cant Change]]</f>
        <v>0</v>
      </c>
      <c r="U595" s="29">
        <f ca="1">IFERROR(Table_TrackDisplacement[[#This Row],[Cant Raw Data]]-OFFSET(Table_TrackDisplacement[[#This Row],[Cant Raw Data]],-2,0),"-")</f>
        <v>1.3061660129132235</v>
      </c>
      <c r="V595" s="29">
        <f ca="1">_xlfn.XLOOKUP(Table_TrackDisplacement[[#This Row],[Track ID]],Table__Track_Baseline[Track ID],Table__Track_Baseline[Avg. Twist],"-")</f>
        <v>1.5237638896259398</v>
      </c>
      <c r="W595" s="29">
        <f ca="1">IFERROR(Table_TrackDisplacement[[#This Row],[Twist Raw Data]]-Table_TrackDisplacement[[#This Row],[BL Twist Raw Data]],"-")</f>
        <v>-0.21759787671271624</v>
      </c>
      <c r="X595" s="29">
        <f ca="1">IFERROR(Table_TrackDisplacement[[#This Row],[Cant Delta Data]]-OFFSET(Table_TrackDisplacement[[#This Row],[Cant Delta Data]],-2,0),"-")</f>
        <v>-0.21759787671271624</v>
      </c>
      <c r="Y595" s="29">
        <f ca="1">IFERROR(Table_TrackDisplacement[[#This Row],[Twist Delta Data]]-Table_TrackDisplacement[[#This Row],[Raw Twist Change]],"-")</f>
        <v>0</v>
      </c>
      <c r="Z5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1314.5598664265729</v>
      </c>
      <c r="AA595" s="29">
        <f>_xlfn.XLOOKUP(Table_TrackDisplacement[[#This Row],[Track ID]],Table__Track_Baseline[Track ID],Table__Track_Baseline[Avg. Gauge],"-")</f>
        <v>1314.6968682557522</v>
      </c>
      <c r="AB595" s="29">
        <f>IFERROR(Table_TrackDisplacement[[#This Row],[Gauge Raw Data]]-Table_TrackDisplacement[[#This Row],[BL Gauge Raw Data]],"-")</f>
        <v>-0.1370018291793258</v>
      </c>
      <c r="AC5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0.19025127156610766</v>
      </c>
    </row>
    <row r="596" spans="1:29" x14ac:dyDescent="0.25">
      <c r="A596" s="27">
        <v>45803.277777777781</v>
      </c>
      <c r="B596" s="28" t="s">
        <v>29</v>
      </c>
      <c r="C596" s="28" t="str">
        <f>Table_TrackDisplacement[[#This Row],[Epoch]]&amp;"-"&amp;Table_TrackDisplacement[[#This Row],[Track ID]]</f>
        <v>45803.2777777778-250-RL-OP-0038</v>
      </c>
      <c r="D596" s="34">
        <v>51902.446769943585</v>
      </c>
      <c r="E596" s="34">
        <v>159190.77524554107</v>
      </c>
      <c r="F596" s="34">
        <v>18.866124762962976</v>
      </c>
      <c r="G596" s="34">
        <v>51902.09886421683</v>
      </c>
      <c r="H596" s="34">
        <v>159189.50601731395</v>
      </c>
      <c r="I596" s="34">
        <v>18.857900000000001</v>
      </c>
      <c r="J596" s="33">
        <v>-9.9588614830281585E-4</v>
      </c>
      <c r="K596" s="33">
        <v>3.4845713526010513E-4</v>
      </c>
      <c r="L596" s="33">
        <v>3.9579980260384673E-5</v>
      </c>
      <c r="M596" s="33">
        <v>-1.0044521259260364E-3</v>
      </c>
      <c r="N596" s="33">
        <v>6.5037093008868396E-4</v>
      </c>
      <c r="O596" s="33">
        <v>0</v>
      </c>
      <c r="P596" s="29">
        <f>(Table_TrackDisplacement[[#This Row],[LR Track Z]]-Table_TrackDisplacement[[#This Row],[RR Track Z]])*1000</f>
        <v>8.2247629629748076</v>
      </c>
      <c r="Q596" s="29">
        <f>_xlfn.XLOOKUP(Table_TrackDisplacement[[#This Row],[Track ID]],Table__Track_Baseline[Track ID],Table__Track_Baseline[Avg. Cant],"-")</f>
        <v>8.1851829827144229</v>
      </c>
      <c r="R596" s="29">
        <f>Table_TrackDisplacement[[#This Row],[Cant Raw Data]]-Table_TrackDisplacement[[#This Row],[BL Cant Raw Data]]</f>
        <v>3.9579980260384673E-2</v>
      </c>
      <c r="S596" s="30">
        <f>(Table_TrackDisplacement[[#This Row],[Delta LR Z]]-Table_TrackDisplacement[[#This Row],[Delta RR Z]])*1000</f>
        <v>3.9579980260384673E-2</v>
      </c>
      <c r="T596" s="29">
        <f>Table_TrackDisplacement[[#This Row],[Cant Delta Data]]-Table_TrackDisplacement[[#This Row],[Raw Cant Change]]</f>
        <v>0</v>
      </c>
      <c r="U596" s="29">
        <f ca="1">IFERROR(Table_TrackDisplacement[[#This Row],[Cant Raw Data]]-OFFSET(Table_TrackDisplacement[[#This Row],[Cant Raw Data]],-2,0),"-")</f>
        <v>1.3490962762077174</v>
      </c>
      <c r="V596" s="29">
        <f ca="1">_xlfn.XLOOKUP(Table_TrackDisplacement[[#This Row],[Track ID]],Table__Track_Baseline[Track ID],Table__Track_Baseline[Avg. Twist],"-")</f>
        <v>1.5136291301907079</v>
      </c>
      <c r="W596" s="29">
        <f ca="1">IFERROR(Table_TrackDisplacement[[#This Row],[Twist Raw Data]]-Table_TrackDisplacement[[#This Row],[BL Twist Raw Data]],"-")</f>
        <v>-0.16453285398299045</v>
      </c>
      <c r="X596" s="29">
        <f ca="1">IFERROR(Table_TrackDisplacement[[#This Row],[Cant Delta Data]]-OFFSET(Table_TrackDisplacement[[#This Row],[Cant Delta Data]],-2,0),"-")</f>
        <v>-0.16453285398299045</v>
      </c>
      <c r="Y596" s="29">
        <f ca="1">IFERROR(Table_TrackDisplacement[[#This Row],[Twist Delta Data]]-Table_TrackDisplacement[[#This Row],[Raw Twist Change]],"-")</f>
        <v>0</v>
      </c>
      <c r="Z5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1316.0723133411557</v>
      </c>
      <c r="AA596" s="29">
        <f>_xlfn.XLOOKUP(Table_TrackDisplacement[[#This Row],[Track ID]],Table__Track_Baseline[Track ID],Table__Track_Baseline[Avg. Gauge],"-")</f>
        <v>1316.360972673865</v>
      </c>
      <c r="AB596" s="29">
        <f>IFERROR(Table_TrackDisplacement[[#This Row],[Gauge Raw Data]]-Table_TrackDisplacement[[#This Row],[BL Gauge Raw Data]],"-")</f>
        <v>-0.28865933270935784</v>
      </c>
      <c r="AC5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0.30461761327580383</v>
      </c>
    </row>
    <row r="597" spans="1:29" x14ac:dyDescent="0.25">
      <c r="A597" s="27">
        <v>45803.277777777781</v>
      </c>
      <c r="B597" s="28" t="s">
        <v>30</v>
      </c>
      <c r="C597" s="28" t="str">
        <f>Table_TrackDisplacement[[#This Row],[Epoch]]&amp;"-"&amp;Table_TrackDisplacement[[#This Row],[Track ID]]</f>
        <v>45803.2777777778-250-RL-OP-0039</v>
      </c>
      <c r="D597" s="34">
        <v>51903.411366943481</v>
      </c>
      <c r="E597" s="34">
        <v>159190.51151814224</v>
      </c>
      <c r="F597" s="34">
        <v>18.866822542397969</v>
      </c>
      <c r="G597" s="34">
        <v>51903.063469723798</v>
      </c>
      <c r="H597" s="34">
        <v>159189.24232010896</v>
      </c>
      <c r="I597" s="34">
        <v>18.857900000000001</v>
      </c>
      <c r="J597" s="33">
        <v>-9.7287803509971127E-4</v>
      </c>
      <c r="K597" s="33">
        <v>4.3304220889694989E-4</v>
      </c>
      <c r="L597" s="33">
        <v>2.6094452310942984E-4</v>
      </c>
      <c r="M597" s="33">
        <v>-1.0377265571150929E-3</v>
      </c>
      <c r="N597" s="33">
        <v>5.2857928676530719E-4</v>
      </c>
      <c r="O597" s="33">
        <v>0</v>
      </c>
      <c r="P597" s="29">
        <f>(Table_TrackDisplacement[[#This Row],[LR Track Z]]-Table_TrackDisplacement[[#This Row],[RR Track Z]])*1000</f>
        <v>8.9225423979684138</v>
      </c>
      <c r="Q597" s="29">
        <f>_xlfn.XLOOKUP(Table_TrackDisplacement[[#This Row],[Track ID]],Table__Track_Baseline[Track ID],Table__Track_Baseline[Avg. Cant],"-")</f>
        <v>8.6615978748589839</v>
      </c>
      <c r="R597" s="29">
        <f>Table_TrackDisplacement[[#This Row],[Cant Raw Data]]-Table_TrackDisplacement[[#This Row],[BL Cant Raw Data]]</f>
        <v>0.26094452310942984</v>
      </c>
      <c r="S597" s="30">
        <f>(Table_TrackDisplacement[[#This Row],[Delta LR Z]]-Table_TrackDisplacement[[#This Row],[Delta RR Z]])*1000</f>
        <v>0.26094452310942984</v>
      </c>
      <c r="T597" s="29">
        <f>Table_TrackDisplacement[[#This Row],[Cant Delta Data]]-Table_TrackDisplacement[[#This Row],[Raw Cant Change]]</f>
        <v>0</v>
      </c>
      <c r="U597" s="29">
        <f ca="1">IFERROR(Table_TrackDisplacement[[#This Row],[Cant Raw Data]]-OFFSET(Table_TrackDisplacement[[#This Row],[Cant Raw Data]],-2,0),"-")</f>
        <v>1.3937927047429355</v>
      </c>
      <c r="V597" s="29">
        <f ca="1">_xlfn.XLOOKUP(Table_TrackDisplacement[[#This Row],[Track ID]],Table__Track_Baseline[Track ID],Table__Track_Baseline[Avg. Twist],"-")</f>
        <v>1.2281620775240754</v>
      </c>
      <c r="W597" s="29">
        <f ca="1">IFERROR(Table_TrackDisplacement[[#This Row],[Twist Raw Data]]-Table_TrackDisplacement[[#This Row],[BL Twist Raw Data]],"-")</f>
        <v>0.16563062721886013</v>
      </c>
      <c r="X597" s="29">
        <f ca="1">IFERROR(Table_TrackDisplacement[[#This Row],[Cant Delta Data]]-OFFSET(Table_TrackDisplacement[[#This Row],[Cant Delta Data]],-2,0),"-")</f>
        <v>0.16563062721886013</v>
      </c>
      <c r="Y597" s="29">
        <f ca="1">IFERROR(Table_TrackDisplacement[[#This Row],[Twist Delta Data]]-Table_TrackDisplacement[[#This Row],[Raw Twist Change]],"-")</f>
        <v>0</v>
      </c>
      <c r="Z5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1316.0454912088494</v>
      </c>
      <c r="AA597" s="29">
        <f>_xlfn.XLOOKUP(Table_TrackDisplacement[[#This Row],[Track ID]],Table__Track_Baseline[Track ID],Table__Track_Baseline[Avg. Gauge],"-")</f>
        <v>1316.118744445334</v>
      </c>
      <c r="AB597" s="29">
        <f>IFERROR(Table_TrackDisplacement[[#This Row],[Gauge Raw Data]]-Table_TrackDisplacement[[#This Row],[BL Gauge Raw Data]],"-")</f>
        <v>-7.3253236484561057E-2</v>
      </c>
      <c r="AC5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0.28535015015943438</v>
      </c>
    </row>
    <row r="598" spans="1:29" x14ac:dyDescent="0.25">
      <c r="A598" s="27">
        <v>45803.277777777781</v>
      </c>
      <c r="B598" s="28" t="s">
        <v>31</v>
      </c>
      <c r="C598" s="28" t="str">
        <f>Table_TrackDisplacement[[#This Row],[Epoch]]&amp;"-"&amp;Table_TrackDisplacement[[#This Row],[Track ID]]</f>
        <v>45803.2777777778-250-RL-OP-0040</v>
      </c>
      <c r="D598" s="34">
        <v>51904.375963943377</v>
      </c>
      <c r="E598" s="34">
        <v>159190.24779074339</v>
      </c>
      <c r="F598" s="34">
        <v>18.867520321832963</v>
      </c>
      <c r="G598" s="34">
        <v>51904.028075230774</v>
      </c>
      <c r="H598" s="34">
        <v>159188.97862290396</v>
      </c>
      <c r="I598" s="34">
        <v>18.857900000000001</v>
      </c>
      <c r="J598" s="33">
        <v>-9.498699291725643E-4</v>
      </c>
      <c r="K598" s="33">
        <v>5.1762725342996418E-4</v>
      </c>
      <c r="L598" s="33">
        <v>4.82309065958475E-4</v>
      </c>
      <c r="M598" s="33">
        <v>-1.0710009810281917E-3</v>
      </c>
      <c r="N598" s="33">
        <v>4.0678764344193041E-4</v>
      </c>
      <c r="O598" s="33">
        <v>0</v>
      </c>
      <c r="P598" s="29">
        <f>(Table_TrackDisplacement[[#This Row],[LR Track Z]]-Table_TrackDisplacement[[#This Row],[RR Track Z]])*1000</f>
        <v>9.6203218329620199</v>
      </c>
      <c r="Q598" s="29">
        <f>_xlfn.XLOOKUP(Table_TrackDisplacement[[#This Row],[Track ID]],Table__Track_Baseline[Track ID],Table__Track_Baseline[Avg. Cant],"-")</f>
        <v>9.1380127670035449</v>
      </c>
      <c r="R598" s="29">
        <f>Table_TrackDisplacement[[#This Row],[Cant Raw Data]]-Table_TrackDisplacement[[#This Row],[BL Cant Raw Data]]</f>
        <v>0.482309065958475</v>
      </c>
      <c r="S598" s="30">
        <f>(Table_TrackDisplacement[[#This Row],[Delta LR Z]]-Table_TrackDisplacement[[#This Row],[Delta RR Z]])*1000</f>
        <v>0.482309065958475</v>
      </c>
      <c r="T598" s="29">
        <f>Table_TrackDisplacement[[#This Row],[Cant Delta Data]]-Table_TrackDisplacement[[#This Row],[Raw Cant Change]]</f>
        <v>0</v>
      </c>
      <c r="U598" s="29">
        <f ca="1">IFERROR(Table_TrackDisplacement[[#This Row],[Cant Raw Data]]-OFFSET(Table_TrackDisplacement[[#This Row],[Cant Raw Data]],-2,0),"-")</f>
        <v>1.3955588699872123</v>
      </c>
      <c r="V598" s="29">
        <f ca="1">_xlfn.XLOOKUP(Table_TrackDisplacement[[#This Row],[Track ID]],Table__Track_Baseline[Track ID],Table__Track_Baseline[Avg. Twist],"-")</f>
        <v>0.95282978428912202</v>
      </c>
      <c r="W598" s="29">
        <f ca="1">IFERROR(Table_TrackDisplacement[[#This Row],[Twist Raw Data]]-Table_TrackDisplacement[[#This Row],[BL Twist Raw Data]],"-")</f>
        <v>0.44272908569809033</v>
      </c>
      <c r="X598" s="29">
        <f ca="1">IFERROR(Table_TrackDisplacement[[#This Row],[Cant Delta Data]]-OFFSET(Table_TrackDisplacement[[#This Row],[Cant Delta Data]],-2,0),"-")</f>
        <v>0.44272908569809033</v>
      </c>
      <c r="Y598" s="29">
        <f ca="1">IFERROR(Table_TrackDisplacement[[#This Row],[Twist Delta Data]]-Table_TrackDisplacement[[#This Row],[Raw Twist Change]],"-")</f>
        <v>0</v>
      </c>
      <c r="Z5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1316.01903922419</v>
      </c>
      <c r="AA598" s="29">
        <f>_xlfn.XLOOKUP(Table_TrackDisplacement[[#This Row],[Track ID]],Table__Track_Baseline[Track ID],Table__Track_Baseline[Avg. Gauge],"-")</f>
        <v>1315.8766898367924</v>
      </c>
      <c r="AB598" s="29">
        <f>IFERROR(Table_TrackDisplacement[[#This Row],[Gauge Raw Data]]-Table_TrackDisplacement[[#This Row],[BL Gauge Raw Data]],"-")</f>
        <v>0.14234938739764402</v>
      </c>
      <c r="AC5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0.50949012352712664</v>
      </c>
    </row>
    <row r="599" spans="1:29" x14ac:dyDescent="0.25">
      <c r="A599" s="27">
        <v>45803.277777777781</v>
      </c>
      <c r="B599" s="28" t="s">
        <v>32</v>
      </c>
      <c r="C599" s="28" t="str">
        <f>Table_TrackDisplacement[[#This Row],[Epoch]]&amp;"-"&amp;Table_TrackDisplacement[[#This Row],[Track ID]]</f>
        <v>45803.2777777778-250-RL-OP-0041</v>
      </c>
      <c r="D599" s="34">
        <v>51905.341841450259</v>
      </c>
      <c r="E599" s="34">
        <v>159189.98517913549</v>
      </c>
      <c r="F599" s="34">
        <v>18.868392406740742</v>
      </c>
      <c r="G599" s="34">
        <v>51905.003861376892</v>
      </c>
      <c r="H599" s="34">
        <v>159188.71299131436</v>
      </c>
      <c r="I599" s="34">
        <v>18.858104705007346</v>
      </c>
      <c r="J599" s="33">
        <v>7.2817783802747726E-8</v>
      </c>
      <c r="K599" s="33">
        <v>3.3331406302750111E-4</v>
      </c>
      <c r="L599" s="33">
        <v>6.2688359244944536E-4</v>
      </c>
      <c r="M599" s="33">
        <v>4.1235252865590155E-6</v>
      </c>
      <c r="N599" s="33">
        <v>1.5548343071714044E-5</v>
      </c>
      <c r="O599" s="33">
        <v>6.2823559687785746E-9</v>
      </c>
      <c r="P599" s="29">
        <f>(Table_TrackDisplacement[[#This Row],[LR Track Z]]-Table_TrackDisplacement[[#This Row],[RR Track Z]])*1000</f>
        <v>10.287701733396659</v>
      </c>
      <c r="Q599" s="29">
        <f>_xlfn.XLOOKUP(Table_TrackDisplacement[[#This Row],[Track ID]],Table__Track_Baseline[Track ID],Table__Track_Baseline[Avg. Cant],"-")</f>
        <v>9.6608244233031826</v>
      </c>
      <c r="R599" s="29">
        <f>Table_TrackDisplacement[[#This Row],[Cant Raw Data]]-Table_TrackDisplacement[[#This Row],[BL Cant Raw Data]]</f>
        <v>0.62687731009347658</v>
      </c>
      <c r="S599" s="30">
        <f>(Table_TrackDisplacement[[#This Row],[Delta LR Z]]-Table_TrackDisplacement[[#This Row],[Delta RR Z]])*1000</f>
        <v>0.62687731009347658</v>
      </c>
      <c r="T599" s="29">
        <f>Table_TrackDisplacement[[#This Row],[Cant Delta Data]]-Table_TrackDisplacement[[#This Row],[Raw Cant Change]]</f>
        <v>0</v>
      </c>
      <c r="U599" s="29">
        <f ca="1">IFERROR(Table_TrackDisplacement[[#This Row],[Cant Raw Data]]-OFFSET(Table_TrackDisplacement[[#This Row],[Cant Raw Data]],-2,0),"-")</f>
        <v>1.3651593354282454</v>
      </c>
      <c r="V599" s="29">
        <f ca="1">_xlfn.XLOOKUP(Table_TrackDisplacement[[#This Row],[Track ID]],Table__Track_Baseline[Track ID],Table__Track_Baseline[Avg. Twist],"-")</f>
        <v>0.99922654844419867</v>
      </c>
      <c r="W599" s="29">
        <f ca="1">IFERROR(Table_TrackDisplacement[[#This Row],[Twist Raw Data]]-Table_TrackDisplacement[[#This Row],[BL Twist Raw Data]],"-")</f>
        <v>0.36593278698404674</v>
      </c>
      <c r="X599" s="29">
        <f ca="1">IFERROR(Table_TrackDisplacement[[#This Row],[Cant Delta Data]]-OFFSET(Table_TrackDisplacement[[#This Row],[Cant Delta Data]],-2,0),"-")</f>
        <v>0.36593278698404674</v>
      </c>
      <c r="Y599" s="29">
        <f ca="1">IFERROR(Table_TrackDisplacement[[#This Row],[Twist Delta Data]]-Table_TrackDisplacement[[#This Row],[Raw Twist Change]],"-")</f>
        <v>0</v>
      </c>
      <c r="Z5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1316.3579372773709</v>
      </c>
      <c r="AA599" s="29">
        <f>_xlfn.XLOOKUP(Table_TrackDisplacement[[#This Row],[Track ID]],Table__Track_Baseline[Track ID],Table__Track_Baseline[Avg. Gauge],"-")</f>
        <v>1316.0471258679206</v>
      </c>
      <c r="AB599" s="29">
        <f>IFERROR(Table_TrackDisplacement[[#This Row],[Gauge Raw Data]]-Table_TrackDisplacement[[#This Row],[BL Gauge Raw Data]],"-")</f>
        <v>0.31081140945025254</v>
      </c>
      <c r="AC5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0.70282759117747029</v>
      </c>
    </row>
    <row r="600" spans="1:29" x14ac:dyDescent="0.25">
      <c r="A600" s="27">
        <v>45803.277777777781</v>
      </c>
      <c r="B600" s="28" t="s">
        <v>33</v>
      </c>
      <c r="C600" s="28" t="str">
        <f>Table_TrackDisplacement[[#This Row],[Epoch]]&amp;"-"&amp;Table_TrackDisplacement[[#This Row],[Track ID]]</f>
        <v>45803.2777777778-250-RL-OP-0042</v>
      </c>
      <c r="D600" s="34">
        <v>51906.308594977017</v>
      </c>
      <c r="E600" s="34">
        <v>159189.72947487878</v>
      </c>
      <c r="F600" s="34">
        <v>18.870110425193985</v>
      </c>
      <c r="G600" s="34">
        <v>51905.970489987638</v>
      </c>
      <c r="H600" s="34">
        <v>159188.45681371962</v>
      </c>
      <c r="I600" s="34">
        <v>18.859577402901905</v>
      </c>
      <c r="J600" s="33">
        <v>5.0065864343196154E-7</v>
      </c>
      <c r="K600" s="33">
        <v>3.3320090733468533E-4</v>
      </c>
      <c r="L600" s="33">
        <v>3.9314050068028905E-4</v>
      </c>
      <c r="M600" s="33">
        <v>3.3789161534514278E-5</v>
      </c>
      <c r="N600" s="33">
        <v>1.2740679085254669E-4</v>
      </c>
      <c r="O600" s="33">
        <v>5.1479162266332423E-8</v>
      </c>
      <c r="P600" s="29">
        <f>(Table_TrackDisplacement[[#This Row],[LR Track Z]]-Table_TrackDisplacement[[#This Row],[RR Track Z]])*1000</f>
        <v>10.533022292079863</v>
      </c>
      <c r="Q600" s="29">
        <f>_xlfn.XLOOKUP(Table_TrackDisplacement[[#This Row],[Track ID]],Table__Track_Baseline[Track ID],Table__Track_Baseline[Avg. Cant],"-")</f>
        <v>10.139933270561841</v>
      </c>
      <c r="R600" s="29">
        <f>Table_TrackDisplacement[[#This Row],[Cant Raw Data]]-Table_TrackDisplacement[[#This Row],[BL Cant Raw Data]]</f>
        <v>0.39308902151802272</v>
      </c>
      <c r="S600" s="30">
        <f>(Table_TrackDisplacement[[#This Row],[Delta LR Z]]-Table_TrackDisplacement[[#This Row],[Delta RR Z]])*1000</f>
        <v>0.39308902151802272</v>
      </c>
      <c r="T600" s="29">
        <f>Table_TrackDisplacement[[#This Row],[Cant Delta Data]]-Table_TrackDisplacement[[#This Row],[Raw Cant Change]]</f>
        <v>0</v>
      </c>
      <c r="U600" s="29">
        <f ca="1">IFERROR(Table_TrackDisplacement[[#This Row],[Cant Raw Data]]-OFFSET(Table_TrackDisplacement[[#This Row],[Cant Raw Data]],-2,0),"-")</f>
        <v>0.91270045911784337</v>
      </c>
      <c r="V600" s="29">
        <f ca="1">_xlfn.XLOOKUP(Table_TrackDisplacement[[#This Row],[Track ID]],Table__Track_Baseline[Track ID],Table__Track_Baseline[Avg. Twist],"-")</f>
        <v>1.0019205035582956</v>
      </c>
      <c r="W600" s="29">
        <f ca="1">IFERROR(Table_TrackDisplacement[[#This Row],[Twist Raw Data]]-Table_TrackDisplacement[[#This Row],[BL Twist Raw Data]],"-")</f>
        <v>-8.9220044440452284E-2</v>
      </c>
      <c r="X600" s="29">
        <f ca="1">IFERROR(Table_TrackDisplacement[[#This Row],[Cant Delta Data]]-OFFSET(Table_TrackDisplacement[[#This Row],[Cant Delta Data]],-2,0),"-")</f>
        <v>-8.9220044440452284E-2</v>
      </c>
      <c r="Y600" s="29">
        <f ca="1">IFERROR(Table_TrackDisplacement[[#This Row],[Twist Delta Data]]-Table_TrackDisplacement[[#This Row],[Raw Twist Change]],"-")</f>
        <v>0</v>
      </c>
      <c r="Z6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1316.8494046197402</v>
      </c>
      <c r="AA600" s="29">
        <f>_xlfn.XLOOKUP(Table_TrackDisplacement[[#This Row],[Track ID]],Table__Track_Baseline[Track ID],Table__Track_Baseline[Avg. Gauge],"-")</f>
        <v>1316.655979842496</v>
      </c>
      <c r="AB600" s="29">
        <f>IFERROR(Table_TrackDisplacement[[#This Row],[Gauge Raw Data]]-Table_TrackDisplacement[[#This Row],[BL Gauge Raw Data]],"-")</f>
        <v>0.19342477724421769</v>
      </c>
      <c r="AC6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0.44494754931496155</v>
      </c>
    </row>
    <row r="601" spans="1:29" x14ac:dyDescent="0.25">
      <c r="A601" s="27">
        <v>45803.277777777781</v>
      </c>
      <c r="B601" s="28" t="s">
        <v>34</v>
      </c>
      <c r="C601" s="28" t="str">
        <f>Table_TrackDisplacement[[#This Row],[Epoch]]&amp;"-"&amp;Table_TrackDisplacement[[#This Row],[Track ID]]</f>
        <v>45803.2777777778-250-RL-OP-0043</v>
      </c>
      <c r="D601" s="34">
        <v>51907.275348503776</v>
      </c>
      <c r="E601" s="34">
        <v>159189.47377062205</v>
      </c>
      <c r="F601" s="34">
        <v>18.871828443647232</v>
      </c>
      <c r="G601" s="34">
        <v>51906.937118598384</v>
      </c>
      <c r="H601" s="34">
        <v>159188.20063612488</v>
      </c>
      <c r="I601" s="34">
        <v>18.861050100796465</v>
      </c>
      <c r="J601" s="33">
        <v>9.2849222710356116E-7</v>
      </c>
      <c r="K601" s="33">
        <v>3.3308775164186954E-4</v>
      </c>
      <c r="L601" s="33">
        <v>1.5939740891823817E-4</v>
      </c>
      <c r="M601" s="33">
        <v>6.3454805058427155E-5</v>
      </c>
      <c r="N601" s="33">
        <v>2.392652677372098E-4</v>
      </c>
      <c r="O601" s="33">
        <v>9.6675968563886272E-8</v>
      </c>
      <c r="P601" s="29">
        <f>(Table_TrackDisplacement[[#This Row],[LR Track Z]]-Table_TrackDisplacement[[#This Row],[RR Track Z]])*1000</f>
        <v>10.77834285076662</v>
      </c>
      <c r="Q601" s="29">
        <f>_xlfn.XLOOKUP(Table_TrackDisplacement[[#This Row],[Track ID]],Table__Track_Baseline[Track ID],Table__Track_Baseline[Avg. Cant],"-")</f>
        <v>10.619042117816946</v>
      </c>
      <c r="R601" s="29">
        <f>Table_TrackDisplacement[[#This Row],[Cant Raw Data]]-Table_TrackDisplacement[[#This Row],[BL Cant Raw Data]]</f>
        <v>0.15930073294967428</v>
      </c>
      <c r="S601" s="30">
        <f>(Table_TrackDisplacement[[#This Row],[Delta LR Z]]-Table_TrackDisplacement[[#This Row],[Delta RR Z]])*1000</f>
        <v>0.15930073294967428</v>
      </c>
      <c r="T601" s="29">
        <f>Table_TrackDisplacement[[#This Row],[Cant Delta Data]]-Table_TrackDisplacement[[#This Row],[Raw Cant Change]]</f>
        <v>0</v>
      </c>
      <c r="U601" s="29">
        <f ca="1">IFERROR(Table_TrackDisplacement[[#This Row],[Cant Raw Data]]-OFFSET(Table_TrackDisplacement[[#This Row],[Cant Raw Data]],-2,0),"-")</f>
        <v>0.49064111736996097</v>
      </c>
      <c r="V601" s="29">
        <f ca="1">_xlfn.XLOOKUP(Table_TrackDisplacement[[#This Row],[Track ID]],Table__Track_Baseline[Track ID],Table__Track_Baseline[Avg. Twist],"-")</f>
        <v>0.95821769451376326</v>
      </c>
      <c r="W601" s="29">
        <f ca="1">IFERROR(Table_TrackDisplacement[[#This Row],[Twist Raw Data]]-Table_TrackDisplacement[[#This Row],[BL Twist Raw Data]],"-")</f>
        <v>-0.4675765771438023</v>
      </c>
      <c r="X601" s="29">
        <f ca="1">IFERROR(Table_TrackDisplacement[[#This Row],[Cant Delta Data]]-OFFSET(Table_TrackDisplacement[[#This Row],[Cant Delta Data]],-2,0),"-")</f>
        <v>-0.4675765771438023</v>
      </c>
      <c r="Y601" s="29">
        <f ca="1">IFERROR(Table_TrackDisplacement[[#This Row],[Twist Delta Data]]-Table_TrackDisplacement[[#This Row],[Raw Twist Change]],"-")</f>
        <v>0</v>
      </c>
      <c r="Z6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1317.3409161859543</v>
      </c>
      <c r="AA601" s="29">
        <f>_xlfn.XLOOKUP(Table_TrackDisplacement[[#This Row],[Track ID]],Table__Track_Baseline[Track ID],Table__Track_Baseline[Avg. Gauge],"-")</f>
        <v>1317.2650047757083</v>
      </c>
      <c r="AB601" s="29">
        <f>IFERROR(Table_TrackDisplacement[[#This Row],[Gauge Raw Data]]-Table_TrackDisplacement[[#This Row],[BL Gauge Raw Data]],"-")</f>
        <v>7.5911410245907973E-2</v>
      </c>
      <c r="AC6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0.19516383322896722</v>
      </c>
    </row>
    <row r="602" spans="1:29" x14ac:dyDescent="0.25">
      <c r="A602" s="27">
        <v>45803.277777777781</v>
      </c>
      <c r="B602" s="28" t="s">
        <v>35</v>
      </c>
      <c r="C602" s="28" t="str">
        <f>Table_TrackDisplacement[[#This Row],[Epoch]]&amp;"-"&amp;Table_TrackDisplacement[[#This Row],[Track ID]]</f>
        <v>45803.2777777778-250-RL-OP-0044</v>
      </c>
      <c r="D602" s="34">
        <v>51908.24283118709</v>
      </c>
      <c r="E602" s="34">
        <v>159189.22159764636</v>
      </c>
      <c r="F602" s="34">
        <v>18.873859694515247</v>
      </c>
      <c r="G602" s="34">
        <v>51907.904490809298</v>
      </c>
      <c r="H602" s="34">
        <v>159187.94809902433</v>
      </c>
      <c r="I602" s="34">
        <v>18.862831223906181</v>
      </c>
      <c r="J602" s="33">
        <v>6.0520833358168602E-6</v>
      </c>
      <c r="K602" s="33">
        <v>3.5729946102946997E-4</v>
      </c>
      <c r="L602" s="33">
        <v>1.119933479287738E-7</v>
      </c>
      <c r="M602" s="33">
        <v>-1.5717960195615888E-5</v>
      </c>
      <c r="N602" s="33">
        <v>2.713818394113332E-4</v>
      </c>
      <c r="O602" s="33">
        <v>2.3344033550642962E-7</v>
      </c>
      <c r="P602" s="29">
        <f>(Table_TrackDisplacement[[#This Row],[LR Track Z]]-Table_TrackDisplacement[[#This Row],[RR Track Z]])*1000</f>
        <v>11.028470609065977</v>
      </c>
      <c r="Q602" s="29">
        <f>_xlfn.XLOOKUP(Table_TrackDisplacement[[#This Row],[Track ID]],Table__Track_Baseline[Track ID],Table__Track_Baseline[Avg. Cant],"-")</f>
        <v>11.028592056053554</v>
      </c>
      <c r="R602" s="29">
        <f>Table_TrackDisplacement[[#This Row],[Cant Raw Data]]-Table_TrackDisplacement[[#This Row],[BL Cant Raw Data]]</f>
        <v>-1.2144698757765582E-4</v>
      </c>
      <c r="S602" s="30">
        <f>(Table_TrackDisplacement[[#This Row],[Delta LR Z]]-Table_TrackDisplacement[[#This Row],[Delta RR Z]])*1000</f>
        <v>-1.2144698757765582E-4</v>
      </c>
      <c r="T602" s="29">
        <f>Table_TrackDisplacement[[#This Row],[Cant Delta Data]]-Table_TrackDisplacement[[#This Row],[Raw Cant Change]]</f>
        <v>0</v>
      </c>
      <c r="U602" s="29">
        <f ca="1">IFERROR(Table_TrackDisplacement[[#This Row],[Cant Raw Data]]-OFFSET(Table_TrackDisplacement[[#This Row],[Cant Raw Data]],-2,0),"-")</f>
        <v>0.49544831698611347</v>
      </c>
      <c r="V602" s="29">
        <f ca="1">_xlfn.XLOOKUP(Table_TrackDisplacement[[#This Row],[Track ID]],Table__Track_Baseline[Track ID],Table__Track_Baseline[Avg. Twist],"-")</f>
        <v>0.88865878549171384</v>
      </c>
      <c r="W602" s="29">
        <f ca="1">IFERROR(Table_TrackDisplacement[[#This Row],[Twist Raw Data]]-Table_TrackDisplacement[[#This Row],[BL Twist Raw Data]],"-")</f>
        <v>-0.39321046850560037</v>
      </c>
      <c r="X602" s="29">
        <f ca="1">IFERROR(Table_TrackDisplacement[[#This Row],[Cant Delta Data]]-OFFSET(Table_TrackDisplacement[[#This Row],[Cant Delta Data]],-2,0),"-")</f>
        <v>-0.39321046850560037</v>
      </c>
      <c r="Y602" s="29">
        <f ca="1">IFERROR(Table_TrackDisplacement[[#This Row],[Twist Delta Data]]-Table_TrackDisplacement[[#This Row],[Raw Twist Change]],"-")</f>
        <v>0</v>
      </c>
      <c r="Z6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1317.7232557420655</v>
      </c>
      <c r="AA602" s="29">
        <f>_xlfn.XLOOKUP(Table_TrackDisplacement[[#This Row],[Track ID]],Table__Track_Baseline[Track ID],Table__Track_Baseline[Avg. Gauge],"-")</f>
        <v>1317.6346329476246</v>
      </c>
      <c r="AB602" s="29">
        <f>IFERROR(Table_TrackDisplacement[[#This Row],[Gauge Raw Data]]-Table_TrackDisplacement[[#This Row],[BL Gauge Raw Data]],"-")</f>
        <v>8.862279444088017E-2</v>
      </c>
      <c r="AC6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8.8632879053140268E-2</v>
      </c>
    </row>
    <row r="603" spans="1:29" x14ac:dyDescent="0.25">
      <c r="A603" s="27">
        <v>45803.277777777781</v>
      </c>
      <c r="B603" s="28" t="s">
        <v>36</v>
      </c>
      <c r="C603" s="28" t="str">
        <f>Table_TrackDisplacement[[#This Row],[Epoch]]&amp;"-"&amp;Table_TrackDisplacement[[#This Row],[Track ID]]</f>
        <v>45803.2777777778-250-RL-OP-0045</v>
      </c>
      <c r="D603" s="34">
        <v>51909.212416550698</v>
      </c>
      <c r="E603" s="34">
        <v>159188.97685919519</v>
      </c>
      <c r="F603" s="34">
        <v>18.876563986793464</v>
      </c>
      <c r="G603" s="34">
        <v>51908.873743372133</v>
      </c>
      <c r="H603" s="34">
        <v>159187.70204215948</v>
      </c>
      <c r="I603" s="34">
        <v>18.865174019583129</v>
      </c>
      <c r="J603" s="33">
        <v>2.5089786504395306E-5</v>
      </c>
      <c r="K603" s="33">
        <v>4.3268836452625692E-4</v>
      </c>
      <c r="L603" s="33">
        <v>4.6428447220137059E-7</v>
      </c>
      <c r="M603" s="33">
        <v>-6.0018843214493245E-5</v>
      </c>
      <c r="N603" s="33">
        <v>9.6772244432941079E-5</v>
      </c>
      <c r="O603" s="33">
        <v>8.9138942627187134E-7</v>
      </c>
      <c r="P603" s="29">
        <f>(Table_TrackDisplacement[[#This Row],[LR Track Z]]-Table_TrackDisplacement[[#This Row],[RR Track Z]])*1000</f>
        <v>11.389967210334362</v>
      </c>
      <c r="Q603" s="29">
        <f>_xlfn.XLOOKUP(Table_TrackDisplacement[[#This Row],[Track ID]],Table__Track_Baseline[Track ID],Table__Track_Baseline[Avg. Cant],"-")</f>
        <v>11.390394315288432</v>
      </c>
      <c r="R603" s="29">
        <f>Table_TrackDisplacement[[#This Row],[Cant Raw Data]]-Table_TrackDisplacement[[#This Row],[BL Cant Raw Data]]</f>
        <v>-4.2710495407050075E-4</v>
      </c>
      <c r="S603" s="30">
        <f>(Table_TrackDisplacement[[#This Row],[Delta LR Z]]-Table_TrackDisplacement[[#This Row],[Delta RR Z]])*1000</f>
        <v>-4.2710495407050075E-4</v>
      </c>
      <c r="T603" s="29">
        <f>Table_TrackDisplacement[[#This Row],[Cant Delta Data]]-Table_TrackDisplacement[[#This Row],[Raw Cant Change]]</f>
        <v>0</v>
      </c>
      <c r="U603" s="29">
        <f ca="1">IFERROR(Table_TrackDisplacement[[#This Row],[Cant Raw Data]]-OFFSET(Table_TrackDisplacement[[#This Row],[Cant Raw Data]],-2,0),"-")</f>
        <v>0.61162435956774175</v>
      </c>
      <c r="V603" s="29">
        <f ca="1">_xlfn.XLOOKUP(Table_TrackDisplacement[[#This Row],[Track ID]],Table__Track_Baseline[Track ID],Table__Track_Baseline[Avg. Twist],"-")</f>
        <v>0.77135219747148653</v>
      </c>
      <c r="W603" s="29">
        <f ca="1">IFERROR(Table_TrackDisplacement[[#This Row],[Twist Raw Data]]-Table_TrackDisplacement[[#This Row],[BL Twist Raw Data]],"-")</f>
        <v>-0.15972783790374478</v>
      </c>
      <c r="X603" s="29">
        <f ca="1">IFERROR(Table_TrackDisplacement[[#This Row],[Cant Delta Data]]-OFFSET(Table_TrackDisplacement[[#This Row],[Cant Delta Data]],-2,0),"-")</f>
        <v>-0.15972783790374478</v>
      </c>
      <c r="Y603" s="29">
        <f ca="1">IFERROR(Table_TrackDisplacement[[#This Row],[Twist Delta Data]]-Table_TrackDisplacement[[#This Row],[Raw Twist Change]],"-")</f>
        <v>0</v>
      </c>
      <c r="Z6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1319.0859440400163</v>
      </c>
      <c r="AA603" s="29">
        <f>_xlfn.XLOOKUP(Table_TrackDisplacement[[#This Row],[Track ID]],Table__Track_Baseline[Track ID],Table__Track_Baseline[Avg. Gauge],"-")</f>
        <v>1318.7394535583733</v>
      </c>
      <c r="AB603" s="29">
        <f>IFERROR(Table_TrackDisplacement[[#This Row],[Gauge Raw Data]]-Table_TrackDisplacement[[#This Row],[BL Gauge Raw Data]],"-")</f>
        <v>0.34649048164305896</v>
      </c>
      <c r="AC6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0.34653037530614206</v>
      </c>
    </row>
    <row r="604" spans="1:29" x14ac:dyDescent="0.25">
      <c r="A604" s="27">
        <v>45803.277777777781</v>
      </c>
      <c r="B604" s="28" t="s">
        <v>37</v>
      </c>
      <c r="C604" s="28" t="str">
        <f>Table_TrackDisplacement[[#This Row],[Epoch]]&amp;"-"&amp;Table_TrackDisplacement[[#This Row],[Track ID]]</f>
        <v>45803.2777777778-250-RL-OP-0046</v>
      </c>
      <c r="D604" s="34">
        <v>51910.182001914305</v>
      </c>
      <c r="E604" s="34">
        <v>159188.73212074401</v>
      </c>
      <c r="F604" s="34">
        <v>18.879268279071681</v>
      </c>
      <c r="G604" s="34">
        <v>51909.842995934967</v>
      </c>
      <c r="H604" s="34">
        <v>159187.4559852946</v>
      </c>
      <c r="I604" s="34">
        <v>18.867516815260082</v>
      </c>
      <c r="J604" s="33">
        <v>4.4127489672973752E-5</v>
      </c>
      <c r="K604" s="33">
        <v>5.0807726802304387E-4</v>
      </c>
      <c r="L604" s="33">
        <v>8.1657559647396738E-7</v>
      </c>
      <c r="M604" s="33">
        <v>-1.0431973350932822E-4</v>
      </c>
      <c r="N604" s="33">
        <v>-7.7837379649281502E-5</v>
      </c>
      <c r="O604" s="33">
        <v>1.5493385205900267E-6</v>
      </c>
      <c r="P604" s="29">
        <f>(Table_TrackDisplacement[[#This Row],[LR Track Z]]-Table_TrackDisplacement[[#This Row],[RR Track Z]])*1000</f>
        <v>11.751463811599194</v>
      </c>
      <c r="Q604" s="29">
        <f>_xlfn.XLOOKUP(Table_TrackDisplacement[[#This Row],[Track ID]],Table__Track_Baseline[Track ID],Table__Track_Baseline[Avg. Cant],"-")</f>
        <v>11.75219657452331</v>
      </c>
      <c r="R604" s="29">
        <f>Table_TrackDisplacement[[#This Row],[Cant Raw Data]]-Table_TrackDisplacement[[#This Row],[BL Cant Raw Data]]</f>
        <v>-7.3276292411605937E-4</v>
      </c>
      <c r="S604" s="30">
        <f>(Table_TrackDisplacement[[#This Row],[Delta LR Z]]-Table_TrackDisplacement[[#This Row],[Delta RR Z]])*1000</f>
        <v>-7.3276292411605937E-4</v>
      </c>
      <c r="T604" s="29">
        <f>Table_TrackDisplacement[[#This Row],[Cant Delta Data]]-Table_TrackDisplacement[[#This Row],[Raw Cant Change]]</f>
        <v>0</v>
      </c>
      <c r="U604" s="29">
        <f ca="1">IFERROR(Table_TrackDisplacement[[#This Row],[Cant Raw Data]]-OFFSET(Table_TrackDisplacement[[#This Row],[Cant Raw Data]],-2,0),"-")</f>
        <v>0.72299320253321753</v>
      </c>
      <c r="V604" s="29">
        <f ca="1">_xlfn.XLOOKUP(Table_TrackDisplacement[[#This Row],[Track ID]],Table__Track_Baseline[Track ID],Table__Track_Baseline[Avg. Twist],"-")</f>
        <v>0.72360451846975593</v>
      </c>
      <c r="W604" s="29">
        <f ca="1">IFERROR(Table_TrackDisplacement[[#This Row],[Twist Raw Data]]-Table_TrackDisplacement[[#This Row],[BL Twist Raw Data]],"-")</f>
        <v>-6.1131593653840355E-4</v>
      </c>
      <c r="X604" s="29">
        <f ca="1">IFERROR(Table_TrackDisplacement[[#This Row],[Cant Delta Data]]-OFFSET(Table_TrackDisplacement[[#This Row],[Cant Delta Data]],-2,0),"-")</f>
        <v>-6.1131593653840355E-4</v>
      </c>
      <c r="Y604" s="29">
        <f ca="1">IFERROR(Table_TrackDisplacement[[#This Row],[Twist Delta Data]]-Table_TrackDisplacement[[#This Row],[Raw Twist Change]],"-")</f>
        <v>0</v>
      </c>
      <c r="Z6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1320.4487253128143</v>
      </c>
      <c r="AA604" s="29">
        <f>_xlfn.XLOOKUP(Table_TrackDisplacement[[#This Row],[Track ID]],Table__Track_Baseline[Track ID],Table__Track_Baseline[Avg. Gauge],"-")</f>
        <v>1319.8443684156091</v>
      </c>
      <c r="AB604" s="29">
        <f>IFERROR(Table_TrackDisplacement[[#This Row],[Gauge Raw Data]]-Table_TrackDisplacement[[#This Row],[BL Gauge Raw Data]],"-")</f>
        <v>0.60435689720520713</v>
      </c>
      <c r="AC6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0.6044279025400997</v>
      </c>
    </row>
    <row r="605" spans="1:29" x14ac:dyDescent="0.25">
      <c r="A605" s="27">
        <v>45803.277777777781</v>
      </c>
      <c r="B605" s="28" t="s">
        <v>38</v>
      </c>
      <c r="C605" s="28" t="str">
        <f>Table_TrackDisplacement[[#This Row],[Epoch]]&amp;"-"&amp;Table_TrackDisplacement[[#This Row],[Track ID]]</f>
        <v>45803.2777777778-250-RL-OP-0047</v>
      </c>
      <c r="D605" s="34">
        <v>51911.151124583565</v>
      </c>
      <c r="E605" s="34">
        <v>159188.48937362182</v>
      </c>
      <c r="F605" s="34">
        <v>18.882328441829319</v>
      </c>
      <c r="G605" s="34">
        <v>51910.834192576571</v>
      </c>
      <c r="H605" s="34">
        <v>159187.20651747842</v>
      </c>
      <c r="I605" s="34">
        <v>18.870138865821264</v>
      </c>
      <c r="J605" s="33">
        <v>-3.4438994771335274E-4</v>
      </c>
      <c r="K605" s="33">
        <v>6.2022844213061035E-4</v>
      </c>
      <c r="L605" s="33">
        <v>-4.9178002054617309E-5</v>
      </c>
      <c r="M605" s="33">
        <v>-9.8987976525677368E-4</v>
      </c>
      <c r="N605" s="33">
        <v>4.1498249629512429E-5</v>
      </c>
      <c r="O605" s="33">
        <v>-2.3018596806423375E-7</v>
      </c>
      <c r="P605" s="29">
        <f>(Table_TrackDisplacement[[#This Row],[LR Track Z]]-Table_TrackDisplacement[[#This Row],[RR Track Z]])*1000</f>
        <v>12.189576008054814</v>
      </c>
      <c r="Q605" s="29">
        <f>_xlfn.XLOOKUP(Table_TrackDisplacement[[#This Row],[Track ID]],Table__Track_Baseline[Track ID],Table__Track_Baseline[Avg. Cant],"-")</f>
        <v>12.238523824141367</v>
      </c>
      <c r="R605" s="29">
        <f>Table_TrackDisplacement[[#This Row],[Cant Raw Data]]-Table_TrackDisplacement[[#This Row],[BL Cant Raw Data]]</f>
        <v>-4.8947816086553075E-2</v>
      </c>
      <c r="S605" s="30">
        <f>(Table_TrackDisplacement[[#This Row],[Delta LR Z]]-Table_TrackDisplacement[[#This Row],[Delta RR Z]])*1000</f>
        <v>-4.8947816086553075E-2</v>
      </c>
      <c r="T605" s="29">
        <f>Table_TrackDisplacement[[#This Row],[Cant Delta Data]]-Table_TrackDisplacement[[#This Row],[Raw Cant Change]]</f>
        <v>0</v>
      </c>
      <c r="U605" s="29">
        <f ca="1">IFERROR(Table_TrackDisplacement[[#This Row],[Cant Raw Data]]-OFFSET(Table_TrackDisplacement[[#This Row],[Cant Raw Data]],-2,0),"-")</f>
        <v>0.79960879772045246</v>
      </c>
      <c r="V605" s="29">
        <f ca="1">_xlfn.XLOOKUP(Table_TrackDisplacement[[#This Row],[Track ID]],Table__Track_Baseline[Track ID],Table__Track_Baseline[Avg. Twist],"-")</f>
        <v>0.84812950885293503</v>
      </c>
      <c r="W605" s="29">
        <f ca="1">IFERROR(Table_TrackDisplacement[[#This Row],[Twist Raw Data]]-Table_TrackDisplacement[[#This Row],[BL Twist Raw Data]],"-")</f>
        <v>-4.8520711132482575E-2</v>
      </c>
      <c r="X605" s="29">
        <f ca="1">IFERROR(Table_TrackDisplacement[[#This Row],[Cant Delta Data]]-OFFSET(Table_TrackDisplacement[[#This Row],[Cant Delta Data]],-2,0),"-")</f>
        <v>-4.8520711132482575E-2</v>
      </c>
      <c r="Y605" s="29">
        <f ca="1">IFERROR(Table_TrackDisplacement[[#This Row],[Twist Delta Data]]-Table_TrackDisplacement[[#This Row],[Raw Twist Change]],"-")</f>
        <v>0</v>
      </c>
      <c r="Z6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1321.481883144467</v>
      </c>
      <c r="AA605" s="29">
        <f>_xlfn.XLOOKUP(Table_TrackDisplacement[[#This Row],[Track ID]],Table__Track_Baseline[Track ID],Table__Track_Baseline[Avg. Gauge],"-")</f>
        <v>1320.7658031742594</v>
      </c>
      <c r="AB605" s="29">
        <f>IFERROR(Table_TrackDisplacement[[#This Row],[Gauge Raw Data]]-Table_TrackDisplacement[[#This Row],[BL Gauge Raw Data]],"-")</f>
        <v>0.71607997020760195</v>
      </c>
      <c r="AC6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0.8683211554282434</v>
      </c>
    </row>
    <row r="606" spans="1:29" x14ac:dyDescent="0.25">
      <c r="A606" s="27">
        <v>45803.277777777781</v>
      </c>
      <c r="B606" s="28" t="s">
        <v>39</v>
      </c>
      <c r="C606" s="28" t="str">
        <f>Table_TrackDisplacement[[#This Row],[Epoch]]&amp;"-"&amp;Table_TrackDisplacement[[#This Row],[Track ID]]</f>
        <v>45803.2777777778-250-RL-OP-0048</v>
      </c>
      <c r="D606" s="34">
        <v>51912.122778205805</v>
      </c>
      <c r="E606" s="34">
        <v>159188.25300560394</v>
      </c>
      <c r="F606" s="34">
        <v>18.886732814833675</v>
      </c>
      <c r="G606" s="34">
        <v>51911.805757288297</v>
      </c>
      <c r="H606" s="34">
        <v>159186.96976749389</v>
      </c>
      <c r="I606" s="34">
        <v>18.873523500824753</v>
      </c>
      <c r="J606" s="33">
        <v>-3.9684067451162264E-4</v>
      </c>
      <c r="K606" s="33">
        <v>3.9993334212340415E-4</v>
      </c>
      <c r="L606" s="33">
        <v>-2.8247023191596554E-4</v>
      </c>
      <c r="M606" s="33">
        <v>-9.4352050655288622E-4</v>
      </c>
      <c r="N606" s="33">
        <v>2.3159556440077722E-4</v>
      </c>
      <c r="O606" s="33">
        <v>-1.2846338286465198E-6</v>
      </c>
      <c r="P606" s="29">
        <f>(Table_TrackDisplacement[[#This Row],[LR Track Z]]-Table_TrackDisplacement[[#This Row],[RR Track Z]])*1000</f>
        <v>13.20931400892178</v>
      </c>
      <c r="Q606" s="29">
        <f>_xlfn.XLOOKUP(Table_TrackDisplacement[[#This Row],[Track ID]],Table__Track_Baseline[Track ID],Table__Track_Baseline[Avg. Cant],"-")</f>
        <v>13.490499607009099</v>
      </c>
      <c r="R606" s="29">
        <f>Table_TrackDisplacement[[#This Row],[Cant Raw Data]]-Table_TrackDisplacement[[#This Row],[BL Cant Raw Data]]</f>
        <v>-0.28118559808731902</v>
      </c>
      <c r="S606" s="30">
        <f>(Table_TrackDisplacement[[#This Row],[Delta LR Z]]-Table_TrackDisplacement[[#This Row],[Delta RR Z]])*1000</f>
        <v>-0.28118559808731902</v>
      </c>
      <c r="T606" s="29">
        <f>Table_TrackDisplacement[[#This Row],[Cant Delta Data]]-Table_TrackDisplacement[[#This Row],[Raw Cant Change]]</f>
        <v>0</v>
      </c>
      <c r="U606" s="29">
        <f ca="1">IFERROR(Table_TrackDisplacement[[#This Row],[Cant Raw Data]]-OFFSET(Table_TrackDisplacement[[#This Row],[Cant Raw Data]],-2,0),"-")</f>
        <v>1.4578501973225855</v>
      </c>
      <c r="V606" s="29">
        <f ca="1">_xlfn.XLOOKUP(Table_TrackDisplacement[[#This Row],[Track ID]],Table__Track_Baseline[Track ID],Table__Track_Baseline[Avg. Twist],"-")</f>
        <v>1.7383030324857884</v>
      </c>
      <c r="W606" s="29">
        <f ca="1">IFERROR(Table_TrackDisplacement[[#This Row],[Twist Raw Data]]-Table_TrackDisplacement[[#This Row],[BL Twist Raw Data]],"-")</f>
        <v>-0.28045283516320296</v>
      </c>
      <c r="X606" s="29">
        <f ca="1">IFERROR(Table_TrackDisplacement[[#This Row],[Cant Delta Data]]-OFFSET(Table_TrackDisplacement[[#This Row],[Cant Delta Data]],-2,0),"-")</f>
        <v>-0.28045283516320296</v>
      </c>
      <c r="Y606" s="29">
        <f ca="1">IFERROR(Table_TrackDisplacement[[#This Row],[Twist Delta Data]]-Table_TrackDisplacement[[#This Row],[Raw Twist Change]],"-")</f>
        <v>0</v>
      </c>
      <c r="Z6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1321.8838054785435</v>
      </c>
      <c r="AA606" s="29">
        <f>_xlfn.XLOOKUP(Table_TrackDisplacement[[#This Row],[Track ID]],Table__Track_Baseline[Track ID],Table__Track_Baseline[Avg. Gauge],"-")</f>
        <v>1321.5922129002581</v>
      </c>
      <c r="AB606" s="29">
        <f>IFERROR(Table_TrackDisplacement[[#This Row],[Gauge Raw Data]]-Table_TrackDisplacement[[#This Row],[BL Gauge Raw Data]],"-")</f>
        <v>0.2915925782854174</v>
      </c>
      <c r="AC6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0.63738668541237975</v>
      </c>
    </row>
    <row r="607" spans="1:29" x14ac:dyDescent="0.25">
      <c r="A607" s="27">
        <v>45803.277777777781</v>
      </c>
      <c r="B607" s="28" t="s">
        <v>40</v>
      </c>
      <c r="C607" s="28" t="str">
        <f>Table_TrackDisplacement[[#This Row],[Epoch]]&amp;"-"&amp;Table_TrackDisplacement[[#This Row],[Track ID]]</f>
        <v>45803.2777777778-250-RL-OP-0049</v>
      </c>
      <c r="D607" s="34">
        <v>51913.094431828045</v>
      </c>
      <c r="E607" s="34">
        <v>159188.01663758603</v>
      </c>
      <c r="F607" s="34">
        <v>18.89113718783803</v>
      </c>
      <c r="G607" s="34">
        <v>51912.777322000016</v>
      </c>
      <c r="H607" s="34">
        <v>159186.73301750934</v>
      </c>
      <c r="I607" s="34">
        <v>18.876908135828241</v>
      </c>
      <c r="J607" s="33">
        <v>-4.4929139403393492E-4</v>
      </c>
      <c r="K607" s="33">
        <v>1.7963821301236749E-4</v>
      </c>
      <c r="L607" s="33">
        <v>-5.1576246177376106E-4</v>
      </c>
      <c r="M607" s="33">
        <v>-8.9716125512495637E-4</v>
      </c>
      <c r="N607" s="33">
        <v>4.216928209643811E-4</v>
      </c>
      <c r="O607" s="33">
        <v>-2.3390816892288058E-6</v>
      </c>
      <c r="P607" s="29">
        <f>(Table_TrackDisplacement[[#This Row],[LR Track Z]]-Table_TrackDisplacement[[#This Row],[RR Track Z]])*1000</f>
        <v>14.229052009788745</v>
      </c>
      <c r="Q607" s="29">
        <f>_xlfn.XLOOKUP(Table_TrackDisplacement[[#This Row],[Track ID]],Table__Track_Baseline[Track ID],Table__Track_Baseline[Avg. Cant],"-")</f>
        <v>14.742475389873277</v>
      </c>
      <c r="R607" s="29">
        <f>Table_TrackDisplacement[[#This Row],[Cant Raw Data]]-Table_TrackDisplacement[[#This Row],[BL Cant Raw Data]]</f>
        <v>-0.51342338008453225</v>
      </c>
      <c r="S607" s="30">
        <f>(Table_TrackDisplacement[[#This Row],[Delta LR Z]]-Table_TrackDisplacement[[#This Row],[Delta RR Z]])*1000</f>
        <v>-0.51342338008453225</v>
      </c>
      <c r="T607" s="29">
        <f>Table_TrackDisplacement[[#This Row],[Cant Delta Data]]-Table_TrackDisplacement[[#This Row],[Raw Cant Change]]</f>
        <v>0</v>
      </c>
      <c r="U607" s="29">
        <f ca="1">IFERROR(Table_TrackDisplacement[[#This Row],[Cant Raw Data]]-OFFSET(Table_TrackDisplacement[[#This Row],[Cant Raw Data]],-2,0),"-")</f>
        <v>2.0394760017339308</v>
      </c>
      <c r="V607" s="29">
        <f ca="1">_xlfn.XLOOKUP(Table_TrackDisplacement[[#This Row],[Track ID]],Table__Track_Baseline[Track ID],Table__Track_Baseline[Avg. Twist],"-")</f>
        <v>2.50395156573191</v>
      </c>
      <c r="W607" s="29">
        <f ca="1">IFERROR(Table_TrackDisplacement[[#This Row],[Twist Raw Data]]-Table_TrackDisplacement[[#This Row],[BL Twist Raw Data]],"-")</f>
        <v>-0.46447556399797918</v>
      </c>
      <c r="X607" s="29">
        <f ca="1">IFERROR(Table_TrackDisplacement[[#This Row],[Cant Delta Data]]-OFFSET(Table_TrackDisplacement[[#This Row],[Cant Delta Data]],-2,0),"-")</f>
        <v>-0.46447556399797918</v>
      </c>
      <c r="Y607" s="29">
        <f ca="1">IFERROR(Table_TrackDisplacement[[#This Row],[Twist Delta Data]]-Table_TrackDisplacement[[#This Row],[Raw Twist Change]],"-")</f>
        <v>0</v>
      </c>
      <c r="Z6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1322.28650837737</v>
      </c>
      <c r="AA607" s="29">
        <f>_xlfn.XLOOKUP(Table_TrackDisplacement[[#This Row],[Track ID]],Table__Track_Baseline[Track ID],Table__Track_Baseline[Avg. Gauge],"-")</f>
        <v>1322.4197928471017</v>
      </c>
      <c r="AB607" s="29">
        <f>IFERROR(Table_TrackDisplacement[[#This Row],[Gauge Raw Data]]-Table_TrackDisplacement[[#This Row],[BL Gauge Raw Data]],"-")</f>
        <v>-0.13328446973173413</v>
      </c>
      <c r="AC6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0.72303624592541693</v>
      </c>
    </row>
    <row r="608" spans="1:29" x14ac:dyDescent="0.25">
      <c r="A608" s="27">
        <v>45805.229166666664</v>
      </c>
      <c r="B608" s="28" t="s">
        <v>12</v>
      </c>
      <c r="C608" s="28" t="str">
        <f>Table_TrackDisplacement[[#This Row],[Epoch]]&amp;"-"&amp;Table_TrackDisplacement[[#This Row],[Track ID]]</f>
        <v>45805.2291666667-250-RL-OP-0021</v>
      </c>
      <c r="D608" s="34">
        <v>51886.101888003854</v>
      </c>
      <c r="E608" s="34">
        <v>159195.44568170901</v>
      </c>
      <c r="F608" s="34">
        <v>18.86977464079656</v>
      </c>
      <c r="G608" s="34">
        <v>51885.743029345111</v>
      </c>
      <c r="H608" s="34">
        <v>159194.186880728</v>
      </c>
      <c r="I608" s="34">
        <v>18.86578752268592</v>
      </c>
      <c r="J608" s="33">
        <v>-9.5402773877140135E-4</v>
      </c>
      <c r="K608" s="33">
        <v>-1.7215055413544178E-4</v>
      </c>
      <c r="L608" s="33">
        <v>-2.8171598076909277E-4</v>
      </c>
      <c r="M608" s="33">
        <v>5.3203781135380268E-5</v>
      </c>
      <c r="N608" s="33">
        <v>1.85001379577443E-4</v>
      </c>
      <c r="O608" s="33">
        <v>-2.8112275465375092E-4</v>
      </c>
      <c r="P608" s="29">
        <f>(Table_TrackDisplacement[[#This Row],[LR Track Z]]-Table_TrackDisplacement[[#This Row],[RR Track Z]])*1000</f>
        <v>3.9871181106398978</v>
      </c>
      <c r="Q608" s="29">
        <f>_xlfn.XLOOKUP(Table_TrackDisplacement[[#This Row],[Track ID]],Table__Track_Baseline[Track ID],Table__Track_Baseline[Avg. Cant],"-")</f>
        <v>3.9877113367552397</v>
      </c>
      <c r="R608" s="29">
        <f>Table_TrackDisplacement[[#This Row],[Cant Raw Data]]-Table_TrackDisplacement[[#This Row],[BL Cant Raw Data]]</f>
        <v>-5.9322611534184944E-4</v>
      </c>
      <c r="S608" s="30">
        <f>(Table_TrackDisplacement[[#This Row],[Delta LR Z]]-Table_TrackDisplacement[[#This Row],[Delta RR Z]])*1000</f>
        <v>-5.9322611534184944E-4</v>
      </c>
      <c r="T608" s="29">
        <f>Table_TrackDisplacement[[#This Row],[Cant Delta Data]]-Table_TrackDisplacement[[#This Row],[Raw Cant Change]]</f>
        <v>0</v>
      </c>
      <c r="U608" s="29">
        <f ca="1">IFERROR(Table_TrackDisplacement[[#This Row],[Cant Raw Data]]-OFFSET(Table_TrackDisplacement[[#This Row],[Cant Raw Data]],-2,0),"-")</f>
        <v>-9.2221958982818819</v>
      </c>
      <c r="V608" s="29" t="str">
        <f ca="1">_xlfn.XLOOKUP(Table_TrackDisplacement[[#This Row],[Track ID]],Table__Track_Baseline[Track ID],Table__Track_Baseline[Avg. Twist],"-")</f>
        <v>-</v>
      </c>
      <c r="W608" s="29" t="str">
        <f ca="1">IFERROR(Table_TrackDisplacement[[#This Row],[Twist Raw Data]]-Table_TrackDisplacement[[#This Row],[BL Twist Raw Data]],"-")</f>
        <v>-</v>
      </c>
      <c r="X608" s="29">
        <f ca="1">IFERROR(Table_TrackDisplacement[[#This Row],[Cant Delta Data]]-OFFSET(Table_TrackDisplacement[[#This Row],[Cant Delta Data]],-2,0),"-")</f>
        <v>0.28059237197197717</v>
      </c>
      <c r="Y608" s="29" t="str">
        <f ca="1">IFERROR(Table_TrackDisplacement[[#This Row],[Twist Delta Data]]-Table_TrackDisplacement[[#This Row],[Raw Twist Change]],"-")</f>
        <v>-</v>
      </c>
      <c r="Z6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1308.9596418017536</v>
      </c>
      <c r="AA608" s="29">
        <f>_xlfn.XLOOKUP(Table_TrackDisplacement[[#This Row],[Track ID]],Table__Track_Baseline[Track ID],Table__Track_Baseline[Avg. Gauge],"-")</f>
        <v>1309.5795373260466</v>
      </c>
      <c r="AB608" s="29">
        <f>IFERROR(Table_TrackDisplacement[[#This Row],[Gauge Raw Data]]-Table_TrackDisplacement[[#This Row],[BL Gauge Raw Data]],"-")</f>
        <v>-0.6198955242930424</v>
      </c>
      <c r="AC6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1.0686782445459448</v>
      </c>
    </row>
    <row r="609" spans="1:29" x14ac:dyDescent="0.25">
      <c r="A609" s="27">
        <v>45805.229166666664</v>
      </c>
      <c r="B609" s="28" t="s">
        <v>13</v>
      </c>
      <c r="C609" s="28" t="str">
        <f>Table_TrackDisplacement[[#This Row],[Epoch]]&amp;"-"&amp;Table_TrackDisplacement[[#This Row],[Track ID]]</f>
        <v>45805.2291666667-250-RL-OP-0022</v>
      </c>
      <c r="D609" s="34">
        <v>51887.0635346048</v>
      </c>
      <c r="E609" s="34">
        <v>159195.17139037082</v>
      </c>
      <c r="F609" s="34">
        <v>18.869497718698447</v>
      </c>
      <c r="G609" s="34">
        <v>51886.704122307987</v>
      </c>
      <c r="H609" s="34">
        <v>159193.91065564146</v>
      </c>
      <c r="I609" s="34">
        <v>18.865652333606498</v>
      </c>
      <c r="J609" s="33">
        <v>-8.9753687643678859E-4</v>
      </c>
      <c r="K609" s="33">
        <v>2.5911314878612757E-5</v>
      </c>
      <c r="L609" s="33">
        <v>-6.2788946414471525E-4</v>
      </c>
      <c r="M609" s="33">
        <v>1.1715063010342419E-4</v>
      </c>
      <c r="N609" s="33">
        <v>4.0735877701081336E-4</v>
      </c>
      <c r="O609" s="33">
        <v>-6.1901068091785305E-4</v>
      </c>
      <c r="P609" s="29">
        <f>(Table_TrackDisplacement[[#This Row],[LR Track Z]]-Table_TrackDisplacement[[#This Row],[RR Track Z]])*1000</f>
        <v>3.845385091949538</v>
      </c>
      <c r="Q609" s="29">
        <f>_xlfn.XLOOKUP(Table_TrackDisplacement[[#This Row],[Track ID]],Table__Track_Baseline[Track ID],Table__Track_Baseline[Avg. Cant],"-")</f>
        <v>3.8542638751764002</v>
      </c>
      <c r="R609" s="29">
        <f>Table_TrackDisplacement[[#This Row],[Cant Raw Data]]-Table_TrackDisplacement[[#This Row],[BL Cant Raw Data]]</f>
        <v>-8.8787832268621969E-3</v>
      </c>
      <c r="S609" s="30">
        <f>(Table_TrackDisplacement[[#This Row],[Delta LR Z]]-Table_TrackDisplacement[[#This Row],[Delta RR Z]])*1000</f>
        <v>-8.8787832268621969E-3</v>
      </c>
      <c r="T609" s="29">
        <f>Table_TrackDisplacement[[#This Row],[Cant Delta Data]]-Table_TrackDisplacement[[#This Row],[Raw Cant Change]]</f>
        <v>0</v>
      </c>
      <c r="U609" s="29">
        <f ca="1">IFERROR(Table_TrackDisplacement[[#This Row],[Cant Raw Data]]-OFFSET(Table_TrackDisplacement[[#This Row],[Cant Raw Data]],-2,0),"-")</f>
        <v>-10.383666917839207</v>
      </c>
      <c r="V609" s="29" t="str">
        <f ca="1">_xlfn.XLOOKUP(Table_TrackDisplacement[[#This Row],[Track ID]],Table__Track_Baseline[Track ID],Table__Track_Baseline[Avg. Twist],"-")</f>
        <v>-</v>
      </c>
      <c r="W609" s="29" t="str">
        <f ca="1">IFERROR(Table_TrackDisplacement[[#This Row],[Twist Raw Data]]-Table_TrackDisplacement[[#This Row],[BL Twist Raw Data]],"-")</f>
        <v>-</v>
      </c>
      <c r="X609" s="29">
        <f ca="1">IFERROR(Table_TrackDisplacement[[#This Row],[Cant Delta Data]]-OFFSET(Table_TrackDisplacement[[#This Row],[Cant Delta Data]],-2,0),"-")</f>
        <v>0.50454459685767006</v>
      </c>
      <c r="Y609" s="29" t="str">
        <f ca="1">IFERROR(Table_TrackDisplacement[[#This Row],[Twist Delta Data]]-Table_TrackDisplacement[[#This Row],[Raw Twist Change]],"-")</f>
        <v>-</v>
      </c>
      <c r="Z6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1310.9706495122111</v>
      </c>
      <c r="AA609" s="29">
        <f>_xlfn.XLOOKUP(Table_TrackDisplacement[[#This Row],[Track ID]],Table__Track_Baseline[Track ID],Table__Track_Baseline[Avg. Gauge],"-")</f>
        <v>1311.6159795455751</v>
      </c>
      <c r="AB609" s="29">
        <f>IFERROR(Table_TrackDisplacement[[#This Row],[Gauge Raw Data]]-Table_TrackDisplacement[[#This Row],[BL Gauge Raw Data]],"-")</f>
        <v>-0.64533003336396177</v>
      </c>
      <c r="AC6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1.0840533820285239</v>
      </c>
    </row>
    <row r="610" spans="1:29" x14ac:dyDescent="0.25">
      <c r="A610" s="27">
        <v>45805.229166666664</v>
      </c>
      <c r="B610" s="28" t="s">
        <v>14</v>
      </c>
      <c r="C610" s="28" t="str">
        <f>Table_TrackDisplacement[[#This Row],[Epoch]]&amp;"-"&amp;Table_TrackDisplacement[[#This Row],[Track ID]]</f>
        <v>45805.2291666667-250-RL-OP-0023</v>
      </c>
      <c r="D610" s="34">
        <v>51888.025181205747</v>
      </c>
      <c r="E610" s="34">
        <v>159194.89709903265</v>
      </c>
      <c r="F610" s="34">
        <v>18.869220796600338</v>
      </c>
      <c r="G610" s="34">
        <v>51887.665215270863</v>
      </c>
      <c r="H610" s="34">
        <v>159193.63443055493</v>
      </c>
      <c r="I610" s="34">
        <v>18.865517144527075</v>
      </c>
      <c r="J610" s="33">
        <v>-8.4104601410217583E-4</v>
      </c>
      <c r="K610" s="33">
        <v>2.2397324210032821E-4</v>
      </c>
      <c r="L610" s="33">
        <v>-9.7406294751678502E-4</v>
      </c>
      <c r="M610" s="33">
        <v>1.8109748634742573E-4</v>
      </c>
      <c r="N610" s="33">
        <v>6.2971620354801416E-4</v>
      </c>
      <c r="O610" s="33">
        <v>-9.5689860718195519E-4</v>
      </c>
      <c r="P610" s="29">
        <f>(Table_TrackDisplacement[[#This Row],[LR Track Z]]-Table_TrackDisplacement[[#This Row],[RR Track Z]])*1000</f>
        <v>3.7036520732627309</v>
      </c>
      <c r="Q610" s="29">
        <f>_xlfn.XLOOKUP(Table_TrackDisplacement[[#This Row],[Track ID]],Table__Track_Baseline[Track ID],Table__Track_Baseline[Avg. Cant],"-")</f>
        <v>3.7208164135975608</v>
      </c>
      <c r="R610" s="29">
        <f>Table_TrackDisplacement[[#This Row],[Cant Raw Data]]-Table_TrackDisplacement[[#This Row],[BL Cant Raw Data]]</f>
        <v>-1.7164340334829831E-2</v>
      </c>
      <c r="S610" s="30">
        <f>(Table_TrackDisplacement[[#This Row],[Delta LR Z]]-Table_TrackDisplacement[[#This Row],[Delta RR Z]])*1000</f>
        <v>-1.7164340334829831E-2</v>
      </c>
      <c r="T610" s="29">
        <f>Table_TrackDisplacement[[#This Row],[Cant Delta Data]]-Table_TrackDisplacement[[#This Row],[Raw Cant Change]]</f>
        <v>0</v>
      </c>
      <c r="U610" s="29">
        <f ca="1">IFERROR(Table_TrackDisplacement[[#This Row],[Cant Raw Data]]-OFFSET(Table_TrackDisplacement[[#This Row],[Cant Raw Data]],-2,0),"-")</f>
        <v>-0.28346603737716691</v>
      </c>
      <c r="V610" s="29">
        <f ca="1">_xlfn.XLOOKUP(Table_TrackDisplacement[[#This Row],[Track ID]],Table__Track_Baseline[Track ID],Table__Track_Baseline[Avg. Twist],"-")</f>
        <v>-0.26689492315767893</v>
      </c>
      <c r="W610" s="29">
        <f ca="1">IFERROR(Table_TrackDisplacement[[#This Row],[Twist Raw Data]]-Table_TrackDisplacement[[#This Row],[BL Twist Raw Data]],"-")</f>
        <v>-1.6571114219487981E-2</v>
      </c>
      <c r="X610" s="29">
        <f ca="1">IFERROR(Table_TrackDisplacement[[#This Row],[Cant Delta Data]]-OFFSET(Table_TrackDisplacement[[#This Row],[Cant Delta Data]],-2,0),"-")</f>
        <v>-1.6571114219487981E-2</v>
      </c>
      <c r="Y610" s="29">
        <f ca="1">IFERROR(Table_TrackDisplacement[[#This Row],[Twist Delta Data]]-Table_TrackDisplacement[[#This Row],[Raw Twist Change]],"-")</f>
        <v>0</v>
      </c>
      <c r="Z6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1312.9816738799746</v>
      </c>
      <c r="AA610" s="29">
        <f>_xlfn.XLOOKUP(Table_TrackDisplacement[[#This Row],[Track ID]],Table__Track_Baseline[Track ID],Table__Track_Baseline[Avg. Gauge],"-")</f>
        <v>1313.6524365911453</v>
      </c>
      <c r="AB610" s="29">
        <f>IFERROR(Table_TrackDisplacement[[#This Row],[Gauge Raw Data]]-Table_TrackDisplacement[[#This Row],[BL Gauge Raw Data]],"-")</f>
        <v>-0.67076271117070974</v>
      </c>
      <c r="AC6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1.0998633100775901</v>
      </c>
    </row>
    <row r="611" spans="1:29" x14ac:dyDescent="0.25">
      <c r="A611" s="27">
        <v>45805.229166666664</v>
      </c>
      <c r="B611" s="28" t="s">
        <v>15</v>
      </c>
      <c r="C611" s="28" t="str">
        <f>Table_TrackDisplacement[[#This Row],[Epoch]]&amp;"-"&amp;Table_TrackDisplacement[[#This Row],[Track ID]]</f>
        <v>45805.2291666667-250-RL-OP-0024</v>
      </c>
      <c r="D611" s="34">
        <v>51888.986288492531</v>
      </c>
      <c r="E611" s="34">
        <v>159194.62201568196</v>
      </c>
      <c r="F611" s="34">
        <v>18.868826216423926</v>
      </c>
      <c r="G611" s="34">
        <v>51888.624024403252</v>
      </c>
      <c r="H611" s="34">
        <v>159193.35779661778</v>
      </c>
      <c r="I611" s="34">
        <v>18.864752372254646</v>
      </c>
      <c r="J611" s="33">
        <v>-2.3414002498611808E-5</v>
      </c>
      <c r="K611" s="33">
        <v>-8.2444777945056558E-5</v>
      </c>
      <c r="L611" s="33">
        <v>-6.8873569210126107E-4</v>
      </c>
      <c r="M611" s="33">
        <v>-1.0716997567215003E-3</v>
      </c>
      <c r="N611" s="33">
        <v>7.503748347517103E-4</v>
      </c>
      <c r="O611" s="33">
        <v>-7.0073451241725593E-4</v>
      </c>
      <c r="P611" s="29">
        <f>(Table_TrackDisplacement[[#This Row],[LR Track Z]]-Table_TrackDisplacement[[#This Row],[RR Track Z]])*1000</f>
        <v>4.0738441692802496</v>
      </c>
      <c r="Q611" s="29">
        <f>_xlfn.XLOOKUP(Table_TrackDisplacement[[#This Row],[Track ID]],Table__Track_Baseline[Track ID],Table__Track_Baseline[Avg. Cant],"-")</f>
        <v>4.0618453489642548</v>
      </c>
      <c r="R611" s="29">
        <f>Table_TrackDisplacement[[#This Row],[Cant Raw Data]]-Table_TrackDisplacement[[#This Row],[BL Cant Raw Data]]</f>
        <v>1.1998820315994863E-2</v>
      </c>
      <c r="S611" s="30">
        <f>(Table_TrackDisplacement[[#This Row],[Delta LR Z]]-Table_TrackDisplacement[[#This Row],[Delta RR Z]])*1000</f>
        <v>1.1998820315994863E-2</v>
      </c>
      <c r="T611" s="29">
        <f>Table_TrackDisplacement[[#This Row],[Cant Delta Data]]-Table_TrackDisplacement[[#This Row],[Raw Cant Change]]</f>
        <v>0</v>
      </c>
      <c r="U611" s="29">
        <f ca="1">IFERROR(Table_TrackDisplacement[[#This Row],[Cant Raw Data]]-OFFSET(Table_TrackDisplacement[[#This Row],[Cant Raw Data]],-2,0),"-")</f>
        <v>0.22845907733071158</v>
      </c>
      <c r="V611" s="29">
        <f ca="1">_xlfn.XLOOKUP(Table_TrackDisplacement[[#This Row],[Track ID]],Table__Track_Baseline[Track ID],Table__Track_Baseline[Avg. Twist],"-")</f>
        <v>0.20758147378785452</v>
      </c>
      <c r="W611" s="29">
        <f ca="1">IFERROR(Table_TrackDisplacement[[#This Row],[Twist Raw Data]]-Table_TrackDisplacement[[#This Row],[BL Twist Raw Data]],"-")</f>
        <v>2.0877603542857059E-2</v>
      </c>
      <c r="X611" s="29">
        <f ca="1">IFERROR(Table_TrackDisplacement[[#This Row],[Cant Delta Data]]-OFFSET(Table_TrackDisplacement[[#This Row],[Cant Delta Data]],-2,0),"-")</f>
        <v>2.0877603542857059E-2</v>
      </c>
      <c r="Y611" s="29">
        <f ca="1">IFERROR(Table_TrackDisplacement[[#This Row],[Twist Delta Data]]-Table_TrackDisplacement[[#This Row],[Raw Twist Change]],"-")</f>
        <v>0</v>
      </c>
      <c r="Z6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1315.1052082700626</v>
      </c>
      <c r="AA611" s="29">
        <f>_xlfn.XLOOKUP(Table_TrackDisplacement[[#This Row],[Track ID]],Table__Track_Baseline[Track ID],Table__Track_Baseline[Avg. Gauge],"-")</f>
        <v>1315.6175827293309</v>
      </c>
      <c r="AB611" s="29">
        <f>IFERROR(Table_TrackDisplacement[[#This Row],[Gauge Raw Data]]-Table_TrackDisplacement[[#This Row],[BL Gauge Raw Data]],"-")</f>
        <v>-0.5123744592683579</v>
      </c>
      <c r="AC6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1.338893386901294</v>
      </c>
    </row>
    <row r="612" spans="1:29" x14ac:dyDescent="0.25">
      <c r="A612" s="27">
        <v>45805.229166666664</v>
      </c>
      <c r="B612" s="28" t="s">
        <v>16</v>
      </c>
      <c r="C612" s="28" t="str">
        <f>Table_TrackDisplacement[[#This Row],[Epoch]]&amp;"-"&amp;Table_TrackDisplacement[[#This Row],[Track ID]]</f>
        <v>45805.2291666667-250-RL-OP-0025</v>
      </c>
      <c r="D612" s="34">
        <v>51889.947664755273</v>
      </c>
      <c r="E612" s="34">
        <v>159194.34677847879</v>
      </c>
      <c r="F612" s="34">
        <v>18.868421951254046</v>
      </c>
      <c r="G612" s="34">
        <v>51889.584791712696</v>
      </c>
      <c r="H612" s="34">
        <v>159193.08044225874</v>
      </c>
      <c r="I612" s="34">
        <v>18.863894115171242</v>
      </c>
      <c r="J612" s="33">
        <v>-4.8737390898168087E-5</v>
      </c>
      <c r="K612" s="33">
        <v>-1.7161280266009271E-4</v>
      </c>
      <c r="L612" s="33">
        <v>-3.5208816030163348E-4</v>
      </c>
      <c r="M612" s="33">
        <v>-1.1540091873030178E-3</v>
      </c>
      <c r="N612" s="33">
        <v>4.6381173888221383E-4</v>
      </c>
      <c r="O612" s="33">
        <v>-3.5718556558350656E-4</v>
      </c>
      <c r="P612" s="29">
        <f>(Table_TrackDisplacement[[#This Row],[LR Track Z]]-Table_TrackDisplacement[[#This Row],[RR Track Z]])*1000</f>
        <v>4.5278360828042707</v>
      </c>
      <c r="Q612" s="29">
        <f>_xlfn.XLOOKUP(Table_TrackDisplacement[[#This Row],[Track ID]],Table__Track_Baseline[Track ID],Table__Track_Baseline[Avg. Cant],"-")</f>
        <v>4.5227386775223977</v>
      </c>
      <c r="R612" s="29">
        <f>Table_TrackDisplacement[[#This Row],[Cant Raw Data]]-Table_TrackDisplacement[[#This Row],[BL Cant Raw Data]]</f>
        <v>5.0974052818730797E-3</v>
      </c>
      <c r="S612" s="30">
        <f>(Table_TrackDisplacement[[#This Row],[Delta LR Z]]-Table_TrackDisplacement[[#This Row],[Delta RR Z]])*1000</f>
        <v>5.0974052818730797E-3</v>
      </c>
      <c r="T612" s="29">
        <f>Table_TrackDisplacement[[#This Row],[Cant Delta Data]]-Table_TrackDisplacement[[#This Row],[Raw Cant Change]]</f>
        <v>0</v>
      </c>
      <c r="U612" s="29">
        <f ca="1">IFERROR(Table_TrackDisplacement[[#This Row],[Cant Raw Data]]-OFFSET(Table_TrackDisplacement[[#This Row],[Cant Raw Data]],-2,0),"-")</f>
        <v>0.82418400954153981</v>
      </c>
      <c r="V612" s="29">
        <f ca="1">_xlfn.XLOOKUP(Table_TrackDisplacement[[#This Row],[Track ID]],Table__Track_Baseline[Track ID],Table__Track_Baseline[Avg. Twist],"-")</f>
        <v>0.8019222639248369</v>
      </c>
      <c r="W612" s="29">
        <f ca="1">IFERROR(Table_TrackDisplacement[[#This Row],[Twist Raw Data]]-Table_TrackDisplacement[[#This Row],[BL Twist Raw Data]],"-")</f>
        <v>2.226174561670291E-2</v>
      </c>
      <c r="X612" s="29">
        <f ca="1">IFERROR(Table_TrackDisplacement[[#This Row],[Cant Delta Data]]-OFFSET(Table_TrackDisplacement[[#This Row],[Cant Delta Data]],-2,0),"-")</f>
        <v>2.226174561670291E-2</v>
      </c>
      <c r="Y612" s="29">
        <f ca="1">IFERROR(Table_TrackDisplacement[[#This Row],[Twist Delta Data]]-Table_TrackDisplacement[[#This Row],[Raw Twist Change]],"-")</f>
        <v>0</v>
      </c>
      <c r="Z6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1317.3096707118943</v>
      </c>
      <c r="AA612" s="29">
        <f>_xlfn.XLOOKUP(Table_TrackDisplacement[[#This Row],[Track ID]],Table__Track_Baseline[Track ID],Table__Track_Baseline[Avg. Gauge],"-")</f>
        <v>1317.6166071174061</v>
      </c>
      <c r="AB612" s="29">
        <f>IFERROR(Table_TrackDisplacement[[#This Row],[Gauge Raw Data]]-Table_TrackDisplacement[[#This Row],[BL Gauge Raw Data]],"-")</f>
        <v>-0.30693640551180579</v>
      </c>
      <c r="AC6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1.2749180661763571</v>
      </c>
    </row>
    <row r="613" spans="1:29" x14ac:dyDescent="0.25">
      <c r="A613" s="27">
        <v>45805.229166666664</v>
      </c>
      <c r="B613" s="28" t="s">
        <v>17</v>
      </c>
      <c r="C613" s="28" t="str">
        <f>Table_TrackDisplacement[[#This Row],[Epoch]]&amp;"-"&amp;Table_TrackDisplacement[[#This Row],[Track ID]]</f>
        <v>45805.2291666667-250-RL-OP-0026</v>
      </c>
      <c r="D613" s="34">
        <v>51890.909041018014</v>
      </c>
      <c r="E613" s="34">
        <v>159194.07154127565</v>
      </c>
      <c r="F613" s="34">
        <v>18.868017686084166</v>
      </c>
      <c r="G613" s="34">
        <v>51890.545559022146</v>
      </c>
      <c r="H613" s="34">
        <v>159192.80308789967</v>
      </c>
      <c r="I613" s="34">
        <v>18.863035858087837</v>
      </c>
      <c r="J613" s="33">
        <v>-7.4060779297724366E-5</v>
      </c>
      <c r="K613" s="33">
        <v>-2.6078082737512887E-4</v>
      </c>
      <c r="L613" s="33">
        <v>-1.5440628502005893E-5</v>
      </c>
      <c r="M613" s="33">
        <v>-1.2363186178845353E-3</v>
      </c>
      <c r="N613" s="33">
        <v>1.7724858480505645E-4</v>
      </c>
      <c r="O613" s="33">
        <v>-1.3636618756862617E-5</v>
      </c>
      <c r="P613" s="29">
        <f>(Table_TrackDisplacement[[#This Row],[LR Track Z]]-Table_TrackDisplacement[[#This Row],[RR Track Z]])*1000</f>
        <v>4.9818279963282919</v>
      </c>
      <c r="Q613" s="29">
        <f>_xlfn.XLOOKUP(Table_TrackDisplacement[[#This Row],[Track ID]],Table__Track_Baseline[Track ID],Table__Track_Baseline[Avg. Cant],"-")</f>
        <v>4.9836320060734352</v>
      </c>
      <c r="R613" s="29">
        <f>Table_TrackDisplacement[[#This Row],[Cant Raw Data]]-Table_TrackDisplacement[[#This Row],[BL Cant Raw Data]]</f>
        <v>-1.8040097451432757E-3</v>
      </c>
      <c r="S613" s="30">
        <f>(Table_TrackDisplacement[[#This Row],[Delta LR Z]]-Table_TrackDisplacement[[#This Row],[Delta RR Z]])*1000</f>
        <v>-1.8040097451432757E-3</v>
      </c>
      <c r="T613" s="29">
        <f>Table_TrackDisplacement[[#This Row],[Cant Delta Data]]-Table_TrackDisplacement[[#This Row],[Raw Cant Change]]</f>
        <v>0</v>
      </c>
      <c r="U613" s="29">
        <f ca="1">IFERROR(Table_TrackDisplacement[[#This Row],[Cant Raw Data]]-OFFSET(Table_TrackDisplacement[[#This Row],[Cant Raw Data]],-2,0),"-")</f>
        <v>0.90798382704804226</v>
      </c>
      <c r="V613" s="29">
        <f ca="1">_xlfn.XLOOKUP(Table_TrackDisplacement[[#This Row],[Track ID]],Table__Track_Baseline[Track ID],Table__Track_Baseline[Avg. Twist],"-")</f>
        <v>0.9217866571091804</v>
      </c>
      <c r="W613" s="29">
        <f ca="1">IFERROR(Table_TrackDisplacement[[#This Row],[Twist Raw Data]]-Table_TrackDisplacement[[#This Row],[BL Twist Raw Data]],"-")</f>
        <v>-1.3802830061138138E-2</v>
      </c>
      <c r="X613" s="29">
        <f ca="1">IFERROR(Table_TrackDisplacement[[#This Row],[Cant Delta Data]]-OFFSET(Table_TrackDisplacement[[#This Row],[Cant Delta Data]],-2,0),"-")</f>
        <v>-1.3802830061138138E-2</v>
      </c>
      <c r="Y613" s="29">
        <f ca="1">IFERROR(Table_TrackDisplacement[[#This Row],[Twist Delta Data]]-Table_TrackDisplacement[[#This Row],[Raw Twist Change]],"-")</f>
        <v>0</v>
      </c>
      <c r="Z6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1319.5142844960253</v>
      </c>
      <c r="AA613" s="29">
        <f>_xlfn.XLOOKUP(Table_TrackDisplacement[[#This Row],[Track ID]],Table__Track_Baseline[Track ID],Table__Track_Baseline[Avg. Gauge],"-")</f>
        <v>1319.6157879683969</v>
      </c>
      <c r="AB613" s="29">
        <f>IFERROR(Table_TrackDisplacement[[#This Row],[Gauge Raw Data]]-Table_TrackDisplacement[[#This Row],[BL Gauge Raw Data]],"-")</f>
        <v>-0.1015034723716326</v>
      </c>
      <c r="AC6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1.2420613123926552</v>
      </c>
    </row>
    <row r="614" spans="1:29" x14ac:dyDescent="0.25">
      <c r="A614" s="27">
        <v>45805.229166666664</v>
      </c>
      <c r="B614" s="28" t="s">
        <v>18</v>
      </c>
      <c r="C614" s="28" t="str">
        <f>Table_TrackDisplacement[[#This Row],[Epoch]]&amp;"-"&amp;Table_TrackDisplacement[[#This Row],[Track ID]]</f>
        <v>45805.2291666667-250-RL-OP-0027</v>
      </c>
      <c r="D614" s="34">
        <v>51891.869997674046</v>
      </c>
      <c r="E614" s="34">
        <v>159193.79503821288</v>
      </c>
      <c r="F614" s="34">
        <v>18.865661670375356</v>
      </c>
      <c r="G614" s="34">
        <v>51891.504267267614</v>
      </c>
      <c r="H614" s="34">
        <v>159192.52660902659</v>
      </c>
      <c r="I614" s="34">
        <v>18.861283294009535</v>
      </c>
      <c r="J614" s="33">
        <v>-9.9999999656574801E-4</v>
      </c>
      <c r="K614" s="33">
        <v>0</v>
      </c>
      <c r="L614" s="33">
        <v>0</v>
      </c>
      <c r="M614" s="33">
        <v>-6.7881068389397115E-4</v>
      </c>
      <c r="N614" s="33">
        <v>-4.2185885831713676E-5</v>
      </c>
      <c r="O614" s="33">
        <v>4.2639255326548664E-7</v>
      </c>
      <c r="P614" s="29">
        <f>(Table_TrackDisplacement[[#This Row],[LR Track Z]]-Table_TrackDisplacement[[#This Row],[RR Track Z]])*1000</f>
        <v>4.3783763658211683</v>
      </c>
      <c r="Q614" s="29">
        <f>_xlfn.XLOOKUP(Table_TrackDisplacement[[#This Row],[Track ID]],Table__Track_Baseline[Track ID],Table__Track_Baseline[Avg. Cant],"-")</f>
        <v>4.3788027583744338</v>
      </c>
      <c r="R614" s="29">
        <f>Table_TrackDisplacement[[#This Row],[Cant Raw Data]]-Table_TrackDisplacement[[#This Row],[BL Cant Raw Data]]</f>
        <v>-4.2639255326548664E-4</v>
      </c>
      <c r="S614" s="30">
        <f>(Table_TrackDisplacement[[#This Row],[Delta LR Z]]-Table_TrackDisplacement[[#This Row],[Delta RR Z]])*1000</f>
        <v>-4.2639255326548664E-4</v>
      </c>
      <c r="T614" s="29">
        <f>Table_TrackDisplacement[[#This Row],[Cant Delta Data]]-Table_TrackDisplacement[[#This Row],[Raw Cant Change]]</f>
        <v>0</v>
      </c>
      <c r="U614" s="29">
        <f ca="1">IFERROR(Table_TrackDisplacement[[#This Row],[Cant Raw Data]]-OFFSET(Table_TrackDisplacement[[#This Row],[Cant Raw Data]],-2,0),"-")</f>
        <v>-0.14945971698310245</v>
      </c>
      <c r="V614" s="29">
        <f ca="1">_xlfn.XLOOKUP(Table_TrackDisplacement[[#This Row],[Track ID]],Table__Track_Baseline[Track ID],Table__Track_Baseline[Avg. Twist],"-")</f>
        <v>-0.14393591914796389</v>
      </c>
      <c r="W614" s="29">
        <f ca="1">IFERROR(Table_TrackDisplacement[[#This Row],[Twist Raw Data]]-Table_TrackDisplacement[[#This Row],[BL Twist Raw Data]],"-")</f>
        <v>-5.5237978351385664E-3</v>
      </c>
      <c r="X614" s="29">
        <f ca="1">IFERROR(Table_TrackDisplacement[[#This Row],[Cant Delta Data]]-OFFSET(Table_TrackDisplacement[[#This Row],[Cant Delta Data]],-2,0),"-")</f>
        <v>-5.5237978351385664E-3</v>
      </c>
      <c r="Y614" s="29">
        <f ca="1">IFERROR(Table_TrackDisplacement[[#This Row],[Twist Delta Data]]-Table_TrackDisplacement[[#This Row],[Raw Twist Change]],"-")</f>
        <v>0</v>
      </c>
      <c r="Z6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614" s="29">
        <f>_xlfn.XLOOKUP(Table_TrackDisplacement[[#This Row],[Track ID]],Table__Track_Baseline[Track ID],Table__Track_Baseline[Avg. Gauge],"-")</f>
        <v>1320.1585236010314</v>
      </c>
      <c r="AB614" s="29">
        <f>IFERROR(Table_TrackDisplacement[[#This Row],[Gauge Raw Data]]-Table_TrackDisplacement[[#This Row],[BL Gauge Raw Data]],"-")</f>
        <v>-4.8489936344594753E-2</v>
      </c>
      <c r="AC6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615" spans="1:29" x14ac:dyDescent="0.25">
      <c r="A615" s="27">
        <v>45805.229166666664</v>
      </c>
      <c r="B615" s="28" t="s">
        <v>19</v>
      </c>
      <c r="C615" s="28" t="str">
        <f>Table_TrackDisplacement[[#This Row],[Epoch]]&amp;"-"&amp;Table_TrackDisplacement[[#This Row],[Track ID]]</f>
        <v>45805.2291666667-250-RL-OP-0028</v>
      </c>
      <c r="D615" s="34">
        <v>51892.83098666594</v>
      </c>
      <c r="E615" s="34">
        <v>159193.51846240537</v>
      </c>
      <c r="F615" s="34">
        <v>18.863216230483452</v>
      </c>
      <c r="G615" s="34">
        <v>51892.465111689802</v>
      </c>
      <c r="H615" s="34">
        <v>159192.24952641845</v>
      </c>
      <c r="I615" s="34">
        <v>18.859487576446288</v>
      </c>
      <c r="J615" s="33">
        <v>-9.9999999656574801E-4</v>
      </c>
      <c r="K615" s="33">
        <v>0</v>
      </c>
      <c r="L615" s="33">
        <v>0</v>
      </c>
      <c r="M615" s="33">
        <v>-6.915136327734217E-4</v>
      </c>
      <c r="N615" s="33">
        <v>-8.6313375504687428E-5</v>
      </c>
      <c r="O615" s="33">
        <v>8.7240986701431211E-7</v>
      </c>
      <c r="P615" s="29">
        <f>(Table_TrackDisplacement[[#This Row],[LR Track Z]]-Table_TrackDisplacement[[#This Row],[RR Track Z]])*1000</f>
        <v>3.7286540371646026</v>
      </c>
      <c r="Q615" s="29">
        <f>_xlfn.XLOOKUP(Table_TrackDisplacement[[#This Row],[Track ID]],Table__Track_Baseline[Track ID],Table__Track_Baseline[Avg. Cant],"-")</f>
        <v>3.729526447031617</v>
      </c>
      <c r="R615" s="29">
        <f>Table_TrackDisplacement[[#This Row],[Cant Raw Data]]-Table_TrackDisplacement[[#This Row],[BL Cant Raw Data]]</f>
        <v>-8.7240986701431211E-4</v>
      </c>
      <c r="S615" s="30">
        <f>(Table_TrackDisplacement[[#This Row],[Delta LR Z]]-Table_TrackDisplacement[[#This Row],[Delta RR Z]])*1000</f>
        <v>-8.7240986701431211E-4</v>
      </c>
      <c r="T615" s="29">
        <f>Table_TrackDisplacement[[#This Row],[Cant Delta Data]]-Table_TrackDisplacement[[#This Row],[Raw Cant Change]]</f>
        <v>0</v>
      </c>
      <c r="U615" s="29">
        <f ca="1">IFERROR(Table_TrackDisplacement[[#This Row],[Cant Raw Data]]-OFFSET(Table_TrackDisplacement[[#This Row],[Cant Raw Data]],-2,0),"-")</f>
        <v>-1.2531739591636892</v>
      </c>
      <c r="V615" s="29">
        <f ca="1">_xlfn.XLOOKUP(Table_TrackDisplacement[[#This Row],[Track ID]],Table__Track_Baseline[Track ID],Table__Track_Baseline[Avg. Twist],"-")</f>
        <v>-1.2541055590418182</v>
      </c>
      <c r="W615" s="29">
        <f ca="1">IFERROR(Table_TrackDisplacement[[#This Row],[Twist Raw Data]]-Table_TrackDisplacement[[#This Row],[BL Twist Raw Data]],"-")</f>
        <v>9.3159987812896361E-4</v>
      </c>
      <c r="X615" s="29">
        <f ca="1">IFERROR(Table_TrackDisplacement[[#This Row],[Cant Delta Data]]-OFFSET(Table_TrackDisplacement[[#This Row],[Cant Delta Data]],-2,0),"-")</f>
        <v>9.3159987812896361E-4</v>
      </c>
      <c r="Y615" s="29">
        <f ca="1">IFERROR(Table_TrackDisplacement[[#This Row],[Twist Delta Data]]-Table_TrackDisplacement[[#This Row],[Raw Twist Change]],"-")</f>
        <v>0</v>
      </c>
      <c r="Z6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615" s="29">
        <f>_xlfn.XLOOKUP(Table_TrackDisplacement[[#This Row],[Track ID]],Table__Track_Baseline[Track ID],Table__Track_Baseline[Avg. Gauge],"-")</f>
        <v>1320.6376231231336</v>
      </c>
      <c r="AB615" s="29">
        <f>IFERROR(Table_TrackDisplacement[[#This Row],[Gauge Raw Data]]-Table_TrackDisplacement[[#This Row],[BL Gauge Raw Data]],"-")</f>
        <v>-2.5713762208852131E-3</v>
      </c>
      <c r="AC6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616" spans="1:29" x14ac:dyDescent="0.25">
      <c r="A616" s="27">
        <v>45805.229166666664</v>
      </c>
      <c r="B616" s="28" t="s">
        <v>20</v>
      </c>
      <c r="C616" s="28" t="str">
        <f>Table_TrackDisplacement[[#This Row],[Epoch]]&amp;"-"&amp;Table_TrackDisplacement[[#This Row],[Track ID]]</f>
        <v>45805.2291666667-250-RL-OP-0029</v>
      </c>
      <c r="D616" s="34">
        <v>51893.791838945894</v>
      </c>
      <c r="E616" s="34">
        <v>159193.24190592306</v>
      </c>
      <c r="F616" s="34">
        <v>18.860908806466888</v>
      </c>
      <c r="G616" s="34">
        <v>51893.426692580288</v>
      </c>
      <c r="H616" s="34">
        <v>159191.97223179525</v>
      </c>
      <c r="I616" s="34">
        <v>18.857700906411129</v>
      </c>
      <c r="J616" s="33">
        <v>-9.9551698076538742E-4</v>
      </c>
      <c r="K616" s="33">
        <v>1.5529978554695845E-5</v>
      </c>
      <c r="L616" s="33">
        <v>-1.1746922396582704E-5</v>
      </c>
      <c r="M616" s="33">
        <v>2.176966518163681E-8</v>
      </c>
      <c r="N616" s="33">
        <v>-3.3325803815387189E-4</v>
      </c>
      <c r="O616" s="33">
        <v>3.2641978009451122E-10</v>
      </c>
      <c r="P616" s="29">
        <f>(Table_TrackDisplacement[[#This Row],[LR Track Z]]-Table_TrackDisplacement[[#This Row],[RR Track Z]])*1000</f>
        <v>3.2079000557594384</v>
      </c>
      <c r="Q616" s="29">
        <f>_xlfn.XLOOKUP(Table_TrackDisplacement[[#This Row],[Track ID]],Table__Track_Baseline[Track ID],Table__Track_Baseline[Avg. Cant],"-")</f>
        <v>3.2196473045758012</v>
      </c>
      <c r="R616" s="29">
        <f>Table_TrackDisplacement[[#This Row],[Cant Raw Data]]-Table_TrackDisplacement[[#This Row],[BL Cant Raw Data]]</f>
        <v>-1.1747248816362799E-2</v>
      </c>
      <c r="S616" s="30">
        <f>(Table_TrackDisplacement[[#This Row],[Delta LR Z]]-Table_TrackDisplacement[[#This Row],[Delta RR Z]])*1000</f>
        <v>-1.1747248816362799E-2</v>
      </c>
      <c r="T616" s="29">
        <f>Table_TrackDisplacement[[#This Row],[Cant Delta Data]]-Table_TrackDisplacement[[#This Row],[Raw Cant Change]]</f>
        <v>0</v>
      </c>
      <c r="U616" s="29">
        <f ca="1">IFERROR(Table_TrackDisplacement[[#This Row],[Cant Raw Data]]-OFFSET(Table_TrackDisplacement[[#This Row],[Cant Raw Data]],-2,0),"-")</f>
        <v>-1.1704763100617299</v>
      </c>
      <c r="V616" s="29">
        <f ca="1">_xlfn.XLOOKUP(Table_TrackDisplacement[[#This Row],[Track ID]],Table__Track_Baseline[Track ID],Table__Track_Baseline[Avg. Twist],"-")</f>
        <v>-1.1591554537986326</v>
      </c>
      <c r="W616" s="29">
        <f ca="1">IFERROR(Table_TrackDisplacement[[#This Row],[Twist Raw Data]]-Table_TrackDisplacement[[#This Row],[BL Twist Raw Data]],"-")</f>
        <v>-1.1320856263097312E-2</v>
      </c>
      <c r="X616" s="29">
        <f ca="1">IFERROR(Table_TrackDisplacement[[#This Row],[Cant Delta Data]]-OFFSET(Table_TrackDisplacement[[#This Row],[Cant Delta Data]],-2,0),"-")</f>
        <v>-1.1320856263097312E-2</v>
      </c>
      <c r="Y616" s="29">
        <f ca="1">IFERROR(Table_TrackDisplacement[[#This Row],[Twist Delta Data]]-Table_TrackDisplacement[[#This Row],[Raw Twist Change]],"-")</f>
        <v>0</v>
      </c>
      <c r="Z6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1321.1413814409048</v>
      </c>
      <c r="AA616" s="29">
        <f>_xlfn.XLOOKUP(Table_TrackDisplacement[[#This Row],[Track ID]],Table__Track_Baseline[Track ID],Table__Track_Baseline[Avg. Gauge],"-")</f>
        <v>1321.0817834196855</v>
      </c>
      <c r="AB616" s="29">
        <f>IFERROR(Table_TrackDisplacement[[#This Row],[Gauge Raw Data]]-Table_TrackDisplacement[[#This Row],[BL Gauge Raw Data]],"-")</f>
        <v>5.9598021219244401E-2</v>
      </c>
      <c r="AC6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1.0549352975718977</v>
      </c>
    </row>
    <row r="617" spans="1:29" x14ac:dyDescent="0.25">
      <c r="A617" s="27">
        <v>45805.229166666664</v>
      </c>
      <c r="B617" s="28" t="s">
        <v>21</v>
      </c>
      <c r="C617" s="28" t="str">
        <f>Table_TrackDisplacement[[#This Row],[Epoch]]&amp;"-"&amp;Table_TrackDisplacement[[#This Row],[Track ID]]</f>
        <v>45805.2291666667-250-RL-OP-0030</v>
      </c>
      <c r="D617" s="34">
        <v>51894.752729759806</v>
      </c>
      <c r="E617" s="34">
        <v>159192.96497846718</v>
      </c>
      <c r="F617" s="34">
        <v>18.861075912100414</v>
      </c>
      <c r="G617" s="34">
        <v>51894.387556785739</v>
      </c>
      <c r="H617" s="34">
        <v>159191.69521203163</v>
      </c>
      <c r="I617" s="34">
        <v>18.85787192737892</v>
      </c>
      <c r="J617" s="33">
        <v>-9.1045029694214463E-4</v>
      </c>
      <c r="K617" s="33">
        <v>3.1021650647744536E-4</v>
      </c>
      <c r="L617" s="33">
        <v>-2.3464867567213332E-4</v>
      </c>
      <c r="M617" s="33">
        <v>4.1297753341495991E-6</v>
      </c>
      <c r="N617" s="33">
        <v>-3.190527786500752E-4</v>
      </c>
      <c r="O617" s="33">
        <v>6.1914548155073135E-8</v>
      </c>
      <c r="P617" s="29">
        <f>(Table_TrackDisplacement[[#This Row],[LR Track Z]]-Table_TrackDisplacement[[#This Row],[RR Track Z]])*1000</f>
        <v>3.2039847214946349</v>
      </c>
      <c r="Q617" s="29">
        <f>_xlfn.XLOOKUP(Table_TrackDisplacement[[#This Row],[Track ID]],Table__Track_Baseline[Track ID],Table__Track_Baseline[Avg. Cant],"-")</f>
        <v>3.4386953117149233</v>
      </c>
      <c r="R617" s="29">
        <f>Table_TrackDisplacement[[#This Row],[Cant Raw Data]]-Table_TrackDisplacement[[#This Row],[BL Cant Raw Data]]</f>
        <v>-0.2347105902202884</v>
      </c>
      <c r="S617" s="30">
        <f>(Table_TrackDisplacement[[#This Row],[Delta LR Z]]-Table_TrackDisplacement[[#This Row],[Delta RR Z]])*1000</f>
        <v>-0.2347105902202884</v>
      </c>
      <c r="T617" s="29">
        <f>Table_TrackDisplacement[[#This Row],[Cant Delta Data]]-Table_TrackDisplacement[[#This Row],[Raw Cant Change]]</f>
        <v>0</v>
      </c>
      <c r="U617" s="29">
        <f ca="1">IFERROR(Table_TrackDisplacement[[#This Row],[Cant Raw Data]]-OFFSET(Table_TrackDisplacement[[#This Row],[Cant Raw Data]],-2,0),"-")</f>
        <v>-0.52466931566996777</v>
      </c>
      <c r="V617" s="29">
        <f ca="1">_xlfn.XLOOKUP(Table_TrackDisplacement[[#This Row],[Track ID]],Table__Track_Baseline[Track ID],Table__Track_Baseline[Avg. Twist],"-")</f>
        <v>-0.29083113531669369</v>
      </c>
      <c r="W617" s="29">
        <f ca="1">IFERROR(Table_TrackDisplacement[[#This Row],[Twist Raw Data]]-Table_TrackDisplacement[[#This Row],[BL Twist Raw Data]],"-")</f>
        <v>-0.23383818035327408</v>
      </c>
      <c r="X617" s="29">
        <f ca="1">IFERROR(Table_TrackDisplacement[[#This Row],[Cant Delta Data]]-OFFSET(Table_TrackDisplacement[[#This Row],[Cant Delta Data]],-2,0),"-")</f>
        <v>-0.23383818035327408</v>
      </c>
      <c r="Y617" s="29">
        <f ca="1">IFERROR(Table_TrackDisplacement[[#This Row],[Twist Delta Data]]-Table_TrackDisplacement[[#This Row],[Raw Twist Change]],"-")</f>
        <v>0</v>
      </c>
      <c r="Z6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1321.2374379190001</v>
      </c>
      <c r="AA617" s="29">
        <f>_xlfn.XLOOKUP(Table_TrackDisplacement[[#This Row],[Track ID]],Table__Track_Baseline[Track ID],Table__Track_Baseline[Avg. Gauge],"-")</f>
        <v>1320.8864707908592</v>
      </c>
      <c r="AB617" s="29">
        <f>IFERROR(Table_TrackDisplacement[[#This Row],[Gauge Raw Data]]-Table_TrackDisplacement[[#This Row],[BL Gauge Raw Data]],"-")</f>
        <v>0.3509671281408373</v>
      </c>
      <c r="AC6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1.1346918537520962</v>
      </c>
    </row>
    <row r="618" spans="1:29" x14ac:dyDescent="0.25">
      <c r="A618" s="27">
        <v>45805.229166666664</v>
      </c>
      <c r="B618" s="28" t="s">
        <v>22</v>
      </c>
      <c r="C618" s="28" t="str">
        <f>Table_TrackDisplacement[[#This Row],[Epoch]]&amp;"-"&amp;Table_TrackDisplacement[[#This Row],[Track ID]]</f>
        <v>45805.2291666667-250-RL-OP-0031</v>
      </c>
      <c r="D618" s="34">
        <v>51895.713620573719</v>
      </c>
      <c r="E618" s="34">
        <v>159192.68805101133</v>
      </c>
      <c r="F618" s="34">
        <v>18.861243017733944</v>
      </c>
      <c r="G618" s="34">
        <v>51895.348420991184</v>
      </c>
      <c r="H618" s="34">
        <v>159191.418192268</v>
      </c>
      <c r="I618" s="34">
        <v>18.858042948346714</v>
      </c>
      <c r="J618" s="33">
        <v>-8.2538360584294423E-4</v>
      </c>
      <c r="K618" s="33">
        <v>6.0490306350402534E-4</v>
      </c>
      <c r="L618" s="33">
        <v>-4.5755042894057851E-4</v>
      </c>
      <c r="M618" s="33">
        <v>8.237766451202333E-6</v>
      </c>
      <c r="N618" s="33">
        <v>-3.048475191462785E-4</v>
      </c>
      <c r="O618" s="33">
        <v>1.2350268008276544E-7</v>
      </c>
      <c r="P618" s="29">
        <f>(Table_TrackDisplacement[[#This Row],[LR Track Z]]-Table_TrackDisplacement[[#This Row],[RR Track Z]])*1000</f>
        <v>3.2000693872298314</v>
      </c>
      <c r="Q618" s="29">
        <f>_xlfn.XLOOKUP(Table_TrackDisplacement[[#This Row],[Track ID]],Table__Track_Baseline[Track ID],Table__Track_Baseline[Avg. Cant],"-")</f>
        <v>3.6577433188504926</v>
      </c>
      <c r="R618" s="29">
        <f>Table_TrackDisplacement[[#This Row],[Cant Raw Data]]-Table_TrackDisplacement[[#This Row],[BL Cant Raw Data]]</f>
        <v>-0.45767393162066128</v>
      </c>
      <c r="S618" s="30">
        <f>(Table_TrackDisplacement[[#This Row],[Delta LR Z]]-Table_TrackDisplacement[[#This Row],[Delta RR Z]])*1000</f>
        <v>-0.45767393162066128</v>
      </c>
      <c r="T618" s="29">
        <f>Table_TrackDisplacement[[#This Row],[Cant Delta Data]]-Table_TrackDisplacement[[#This Row],[Raw Cant Change]]</f>
        <v>0</v>
      </c>
      <c r="U618" s="29">
        <f ca="1">IFERROR(Table_TrackDisplacement[[#This Row],[Cant Raw Data]]-OFFSET(Table_TrackDisplacement[[#This Row],[Cant Raw Data]],-2,0),"-")</f>
        <v>-7.83066852960701E-3</v>
      </c>
      <c r="V618" s="29">
        <f ca="1">_xlfn.XLOOKUP(Table_TrackDisplacement[[#This Row],[Track ID]],Table__Track_Baseline[Track ID],Table__Track_Baseline[Avg. Twist],"-")</f>
        <v>0.43809601427469147</v>
      </c>
      <c r="W618" s="29">
        <f ca="1">IFERROR(Table_TrackDisplacement[[#This Row],[Twist Raw Data]]-Table_TrackDisplacement[[#This Row],[BL Twist Raw Data]],"-")</f>
        <v>-0.44592668280429848</v>
      </c>
      <c r="X618" s="29">
        <f ca="1">IFERROR(Table_TrackDisplacement[[#This Row],[Cant Delta Data]]-OFFSET(Table_TrackDisplacement[[#This Row],[Cant Delta Data]],-2,0),"-")</f>
        <v>-0.44592668280429848</v>
      </c>
      <c r="Y618" s="29">
        <f ca="1">IFERROR(Table_TrackDisplacement[[#This Row],[Twist Delta Data]]-Table_TrackDisplacement[[#This Row],[Raw Twist Change]],"-")</f>
        <v>0</v>
      </c>
      <c r="Z6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1321.3334944401038</v>
      </c>
      <c r="AA618" s="29">
        <f>_xlfn.XLOOKUP(Table_TrackDisplacement[[#This Row],[Track ID]],Table__Track_Baseline[Track ID],Table__Track_Baseline[Avg. Gauge],"-")</f>
        <v>1320.6911946526989</v>
      </c>
      <c r="AB618" s="29">
        <f>IFERROR(Table_TrackDisplacement[[#This Row],[Gauge Raw Data]]-Table_TrackDisplacement[[#This Row],[BL Gauge Raw Data]],"-")</f>
        <v>0.64229978740490878</v>
      </c>
      <c r="AC6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1.3160684414813908</v>
      </c>
    </row>
    <row r="619" spans="1:29" x14ac:dyDescent="0.25">
      <c r="A619" s="27">
        <v>45805.229166666664</v>
      </c>
      <c r="B619" s="28" t="s">
        <v>23</v>
      </c>
      <c r="C619" s="28" t="str">
        <f>Table_TrackDisplacement[[#This Row],[Epoch]]&amp;"-"&amp;Table_TrackDisplacement[[#This Row],[Track ID]]</f>
        <v>45805.2291666667-250-RL-OP-0032</v>
      </c>
      <c r="D619" s="34">
        <v>51896.675398652565</v>
      </c>
      <c r="E619" s="34">
        <v>159192.41088266813</v>
      </c>
      <c r="F619" s="34">
        <v>18.861498390807743</v>
      </c>
      <c r="G619" s="34">
        <v>51896.308528737987</v>
      </c>
      <c r="H619" s="34">
        <v>159191.14173461875</v>
      </c>
      <c r="I619" s="34">
        <v>18.85824734462722</v>
      </c>
      <c r="J619" s="33">
        <v>-3.5501216189004481E-6</v>
      </c>
      <c r="K619" s="33">
        <v>6.5440370235592127E-4</v>
      </c>
      <c r="L619" s="33">
        <v>-6.5238151238133923E-4</v>
      </c>
      <c r="M619" s="33">
        <v>-9.9267333280295134E-4</v>
      </c>
      <c r="N619" s="33">
        <v>2.5767280021682382E-5</v>
      </c>
      <c r="O619" s="33">
        <v>-9.2779209133198037E-6</v>
      </c>
      <c r="P619" s="29">
        <f>(Table_TrackDisplacement[[#This Row],[LR Track Z]]-Table_TrackDisplacement[[#This Row],[RR Track Z]])*1000</f>
        <v>3.2510461805230761</v>
      </c>
      <c r="Q619" s="29">
        <f>_xlfn.XLOOKUP(Table_TrackDisplacement[[#This Row],[Track ID]],Table__Track_Baseline[Track ID],Table__Track_Baseline[Avg. Cant],"-")</f>
        <v>3.8941497719910956</v>
      </c>
      <c r="R619" s="29">
        <f>Table_TrackDisplacement[[#This Row],[Cant Raw Data]]-Table_TrackDisplacement[[#This Row],[BL Cant Raw Data]]</f>
        <v>-0.64310359146801943</v>
      </c>
      <c r="S619" s="30">
        <f>(Table_TrackDisplacement[[#This Row],[Delta LR Z]]-Table_TrackDisplacement[[#This Row],[Delta RR Z]])*1000</f>
        <v>-0.64310359146801943</v>
      </c>
      <c r="T619" s="29">
        <f>Table_TrackDisplacement[[#This Row],[Cant Delta Data]]-Table_TrackDisplacement[[#This Row],[Raw Cant Change]]</f>
        <v>0</v>
      </c>
      <c r="U619" s="29">
        <f ca="1">IFERROR(Table_TrackDisplacement[[#This Row],[Cant Raw Data]]-OFFSET(Table_TrackDisplacement[[#This Row],[Cant Raw Data]],-2,0),"-")</f>
        <v>4.7061459028441277E-2</v>
      </c>
      <c r="V619" s="29">
        <f ca="1">_xlfn.XLOOKUP(Table_TrackDisplacement[[#This Row],[Track ID]],Table__Track_Baseline[Track ID],Table__Track_Baseline[Avg. Twist],"-")</f>
        <v>0.45545446027617231</v>
      </c>
      <c r="W619" s="29">
        <f ca="1">IFERROR(Table_TrackDisplacement[[#This Row],[Twist Raw Data]]-Table_TrackDisplacement[[#This Row],[BL Twist Raw Data]],"-")</f>
        <v>-0.40839300124773104</v>
      </c>
      <c r="X619" s="29">
        <f ca="1">IFERROR(Table_TrackDisplacement[[#This Row],[Cant Delta Data]]-OFFSET(Table_TrackDisplacement[[#This Row],[Cant Delta Data]],-2,0),"-")</f>
        <v>-0.40839300124773104</v>
      </c>
      <c r="Y619" s="29">
        <f ca="1">IFERROR(Table_TrackDisplacement[[#This Row],[Twist Delta Data]]-Table_TrackDisplacement[[#This Row],[Raw Twist Change]],"-")</f>
        <v>0</v>
      </c>
      <c r="Z6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1321.1134980660706</v>
      </c>
      <c r="AA619" s="29">
        <f>_xlfn.XLOOKUP(Table_TrackDisplacement[[#This Row],[Track ID]],Table__Track_Baseline[Track ID],Table__Track_Baseline[Avg. Gauge],"-")</f>
        <v>1320.2368798619764</v>
      </c>
      <c r="AB619" s="29">
        <f>IFERROR(Table_TrackDisplacement[[#This Row],[Gauge Raw Data]]-Table_TrackDisplacement[[#This Row],[BL Gauge Raw Data]],"-")</f>
        <v>0.87661820409425673</v>
      </c>
      <c r="AC6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1.3368360811061712</v>
      </c>
    </row>
    <row r="620" spans="1:29" x14ac:dyDescent="0.25">
      <c r="A620" s="27">
        <v>45805.229166666664</v>
      </c>
      <c r="B620" s="28" t="s">
        <v>24</v>
      </c>
      <c r="C620" s="28" t="str">
        <f>Table_TrackDisplacement[[#This Row],[Epoch]]&amp;"-"&amp;Table_TrackDisplacement[[#This Row],[Track ID]]</f>
        <v>45805.2291666667-250-RL-OP-0033</v>
      </c>
      <c r="D620" s="34">
        <v>51897.636352352805</v>
      </c>
      <c r="E620" s="34">
        <v>159192.13417808473</v>
      </c>
      <c r="F620" s="34">
        <v>18.863098241340175</v>
      </c>
      <c r="G620" s="34">
        <v>51897.270518069447</v>
      </c>
      <c r="H620" s="34">
        <v>159190.86864821697</v>
      </c>
      <c r="I620" s="34">
        <v>18.858833292983896</v>
      </c>
      <c r="J620" s="33">
        <v>-6.1275670304894447E-5</v>
      </c>
      <c r="K620" s="33">
        <v>4.5500576379708946E-4</v>
      </c>
      <c r="L620" s="33">
        <v>-4.2010258092162189E-4</v>
      </c>
      <c r="M620" s="33">
        <v>-9.0199680562363937E-4</v>
      </c>
      <c r="N620" s="33">
        <v>3.4466932993382215E-4</v>
      </c>
      <c r="O620" s="33">
        <v>-1.2410367477500017E-4</v>
      </c>
      <c r="P620" s="29">
        <f>(Table_TrackDisplacement[[#This Row],[LR Track Z]]-Table_TrackDisplacement[[#This Row],[RR Track Z]])*1000</f>
        <v>4.2649483562797741</v>
      </c>
      <c r="Q620" s="29">
        <f>_xlfn.XLOOKUP(Table_TrackDisplacement[[#This Row],[Track ID]],Table__Track_Baseline[Track ID],Table__Track_Baseline[Avg. Cant],"-")</f>
        <v>4.5609472624263958</v>
      </c>
      <c r="R620" s="29">
        <f>Table_TrackDisplacement[[#This Row],[Cant Raw Data]]-Table_TrackDisplacement[[#This Row],[BL Cant Raw Data]]</f>
        <v>-0.29599890614662172</v>
      </c>
      <c r="S620" s="30">
        <f>(Table_TrackDisplacement[[#This Row],[Delta LR Z]]-Table_TrackDisplacement[[#This Row],[Delta RR Z]])*1000</f>
        <v>-0.29599890614662172</v>
      </c>
      <c r="T620" s="29">
        <f>Table_TrackDisplacement[[#This Row],[Cant Delta Data]]-Table_TrackDisplacement[[#This Row],[Raw Cant Change]]</f>
        <v>0</v>
      </c>
      <c r="U620" s="29">
        <f ca="1">IFERROR(Table_TrackDisplacement[[#This Row],[Cant Raw Data]]-OFFSET(Table_TrackDisplacement[[#This Row],[Cant Raw Data]],-2,0),"-")</f>
        <v>1.0648789690499427</v>
      </c>
      <c r="V620" s="29">
        <f ca="1">_xlfn.XLOOKUP(Table_TrackDisplacement[[#This Row],[Track ID]],Table__Track_Baseline[Track ID],Table__Track_Baseline[Avg. Twist],"-")</f>
        <v>0.90320394357590317</v>
      </c>
      <c r="W620" s="29">
        <f ca="1">IFERROR(Table_TrackDisplacement[[#This Row],[Twist Raw Data]]-Table_TrackDisplacement[[#This Row],[BL Twist Raw Data]],"-")</f>
        <v>0.16167502547403956</v>
      </c>
      <c r="X620" s="29">
        <f ca="1">IFERROR(Table_TrackDisplacement[[#This Row],[Cant Delta Data]]-OFFSET(Table_TrackDisplacement[[#This Row],[Cant Delta Data]],-2,0),"-")</f>
        <v>0.16167502547403956</v>
      </c>
      <c r="Y620" s="29">
        <f ca="1">IFERROR(Table_TrackDisplacement[[#This Row],[Twist Delta Data]]-Table_TrackDisplacement[[#This Row],[Raw Twist Change]],"-")</f>
        <v>0</v>
      </c>
      <c r="Z6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1317.3529363267182</v>
      </c>
      <c r="AA620" s="29">
        <f>_xlfn.XLOOKUP(Table_TrackDisplacement[[#This Row],[Track ID]],Table__Track_Baseline[Track ID],Table__Track_Baseline[Avg. Gauge],"-")</f>
        <v>1317.0146897271238</v>
      </c>
      <c r="AB620" s="29">
        <f>IFERROR(Table_TrackDisplacement[[#This Row],[Gauge Raw Data]]-Table_TrackDisplacement[[#This Row],[BL Gauge Raw Data]],"-")</f>
        <v>0.33824659959441306</v>
      </c>
      <c r="AC6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0.89810996456408332</v>
      </c>
    </row>
    <row r="621" spans="1:29" x14ac:dyDescent="0.25">
      <c r="A621" s="27">
        <v>45805.229166666664</v>
      </c>
      <c r="B621" s="28" t="s">
        <v>25</v>
      </c>
      <c r="C621" s="28" t="str">
        <f>Table_TrackDisplacement[[#This Row],[Epoch]]&amp;"-"&amp;Table_TrackDisplacement[[#This Row],[Track ID]]</f>
        <v>45805.2291666667-250-RL-OP-0034</v>
      </c>
      <c r="D621" s="34">
        <v>51898.597306053045</v>
      </c>
      <c r="E621" s="34">
        <v>159191.85747350132</v>
      </c>
      <c r="F621" s="34">
        <v>18.864698091872608</v>
      </c>
      <c r="G621" s="34">
        <v>51898.232507400899</v>
      </c>
      <c r="H621" s="34">
        <v>159190.59556181522</v>
      </c>
      <c r="I621" s="34">
        <v>18.859419241340568</v>
      </c>
      <c r="J621" s="33">
        <v>-1.1900121899088845E-4</v>
      </c>
      <c r="K621" s="33">
        <v>2.5560782523825765E-4</v>
      </c>
      <c r="L621" s="33">
        <v>-1.8782364946545727E-4</v>
      </c>
      <c r="M621" s="33">
        <v>-8.1132029299624264E-4</v>
      </c>
      <c r="N621" s="33">
        <v>6.6357137984596193E-4</v>
      </c>
      <c r="O621" s="33">
        <v>-2.3892942864023325E-4</v>
      </c>
      <c r="P621" s="29">
        <f>(Table_TrackDisplacement[[#This Row],[LR Track Z]]-Table_TrackDisplacement[[#This Row],[RR Track Z]])*1000</f>
        <v>5.2788505320400247</v>
      </c>
      <c r="Q621" s="29">
        <f>_xlfn.XLOOKUP(Table_TrackDisplacement[[#This Row],[Track ID]],Table__Track_Baseline[Track ID],Table__Track_Baseline[Avg. Cant],"-")</f>
        <v>5.2277447528652488</v>
      </c>
      <c r="R621" s="29">
        <f>Table_TrackDisplacement[[#This Row],[Cant Raw Data]]-Table_TrackDisplacement[[#This Row],[BL Cant Raw Data]]</f>
        <v>5.1105779174775989E-2</v>
      </c>
      <c r="S621" s="30">
        <f>(Table_TrackDisplacement[[#This Row],[Delta LR Z]]-Table_TrackDisplacement[[#This Row],[Delta RR Z]])*1000</f>
        <v>5.1105779174775989E-2</v>
      </c>
      <c r="T621" s="29">
        <f>Table_TrackDisplacement[[#This Row],[Cant Delta Data]]-Table_TrackDisplacement[[#This Row],[Raw Cant Change]]</f>
        <v>0</v>
      </c>
      <c r="U621" s="29">
        <f ca="1">IFERROR(Table_TrackDisplacement[[#This Row],[Cant Raw Data]]-OFFSET(Table_TrackDisplacement[[#This Row],[Cant Raw Data]],-2,0),"-")</f>
        <v>2.0278043515169486</v>
      </c>
      <c r="V621" s="29">
        <f ca="1">_xlfn.XLOOKUP(Table_TrackDisplacement[[#This Row],[Track ID]],Table__Track_Baseline[Track ID],Table__Track_Baseline[Avg. Twist],"-")</f>
        <v>1.3335949808741532</v>
      </c>
      <c r="W621" s="29">
        <f ca="1">IFERROR(Table_TrackDisplacement[[#This Row],[Twist Raw Data]]-Table_TrackDisplacement[[#This Row],[BL Twist Raw Data]],"-")</f>
        <v>0.69420937064279542</v>
      </c>
      <c r="X621" s="29">
        <f ca="1">IFERROR(Table_TrackDisplacement[[#This Row],[Cant Delta Data]]-OFFSET(Table_TrackDisplacement[[#This Row],[Cant Delta Data]],-2,0),"-")</f>
        <v>0.69420937064279542</v>
      </c>
      <c r="Y621" s="29">
        <f ca="1">IFERROR(Table_TrackDisplacement[[#This Row],[Twist Delta Data]]-Table_TrackDisplacement[[#This Row],[Raw Twist Change]],"-")</f>
        <v>0</v>
      </c>
      <c r="Z6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1313.5931738527613</v>
      </c>
      <c r="AA621" s="29">
        <f>_xlfn.XLOOKUP(Table_TrackDisplacement[[#This Row],[Track ID]],Table__Track_Baseline[Track ID],Table__Track_Baseline[Avg. Gauge],"-")</f>
        <v>1313.7928485909856</v>
      </c>
      <c r="AB621" s="29">
        <f>IFERROR(Table_TrackDisplacement[[#This Row],[Gauge Raw Data]]-Table_TrackDisplacement[[#This Row],[BL Gauge Raw Data]],"-")</f>
        <v>-0.19967473822430293</v>
      </c>
      <c r="AC6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0.80520293267277987</v>
      </c>
    </row>
    <row r="622" spans="1:29" x14ac:dyDescent="0.25">
      <c r="A622" s="27">
        <v>45805.229166666664</v>
      </c>
      <c r="B622" s="28" t="s">
        <v>26</v>
      </c>
      <c r="C622" s="28" t="str">
        <f>Table_TrackDisplacement[[#This Row],[Epoch]]&amp;"-"&amp;Table_TrackDisplacement[[#This Row],[Track ID]]</f>
        <v>45805.2291666667-250-RL-OP-0035</v>
      </c>
      <c r="D622" s="34">
        <v>51899.557748431522</v>
      </c>
      <c r="E622" s="34">
        <v>159191.58237758733</v>
      </c>
      <c r="F622" s="34">
        <v>18.866</v>
      </c>
      <c r="G622" s="34">
        <v>51899.202476862527</v>
      </c>
      <c r="H622" s="34">
        <v>159190.32063600162</v>
      </c>
      <c r="I622" s="34">
        <v>18.859777465674785</v>
      </c>
      <c r="J622" s="33">
        <v>-9.9999999656574801E-4</v>
      </c>
      <c r="K622" s="33">
        <v>3.3333332976326346E-4</v>
      </c>
      <c r="L622" s="33">
        <v>0</v>
      </c>
      <c r="M622" s="33">
        <v>-1.0008105673477985E-3</v>
      </c>
      <c r="N622" s="33">
        <v>9.9705139291472733E-4</v>
      </c>
      <c r="O622" s="33">
        <v>-3.1286241750549948E-4</v>
      </c>
      <c r="P622" s="29">
        <f>(Table_TrackDisplacement[[#This Row],[LR Track Z]]-Table_TrackDisplacement[[#This Row],[RR Track Z]])*1000</f>
        <v>6.2225343252144683</v>
      </c>
      <c r="Q622" s="29">
        <f>_xlfn.XLOOKUP(Table_TrackDisplacement[[#This Row],[Track ID]],Table__Track_Baseline[Track ID],Table__Track_Baseline[Avg. Cant],"-")</f>
        <v>5.9096719077089688</v>
      </c>
      <c r="R622" s="29">
        <f>Table_TrackDisplacement[[#This Row],[Cant Raw Data]]-Table_TrackDisplacement[[#This Row],[BL Cant Raw Data]]</f>
        <v>0.31286241750549948</v>
      </c>
      <c r="S622" s="30">
        <f>(Table_TrackDisplacement[[#This Row],[Delta LR Z]]-Table_TrackDisplacement[[#This Row],[Delta RR Z]])*1000</f>
        <v>0.31286241750549948</v>
      </c>
      <c r="T622" s="29">
        <f>Table_TrackDisplacement[[#This Row],[Cant Delta Data]]-Table_TrackDisplacement[[#This Row],[Raw Cant Change]]</f>
        <v>0</v>
      </c>
      <c r="U622" s="29">
        <f ca="1">IFERROR(Table_TrackDisplacement[[#This Row],[Cant Raw Data]]-OFFSET(Table_TrackDisplacement[[#This Row],[Cant Raw Data]],-2,0),"-")</f>
        <v>1.9575859689346942</v>
      </c>
      <c r="V622" s="29">
        <f ca="1">_xlfn.XLOOKUP(Table_TrackDisplacement[[#This Row],[Track ID]],Table__Track_Baseline[Track ID],Table__Track_Baseline[Avg. Twist],"-")</f>
        <v>1.348724645282573</v>
      </c>
      <c r="W622" s="29">
        <f ca="1">IFERROR(Table_TrackDisplacement[[#This Row],[Twist Raw Data]]-Table_TrackDisplacement[[#This Row],[BL Twist Raw Data]],"-")</f>
        <v>0.6088613236521212</v>
      </c>
      <c r="X622" s="29">
        <f ca="1">IFERROR(Table_TrackDisplacement[[#This Row],[Cant Delta Data]]-OFFSET(Table_TrackDisplacement[[#This Row],[Cant Delta Data]],-2,0),"-")</f>
        <v>0.6088613236521212</v>
      </c>
      <c r="Y622" s="29">
        <f ca="1">IFERROR(Table_TrackDisplacement[[#This Row],[Twist Delta Data]]-Table_TrackDisplacement[[#This Row],[Raw Twist Change]],"-")</f>
        <v>0</v>
      </c>
      <c r="Z6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1310.819757547883</v>
      </c>
      <c r="AA622" s="29">
        <f>_xlfn.XLOOKUP(Table_TrackDisplacement[[#This Row],[Track ID]],Table__Track_Baseline[Track ID],Table__Track_Baseline[Avg. Gauge],"-")</f>
        <v>1311.4569710845515</v>
      </c>
      <c r="AB622" s="29">
        <f>IFERROR(Table_TrackDisplacement[[#This Row],[Gauge Raw Data]]-Table_TrackDisplacement[[#This Row],[BL Gauge Raw Data]],"-")</f>
        <v>-0.63721353666846881</v>
      </c>
      <c r="AC6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0.73376100786694076</v>
      </c>
    </row>
    <row r="623" spans="1:29" x14ac:dyDescent="0.25">
      <c r="A623" s="27">
        <v>45805.229166666664</v>
      </c>
      <c r="B623" s="28" t="s">
        <v>27</v>
      </c>
      <c r="C623" s="28" t="str">
        <f>Table_TrackDisplacement[[#This Row],[Epoch]]&amp;"-"&amp;Table_TrackDisplacement[[#This Row],[Track ID]]</f>
        <v>45805.2291666667-250-RL-OP-0036</v>
      </c>
      <c r="D623" s="34">
        <v>51900.520772886579</v>
      </c>
      <c r="E623" s="34">
        <v>159191.31296359556</v>
      </c>
      <c r="F623" s="34">
        <v>18.866</v>
      </c>
      <c r="G623" s="34">
        <v>51900.165060040614</v>
      </c>
      <c r="H623" s="34">
        <v>159190.04965039479</v>
      </c>
      <c r="I623" s="34">
        <v>18.859124645615051</v>
      </c>
      <c r="J623" s="33">
        <v>-9.9999999656574801E-4</v>
      </c>
      <c r="K623" s="33">
        <v>3.3333332976326346E-4</v>
      </c>
      <c r="L623" s="33">
        <v>0</v>
      </c>
      <c r="M623" s="33">
        <v>-1.0051290155388415E-3</v>
      </c>
      <c r="N623" s="33">
        <v>9.8134219297207892E-4</v>
      </c>
      <c r="O623" s="33">
        <v>-2.0380053242519125E-4</v>
      </c>
      <c r="P623" s="29">
        <f>(Table_TrackDisplacement[[#This Row],[LR Track Z]]-Table_TrackDisplacement[[#This Row],[RR Track Z]])*1000</f>
        <v>6.8753543849489063</v>
      </c>
      <c r="Q623" s="29">
        <f>_xlfn.XLOOKUP(Table_TrackDisplacement[[#This Row],[Track ID]],Table__Track_Baseline[Track ID],Table__Track_Baseline[Avg. Cant],"-")</f>
        <v>6.671553852523715</v>
      </c>
      <c r="R623" s="29">
        <f>Table_TrackDisplacement[[#This Row],[Cant Raw Data]]-Table_TrackDisplacement[[#This Row],[BL Cant Raw Data]]</f>
        <v>0.20380053242519125</v>
      </c>
      <c r="S623" s="30">
        <f>(Table_TrackDisplacement[[#This Row],[Delta LR Z]]-Table_TrackDisplacement[[#This Row],[Delta RR Z]])*1000</f>
        <v>0.20380053242519125</v>
      </c>
      <c r="T623" s="29">
        <f>Table_TrackDisplacement[[#This Row],[Cant Delta Data]]-Table_TrackDisplacement[[#This Row],[Raw Cant Change]]</f>
        <v>0</v>
      </c>
      <c r="U623" s="29">
        <f ca="1">IFERROR(Table_TrackDisplacement[[#This Row],[Cant Raw Data]]-OFFSET(Table_TrackDisplacement[[#This Row],[Cant Raw Data]],-2,0),"-")</f>
        <v>1.5965038529088815</v>
      </c>
      <c r="V623" s="29">
        <f ca="1">_xlfn.XLOOKUP(Table_TrackDisplacement[[#This Row],[Track ID]],Table__Track_Baseline[Track ID],Table__Track_Baseline[Avg. Twist],"-")</f>
        <v>1.4438090996584663</v>
      </c>
      <c r="W623" s="29">
        <f ca="1">IFERROR(Table_TrackDisplacement[[#This Row],[Twist Raw Data]]-Table_TrackDisplacement[[#This Row],[BL Twist Raw Data]],"-")</f>
        <v>0.15269475325041526</v>
      </c>
      <c r="X623" s="29">
        <f ca="1">IFERROR(Table_TrackDisplacement[[#This Row],[Cant Delta Data]]-OFFSET(Table_TrackDisplacement[[#This Row],[Cant Delta Data]],-2,0),"-")</f>
        <v>0.15269475325041526</v>
      </c>
      <c r="Y623" s="29">
        <f ca="1">IFERROR(Table_TrackDisplacement[[#This Row],[Twist Delta Data]]-Table_TrackDisplacement[[#This Row],[Raw Twist Change]],"-")</f>
        <v>0</v>
      </c>
      <c r="Z6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1312.4553868609785</v>
      </c>
      <c r="AA623" s="29">
        <f>_xlfn.XLOOKUP(Table_TrackDisplacement[[#This Row],[Track ID]],Table__Track_Baseline[Track ID],Table__Track_Baseline[Avg. Gauge],"-")</f>
        <v>1313.0767033808097</v>
      </c>
      <c r="AB623" s="29">
        <f>IFERROR(Table_TrackDisplacement[[#This Row],[Gauge Raw Data]]-Table_TrackDisplacement[[#This Row],[BL Gauge Raw Data]],"-")</f>
        <v>-0.62131651983122538</v>
      </c>
      <c r="AC6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0.67932058017522112</v>
      </c>
    </row>
    <row r="624" spans="1:29" x14ac:dyDescent="0.25">
      <c r="A624" s="27">
        <v>45805.229166666664</v>
      </c>
      <c r="B624" s="28" t="s">
        <v>28</v>
      </c>
      <c r="C624" s="28" t="str">
        <f>Table_TrackDisplacement[[#This Row],[Epoch]]&amp;"-"&amp;Table_TrackDisplacement[[#This Row],[Track ID]]</f>
        <v>45805.2291666667-250-RL-OP-0037</v>
      </c>
      <c r="D624" s="34">
        <v>51901.483797341636</v>
      </c>
      <c r="E624" s="34">
        <v>159191.04354960378</v>
      </c>
      <c r="F624" s="34">
        <v>18.866</v>
      </c>
      <c r="G624" s="34">
        <v>51901.127643218693</v>
      </c>
      <c r="H624" s="34">
        <v>159189.778664788</v>
      </c>
      <c r="I624" s="34">
        <v>18.858471825555313</v>
      </c>
      <c r="J624" s="33">
        <v>-9.9999999656574801E-4</v>
      </c>
      <c r="K624" s="33">
        <v>3.3333332976326346E-4</v>
      </c>
      <c r="L624" s="33">
        <v>0</v>
      </c>
      <c r="M624" s="33">
        <v>-1.0094474637298845E-3</v>
      </c>
      <c r="N624" s="33">
        <v>9.6563302213326097E-4</v>
      </c>
      <c r="O624" s="33">
        <v>-9.4738647351988448E-5</v>
      </c>
      <c r="P624" s="29">
        <f>(Table_TrackDisplacement[[#This Row],[LR Track Z]]-Table_TrackDisplacement[[#This Row],[RR Track Z]])*1000</f>
        <v>7.528174444686897</v>
      </c>
      <c r="Q624" s="29">
        <f>_xlfn.XLOOKUP(Table_TrackDisplacement[[#This Row],[Track ID]],Table__Track_Baseline[Track ID],Table__Track_Baseline[Avg. Cant],"-")</f>
        <v>7.4334357973349086</v>
      </c>
      <c r="R624" s="29">
        <f>Table_TrackDisplacement[[#This Row],[Cant Raw Data]]-Table_TrackDisplacement[[#This Row],[BL Cant Raw Data]]</f>
        <v>9.4738647351988448E-2</v>
      </c>
      <c r="S624" s="30">
        <f>(Table_TrackDisplacement[[#This Row],[Delta LR Z]]-Table_TrackDisplacement[[#This Row],[Delta RR Z]])*1000</f>
        <v>9.4738647351988448E-2</v>
      </c>
      <c r="T624" s="29">
        <f>Table_TrackDisplacement[[#This Row],[Cant Delta Data]]-Table_TrackDisplacement[[#This Row],[Raw Cant Change]]</f>
        <v>0</v>
      </c>
      <c r="U624" s="29">
        <f ca="1">IFERROR(Table_TrackDisplacement[[#This Row],[Cant Raw Data]]-OFFSET(Table_TrackDisplacement[[#This Row],[Cant Raw Data]],-2,0),"-")</f>
        <v>1.3056401194724288</v>
      </c>
      <c r="V624" s="29">
        <f ca="1">_xlfn.XLOOKUP(Table_TrackDisplacement[[#This Row],[Track ID]],Table__Track_Baseline[Track ID],Table__Track_Baseline[Avg. Twist],"-")</f>
        <v>1.5237638896259398</v>
      </c>
      <c r="W624" s="29">
        <f ca="1">IFERROR(Table_TrackDisplacement[[#This Row],[Twist Raw Data]]-Table_TrackDisplacement[[#This Row],[BL Twist Raw Data]],"-")</f>
        <v>-0.21812377015351103</v>
      </c>
      <c r="X624" s="29">
        <f ca="1">IFERROR(Table_TrackDisplacement[[#This Row],[Cant Delta Data]]-OFFSET(Table_TrackDisplacement[[#This Row],[Cant Delta Data]],-2,0),"-")</f>
        <v>-0.21812377015351103</v>
      </c>
      <c r="Y624" s="29">
        <f ca="1">IFERROR(Table_TrackDisplacement[[#This Row],[Twist Delta Data]]-Table_TrackDisplacement[[#This Row],[Raw Twist Change]],"-")</f>
        <v>0</v>
      </c>
      <c r="Z6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1314.0913324046392</v>
      </c>
      <c r="AA624" s="29">
        <f>_xlfn.XLOOKUP(Table_TrackDisplacement[[#This Row],[Track ID]],Table__Track_Baseline[Track ID],Table__Track_Baseline[Avg. Gauge],"-")</f>
        <v>1314.6968682557522</v>
      </c>
      <c r="AB624" s="29">
        <f>IFERROR(Table_TrackDisplacement[[#This Row],[Gauge Raw Data]]-Table_TrackDisplacement[[#This Row],[BL Gauge Raw Data]],"-")</f>
        <v>-0.605535851113018</v>
      </c>
      <c r="AC6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0.63942753061554636</v>
      </c>
    </row>
    <row r="625" spans="1:29" x14ac:dyDescent="0.25">
      <c r="A625" s="27">
        <v>45805.229166666664</v>
      </c>
      <c r="B625" s="28" t="s">
        <v>29</v>
      </c>
      <c r="C625" s="28" t="str">
        <f>Table_TrackDisplacement[[#This Row],[Epoch]]&amp;"-"&amp;Table_TrackDisplacement[[#This Row],[Track ID]]</f>
        <v>45805.2291666667-250-RL-OP-0038</v>
      </c>
      <c r="D625" s="34">
        <v>51902.446769974056</v>
      </c>
      <c r="E625" s="34">
        <v>159190.77524553274</v>
      </c>
      <c r="F625" s="34">
        <v>18.866065352039769</v>
      </c>
      <c r="G625" s="34">
        <v>51902.099872443272</v>
      </c>
      <c r="H625" s="34">
        <v>159189.50604742009</v>
      </c>
      <c r="I625" s="34">
        <v>18.857900000000001</v>
      </c>
      <c r="J625" s="33">
        <v>-9.9585567659232765E-4</v>
      </c>
      <c r="K625" s="33">
        <v>3.4844881156459451E-4</v>
      </c>
      <c r="L625" s="33">
        <v>-1.983094294644161E-5</v>
      </c>
      <c r="M625" s="33">
        <v>3.774315700866282E-6</v>
      </c>
      <c r="N625" s="33">
        <v>6.8047706736251712E-4</v>
      </c>
      <c r="O625" s="33">
        <v>0</v>
      </c>
      <c r="P625" s="29">
        <f>(Table_TrackDisplacement[[#This Row],[LR Track Z]]-Table_TrackDisplacement[[#This Row],[RR Track Z]])*1000</f>
        <v>8.1653520397679813</v>
      </c>
      <c r="Q625" s="29">
        <f>_xlfn.XLOOKUP(Table_TrackDisplacement[[#This Row],[Track ID]],Table__Track_Baseline[Track ID],Table__Track_Baseline[Avg. Cant],"-")</f>
        <v>8.1851829827144229</v>
      </c>
      <c r="R625" s="29">
        <f>Table_TrackDisplacement[[#This Row],[Cant Raw Data]]-Table_TrackDisplacement[[#This Row],[BL Cant Raw Data]]</f>
        <v>-1.983094294644161E-2</v>
      </c>
      <c r="S625" s="30">
        <f>(Table_TrackDisplacement[[#This Row],[Delta LR Z]]-Table_TrackDisplacement[[#This Row],[Delta RR Z]])*1000</f>
        <v>-1.983094294644161E-2</v>
      </c>
      <c r="T625" s="29">
        <f>Table_TrackDisplacement[[#This Row],[Cant Delta Data]]-Table_TrackDisplacement[[#This Row],[Raw Cant Change]]</f>
        <v>0</v>
      </c>
      <c r="U625" s="29">
        <f ca="1">IFERROR(Table_TrackDisplacement[[#This Row],[Cant Raw Data]]-OFFSET(Table_TrackDisplacement[[#This Row],[Cant Raw Data]],-2,0),"-")</f>
        <v>1.289997654819075</v>
      </c>
      <c r="V625" s="29">
        <f ca="1">_xlfn.XLOOKUP(Table_TrackDisplacement[[#This Row],[Track ID]],Table__Track_Baseline[Track ID],Table__Track_Baseline[Avg. Twist],"-")</f>
        <v>1.5136291301907079</v>
      </c>
      <c r="W625" s="29">
        <f ca="1">IFERROR(Table_TrackDisplacement[[#This Row],[Twist Raw Data]]-Table_TrackDisplacement[[#This Row],[BL Twist Raw Data]],"-")</f>
        <v>-0.22363147537163286</v>
      </c>
      <c r="X625" s="29">
        <f ca="1">IFERROR(Table_TrackDisplacement[[#This Row],[Cant Delta Data]]-OFFSET(Table_TrackDisplacement[[#This Row],[Cant Delta Data]],-2,0),"-")</f>
        <v>-0.22363147537163286</v>
      </c>
      <c r="Y625" s="29">
        <f ca="1">IFERROR(Table_TrackDisplacement[[#This Row],[Twist Delta Data]]-Table_TrackDisplacement[[#This Row],[Raw Twist Change]],"-")</f>
        <v>0</v>
      </c>
      <c r="Z6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1315.7767360028106</v>
      </c>
      <c r="AA625" s="29">
        <f>_xlfn.XLOOKUP(Table_TrackDisplacement[[#This Row],[Track ID]],Table__Track_Baseline[Track ID],Table__Track_Baseline[Avg. Gauge],"-")</f>
        <v>1316.360972673865</v>
      </c>
      <c r="AB625" s="29">
        <f>IFERROR(Table_TrackDisplacement[[#This Row],[Gauge Raw Data]]-Table_TrackDisplacement[[#This Row],[BL Gauge Raw Data]],"-")</f>
        <v>-0.5842366710544411</v>
      </c>
      <c r="AC6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1.0535160893116187</v>
      </c>
    </row>
    <row r="626" spans="1:29" x14ac:dyDescent="0.25">
      <c r="A626" s="27">
        <v>45805.229166666664</v>
      </c>
      <c r="B626" s="28" t="s">
        <v>30</v>
      </c>
      <c r="C626" s="28" t="str">
        <f>Table_TrackDisplacement[[#This Row],[Epoch]]&amp;"-"&amp;Table_TrackDisplacement[[#This Row],[Track ID]]</f>
        <v>45805.2291666667-250-RL-OP-0039</v>
      </c>
      <c r="D626" s="34">
        <v>51903.411367144348</v>
      </c>
      <c r="E626" s="34">
        <v>159190.51151808733</v>
      </c>
      <c r="F626" s="34">
        <v>18.866430855617907</v>
      </c>
      <c r="G626" s="34">
        <v>51903.064539433311</v>
      </c>
      <c r="H626" s="34">
        <v>159189.24257522359</v>
      </c>
      <c r="I626" s="34">
        <v>18.857900000000001</v>
      </c>
      <c r="J626" s="33">
        <v>-9.7267716773785651E-4</v>
      </c>
      <c r="K626" s="33">
        <v>4.3298728996887803E-4</v>
      </c>
      <c r="L626" s="33">
        <v>-1.3074225695319797E-4</v>
      </c>
      <c r="M626" s="33">
        <v>3.1982955988496542E-5</v>
      </c>
      <c r="N626" s="33">
        <v>7.8369391849264503E-4</v>
      </c>
      <c r="O626" s="33">
        <v>0</v>
      </c>
      <c r="P626" s="29">
        <f>(Table_TrackDisplacement[[#This Row],[LR Track Z]]-Table_TrackDisplacement[[#This Row],[RR Track Z]])*1000</f>
        <v>8.5308556179057859</v>
      </c>
      <c r="Q626" s="29">
        <f>_xlfn.XLOOKUP(Table_TrackDisplacement[[#This Row],[Track ID]],Table__Track_Baseline[Track ID],Table__Track_Baseline[Avg. Cant],"-")</f>
        <v>8.6615978748589839</v>
      </c>
      <c r="R626" s="29">
        <f>Table_TrackDisplacement[[#This Row],[Cant Raw Data]]-Table_TrackDisplacement[[#This Row],[BL Cant Raw Data]]</f>
        <v>-0.13074225695319797</v>
      </c>
      <c r="S626" s="30">
        <f>(Table_TrackDisplacement[[#This Row],[Delta LR Z]]-Table_TrackDisplacement[[#This Row],[Delta RR Z]])*1000</f>
        <v>-0.13074225695319797</v>
      </c>
      <c r="T626" s="29">
        <f>Table_TrackDisplacement[[#This Row],[Cant Delta Data]]-Table_TrackDisplacement[[#This Row],[Raw Cant Change]]</f>
        <v>0</v>
      </c>
      <c r="U626" s="29">
        <f ca="1">IFERROR(Table_TrackDisplacement[[#This Row],[Cant Raw Data]]-OFFSET(Table_TrackDisplacement[[#This Row],[Cant Raw Data]],-2,0),"-")</f>
        <v>1.0026811732188889</v>
      </c>
      <c r="V626" s="29">
        <f ca="1">_xlfn.XLOOKUP(Table_TrackDisplacement[[#This Row],[Track ID]],Table__Track_Baseline[Track ID],Table__Track_Baseline[Avg. Twist],"-")</f>
        <v>1.2281620775240754</v>
      </c>
      <c r="W626" s="29">
        <f ca="1">IFERROR(Table_TrackDisplacement[[#This Row],[Twist Raw Data]]-Table_TrackDisplacement[[#This Row],[BL Twist Raw Data]],"-")</f>
        <v>-0.22548090430518641</v>
      </c>
      <c r="X626" s="29">
        <f ca="1">IFERROR(Table_TrackDisplacement[[#This Row],[Cant Delta Data]]-OFFSET(Table_TrackDisplacement[[#This Row],[Cant Delta Data]],-2,0),"-")</f>
        <v>-0.22548090430518641</v>
      </c>
      <c r="Y626" s="29">
        <f ca="1">IFERROR(Table_TrackDisplacement[[#This Row],[Twist Delta Data]]-Table_TrackDisplacement[[#This Row],[Raw Twist Change]],"-")</f>
        <v>0</v>
      </c>
      <c r="Z6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1315.5144347645373</v>
      </c>
      <c r="AA626" s="29">
        <f>_xlfn.XLOOKUP(Table_TrackDisplacement[[#This Row],[Track ID]],Table__Track_Baseline[Track ID],Table__Track_Baseline[Avg. Gauge],"-")</f>
        <v>1316.118744445334</v>
      </c>
      <c r="AB626" s="29">
        <f>IFERROR(Table_TrackDisplacement[[#This Row],[Gauge Raw Data]]-Table_TrackDisplacement[[#This Row],[BL Gauge Raw Data]],"-")</f>
        <v>-0.60430968079663216</v>
      </c>
      <c r="AC6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1.0721150317244761</v>
      </c>
    </row>
    <row r="627" spans="1:29" x14ac:dyDescent="0.25">
      <c r="A627" s="27">
        <v>45805.229166666664</v>
      </c>
      <c r="B627" s="28" t="s">
        <v>31</v>
      </c>
      <c r="C627" s="28" t="str">
        <f>Table_TrackDisplacement[[#This Row],[Epoch]]&amp;"-"&amp;Table_TrackDisplacement[[#This Row],[Track ID]]</f>
        <v>45805.2291666667-250-RL-OP-0040</v>
      </c>
      <c r="D627" s="34">
        <v>51904.37596431464</v>
      </c>
      <c r="E627" s="34">
        <v>159190.24779064191</v>
      </c>
      <c r="F627" s="34">
        <v>18.866796359196041</v>
      </c>
      <c r="G627" s="34">
        <v>51904.029206423351</v>
      </c>
      <c r="H627" s="34">
        <v>159188.97910302709</v>
      </c>
      <c r="I627" s="34">
        <v>18.857900000000001</v>
      </c>
      <c r="J627" s="33">
        <v>-9.4949866615934297E-4</v>
      </c>
      <c r="K627" s="33">
        <v>5.1752576837316155E-4</v>
      </c>
      <c r="L627" s="33">
        <v>-2.4165357096350704E-4</v>
      </c>
      <c r="M627" s="33">
        <v>6.0191596276126802E-5</v>
      </c>
      <c r="N627" s="33">
        <v>8.8691076962277293E-4</v>
      </c>
      <c r="O627" s="33">
        <v>0</v>
      </c>
      <c r="P627" s="29">
        <f>(Table_TrackDisplacement[[#This Row],[LR Track Z]]-Table_TrackDisplacement[[#This Row],[RR Track Z]])*1000</f>
        <v>8.8963591960400379</v>
      </c>
      <c r="Q627" s="29">
        <f>_xlfn.XLOOKUP(Table_TrackDisplacement[[#This Row],[Track ID]],Table__Track_Baseline[Track ID],Table__Track_Baseline[Avg. Cant],"-")</f>
        <v>9.1380127670035449</v>
      </c>
      <c r="R627" s="29">
        <f>Table_TrackDisplacement[[#This Row],[Cant Raw Data]]-Table_TrackDisplacement[[#This Row],[BL Cant Raw Data]]</f>
        <v>-0.24165357096350704</v>
      </c>
      <c r="S627" s="30">
        <f>(Table_TrackDisplacement[[#This Row],[Delta LR Z]]-Table_TrackDisplacement[[#This Row],[Delta RR Z]])*1000</f>
        <v>-0.24165357096350704</v>
      </c>
      <c r="T627" s="29">
        <f>Table_TrackDisplacement[[#This Row],[Cant Delta Data]]-Table_TrackDisplacement[[#This Row],[Raw Cant Change]]</f>
        <v>0</v>
      </c>
      <c r="U627" s="29">
        <f ca="1">IFERROR(Table_TrackDisplacement[[#This Row],[Cant Raw Data]]-OFFSET(Table_TrackDisplacement[[#This Row],[Cant Raw Data]],-2,0),"-")</f>
        <v>0.73100715627205659</v>
      </c>
      <c r="V627" s="29">
        <f ca="1">_xlfn.XLOOKUP(Table_TrackDisplacement[[#This Row],[Track ID]],Table__Track_Baseline[Track ID],Table__Track_Baseline[Avg. Twist],"-")</f>
        <v>0.95282978428912202</v>
      </c>
      <c r="W627" s="29">
        <f ca="1">IFERROR(Table_TrackDisplacement[[#This Row],[Twist Raw Data]]-Table_TrackDisplacement[[#This Row],[BL Twist Raw Data]],"-")</f>
        <v>-0.22182262801706543</v>
      </c>
      <c r="X627" s="29">
        <f ca="1">IFERROR(Table_TrackDisplacement[[#This Row],[Cant Delta Data]]-OFFSET(Table_TrackDisplacement[[#This Row],[Cant Delta Data]],-2,0),"-")</f>
        <v>-0.22182262801706543</v>
      </c>
      <c r="Y627" s="29">
        <f ca="1">IFERROR(Table_TrackDisplacement[[#This Row],[Twist Delta Data]]-Table_TrackDisplacement[[#This Row],[Raw Twist Change]],"-")</f>
        <v>0</v>
      </c>
      <c r="Z6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1315.2522360295973</v>
      </c>
      <c r="AA627" s="29">
        <f>_xlfn.XLOOKUP(Table_TrackDisplacement[[#This Row],[Track ID]],Table__Track_Baseline[Track ID],Table__Track_Baseline[Avg. Gauge],"-")</f>
        <v>1315.8766898367924</v>
      </c>
      <c r="AB627" s="29">
        <f>IFERROR(Table_TrackDisplacement[[#This Row],[Gauge Raw Data]]-Table_TrackDisplacement[[#This Row],[BL Gauge Raw Data]],"-")</f>
        <v>-0.62445380719509558</v>
      </c>
      <c r="AC6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1.1019601415498645</v>
      </c>
    </row>
    <row r="628" spans="1:29" x14ac:dyDescent="0.25">
      <c r="A628" s="27">
        <v>45805.229166666664</v>
      </c>
      <c r="B628" s="28" t="s">
        <v>32</v>
      </c>
      <c r="C628" s="28" t="str">
        <f>Table_TrackDisplacement[[#This Row],[Epoch]]&amp;"-"&amp;Table_TrackDisplacement[[#This Row],[Track ID]]</f>
        <v>45805.2291666667-250-RL-OP-0041</v>
      </c>
      <c r="D628" s="34">
        <v>51905.341841450259</v>
      </c>
      <c r="E628" s="34">
        <v>159189.98517913549</v>
      </c>
      <c r="F628" s="34">
        <v>18.867392406740741</v>
      </c>
      <c r="G628" s="34">
        <v>51905.003849068715</v>
      </c>
      <c r="H628" s="34">
        <v>159188.71394465279</v>
      </c>
      <c r="I628" s="34">
        <v>18.858054762778423</v>
      </c>
      <c r="J628" s="33">
        <v>7.2817783802747726E-8</v>
      </c>
      <c r="K628" s="33">
        <v>3.3331406302750111E-4</v>
      </c>
      <c r="L628" s="33">
        <v>-3.7311640755177677E-4</v>
      </c>
      <c r="M628" s="33">
        <v>-8.184651960618794E-6</v>
      </c>
      <c r="N628" s="33">
        <v>9.6888677217066288E-4</v>
      </c>
      <c r="O628" s="33">
        <v>-4.9935946567103429E-5</v>
      </c>
      <c r="P628" s="29">
        <f>(Table_TrackDisplacement[[#This Row],[LR Track Z]]-Table_TrackDisplacement[[#This Row],[RR Track Z]])*1000</f>
        <v>9.3376439623185092</v>
      </c>
      <c r="Q628" s="29">
        <f>_xlfn.XLOOKUP(Table_TrackDisplacement[[#This Row],[Track ID]],Table__Track_Baseline[Track ID],Table__Track_Baseline[Avg. Cant],"-")</f>
        <v>9.6608244233031826</v>
      </c>
      <c r="R628" s="29">
        <f>Table_TrackDisplacement[[#This Row],[Cant Raw Data]]-Table_TrackDisplacement[[#This Row],[BL Cant Raw Data]]</f>
        <v>-0.32318046098467335</v>
      </c>
      <c r="S628" s="30">
        <f>(Table_TrackDisplacement[[#This Row],[Delta LR Z]]-Table_TrackDisplacement[[#This Row],[Delta RR Z]])*1000</f>
        <v>-0.32318046098467335</v>
      </c>
      <c r="T628" s="29">
        <f>Table_TrackDisplacement[[#This Row],[Cant Delta Data]]-Table_TrackDisplacement[[#This Row],[Raw Cant Change]]</f>
        <v>0</v>
      </c>
      <c r="U628" s="29">
        <f ca="1">IFERROR(Table_TrackDisplacement[[#This Row],[Cant Raw Data]]-OFFSET(Table_TrackDisplacement[[#This Row],[Cant Raw Data]],-2,0),"-")</f>
        <v>0.80678834441272329</v>
      </c>
      <c r="V628" s="29">
        <f ca="1">_xlfn.XLOOKUP(Table_TrackDisplacement[[#This Row],[Track ID]],Table__Track_Baseline[Track ID],Table__Track_Baseline[Avg. Twist],"-")</f>
        <v>0.99922654844419867</v>
      </c>
      <c r="W628" s="29">
        <f ca="1">IFERROR(Table_TrackDisplacement[[#This Row],[Twist Raw Data]]-Table_TrackDisplacement[[#This Row],[BL Twist Raw Data]],"-")</f>
        <v>-0.19243820403147538</v>
      </c>
      <c r="X628" s="29">
        <f ca="1">IFERROR(Table_TrackDisplacement[[#This Row],[Cant Delta Data]]-OFFSET(Table_TrackDisplacement[[#This Row],[Cant Delta Data]],-2,0),"-")</f>
        <v>-0.19243820403147538</v>
      </c>
      <c r="Y628" s="29">
        <f ca="1">IFERROR(Table_TrackDisplacement[[#This Row],[Twist Delta Data]]-Table_TrackDisplacement[[#This Row],[Raw Twist Change]],"-")</f>
        <v>0</v>
      </c>
      <c r="Z6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1315.4326860717979</v>
      </c>
      <c r="AA628" s="29">
        <f>_xlfn.XLOOKUP(Table_TrackDisplacement[[#This Row],[Track ID]],Table__Track_Baseline[Track ID],Table__Track_Baseline[Avg. Gauge],"-")</f>
        <v>1316.0471258679206</v>
      </c>
      <c r="AB628" s="29">
        <f>IFERROR(Table_TrackDisplacement[[#This Row],[Gauge Raw Data]]-Table_TrackDisplacement[[#This Row],[BL Gauge Raw Data]],"-")</f>
        <v>-0.61443979612272415</v>
      </c>
      <c r="AC6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0.71306834509493133</v>
      </c>
    </row>
    <row r="629" spans="1:29" x14ac:dyDescent="0.25">
      <c r="A629" s="27">
        <v>45805.229166666664</v>
      </c>
      <c r="B629" s="28" t="s">
        <v>33</v>
      </c>
      <c r="C629" s="28" t="str">
        <f>Table_TrackDisplacement[[#This Row],[Epoch]]&amp;"-"&amp;Table_TrackDisplacement[[#This Row],[Track ID]]</f>
        <v>45805.2291666667-250-RL-OP-0042</v>
      </c>
      <c r="D629" s="34">
        <v>51906.308594977017</v>
      </c>
      <c r="E629" s="34">
        <v>159189.72947487878</v>
      </c>
      <c r="F629" s="34">
        <v>18.869110425193988</v>
      </c>
      <c r="G629" s="34">
        <v>51905.970389131391</v>
      </c>
      <c r="H629" s="34">
        <v>159188.45743136352</v>
      </c>
      <c r="I629" s="34">
        <v>18.859168164062019</v>
      </c>
      <c r="J629" s="33">
        <v>5.0065864343196154E-7</v>
      </c>
      <c r="K629" s="33">
        <v>3.3320090733468533E-4</v>
      </c>
      <c r="L629" s="33">
        <v>-6.0685949931738037E-4</v>
      </c>
      <c r="M629" s="33">
        <v>-6.7067085183225572E-5</v>
      </c>
      <c r="N629" s="33">
        <v>7.4505069642327726E-4</v>
      </c>
      <c r="O629" s="33">
        <v>-4.0918736072370621E-4</v>
      </c>
      <c r="P629" s="29">
        <f>(Table_TrackDisplacement[[#This Row],[LR Track Z]]-Table_TrackDisplacement[[#This Row],[RR Track Z]])*1000</f>
        <v>9.9422611319681664</v>
      </c>
      <c r="Q629" s="29">
        <f>_xlfn.XLOOKUP(Table_TrackDisplacement[[#This Row],[Track ID]],Table__Track_Baseline[Track ID],Table__Track_Baseline[Avg. Cant],"-")</f>
        <v>10.139933270561841</v>
      </c>
      <c r="R629" s="29">
        <f>Table_TrackDisplacement[[#This Row],[Cant Raw Data]]-Table_TrackDisplacement[[#This Row],[BL Cant Raw Data]]</f>
        <v>-0.19767213859367416</v>
      </c>
      <c r="S629" s="30">
        <f>(Table_TrackDisplacement[[#This Row],[Delta LR Z]]-Table_TrackDisplacement[[#This Row],[Delta RR Z]])*1000</f>
        <v>-0.19767213859367416</v>
      </c>
      <c r="T629" s="29">
        <f>Table_TrackDisplacement[[#This Row],[Cant Delta Data]]-Table_TrackDisplacement[[#This Row],[Raw Cant Change]]</f>
        <v>0</v>
      </c>
      <c r="U629" s="29">
        <f ca="1">IFERROR(Table_TrackDisplacement[[#This Row],[Cant Raw Data]]-OFFSET(Table_TrackDisplacement[[#This Row],[Cant Raw Data]],-2,0),"-")</f>
        <v>1.0459019359281285</v>
      </c>
      <c r="V629" s="29">
        <f ca="1">_xlfn.XLOOKUP(Table_TrackDisplacement[[#This Row],[Track ID]],Table__Track_Baseline[Track ID],Table__Track_Baseline[Avg. Twist],"-")</f>
        <v>1.0019205035582956</v>
      </c>
      <c r="W629" s="29">
        <f ca="1">IFERROR(Table_TrackDisplacement[[#This Row],[Twist Raw Data]]-Table_TrackDisplacement[[#This Row],[BL Twist Raw Data]],"-")</f>
        <v>4.3981432369832874E-2</v>
      </c>
      <c r="X629" s="29">
        <f ca="1">IFERROR(Table_TrackDisplacement[[#This Row],[Cant Delta Data]]-OFFSET(Table_TrackDisplacement[[#This Row],[Cant Delta Data]],-2,0),"-")</f>
        <v>4.3981432369832874E-2</v>
      </c>
      <c r="Y629" s="29">
        <f ca="1">IFERROR(Table_TrackDisplacement[[#This Row],[Twist Delta Data]]-Table_TrackDisplacement[[#This Row],[Raw Twist Change]],"-")</f>
        <v>0</v>
      </c>
      <c r="Z6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1316.2738116683677</v>
      </c>
      <c r="AA629" s="29">
        <f>_xlfn.XLOOKUP(Table_TrackDisplacement[[#This Row],[Track ID]],Table__Track_Baseline[Track ID],Table__Track_Baseline[Avg. Gauge],"-")</f>
        <v>1316.655979842496</v>
      </c>
      <c r="AB629" s="29">
        <f>IFERROR(Table_TrackDisplacement[[#This Row],[Gauge Raw Data]]-Table_TrackDisplacement[[#This Row],[BL Gauge Raw Data]],"-")</f>
        <v>-0.38216817412831006</v>
      </c>
      <c r="AC6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0.46180073966413177</v>
      </c>
    </row>
    <row r="630" spans="1:29" x14ac:dyDescent="0.25">
      <c r="A630" s="27">
        <v>45805.229166666664</v>
      </c>
      <c r="B630" s="28" t="s">
        <v>34</v>
      </c>
      <c r="C630" s="28" t="str">
        <f>Table_TrackDisplacement[[#This Row],[Epoch]]&amp;"-"&amp;Table_TrackDisplacement[[#This Row],[Track ID]]</f>
        <v>45805.2291666667-250-RL-OP-0043</v>
      </c>
      <c r="D630" s="34">
        <v>51907.275348503776</v>
      </c>
      <c r="E630" s="34">
        <v>159189.47377062205</v>
      </c>
      <c r="F630" s="34">
        <v>18.87082844364723</v>
      </c>
      <c r="G630" s="34">
        <v>51906.936929194067</v>
      </c>
      <c r="H630" s="34">
        <v>159188.20091807423</v>
      </c>
      <c r="I630" s="34">
        <v>18.86028156534562</v>
      </c>
      <c r="J630" s="33">
        <v>9.2849222710356116E-7</v>
      </c>
      <c r="K630" s="33">
        <v>3.3308775164186954E-4</v>
      </c>
      <c r="L630" s="33">
        <v>-8.4060259108298396E-4</v>
      </c>
      <c r="M630" s="33">
        <v>-1.2594951112987474E-4</v>
      </c>
      <c r="N630" s="33">
        <v>5.2121462067589164E-4</v>
      </c>
      <c r="O630" s="33">
        <v>-7.6843877487675627E-4</v>
      </c>
      <c r="P630" s="29">
        <f>(Table_TrackDisplacement[[#This Row],[LR Track Z]]-Table_TrackDisplacement[[#This Row],[RR Track Z]])*1000</f>
        <v>10.546878301610718</v>
      </c>
      <c r="Q630" s="29">
        <f>_xlfn.XLOOKUP(Table_TrackDisplacement[[#This Row],[Track ID]],Table__Track_Baseline[Track ID],Table__Track_Baseline[Avg. Cant],"-")</f>
        <v>10.619042117816946</v>
      </c>
      <c r="R630" s="29">
        <f>Table_TrackDisplacement[[#This Row],[Cant Raw Data]]-Table_TrackDisplacement[[#This Row],[BL Cant Raw Data]]</f>
        <v>-7.2163816206227693E-2</v>
      </c>
      <c r="S630" s="30">
        <f>(Table_TrackDisplacement[[#This Row],[Delta LR Z]]-Table_TrackDisplacement[[#This Row],[Delta RR Z]])*1000</f>
        <v>-7.2163816206227693E-2</v>
      </c>
      <c r="T630" s="29">
        <f>Table_TrackDisplacement[[#This Row],[Cant Delta Data]]-Table_TrackDisplacement[[#This Row],[Raw Cant Change]]</f>
        <v>0</v>
      </c>
      <c r="U630" s="29">
        <f ca="1">IFERROR(Table_TrackDisplacement[[#This Row],[Cant Raw Data]]-OFFSET(Table_TrackDisplacement[[#This Row],[Cant Raw Data]],-2,0),"-")</f>
        <v>1.2092343392922089</v>
      </c>
      <c r="V630" s="29">
        <f ca="1">_xlfn.XLOOKUP(Table_TrackDisplacement[[#This Row],[Track ID]],Table__Track_Baseline[Track ID],Table__Track_Baseline[Avg. Twist],"-")</f>
        <v>0.95821769451376326</v>
      </c>
      <c r="W630" s="29">
        <f ca="1">IFERROR(Table_TrackDisplacement[[#This Row],[Twist Raw Data]]-Table_TrackDisplacement[[#This Row],[BL Twist Raw Data]],"-")</f>
        <v>0.25101664477844565</v>
      </c>
      <c r="X630" s="29">
        <f ca="1">IFERROR(Table_TrackDisplacement[[#This Row],[Cant Delta Data]]-OFFSET(Table_TrackDisplacement[[#This Row],[Cant Delta Data]],-2,0),"-")</f>
        <v>0.25101664477844565</v>
      </c>
      <c r="Y630" s="29">
        <f ca="1">IFERROR(Table_TrackDisplacement[[#This Row],[Twist Delta Data]]-Table_TrackDisplacement[[#This Row],[Raw Twist Change]],"-")</f>
        <v>0</v>
      </c>
      <c r="Z6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1317.1152092003611</v>
      </c>
      <c r="AA630" s="29">
        <f>_xlfn.XLOOKUP(Table_TrackDisplacement[[#This Row],[Track ID]],Table__Track_Baseline[Track ID],Table__Track_Baseline[Avg. Gauge],"-")</f>
        <v>1317.2650047757083</v>
      </c>
      <c r="AB630" s="29">
        <f>IFERROR(Table_TrackDisplacement[[#This Row],[Gauge Raw Data]]-Table_TrackDisplacement[[#This Row],[BL Gauge Raw Data]],"-")</f>
        <v>-0.14979557534729793</v>
      </c>
      <c r="AC6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0.23811208066337941</v>
      </c>
    </row>
    <row r="631" spans="1:29" x14ac:dyDescent="0.25">
      <c r="A631" s="27">
        <v>45805.229166666664</v>
      </c>
      <c r="B631" s="28" t="s">
        <v>35</v>
      </c>
      <c r="C631" s="28" t="str">
        <f>Table_TrackDisplacement[[#This Row],[Epoch]]&amp;"-"&amp;Table_TrackDisplacement[[#This Row],[Track ID]]</f>
        <v>45805.2291666667-250-RL-OP-0044</v>
      </c>
      <c r="D631" s="34">
        <v>51908.242830902767</v>
      </c>
      <c r="E631" s="34">
        <v>159189.22159771813</v>
      </c>
      <c r="F631" s="34">
        <v>18.872962038212972</v>
      </c>
      <c r="G631" s="34">
        <v>51907.904524094469</v>
      </c>
      <c r="H631" s="34">
        <v>159187.94823138544</v>
      </c>
      <c r="I631" s="34">
        <v>18.861943334659106</v>
      </c>
      <c r="J631" s="33">
        <v>5.7677607401274145E-6</v>
      </c>
      <c r="K631" s="33">
        <v>3.5737123107537627E-4</v>
      </c>
      <c r="L631" s="33">
        <v>-8.9754430892696746E-4</v>
      </c>
      <c r="M631" s="33">
        <v>1.7567210306879133E-5</v>
      </c>
      <c r="N631" s="33">
        <v>4.0374294621869922E-4</v>
      </c>
      <c r="O631" s="33">
        <v>-8.8765580673921818E-4</v>
      </c>
      <c r="P631" s="29">
        <f>(Table_TrackDisplacement[[#This Row],[LR Track Z]]-Table_TrackDisplacement[[#This Row],[RR Track Z]])*1000</f>
        <v>11.018703553865805</v>
      </c>
      <c r="Q631" s="29">
        <f>_xlfn.XLOOKUP(Table_TrackDisplacement[[#This Row],[Track ID]],Table__Track_Baseline[Track ID],Table__Track_Baseline[Avg. Cant],"-")</f>
        <v>11.028592056053554</v>
      </c>
      <c r="R631" s="29">
        <f>Table_TrackDisplacement[[#This Row],[Cant Raw Data]]-Table_TrackDisplacement[[#This Row],[BL Cant Raw Data]]</f>
        <v>-9.8885021877492818E-3</v>
      </c>
      <c r="S631" s="30">
        <f>(Table_TrackDisplacement[[#This Row],[Delta LR Z]]-Table_TrackDisplacement[[#This Row],[Delta RR Z]])*1000</f>
        <v>-9.8885021877492818E-3</v>
      </c>
      <c r="T631" s="29">
        <f>Table_TrackDisplacement[[#This Row],[Cant Delta Data]]-Table_TrackDisplacement[[#This Row],[Raw Cant Change]]</f>
        <v>0</v>
      </c>
      <c r="U631" s="29">
        <f ca="1">IFERROR(Table_TrackDisplacement[[#This Row],[Cant Raw Data]]-OFFSET(Table_TrackDisplacement[[#This Row],[Cant Raw Data]],-2,0),"-")</f>
        <v>1.0764424218976387</v>
      </c>
      <c r="V631" s="29">
        <f ca="1">_xlfn.XLOOKUP(Table_TrackDisplacement[[#This Row],[Track ID]],Table__Track_Baseline[Track ID],Table__Track_Baseline[Avg. Twist],"-")</f>
        <v>0.88865878549171384</v>
      </c>
      <c r="W631" s="29">
        <f ca="1">IFERROR(Table_TrackDisplacement[[#This Row],[Twist Raw Data]]-Table_TrackDisplacement[[#This Row],[BL Twist Raw Data]],"-")</f>
        <v>0.18778363640592488</v>
      </c>
      <c r="X631" s="29">
        <f ca="1">IFERROR(Table_TrackDisplacement[[#This Row],[Cant Delta Data]]-OFFSET(Table_TrackDisplacement[[#This Row],[Cant Delta Data]],-2,0),"-")</f>
        <v>0.18778363640592488</v>
      </c>
      <c r="Y631" s="29">
        <f ca="1">IFERROR(Table_TrackDisplacement[[#This Row],[Twist Delta Data]]-Table_TrackDisplacement[[#This Row],[Raw Twist Change]],"-")</f>
        <v>0</v>
      </c>
      <c r="Z6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1317.5867051578718</v>
      </c>
      <c r="AA631" s="29">
        <f>_xlfn.XLOOKUP(Table_TrackDisplacement[[#This Row],[Track ID]],Table__Track_Baseline[Track ID],Table__Track_Baseline[Avg. Gauge],"-")</f>
        <v>1317.6346329476246</v>
      </c>
      <c r="AB631" s="29">
        <f>IFERROR(Table_TrackDisplacement[[#This Row],[Gauge Raw Data]]-Table_TrackDisplacement[[#This Row],[BL Gauge Raw Data]],"-")</f>
        <v>-4.792778975274814E-2</v>
      </c>
      <c r="AC6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4.8860469204960837E-2</v>
      </c>
    </row>
    <row r="632" spans="1:29" x14ac:dyDescent="0.25">
      <c r="A632" s="27">
        <v>45805.229166666664</v>
      </c>
      <c r="B632" s="28" t="s">
        <v>36</v>
      </c>
      <c r="C632" s="28" t="str">
        <f>Table_TrackDisplacement[[#This Row],[Epoch]]&amp;"-"&amp;Table_TrackDisplacement[[#This Row],[Track ID]]</f>
        <v>45805.2291666667-250-RL-OP-0045</v>
      </c>
      <c r="D632" s="34">
        <v>51909.212415371985</v>
      </c>
      <c r="E632" s="34">
        <v>159188.97685949272</v>
      </c>
      <c r="F632" s="34">
        <v>18.875988267256602</v>
      </c>
      <c r="G632" s="34">
        <v>51908.873870471209</v>
      </c>
      <c r="H632" s="34">
        <v>159187.70254757887</v>
      </c>
      <c r="I632" s="34">
        <v>18.864602113292445</v>
      </c>
      <c r="J632" s="33">
        <v>2.3911074094939977E-5</v>
      </c>
      <c r="K632" s="33">
        <v>4.3298589298501611E-4</v>
      </c>
      <c r="L632" s="33">
        <v>-5.7525525238943942E-4</v>
      </c>
      <c r="M632" s="33">
        <v>6.7080232838634402E-5</v>
      </c>
      <c r="N632" s="33">
        <v>6.021916342433542E-4</v>
      </c>
      <c r="O632" s="33">
        <v>-5.7101490125788246E-4</v>
      </c>
      <c r="P632" s="29">
        <f>(Table_TrackDisplacement[[#This Row],[LR Track Z]]-Table_TrackDisplacement[[#This Row],[RR Track Z]])*1000</f>
        <v>11.386153964156875</v>
      </c>
      <c r="Q632" s="29">
        <f>_xlfn.XLOOKUP(Table_TrackDisplacement[[#This Row],[Track ID]],Table__Track_Baseline[Track ID],Table__Track_Baseline[Avg. Cant],"-")</f>
        <v>11.390394315288432</v>
      </c>
      <c r="R632" s="29">
        <f>Table_TrackDisplacement[[#This Row],[Cant Raw Data]]-Table_TrackDisplacement[[#This Row],[BL Cant Raw Data]]</f>
        <v>-4.2403511315569631E-3</v>
      </c>
      <c r="S632" s="30">
        <f>(Table_TrackDisplacement[[#This Row],[Delta LR Z]]-Table_TrackDisplacement[[#This Row],[Delta RR Z]])*1000</f>
        <v>-4.2403511315569631E-3</v>
      </c>
      <c r="T632" s="29">
        <f>Table_TrackDisplacement[[#This Row],[Cant Delta Data]]-Table_TrackDisplacement[[#This Row],[Raw Cant Change]]</f>
        <v>0</v>
      </c>
      <c r="U632" s="29">
        <f ca="1">IFERROR(Table_TrackDisplacement[[#This Row],[Cant Raw Data]]-OFFSET(Table_TrackDisplacement[[#This Row],[Cant Raw Data]],-2,0),"-")</f>
        <v>0.83927566254615726</v>
      </c>
      <c r="V632" s="29">
        <f ca="1">_xlfn.XLOOKUP(Table_TrackDisplacement[[#This Row],[Track ID]],Table__Track_Baseline[Track ID],Table__Track_Baseline[Avg. Twist],"-")</f>
        <v>0.77135219747148653</v>
      </c>
      <c r="W632" s="29">
        <f ca="1">IFERROR(Table_TrackDisplacement[[#This Row],[Twist Raw Data]]-Table_TrackDisplacement[[#This Row],[BL Twist Raw Data]],"-")</f>
        <v>6.792346507467073E-2</v>
      </c>
      <c r="X632" s="29">
        <f ca="1">IFERROR(Table_TrackDisplacement[[#This Row],[Cant Delta Data]]-OFFSET(Table_TrackDisplacement[[#This Row],[Cant Delta Data]],-2,0),"-")</f>
        <v>6.792346507467073E-2</v>
      </c>
      <c r="Y632" s="29">
        <f ca="1">IFERROR(Table_TrackDisplacement[[#This Row],[Twist Delta Data]]-Table_TrackDisplacement[[#This Row],[Raw Twist Change]],"-")</f>
        <v>0</v>
      </c>
      <c r="Z6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1318.5648061872555</v>
      </c>
      <c r="AA632" s="29">
        <f>_xlfn.XLOOKUP(Table_TrackDisplacement[[#This Row],[Track ID]],Table__Track_Baseline[Track ID],Table__Track_Baseline[Avg. Gauge],"-")</f>
        <v>1318.7394535583733</v>
      </c>
      <c r="AB632" s="29">
        <f>IFERROR(Table_TrackDisplacement[[#This Row],[Gauge Raw Data]]-Table_TrackDisplacement[[#This Row],[BL Gauge Raw Data]],"-")</f>
        <v>-0.1746473711177714</v>
      </c>
      <c r="AC6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0.17467724442279492</v>
      </c>
    </row>
    <row r="633" spans="1:29" x14ac:dyDescent="0.25">
      <c r="A633" s="27">
        <v>45805.229166666664</v>
      </c>
      <c r="B633" s="28" t="s">
        <v>37</v>
      </c>
      <c r="C633" s="28" t="str">
        <f>Table_TrackDisplacement[[#This Row],[Epoch]]&amp;"-"&amp;Table_TrackDisplacement[[#This Row],[Track ID]]</f>
        <v>45805.2291666667-250-RL-OP-0046</v>
      </c>
      <c r="D633" s="34">
        <v>51910.18199984121</v>
      </c>
      <c r="E633" s="34">
        <v>159188.7321212673</v>
      </c>
      <c r="F633" s="34">
        <v>18.879014496300233</v>
      </c>
      <c r="G633" s="34">
        <v>51909.843216847941</v>
      </c>
      <c r="H633" s="34">
        <v>159187.4568637723</v>
      </c>
      <c r="I633" s="34">
        <v>18.867260891925785</v>
      </c>
      <c r="J633" s="33">
        <v>4.2054394725710154E-5</v>
      </c>
      <c r="K633" s="33">
        <v>5.0860055489465594E-4</v>
      </c>
      <c r="L633" s="33">
        <v>-2.5296619585191138E-4</v>
      </c>
      <c r="M633" s="33">
        <v>1.1659324081847444E-4</v>
      </c>
      <c r="N633" s="33">
        <v>8.0064032226800919E-4</v>
      </c>
      <c r="O633" s="33">
        <v>-2.5437399577654674E-4</v>
      </c>
      <c r="P633" s="29">
        <f>(Table_TrackDisplacement[[#This Row],[LR Track Z]]-Table_TrackDisplacement[[#This Row],[RR Track Z]])*1000</f>
        <v>11.753604374447946</v>
      </c>
      <c r="Q633" s="29">
        <f>_xlfn.XLOOKUP(Table_TrackDisplacement[[#This Row],[Track ID]],Table__Track_Baseline[Track ID],Table__Track_Baseline[Avg. Cant],"-")</f>
        <v>11.75219657452331</v>
      </c>
      <c r="R633" s="29">
        <f>Table_TrackDisplacement[[#This Row],[Cant Raw Data]]-Table_TrackDisplacement[[#This Row],[BL Cant Raw Data]]</f>
        <v>1.4077999246353556E-3</v>
      </c>
      <c r="S633" s="30">
        <f>(Table_TrackDisplacement[[#This Row],[Delta LR Z]]-Table_TrackDisplacement[[#This Row],[Delta RR Z]])*1000</f>
        <v>1.4077999246353556E-3</v>
      </c>
      <c r="T633" s="29">
        <f>Table_TrackDisplacement[[#This Row],[Cant Delta Data]]-Table_TrackDisplacement[[#This Row],[Raw Cant Change]]</f>
        <v>0</v>
      </c>
      <c r="U633" s="29">
        <f ca="1">IFERROR(Table_TrackDisplacement[[#This Row],[Cant Raw Data]]-OFFSET(Table_TrackDisplacement[[#This Row],[Cant Raw Data]],-2,0),"-")</f>
        <v>0.73490082058214057</v>
      </c>
      <c r="V633" s="29">
        <f ca="1">_xlfn.XLOOKUP(Table_TrackDisplacement[[#This Row],[Track ID]],Table__Track_Baseline[Track ID],Table__Track_Baseline[Avg. Twist],"-")</f>
        <v>0.72360451846975593</v>
      </c>
      <c r="W633" s="29">
        <f ca="1">IFERROR(Table_TrackDisplacement[[#This Row],[Twist Raw Data]]-Table_TrackDisplacement[[#This Row],[BL Twist Raw Data]],"-")</f>
        <v>1.1296302112384637E-2</v>
      </c>
      <c r="X633" s="29">
        <f ca="1">IFERROR(Table_TrackDisplacement[[#This Row],[Cant Delta Data]]-OFFSET(Table_TrackDisplacement[[#This Row],[Cant Delta Data]],-2,0),"-")</f>
        <v>1.1296302112384637E-2</v>
      </c>
      <c r="Y633" s="29">
        <f ca="1">IFERROR(Table_TrackDisplacement[[#This Row],[Twist Delta Data]]-Table_TrackDisplacement[[#This Row],[Raw Twist Change]],"-")</f>
        <v>0</v>
      </c>
      <c r="Z6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1319.5430050951156</v>
      </c>
      <c r="AA633" s="29">
        <f>_xlfn.XLOOKUP(Table_TrackDisplacement[[#This Row],[Track ID]],Table__Track_Baseline[Track ID],Table__Track_Baseline[Avg. Gauge],"-")</f>
        <v>1319.8443684156091</v>
      </c>
      <c r="AB633" s="29">
        <f>IFERROR(Table_TrackDisplacement[[#This Row],[Gauge Raw Data]]-Table_TrackDisplacement[[#This Row],[BL Gauge Raw Data]],"-")</f>
        <v>-0.30136332049346493</v>
      </c>
      <c r="AC6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0.30140545317719597</v>
      </c>
    </row>
    <row r="634" spans="1:29" x14ac:dyDescent="0.25">
      <c r="A634" s="27">
        <v>45805.229166666664</v>
      </c>
      <c r="B634" s="28" t="s">
        <v>38</v>
      </c>
      <c r="C634" s="28" t="str">
        <f>Table_TrackDisplacement[[#This Row],[Epoch]]&amp;"-"&amp;Table_TrackDisplacement[[#This Row],[Track ID]]</f>
        <v>45805.2291666667-250-RL-OP-0047</v>
      </c>
      <c r="D634" s="34">
        <v>51911.151124583565</v>
      </c>
      <c r="E634" s="34">
        <v>159188.48937362182</v>
      </c>
      <c r="F634" s="34">
        <v>18.882328441829319</v>
      </c>
      <c r="G634" s="34">
        <v>51910.835170760911</v>
      </c>
      <c r="H634" s="34">
        <v>159187.20742803696</v>
      </c>
      <c r="I634" s="34">
        <v>18.870139055249297</v>
      </c>
      <c r="J634" s="33">
        <v>-3.4438994771335274E-4</v>
      </c>
      <c r="K634" s="33">
        <v>6.2022844213061035E-4</v>
      </c>
      <c r="L634" s="33">
        <v>-4.9178002054617309E-5</v>
      </c>
      <c r="M634" s="33">
        <v>-1.1695425200741738E-5</v>
      </c>
      <c r="N634" s="33">
        <v>9.5205678371712565E-4</v>
      </c>
      <c r="O634" s="33">
        <v>-4.075793569313646E-8</v>
      </c>
      <c r="P634" s="29">
        <f>(Table_TrackDisplacement[[#This Row],[LR Track Z]]-Table_TrackDisplacement[[#This Row],[RR Track Z]])*1000</f>
        <v>12.189386580022443</v>
      </c>
      <c r="Q634" s="29">
        <f>_xlfn.XLOOKUP(Table_TrackDisplacement[[#This Row],[Track ID]],Table__Track_Baseline[Track ID],Table__Track_Baseline[Avg. Cant],"-")</f>
        <v>12.238523824141367</v>
      </c>
      <c r="R634" s="29">
        <f>Table_TrackDisplacement[[#This Row],[Cant Raw Data]]-Table_TrackDisplacement[[#This Row],[BL Cant Raw Data]]</f>
        <v>-4.9137244118924173E-2</v>
      </c>
      <c r="S634" s="30">
        <f>(Table_TrackDisplacement[[#This Row],[Delta LR Z]]-Table_TrackDisplacement[[#This Row],[Delta RR Z]])*1000</f>
        <v>-4.9137244118924173E-2</v>
      </c>
      <c r="T634" s="29">
        <f>Table_TrackDisplacement[[#This Row],[Cant Delta Data]]-Table_TrackDisplacement[[#This Row],[Raw Cant Change]]</f>
        <v>0</v>
      </c>
      <c r="U634" s="29">
        <f ca="1">IFERROR(Table_TrackDisplacement[[#This Row],[Cant Raw Data]]-OFFSET(Table_TrackDisplacement[[#This Row],[Cant Raw Data]],-2,0),"-")</f>
        <v>0.80323261586556782</v>
      </c>
      <c r="V634" s="29">
        <f ca="1">_xlfn.XLOOKUP(Table_TrackDisplacement[[#This Row],[Track ID]],Table__Track_Baseline[Track ID],Table__Track_Baseline[Avg. Twist],"-")</f>
        <v>0.84812950885293503</v>
      </c>
      <c r="W634" s="29">
        <f ca="1">IFERROR(Table_TrackDisplacement[[#This Row],[Twist Raw Data]]-Table_TrackDisplacement[[#This Row],[BL Twist Raw Data]],"-")</f>
        <v>-4.489689298736721E-2</v>
      </c>
      <c r="X634" s="29">
        <f ca="1">IFERROR(Table_TrackDisplacement[[#This Row],[Cant Delta Data]]-OFFSET(Table_TrackDisplacement[[#This Row],[Cant Delta Data]],-2,0),"-")</f>
        <v>-4.489689298736721E-2</v>
      </c>
      <c r="Y634" s="29">
        <f ca="1">IFERROR(Table_TrackDisplacement[[#This Row],[Twist Delta Data]]-Table_TrackDisplacement[[#This Row],[Raw Twist Change]],"-")</f>
        <v>0</v>
      </c>
      <c r="Z6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1320.3635415109993</v>
      </c>
      <c r="AA634" s="29">
        <f>_xlfn.XLOOKUP(Table_TrackDisplacement[[#This Row],[Track ID]],Table__Track_Baseline[Track ID],Table__Track_Baseline[Avg. Gauge],"-")</f>
        <v>1320.7658031742594</v>
      </c>
      <c r="AB634" s="29">
        <f>IFERROR(Table_TrackDisplacement[[#This Row],[Gauge Raw Data]]-Table_TrackDisplacement[[#This Row],[BL Gauge Raw Data]],"-")</f>
        <v>-0.40226166326010571</v>
      </c>
      <c r="AC6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0.47245122748232338</v>
      </c>
    </row>
    <row r="635" spans="1:29" x14ac:dyDescent="0.25">
      <c r="A635" s="27">
        <v>45805.229166666664</v>
      </c>
      <c r="B635" s="28" t="s">
        <v>39</v>
      </c>
      <c r="C635" s="28" t="str">
        <f>Table_TrackDisplacement[[#This Row],[Epoch]]&amp;"-"&amp;Table_TrackDisplacement[[#This Row],[Track ID]]</f>
        <v>45805.2291666667-250-RL-OP-0048</v>
      </c>
      <c r="D635" s="34">
        <v>51912.122778205805</v>
      </c>
      <c r="E635" s="34">
        <v>159188.25300560394</v>
      </c>
      <c r="F635" s="34">
        <v>18.886732814833675</v>
      </c>
      <c r="G635" s="34">
        <v>51911.806635538363</v>
      </c>
      <c r="H635" s="34">
        <v>159186.97026833432</v>
      </c>
      <c r="I635" s="34">
        <v>18.873524557994575</v>
      </c>
      <c r="J635" s="33">
        <v>-3.9684067451162264E-4</v>
      </c>
      <c r="K635" s="33">
        <v>3.9993334212340415E-4</v>
      </c>
      <c r="L635" s="33">
        <v>-2.8247023191596554E-4</v>
      </c>
      <c r="M635" s="33">
        <v>-6.5270440245512873E-5</v>
      </c>
      <c r="N635" s="33">
        <v>7.3243599035777152E-4</v>
      </c>
      <c r="O635" s="33">
        <v>-2.2746400674122924E-7</v>
      </c>
      <c r="P635" s="29">
        <f>(Table_TrackDisplacement[[#This Row],[LR Track Z]]-Table_TrackDisplacement[[#This Row],[RR Track Z]])*1000</f>
        <v>13.208256839099874</v>
      </c>
      <c r="Q635" s="29">
        <f>_xlfn.XLOOKUP(Table_TrackDisplacement[[#This Row],[Track ID]],Table__Track_Baseline[Track ID],Table__Track_Baseline[Avg. Cant],"-")</f>
        <v>13.490499607009099</v>
      </c>
      <c r="R635" s="29">
        <f>Table_TrackDisplacement[[#This Row],[Cant Raw Data]]-Table_TrackDisplacement[[#This Row],[BL Cant Raw Data]]</f>
        <v>-0.28224276790922431</v>
      </c>
      <c r="S635" s="30">
        <f>(Table_TrackDisplacement[[#This Row],[Delta LR Z]]-Table_TrackDisplacement[[#This Row],[Delta RR Z]])*1000</f>
        <v>-0.28224276790922431</v>
      </c>
      <c r="T635" s="29">
        <f>Table_TrackDisplacement[[#This Row],[Cant Delta Data]]-Table_TrackDisplacement[[#This Row],[Raw Cant Change]]</f>
        <v>0</v>
      </c>
      <c r="U635" s="29">
        <f ca="1">IFERROR(Table_TrackDisplacement[[#This Row],[Cant Raw Data]]-OFFSET(Table_TrackDisplacement[[#This Row],[Cant Raw Data]],-2,0),"-")</f>
        <v>1.4546524646519288</v>
      </c>
      <c r="V635" s="29">
        <f ca="1">_xlfn.XLOOKUP(Table_TrackDisplacement[[#This Row],[Track ID]],Table__Track_Baseline[Track ID],Table__Track_Baseline[Avg. Twist],"-")</f>
        <v>1.7383030324857884</v>
      </c>
      <c r="W635" s="29">
        <f ca="1">IFERROR(Table_TrackDisplacement[[#This Row],[Twist Raw Data]]-Table_TrackDisplacement[[#This Row],[BL Twist Raw Data]],"-")</f>
        <v>-0.28365056783385967</v>
      </c>
      <c r="X635" s="29">
        <f ca="1">IFERROR(Table_TrackDisplacement[[#This Row],[Cant Delta Data]]-OFFSET(Table_TrackDisplacement[[#This Row],[Cant Delta Data]],-2,0),"-")</f>
        <v>-0.28365056783385967</v>
      </c>
      <c r="Y635" s="29">
        <f ca="1">IFERROR(Table_TrackDisplacement[[#This Row],[Twist Delta Data]]-Table_TrackDisplacement[[#This Row],[Raw Twist Change]],"-")</f>
        <v>0</v>
      </c>
      <c r="Z6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1321.1871733770224</v>
      </c>
      <c r="AA635" s="29">
        <f>_xlfn.XLOOKUP(Table_TrackDisplacement[[#This Row],[Track ID]],Table__Track_Baseline[Track ID],Table__Track_Baseline[Avg. Gauge],"-")</f>
        <v>1321.5922129002581</v>
      </c>
      <c r="AB635" s="29">
        <f>IFERROR(Table_TrackDisplacement[[#This Row],[Gauge Raw Data]]-Table_TrackDisplacement[[#This Row],[BL Gauge Raw Data]],"-")</f>
        <v>-0.40503952323570047</v>
      </c>
      <c r="AC6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0.54786659997777798</v>
      </c>
    </row>
    <row r="636" spans="1:29" x14ac:dyDescent="0.25">
      <c r="A636" s="27">
        <v>45805.229166666664</v>
      </c>
      <c r="B636" s="28" t="s">
        <v>40</v>
      </c>
      <c r="C636" s="28" t="str">
        <f>Table_TrackDisplacement[[#This Row],[Epoch]]&amp;"-"&amp;Table_TrackDisplacement[[#This Row],[Track ID]]</f>
        <v>45805.2291666667-250-RL-OP-0049</v>
      </c>
      <c r="D636" s="34">
        <v>51913.094431828045</v>
      </c>
      <c r="E636" s="34">
        <v>159188.01663758603</v>
      </c>
      <c r="F636" s="34">
        <v>18.89113718783803</v>
      </c>
      <c r="G636" s="34">
        <v>51912.778100315809</v>
      </c>
      <c r="H636" s="34">
        <v>159186.73310863168</v>
      </c>
      <c r="I636" s="34">
        <v>18.876910060739853</v>
      </c>
      <c r="J636" s="33">
        <v>-4.4929139403393492E-4</v>
      </c>
      <c r="K636" s="33">
        <v>1.7963821301236749E-4</v>
      </c>
      <c r="L636" s="33">
        <v>-5.1576246177376106E-4</v>
      </c>
      <c r="M636" s="33">
        <v>-1.1884546256624162E-4</v>
      </c>
      <c r="N636" s="33">
        <v>5.1281516789458692E-4</v>
      </c>
      <c r="O636" s="33">
        <v>-4.1417007778932202E-7</v>
      </c>
      <c r="P636" s="29">
        <f>(Table_TrackDisplacement[[#This Row],[LR Track Z]]-Table_TrackDisplacement[[#This Row],[RR Track Z]])*1000</f>
        <v>14.227127098177306</v>
      </c>
      <c r="Q636" s="29">
        <f>_xlfn.XLOOKUP(Table_TrackDisplacement[[#This Row],[Track ID]],Table__Track_Baseline[Track ID],Table__Track_Baseline[Avg. Cant],"-")</f>
        <v>14.742475389873277</v>
      </c>
      <c r="R636" s="29">
        <f>Table_TrackDisplacement[[#This Row],[Cant Raw Data]]-Table_TrackDisplacement[[#This Row],[BL Cant Raw Data]]</f>
        <v>-0.51534829169597174</v>
      </c>
      <c r="S636" s="30">
        <f>(Table_TrackDisplacement[[#This Row],[Delta LR Z]]-Table_TrackDisplacement[[#This Row],[Delta RR Z]])*1000</f>
        <v>-0.51534829169597174</v>
      </c>
      <c r="T636" s="29">
        <f>Table_TrackDisplacement[[#This Row],[Cant Delta Data]]-Table_TrackDisplacement[[#This Row],[Raw Cant Change]]</f>
        <v>0</v>
      </c>
      <c r="U636" s="29">
        <f ca="1">IFERROR(Table_TrackDisplacement[[#This Row],[Cant Raw Data]]-OFFSET(Table_TrackDisplacement[[#This Row],[Cant Raw Data]],-2,0),"-")</f>
        <v>2.0377405181548625</v>
      </c>
      <c r="V636" s="29">
        <f ca="1">_xlfn.XLOOKUP(Table_TrackDisplacement[[#This Row],[Track ID]],Table__Track_Baseline[Track ID],Table__Track_Baseline[Avg. Twist],"-")</f>
        <v>2.50395156573191</v>
      </c>
      <c r="W636" s="29">
        <f ca="1">IFERROR(Table_TrackDisplacement[[#This Row],[Twist Raw Data]]-Table_TrackDisplacement[[#This Row],[BL Twist Raw Data]],"-")</f>
        <v>-0.46621104757704757</v>
      </c>
      <c r="X636" s="29">
        <f ca="1">IFERROR(Table_TrackDisplacement[[#This Row],[Cant Delta Data]]-OFFSET(Table_TrackDisplacement[[#This Row],[Cant Delta Data]],-2,0),"-")</f>
        <v>-0.46621104757704757</v>
      </c>
      <c r="Y636" s="29">
        <f ca="1">IFERROR(Table_TrackDisplacement[[#This Row],[Twist Delta Data]]-Table_TrackDisplacement[[#This Row],[Raw Twist Change]],"-")</f>
        <v>0</v>
      </c>
      <c r="Z6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1322.0115783977731</v>
      </c>
      <c r="AA636" s="29">
        <f>_xlfn.XLOOKUP(Table_TrackDisplacement[[#This Row],[Track ID]],Table__Track_Baseline[Track ID],Table__Track_Baseline[Avg. Gauge],"-")</f>
        <v>1322.4197928471017</v>
      </c>
      <c r="AB636" s="29">
        <f>IFERROR(Table_TrackDisplacement[[#This Row],[Gauge Raw Data]]-Table_TrackDisplacement[[#This Row],[BL Gauge Raw Data]],"-")</f>
        <v>-0.40821444932862505</v>
      </c>
      <c r="AC6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0.6969829686886877</v>
      </c>
    </row>
    <row r="637" spans="1:29" x14ac:dyDescent="0.25">
      <c r="A637" s="27">
        <v>45807.263888888891</v>
      </c>
      <c r="B637" s="28" t="s">
        <v>12</v>
      </c>
      <c r="C637" s="28" t="str">
        <f>Table_TrackDisplacement[[#This Row],[Epoch]]&amp;"-"&amp;Table_TrackDisplacement[[#This Row],[Track ID]]</f>
        <v>45807.2638888889-250-RL-OP-0021</v>
      </c>
      <c r="D637" s="34">
        <v>51886.101813691566</v>
      </c>
      <c r="E637" s="34">
        <v>159195.44642123292</v>
      </c>
      <c r="F637" s="34">
        <v>18.870056334450997</v>
      </c>
      <c r="G637" s="34">
        <v>51885.743029335979</v>
      </c>
      <c r="H637" s="34">
        <v>159194.18688073062</v>
      </c>
      <c r="I637" s="34">
        <v>18.866068715969192</v>
      </c>
      <c r="J637" s="33">
        <v>-1.0283400260959752E-3</v>
      </c>
      <c r="K637" s="33">
        <v>5.6737335398793221E-4</v>
      </c>
      <c r="L637" s="33">
        <v>-2.2326332782540703E-8</v>
      </c>
      <c r="M637" s="33">
        <v>5.3194649808574468E-5</v>
      </c>
      <c r="N637" s="33">
        <v>1.8500399892218411E-4</v>
      </c>
      <c r="O637" s="33">
        <v>7.0528617612808375E-8</v>
      </c>
      <c r="P637" s="29">
        <f>(Table_TrackDisplacement[[#This Row],[LR Track Z]]-Table_TrackDisplacement[[#This Row],[RR Track Z]])*1000</f>
        <v>3.9876184818048444</v>
      </c>
      <c r="Q637" s="29">
        <f>_xlfn.XLOOKUP(Table_TrackDisplacement[[#This Row],[Track ID]],Table__Track_Baseline[Track ID],Table__Track_Baseline[Avg. Cant],"-")</f>
        <v>3.9877113367552397</v>
      </c>
      <c r="R637" s="29">
        <f>Table_TrackDisplacement[[#This Row],[Cant Raw Data]]-Table_TrackDisplacement[[#This Row],[BL Cant Raw Data]]</f>
        <v>-9.2854950395349078E-5</v>
      </c>
      <c r="S637" s="30">
        <f>(Table_TrackDisplacement[[#This Row],[Delta LR Z]]-Table_TrackDisplacement[[#This Row],[Delta RR Z]])*1000</f>
        <v>-9.2854950395349078E-5</v>
      </c>
      <c r="T637" s="29">
        <f>Table_TrackDisplacement[[#This Row],[Cant Delta Data]]-Table_TrackDisplacement[[#This Row],[Raw Cant Change]]</f>
        <v>0</v>
      </c>
      <c r="U637" s="29">
        <f ca="1">IFERROR(Table_TrackDisplacement[[#This Row],[Cant Raw Data]]-OFFSET(Table_TrackDisplacement[[#This Row],[Cant Raw Data]],-2,0),"-")</f>
        <v>-9.2206383572950301</v>
      </c>
      <c r="V637" s="29" t="str">
        <f ca="1">_xlfn.XLOOKUP(Table_TrackDisplacement[[#This Row],[Track ID]],Table__Track_Baseline[Track ID],Table__Track_Baseline[Avg. Twist],"-")</f>
        <v>-</v>
      </c>
      <c r="W637" s="29" t="str">
        <f ca="1">IFERROR(Table_TrackDisplacement[[#This Row],[Twist Raw Data]]-Table_TrackDisplacement[[#This Row],[BL Twist Raw Data]],"-")</f>
        <v>-</v>
      </c>
      <c r="X637" s="29">
        <f ca="1">IFERROR(Table_TrackDisplacement[[#This Row],[Cant Delta Data]]-OFFSET(Table_TrackDisplacement[[#This Row],[Cant Delta Data]],-2,0),"-")</f>
        <v>0.28214991295882896</v>
      </c>
      <c r="Y637" s="29" t="str">
        <f ca="1">IFERROR(Table_TrackDisplacement[[#This Row],[Twist Delta Data]]-Table_TrackDisplacement[[#This Row],[Raw Twist Change]],"-")</f>
        <v>-</v>
      </c>
      <c r="Z6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1309.6504846158707</v>
      </c>
      <c r="AA637" s="29">
        <f>_xlfn.XLOOKUP(Table_TrackDisplacement[[#This Row],[Track ID]],Table__Track_Baseline[Track ID],Table__Track_Baseline[Avg. Gauge],"-")</f>
        <v>1309.5795373260466</v>
      </c>
      <c r="AB637" s="29">
        <f>IFERROR(Table_TrackDisplacement[[#This Row],[Gauge Raw Data]]-Table_TrackDisplacement[[#This Row],[BL Gauge Raw Data]],"-")</f>
        <v>7.0947289824061954E-2</v>
      </c>
      <c r="AC6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1.1471371267199912</v>
      </c>
    </row>
    <row r="638" spans="1:29" x14ac:dyDescent="0.25">
      <c r="A638" s="27">
        <v>45807.263888888891</v>
      </c>
      <c r="B638" s="28" t="s">
        <v>13</v>
      </c>
      <c r="C638" s="28" t="str">
        <f>Table_TrackDisplacement[[#This Row],[Epoch]]&amp;"-"&amp;Table_TrackDisplacement[[#This Row],[Track ID]]</f>
        <v>45807.2638888889-250-RL-OP-0022</v>
      </c>
      <c r="D638" s="34">
        <v>51887.063368977339</v>
      </c>
      <c r="E638" s="34">
        <v>159195.17180982089</v>
      </c>
      <c r="F638" s="34">
        <v>18.870125558401593</v>
      </c>
      <c r="G638" s="34">
        <v>51886.704122287876</v>
      </c>
      <c r="H638" s="34">
        <v>159193.91065564725</v>
      </c>
      <c r="I638" s="34">
        <v>18.866271499586006</v>
      </c>
      <c r="J638" s="33">
        <v>-1.0631643381202593E-3</v>
      </c>
      <c r="K638" s="33">
        <v>4.4536139466799796E-4</v>
      </c>
      <c r="L638" s="33">
        <v>-4.9760998876990925E-8</v>
      </c>
      <c r="M638" s="33">
        <v>1.1713051935657859E-4</v>
      </c>
      <c r="N638" s="33">
        <v>4.0736456867307425E-4</v>
      </c>
      <c r="O638" s="33">
        <v>1.5529858998775126E-7</v>
      </c>
      <c r="P638" s="29">
        <f>(Table_TrackDisplacement[[#This Row],[LR Track Z]]-Table_TrackDisplacement[[#This Row],[RR Track Z]])*1000</f>
        <v>3.8540588155875355</v>
      </c>
      <c r="Q638" s="29">
        <f>_xlfn.XLOOKUP(Table_TrackDisplacement[[#This Row],[Track ID]],Table__Track_Baseline[Track ID],Table__Track_Baseline[Avg. Cant],"-")</f>
        <v>3.8542638751764002</v>
      </c>
      <c r="R638" s="29">
        <f>Table_TrackDisplacement[[#This Row],[Cant Raw Data]]-Table_TrackDisplacement[[#This Row],[BL Cant Raw Data]]</f>
        <v>-2.0505958886474218E-4</v>
      </c>
      <c r="S638" s="30">
        <f>(Table_TrackDisplacement[[#This Row],[Delta LR Z]]-Table_TrackDisplacement[[#This Row],[Delta RR Z]])*1000</f>
        <v>-2.0505958886474218E-4</v>
      </c>
      <c r="T638" s="29">
        <f>Table_TrackDisplacement[[#This Row],[Cant Delta Data]]-Table_TrackDisplacement[[#This Row],[Raw Cant Change]]</f>
        <v>0</v>
      </c>
      <c r="U638" s="29">
        <f ca="1">IFERROR(Table_TrackDisplacement[[#This Row],[Cant Raw Data]]-OFFSET(Table_TrackDisplacement[[#This Row],[Cant Raw Data]],-2,0),"-")</f>
        <v>-10.37306828258977</v>
      </c>
      <c r="V638" s="29" t="str">
        <f ca="1">_xlfn.XLOOKUP(Table_TrackDisplacement[[#This Row],[Track ID]],Table__Track_Baseline[Track ID],Table__Track_Baseline[Avg. Twist],"-")</f>
        <v>-</v>
      </c>
      <c r="W638" s="29" t="str">
        <f ca="1">IFERROR(Table_TrackDisplacement[[#This Row],[Twist Raw Data]]-Table_TrackDisplacement[[#This Row],[BL Twist Raw Data]],"-")</f>
        <v>-</v>
      </c>
      <c r="X638" s="29">
        <f ca="1">IFERROR(Table_TrackDisplacement[[#This Row],[Cant Delta Data]]-OFFSET(Table_TrackDisplacement[[#This Row],[Cant Delta Data]],-2,0),"-")</f>
        <v>0.515143232107107</v>
      </c>
      <c r="Y638" s="29" t="str">
        <f ca="1">IFERROR(Table_TrackDisplacement[[#This Row],[Twist Delta Data]]-Table_TrackDisplacement[[#This Row],[Raw Twist Change]],"-")</f>
        <v>-</v>
      </c>
      <c r="Z6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1311.3286725112148</v>
      </c>
      <c r="AA638" s="29">
        <f>_xlfn.XLOOKUP(Table_TrackDisplacement[[#This Row],[Track ID]],Table__Track_Baseline[Track ID],Table__Track_Baseline[Avg. Gauge],"-")</f>
        <v>1311.6159795455751</v>
      </c>
      <c r="AB638" s="29">
        <f>IFERROR(Table_TrackDisplacement[[#This Row],[Gauge Raw Data]]-Table_TrackDisplacement[[#This Row],[BL Gauge Raw Data]],"-")</f>
        <v>-0.28730703436031035</v>
      </c>
      <c r="AC6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1.1809063262686812</v>
      </c>
    </row>
    <row r="639" spans="1:29" x14ac:dyDescent="0.25">
      <c r="A639" s="27">
        <v>45807.263888888891</v>
      </c>
      <c r="B639" s="28" t="s">
        <v>14</v>
      </c>
      <c r="C639" s="28" t="str">
        <f>Table_TrackDisplacement[[#This Row],[Epoch]]&amp;"-"&amp;Table_TrackDisplacement[[#This Row],[Track ID]]</f>
        <v>45807.2638888889-250-RL-OP-0023</v>
      </c>
      <c r="D639" s="34">
        <v>51888.024924263111</v>
      </c>
      <c r="E639" s="34">
        <v>159194.89719840887</v>
      </c>
      <c r="F639" s="34">
        <v>18.870194782352193</v>
      </c>
      <c r="G639" s="34">
        <v>51887.665215239773</v>
      </c>
      <c r="H639" s="34">
        <v>159193.63443056386</v>
      </c>
      <c r="I639" s="34">
        <v>18.866474283202823</v>
      </c>
      <c r="J639" s="33">
        <v>-1.0979886501445435E-3</v>
      </c>
      <c r="K639" s="33">
        <v>3.2334946445189416E-4</v>
      </c>
      <c r="L639" s="33">
        <v>-7.7195661418727468E-8</v>
      </c>
      <c r="M639" s="33">
        <v>1.8106639618054032E-4</v>
      </c>
      <c r="N639" s="33">
        <v>6.2972513842396438E-4</v>
      </c>
      <c r="O639" s="33">
        <v>2.4006856591540782E-7</v>
      </c>
      <c r="P639" s="29">
        <f>(Table_TrackDisplacement[[#This Row],[LR Track Z]]-Table_TrackDisplacement[[#This Row],[RR Track Z]])*1000</f>
        <v>3.7204991493702266</v>
      </c>
      <c r="Q639" s="29">
        <f>_xlfn.XLOOKUP(Table_TrackDisplacement[[#This Row],[Track ID]],Table__Track_Baseline[Track ID],Table__Track_Baseline[Avg. Cant],"-")</f>
        <v>3.7208164135975608</v>
      </c>
      <c r="R639" s="29">
        <f>Table_TrackDisplacement[[#This Row],[Cant Raw Data]]-Table_TrackDisplacement[[#This Row],[BL Cant Raw Data]]</f>
        <v>-3.1726422733413528E-4</v>
      </c>
      <c r="S639" s="30">
        <f>(Table_TrackDisplacement[[#This Row],[Delta LR Z]]-Table_TrackDisplacement[[#This Row],[Delta RR Z]])*1000</f>
        <v>-3.1726422733413528E-4</v>
      </c>
      <c r="T639" s="29">
        <f>Table_TrackDisplacement[[#This Row],[Cant Delta Data]]-Table_TrackDisplacement[[#This Row],[Raw Cant Change]]</f>
        <v>0</v>
      </c>
      <c r="U639" s="29">
        <f ca="1">IFERROR(Table_TrackDisplacement[[#This Row],[Cant Raw Data]]-OFFSET(Table_TrackDisplacement[[#This Row],[Cant Raw Data]],-2,0),"-")</f>
        <v>-0.26711933243461772</v>
      </c>
      <c r="V639" s="29">
        <f ca="1">_xlfn.XLOOKUP(Table_TrackDisplacement[[#This Row],[Track ID]],Table__Track_Baseline[Track ID],Table__Track_Baseline[Avg. Twist],"-")</f>
        <v>-0.26689492315767893</v>
      </c>
      <c r="W639" s="29">
        <f ca="1">IFERROR(Table_TrackDisplacement[[#This Row],[Twist Raw Data]]-Table_TrackDisplacement[[#This Row],[BL Twist Raw Data]],"-")</f>
        <v>-2.2440927693878621E-4</v>
      </c>
      <c r="X639" s="29">
        <f ca="1">IFERROR(Table_TrackDisplacement[[#This Row],[Cant Delta Data]]-OFFSET(Table_TrackDisplacement[[#This Row],[Cant Delta Data]],-2,0),"-")</f>
        <v>-2.2440927693878621E-4</v>
      </c>
      <c r="Y639" s="29">
        <f ca="1">IFERROR(Table_TrackDisplacement[[#This Row],[Twist Delta Data]]-Table_TrackDisplacement[[#This Row],[Raw Twist Change]],"-")</f>
        <v>0</v>
      </c>
      <c r="Z6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1313.0068750661353</v>
      </c>
      <c r="AA639" s="29">
        <f>_xlfn.XLOOKUP(Table_TrackDisplacement[[#This Row],[Track ID]],Table__Track_Baseline[Track ID],Table__Track_Baseline[Avg. Gauge],"-")</f>
        <v>1313.6524365911453</v>
      </c>
      <c r="AB639" s="29">
        <f>IFERROR(Table_TrackDisplacement[[#This Row],[Gauge Raw Data]]-Table_TrackDisplacement[[#This Row],[BL Gauge Raw Data]],"-")</f>
        <v>-0.64556152500995267</v>
      </c>
      <c r="AC6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1.315236847791337</v>
      </c>
    </row>
    <row r="640" spans="1:29" x14ac:dyDescent="0.25">
      <c r="A640" s="27">
        <v>45807.263888888891</v>
      </c>
      <c r="B640" s="28" t="s">
        <v>15</v>
      </c>
      <c r="C640" s="28" t="str">
        <f>Table_TrackDisplacement[[#This Row],[Epoch]]&amp;"-"&amp;Table_TrackDisplacement[[#This Row],[Track ID]]</f>
        <v>45807.2638888889-250-RL-OP-0024</v>
      </c>
      <c r="D640" s="34">
        <v>51888.98628832103</v>
      </c>
      <c r="E640" s="34">
        <v>159194.62201573106</v>
      </c>
      <c r="F640" s="34">
        <v>18.869514730242752</v>
      </c>
      <c r="G640" s="34">
        <v>51888.624024107339</v>
      </c>
      <c r="H640" s="34">
        <v>159193.3577967032</v>
      </c>
      <c r="I640" s="34">
        <v>18.86545332152658</v>
      </c>
      <c r="J640" s="33">
        <v>-2.3585504095535725E-5</v>
      </c>
      <c r="K640" s="33">
        <v>-8.2395679783076048E-5</v>
      </c>
      <c r="L640" s="33">
        <v>-2.2187327530787115E-7</v>
      </c>
      <c r="M640" s="33">
        <v>-1.0719956699176691E-3</v>
      </c>
      <c r="N640" s="33">
        <v>7.5046025449410081E-4</v>
      </c>
      <c r="O640" s="33">
        <v>2.1475951683669336E-7</v>
      </c>
      <c r="P640" s="29">
        <f>(Table_TrackDisplacement[[#This Row],[LR Track Z]]-Table_TrackDisplacement[[#This Row],[RR Track Z]])*1000</f>
        <v>4.0614087161721102</v>
      </c>
      <c r="Q640" s="29">
        <f>_xlfn.XLOOKUP(Table_TrackDisplacement[[#This Row],[Track ID]],Table__Track_Baseline[Track ID],Table__Track_Baseline[Avg. Cant],"-")</f>
        <v>4.0618453489642548</v>
      </c>
      <c r="R640" s="29">
        <f>Table_TrackDisplacement[[#This Row],[Cant Raw Data]]-Table_TrackDisplacement[[#This Row],[BL Cant Raw Data]]</f>
        <v>-4.3663279214456452E-4</v>
      </c>
      <c r="S640" s="30">
        <f>(Table_TrackDisplacement[[#This Row],[Delta LR Z]]-Table_TrackDisplacement[[#This Row],[Delta RR Z]])*1000</f>
        <v>-4.3663279214456452E-4</v>
      </c>
      <c r="T640" s="29">
        <f>Table_TrackDisplacement[[#This Row],[Cant Delta Data]]-Table_TrackDisplacement[[#This Row],[Raw Cant Change]]</f>
        <v>0</v>
      </c>
      <c r="U640" s="29">
        <f ca="1">IFERROR(Table_TrackDisplacement[[#This Row],[Cant Raw Data]]-OFFSET(Table_TrackDisplacement[[#This Row],[Cant Raw Data]],-2,0),"-")</f>
        <v>0.2073499005845747</v>
      </c>
      <c r="V640" s="29">
        <f ca="1">_xlfn.XLOOKUP(Table_TrackDisplacement[[#This Row],[Track ID]],Table__Track_Baseline[Track ID],Table__Track_Baseline[Avg. Twist],"-")</f>
        <v>0.20758147378785452</v>
      </c>
      <c r="W640" s="29">
        <f ca="1">IFERROR(Table_TrackDisplacement[[#This Row],[Twist Raw Data]]-Table_TrackDisplacement[[#This Row],[BL Twist Raw Data]],"-")</f>
        <v>-2.3157320327982234E-4</v>
      </c>
      <c r="X640" s="29">
        <f ca="1">IFERROR(Table_TrackDisplacement[[#This Row],[Cant Delta Data]]-OFFSET(Table_TrackDisplacement[[#This Row],[Cant Delta Data]],-2,0),"-")</f>
        <v>-2.3157320327982234E-4</v>
      </c>
      <c r="Y640" s="29">
        <f ca="1">IFERROR(Table_TrackDisplacement[[#This Row],[Twist Delta Data]]-Table_TrackDisplacement[[#This Row],[Raw Twist Change]],"-")</f>
        <v>0</v>
      </c>
      <c r="Z6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640" s="29">
        <f>_xlfn.XLOOKUP(Table_TrackDisplacement[[#This Row],[Track ID]],Table__Track_Baseline[Track ID],Table__Track_Baseline[Avg. Gauge],"-")</f>
        <v>1315.6175827293309</v>
      </c>
      <c r="AB640" s="29">
        <f>IFERROR(Table_TrackDisplacement[[#This Row],[Gauge Raw Data]]-Table_TrackDisplacement[[#This Row],[BL Gauge Raw Data]],"-")</f>
        <v>-0.51241356743230426</v>
      </c>
      <c r="AC6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641" spans="1:29" x14ac:dyDescent="0.25">
      <c r="A641" s="27">
        <v>45807.263888888891</v>
      </c>
      <c r="B641" s="28" t="s">
        <v>16</v>
      </c>
      <c r="C641" s="28" t="str">
        <f>Table_TrackDisplacement[[#This Row],[Epoch]]&amp;"-"&amp;Table_TrackDisplacement[[#This Row],[Track ID]]</f>
        <v>45807.2638888889-250-RL-OP-0025</v>
      </c>
      <c r="D641" s="34">
        <v>51889.947664398285</v>
      </c>
      <c r="E641" s="34">
        <v>159194.34677858101</v>
      </c>
      <c r="F641" s="34">
        <v>18.868773577574299</v>
      </c>
      <c r="G641" s="34">
        <v>51889.58479107709</v>
      </c>
      <c r="H641" s="34">
        <v>159193.08044244221</v>
      </c>
      <c r="I641" s="34">
        <v>18.864251762034648</v>
      </c>
      <c r="J641" s="33">
        <v>-4.9094378482550383E-5</v>
      </c>
      <c r="K641" s="33">
        <v>-1.7151059000752866E-4</v>
      </c>
      <c r="L641" s="33">
        <v>-4.6184004887095398E-7</v>
      </c>
      <c r="M641" s="33">
        <v>-1.15464479313232E-3</v>
      </c>
      <c r="N641" s="33">
        <v>4.6399520942941308E-4</v>
      </c>
      <c r="O641" s="33">
        <v>4.6129782305115441E-7</v>
      </c>
      <c r="P641" s="29">
        <f>(Table_TrackDisplacement[[#This Row],[LR Track Z]]-Table_TrackDisplacement[[#This Row],[RR Track Z]])*1000</f>
        <v>4.5218155396504756</v>
      </c>
      <c r="Q641" s="29">
        <f>_xlfn.XLOOKUP(Table_TrackDisplacement[[#This Row],[Track ID]],Table__Track_Baseline[Track ID],Table__Track_Baseline[Avg. Cant],"-")</f>
        <v>4.5227386775223977</v>
      </c>
      <c r="R641" s="29">
        <f>Table_TrackDisplacement[[#This Row],[Cant Raw Data]]-Table_TrackDisplacement[[#This Row],[BL Cant Raw Data]]</f>
        <v>-9.2313787192210839E-4</v>
      </c>
      <c r="S641" s="30">
        <f>(Table_TrackDisplacement[[#This Row],[Delta LR Z]]-Table_TrackDisplacement[[#This Row],[Delta RR Z]])*1000</f>
        <v>-9.2313787192210839E-4</v>
      </c>
      <c r="T641" s="29">
        <f>Table_TrackDisplacement[[#This Row],[Cant Delta Data]]-Table_TrackDisplacement[[#This Row],[Raw Cant Change]]</f>
        <v>0</v>
      </c>
      <c r="U641" s="29">
        <f ca="1">IFERROR(Table_TrackDisplacement[[#This Row],[Cant Raw Data]]-OFFSET(Table_TrackDisplacement[[#This Row],[Cant Raw Data]],-2,0),"-")</f>
        <v>0.80131639028024892</v>
      </c>
      <c r="V641" s="29">
        <f ca="1">_xlfn.XLOOKUP(Table_TrackDisplacement[[#This Row],[Track ID]],Table__Track_Baseline[Track ID],Table__Track_Baseline[Avg. Twist],"-")</f>
        <v>0.8019222639248369</v>
      </c>
      <c r="W641" s="29">
        <f ca="1">IFERROR(Table_TrackDisplacement[[#This Row],[Twist Raw Data]]-Table_TrackDisplacement[[#This Row],[BL Twist Raw Data]],"-")</f>
        <v>-6.058736445879731E-4</v>
      </c>
      <c r="X641" s="29">
        <f ca="1">IFERROR(Table_TrackDisplacement[[#This Row],[Cant Delta Data]]-OFFSET(Table_TrackDisplacement[[#This Row],[Cant Delta Data]],-2,0),"-")</f>
        <v>-6.058736445879731E-4</v>
      </c>
      <c r="Y641" s="29">
        <f ca="1">IFERROR(Table_TrackDisplacement[[#This Row],[Twist Delta Data]]-Table_TrackDisplacement[[#This Row],[Raw Twist Change]],"-")</f>
        <v>0</v>
      </c>
      <c r="Z6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641" s="29">
        <f>_xlfn.XLOOKUP(Table_TrackDisplacement[[#This Row],[Track ID]],Table__Track_Baseline[Track ID],Table__Track_Baseline[Avg. Gauge],"-")</f>
        <v>1317.6166071174061</v>
      </c>
      <c r="AB641" s="29">
        <f>IFERROR(Table_TrackDisplacement[[#This Row],[Gauge Raw Data]]-Table_TrackDisplacement[[#This Row],[BL Gauge Raw Data]],"-")</f>
        <v>-0.30695844940373718</v>
      </c>
      <c r="AC6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642" spans="1:29" x14ac:dyDescent="0.25">
      <c r="A642" s="27">
        <v>45807.263888888891</v>
      </c>
      <c r="B642" s="28" t="s">
        <v>17</v>
      </c>
      <c r="C642" s="28" t="str">
        <f>Table_TrackDisplacement[[#This Row],[Epoch]]&amp;"-"&amp;Table_TrackDisplacement[[#This Row],[Track ID]]</f>
        <v>45807.2638888889-250-RL-OP-0026</v>
      </c>
      <c r="D642" s="34">
        <v>51890.909040475541</v>
      </c>
      <c r="E642" s="34">
        <v>159194.07154143095</v>
      </c>
      <c r="F642" s="34">
        <v>18.868032424905849</v>
      </c>
      <c r="G642" s="34">
        <v>51890.545558046833</v>
      </c>
      <c r="H642" s="34">
        <v>159192.80308818122</v>
      </c>
      <c r="I642" s="34">
        <v>18.86305020254272</v>
      </c>
      <c r="J642" s="33">
        <v>-7.460325286956504E-5</v>
      </c>
      <c r="K642" s="33">
        <v>-2.6062552933581173E-4</v>
      </c>
      <c r="L642" s="33">
        <v>-7.0180681888132312E-7</v>
      </c>
      <c r="M642" s="33">
        <v>-1.2372939308988862E-3</v>
      </c>
      <c r="N642" s="33">
        <v>1.7753013526089489E-4</v>
      </c>
      <c r="O642" s="33">
        <v>7.0783612571290178E-7</v>
      </c>
      <c r="P642" s="29">
        <f>(Table_TrackDisplacement[[#This Row],[LR Track Z]]-Table_TrackDisplacement[[#This Row],[RR Track Z]])*1000</f>
        <v>4.9822223631288409</v>
      </c>
      <c r="Q642" s="29">
        <f>_xlfn.XLOOKUP(Table_TrackDisplacement[[#This Row],[Track ID]],Table__Track_Baseline[Track ID],Table__Track_Baseline[Avg. Cant],"-")</f>
        <v>4.9836320060734352</v>
      </c>
      <c r="R642" s="29">
        <f>Table_TrackDisplacement[[#This Row],[Cant Raw Data]]-Table_TrackDisplacement[[#This Row],[BL Cant Raw Data]]</f>
        <v>-1.4096429445942249E-3</v>
      </c>
      <c r="S642" s="30">
        <f>(Table_TrackDisplacement[[#This Row],[Delta LR Z]]-Table_TrackDisplacement[[#This Row],[Delta RR Z]])*1000</f>
        <v>-1.4096429445942249E-3</v>
      </c>
      <c r="T642" s="29">
        <f>Table_TrackDisplacement[[#This Row],[Cant Delta Data]]-Table_TrackDisplacement[[#This Row],[Raw Cant Change]]</f>
        <v>0</v>
      </c>
      <c r="U642" s="29">
        <f ca="1">IFERROR(Table_TrackDisplacement[[#This Row],[Cant Raw Data]]-OFFSET(Table_TrackDisplacement[[#This Row],[Cant Raw Data]],-2,0),"-")</f>
        <v>0.92081364695673074</v>
      </c>
      <c r="V642" s="29">
        <f ca="1">_xlfn.XLOOKUP(Table_TrackDisplacement[[#This Row],[Track ID]],Table__Track_Baseline[Track ID],Table__Track_Baseline[Avg. Twist],"-")</f>
        <v>0.9217866571091804</v>
      </c>
      <c r="W642" s="29">
        <f ca="1">IFERROR(Table_TrackDisplacement[[#This Row],[Twist Raw Data]]-Table_TrackDisplacement[[#This Row],[BL Twist Raw Data]],"-")</f>
        <v>-9.7301015244966038E-4</v>
      </c>
      <c r="X642" s="29">
        <f ca="1">IFERROR(Table_TrackDisplacement[[#This Row],[Cant Delta Data]]-OFFSET(Table_TrackDisplacement[[#This Row],[Cant Delta Data]],-2,0),"-")</f>
        <v>-9.7301015244966038E-4</v>
      </c>
      <c r="Y642" s="29">
        <f ca="1">IFERROR(Table_TrackDisplacement[[#This Row],[Twist Delta Data]]-Table_TrackDisplacement[[#This Row],[Raw Twist Change]],"-")</f>
        <v>0</v>
      </c>
      <c r="Z6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642" s="29">
        <f>_xlfn.XLOOKUP(Table_TrackDisplacement[[#This Row],[Track ID]],Table__Track_Baseline[Track ID],Table__Track_Baseline[Avg. Gauge],"-")</f>
        <v>1319.6157879683969</v>
      </c>
      <c r="AB642" s="29">
        <f>IFERROR(Table_TrackDisplacement[[#This Row],[Gauge Raw Data]]-Table_TrackDisplacement[[#This Row],[BL Gauge Raw Data]],"-")</f>
        <v>-0.10150411739118681</v>
      </c>
      <c r="AC6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643" spans="1:29" x14ac:dyDescent="0.25">
      <c r="A643" s="27">
        <v>45807.263888888891</v>
      </c>
      <c r="B643" s="28" t="s">
        <v>18</v>
      </c>
      <c r="C643" s="28" t="str">
        <f>Table_TrackDisplacement[[#This Row],[Epoch]]&amp;"-"&amp;Table_TrackDisplacement[[#This Row],[Track ID]]</f>
        <v>45807.2638888889-250-RL-OP-0027</v>
      </c>
      <c r="D643" s="34">
        <v>51891.869997674046</v>
      </c>
      <c r="E643" s="34">
        <v>159193.79503821288</v>
      </c>
      <c r="F643" s="34">
        <v>18.865661670375356</v>
      </c>
      <c r="G643" s="34">
        <v>51891.504353461787</v>
      </c>
      <c r="H643" s="34">
        <v>159192.52690810763</v>
      </c>
      <c r="I643" s="34">
        <v>18.861283132921656</v>
      </c>
      <c r="J643" s="33">
        <v>-9.9999999656574801E-4</v>
      </c>
      <c r="K643" s="33">
        <v>0</v>
      </c>
      <c r="L643" s="33">
        <v>0</v>
      </c>
      <c r="M643" s="33">
        <v>-5.9261651040287688E-4</v>
      </c>
      <c r="N643" s="33">
        <v>2.5689514586701989E-4</v>
      </c>
      <c r="O643" s="33">
        <v>2.6530467422958282E-7</v>
      </c>
      <c r="P643" s="29">
        <f>(Table_TrackDisplacement[[#This Row],[LR Track Z]]-Table_TrackDisplacement[[#This Row],[RR Track Z]])*1000</f>
        <v>4.3785374537002042</v>
      </c>
      <c r="Q643" s="29">
        <f>_xlfn.XLOOKUP(Table_TrackDisplacement[[#This Row],[Track ID]],Table__Track_Baseline[Track ID],Table__Track_Baseline[Avg. Cant],"-")</f>
        <v>4.3788027583744338</v>
      </c>
      <c r="R643" s="29">
        <f>Table_TrackDisplacement[[#This Row],[Cant Raw Data]]-Table_TrackDisplacement[[#This Row],[BL Cant Raw Data]]</f>
        <v>-2.6530467422958282E-4</v>
      </c>
      <c r="S643" s="30">
        <f>(Table_TrackDisplacement[[#This Row],[Delta LR Z]]-Table_TrackDisplacement[[#This Row],[Delta RR Z]])*1000</f>
        <v>-2.6530467422958282E-4</v>
      </c>
      <c r="T643" s="29">
        <f>Table_TrackDisplacement[[#This Row],[Cant Delta Data]]-Table_TrackDisplacement[[#This Row],[Raw Cant Change]]</f>
        <v>0</v>
      </c>
      <c r="U643" s="29">
        <f ca="1">IFERROR(Table_TrackDisplacement[[#This Row],[Cant Raw Data]]-OFFSET(Table_TrackDisplacement[[#This Row],[Cant Raw Data]],-2,0),"-")</f>
        <v>-0.14327808595027136</v>
      </c>
      <c r="V643" s="29">
        <f ca="1">_xlfn.XLOOKUP(Table_TrackDisplacement[[#This Row],[Track ID]],Table__Track_Baseline[Track ID],Table__Track_Baseline[Avg. Twist],"-")</f>
        <v>-0.14393591914796389</v>
      </c>
      <c r="W643" s="29">
        <f ca="1">IFERROR(Table_TrackDisplacement[[#This Row],[Twist Raw Data]]-Table_TrackDisplacement[[#This Row],[BL Twist Raw Data]],"-")</f>
        <v>6.5783319769252557E-4</v>
      </c>
      <c r="X643" s="29">
        <f ca="1">IFERROR(Table_TrackDisplacement[[#This Row],[Cant Delta Data]]-OFFSET(Table_TrackDisplacement[[#This Row],[Cant Delta Data]],-2,0),"-")</f>
        <v>6.5783319769252557E-4</v>
      </c>
      <c r="Y643" s="29">
        <f ca="1">IFERROR(Table_TrackDisplacement[[#This Row],[Twist Delta Data]]-Table_TrackDisplacement[[#This Row],[Raw Twist Change]],"-")</f>
        <v>0</v>
      </c>
      <c r="Z6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1319.7987821604347</v>
      </c>
      <c r="AA643" s="29">
        <f>_xlfn.XLOOKUP(Table_TrackDisplacement[[#This Row],[Track ID]],Table__Track_Baseline[Track ID],Table__Track_Baseline[Avg. Gauge],"-")</f>
        <v>1320.1585236010314</v>
      </c>
      <c r="AB643" s="29">
        <f>IFERROR(Table_TrackDisplacement[[#This Row],[Gauge Raw Data]]-Table_TrackDisplacement[[#This Row],[BL Gauge Raw Data]],"-")</f>
        <v>-0.35974144059673563</v>
      </c>
      <c r="AC6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0.48161861587237448</v>
      </c>
    </row>
    <row r="644" spans="1:29" x14ac:dyDescent="0.25">
      <c r="A644" s="27">
        <v>45807.263888888891</v>
      </c>
      <c r="B644" s="28" t="s">
        <v>19</v>
      </c>
      <c r="C644" s="28" t="str">
        <f>Table_TrackDisplacement[[#This Row],[Epoch]]&amp;"-"&amp;Table_TrackDisplacement[[#This Row],[Track ID]]</f>
        <v>45807.2638888889-250-RL-OP-0028</v>
      </c>
      <c r="D644" s="34">
        <v>51892.83098666594</v>
      </c>
      <c r="E644" s="34">
        <v>159193.51846240537</v>
      </c>
      <c r="F644" s="34">
        <v>18.863216230483452</v>
      </c>
      <c r="G644" s="34">
        <v>51892.465288045249</v>
      </c>
      <c r="H644" s="34">
        <v>159192.25013834573</v>
      </c>
      <c r="I644" s="34">
        <v>18.859487246856443</v>
      </c>
      <c r="J644" s="33">
        <v>-9.9999999656574801E-4</v>
      </c>
      <c r="K644" s="33">
        <v>0</v>
      </c>
      <c r="L644" s="33">
        <v>0</v>
      </c>
      <c r="M644" s="33">
        <v>-5.151581863174215E-4</v>
      </c>
      <c r="N644" s="33">
        <v>5.2561389748007059E-4</v>
      </c>
      <c r="O644" s="33">
        <v>5.4282002182048927E-7</v>
      </c>
      <c r="P644" s="29">
        <f>(Table_TrackDisplacement[[#This Row],[LR Track Z]]-Table_TrackDisplacement[[#This Row],[RR Track Z]])*1000</f>
        <v>3.7289836270097965</v>
      </c>
      <c r="Q644" s="29">
        <f>_xlfn.XLOOKUP(Table_TrackDisplacement[[#This Row],[Track ID]],Table__Track_Baseline[Track ID],Table__Track_Baseline[Avg. Cant],"-")</f>
        <v>3.729526447031617</v>
      </c>
      <c r="R644" s="29">
        <f>Table_TrackDisplacement[[#This Row],[Cant Raw Data]]-Table_TrackDisplacement[[#This Row],[BL Cant Raw Data]]</f>
        <v>-5.4282002182048927E-4</v>
      </c>
      <c r="S644" s="30">
        <f>(Table_TrackDisplacement[[#This Row],[Delta LR Z]]-Table_TrackDisplacement[[#This Row],[Delta RR Z]])*1000</f>
        <v>-5.4282002182048927E-4</v>
      </c>
      <c r="T644" s="29">
        <f>Table_TrackDisplacement[[#This Row],[Cant Delta Data]]-Table_TrackDisplacement[[#This Row],[Raw Cant Change]]</f>
        <v>0</v>
      </c>
      <c r="U644" s="29">
        <f ca="1">IFERROR(Table_TrackDisplacement[[#This Row],[Cant Raw Data]]-OFFSET(Table_TrackDisplacement[[#This Row],[Cant Raw Data]],-2,0),"-")</f>
        <v>-1.2532387361190445</v>
      </c>
      <c r="V644" s="29">
        <f ca="1">_xlfn.XLOOKUP(Table_TrackDisplacement[[#This Row],[Track ID]],Table__Track_Baseline[Track ID],Table__Track_Baseline[Avg. Twist],"-")</f>
        <v>-1.2541055590418182</v>
      </c>
      <c r="W644" s="29">
        <f ca="1">IFERROR(Table_TrackDisplacement[[#This Row],[Twist Raw Data]]-Table_TrackDisplacement[[#This Row],[BL Twist Raw Data]],"-")</f>
        <v>8.6682292277373563E-4</v>
      </c>
      <c r="X644" s="29">
        <f ca="1">IFERROR(Table_TrackDisplacement[[#This Row],[Cant Delta Data]]-OFFSET(Table_TrackDisplacement[[#This Row],[Cant Delta Data]],-2,0),"-")</f>
        <v>8.6682292277373563E-4</v>
      </c>
      <c r="Y644" s="29">
        <f ca="1">IFERROR(Table_TrackDisplacement[[#This Row],[Twist Delta Data]]-Table_TrackDisplacement[[#This Row],[Raw Twist Change]],"-")</f>
        <v>0</v>
      </c>
      <c r="Z6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1319.9982222530114</v>
      </c>
      <c r="AA644" s="29">
        <f>_xlfn.XLOOKUP(Table_TrackDisplacement[[#This Row],[Track ID]],Table__Track_Baseline[Track ID],Table__Track_Baseline[Avg. Gauge],"-")</f>
        <v>1320.6376231231336</v>
      </c>
      <c r="AB644" s="29">
        <f>IFERROR(Table_TrackDisplacement[[#This Row],[Gauge Raw Data]]-Table_TrackDisplacement[[#This Row],[BL Gauge Raw Data]],"-")</f>
        <v>-0.63940087012224467</v>
      </c>
      <c r="AC6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0.71508170501184021</v>
      </c>
    </row>
    <row r="645" spans="1:29" x14ac:dyDescent="0.25">
      <c r="A645" s="27">
        <v>45807.263888888891</v>
      </c>
      <c r="B645" s="28" t="s">
        <v>20</v>
      </c>
      <c r="C645" s="28" t="str">
        <f>Table_TrackDisplacement[[#This Row],[Epoch]]&amp;"-"&amp;Table_TrackDisplacement[[#This Row],[Track ID]]</f>
        <v>45807.2638888889-250-RL-OP-0029</v>
      </c>
      <c r="D645" s="34">
        <v>51893.79183894024</v>
      </c>
      <c r="E645" s="34">
        <v>159193.24190592469</v>
      </c>
      <c r="F645" s="34">
        <v>18.86092641939771</v>
      </c>
      <c r="G645" s="34">
        <v>51893.426692097528</v>
      </c>
      <c r="H645" s="34">
        <v>159191.97323012177</v>
      </c>
      <c r="I645" s="34">
        <v>18.857700906325203</v>
      </c>
      <c r="J645" s="33">
        <v>-9.9552263418445364E-4</v>
      </c>
      <c r="K645" s="33">
        <v>1.5531608369201422E-5</v>
      </c>
      <c r="L645" s="33">
        <v>5.8660084256700884E-6</v>
      </c>
      <c r="M645" s="33">
        <v>-4.609901225194335E-7</v>
      </c>
      <c r="N645" s="33">
        <v>6.6506848088465631E-4</v>
      </c>
      <c r="O645" s="33">
        <v>2.4049384705904231E-10</v>
      </c>
      <c r="P645" s="29">
        <f>(Table_TrackDisplacement[[#This Row],[LR Track Z]]-Table_TrackDisplacement[[#This Row],[RR Track Z]])*1000</f>
        <v>3.2255130725076242</v>
      </c>
      <c r="Q645" s="29">
        <f>_xlfn.XLOOKUP(Table_TrackDisplacement[[#This Row],[Track ID]],Table__Track_Baseline[Track ID],Table__Track_Baseline[Avg. Cant],"-")</f>
        <v>3.2196473045758012</v>
      </c>
      <c r="R645" s="29">
        <f>Table_TrackDisplacement[[#This Row],[Cant Raw Data]]-Table_TrackDisplacement[[#This Row],[BL Cant Raw Data]]</f>
        <v>5.8657679318230294E-3</v>
      </c>
      <c r="S645" s="30">
        <f>(Table_TrackDisplacement[[#This Row],[Delta LR Z]]-Table_TrackDisplacement[[#This Row],[Delta RR Z]])*1000</f>
        <v>5.8657679318230294E-3</v>
      </c>
      <c r="T645" s="29">
        <f>Table_TrackDisplacement[[#This Row],[Cant Delta Data]]-Table_TrackDisplacement[[#This Row],[Raw Cant Change]]</f>
        <v>0</v>
      </c>
      <c r="U645" s="29">
        <f ca="1">IFERROR(Table_TrackDisplacement[[#This Row],[Cant Raw Data]]-OFFSET(Table_TrackDisplacement[[#This Row],[Cant Raw Data]],-2,0),"-")</f>
        <v>-1.15302438119258</v>
      </c>
      <c r="V645" s="29">
        <f ca="1">_xlfn.XLOOKUP(Table_TrackDisplacement[[#This Row],[Track ID]],Table__Track_Baseline[Track ID],Table__Track_Baseline[Avg. Twist],"-")</f>
        <v>-1.1591554537986326</v>
      </c>
      <c r="W645" s="29">
        <f ca="1">IFERROR(Table_TrackDisplacement[[#This Row],[Twist Raw Data]]-Table_TrackDisplacement[[#This Row],[BL Twist Raw Data]],"-")</f>
        <v>6.1310726060526122E-3</v>
      </c>
      <c r="X645" s="29">
        <f ca="1">IFERROR(Table_TrackDisplacement[[#This Row],[Cant Delta Data]]-OFFSET(Table_TrackDisplacement[[#This Row],[Cant Delta Data]],-2,0),"-")</f>
        <v>6.1310726060526122E-3</v>
      </c>
      <c r="Y645" s="29">
        <f ca="1">IFERROR(Table_TrackDisplacement[[#This Row],[Twist Delta Data]]-Table_TrackDisplacement[[#This Row],[Raw Twist Change]],"-")</f>
        <v>0</v>
      </c>
      <c r="Z6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1320.1821516675407</v>
      </c>
      <c r="AA645" s="29">
        <f>_xlfn.XLOOKUP(Table_TrackDisplacement[[#This Row],[Track ID]],Table__Track_Baseline[Track ID],Table__Track_Baseline[Avg. Gauge],"-")</f>
        <v>1321.0817834196855</v>
      </c>
      <c r="AB645" s="29">
        <f>IFERROR(Table_TrackDisplacement[[#This Row],[Gauge Raw Data]]-Table_TrackDisplacement[[#This Row],[BL Gauge Raw Data]],"-")</f>
        <v>-0.89963175214484181</v>
      </c>
      <c r="AC6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1.1883098213318897</v>
      </c>
    </row>
    <row r="646" spans="1:29" x14ac:dyDescent="0.25">
      <c r="A646" s="27">
        <v>45807.263888888891</v>
      </c>
      <c r="B646" s="28" t="s">
        <v>21</v>
      </c>
      <c r="C646" s="28" t="str">
        <f>Table_TrackDisplacement[[#This Row],[Epoch]]&amp;"-"&amp;Table_TrackDisplacement[[#This Row],[Track ID]]</f>
        <v>45807.2638888889-250-RL-OP-0030</v>
      </c>
      <c r="D646" s="34">
        <v>51894.752729646825</v>
      </c>
      <c r="E646" s="34">
        <v>159192.96497849975</v>
      </c>
      <c r="F646" s="34">
        <v>18.861427736242298</v>
      </c>
      <c r="G646" s="34">
        <v>51894.387465215557</v>
      </c>
      <c r="H646" s="34">
        <v>159191.69589460938</v>
      </c>
      <c r="I646" s="34">
        <v>18.857871911080654</v>
      </c>
      <c r="J646" s="33">
        <v>-9.1056327801197767E-4</v>
      </c>
      <c r="K646" s="33">
        <v>3.1024907366372645E-4</v>
      </c>
      <c r="L646" s="33">
        <v>1.1717546621170527E-4</v>
      </c>
      <c r="M646" s="33">
        <v>-8.7440406787209213E-5</v>
      </c>
      <c r="N646" s="33">
        <v>3.635249740909785E-4</v>
      </c>
      <c r="O646" s="33">
        <v>4.5616282307037181E-8</v>
      </c>
      <c r="P646" s="29">
        <f>(Table_TrackDisplacement[[#This Row],[LR Track Z]]-Table_TrackDisplacement[[#This Row],[RR Track Z]])*1000</f>
        <v>3.5558251616443215</v>
      </c>
      <c r="Q646" s="29">
        <f>_xlfn.XLOOKUP(Table_TrackDisplacement[[#This Row],[Track ID]],Table__Track_Baseline[Track ID],Table__Track_Baseline[Avg. Cant],"-")</f>
        <v>3.4386953117149233</v>
      </c>
      <c r="R646" s="29">
        <f>Table_TrackDisplacement[[#This Row],[Cant Raw Data]]-Table_TrackDisplacement[[#This Row],[BL Cant Raw Data]]</f>
        <v>0.11712984992939823</v>
      </c>
      <c r="S646" s="30">
        <f>(Table_TrackDisplacement[[#This Row],[Delta LR Z]]-Table_TrackDisplacement[[#This Row],[Delta RR Z]])*1000</f>
        <v>0.11712984992939823</v>
      </c>
      <c r="T646" s="29">
        <f>Table_TrackDisplacement[[#This Row],[Cant Delta Data]]-Table_TrackDisplacement[[#This Row],[Raw Cant Change]]</f>
        <v>0</v>
      </c>
      <c r="U646" s="29">
        <f ca="1">IFERROR(Table_TrackDisplacement[[#This Row],[Cant Raw Data]]-OFFSET(Table_TrackDisplacement[[#This Row],[Cant Raw Data]],-2,0),"-")</f>
        <v>-0.17315846536547497</v>
      </c>
      <c r="V646" s="29">
        <f ca="1">_xlfn.XLOOKUP(Table_TrackDisplacement[[#This Row],[Track ID]],Table__Track_Baseline[Track ID],Table__Track_Baseline[Avg. Twist],"-")</f>
        <v>-0.29083113531669369</v>
      </c>
      <c r="W646" s="29">
        <f ca="1">IFERROR(Table_TrackDisplacement[[#This Row],[Twist Raw Data]]-Table_TrackDisplacement[[#This Row],[BL Twist Raw Data]],"-")</f>
        <v>0.11767266995121872</v>
      </c>
      <c r="X646" s="29">
        <f ca="1">IFERROR(Table_TrackDisplacement[[#This Row],[Cant Delta Data]]-OFFSET(Table_TrackDisplacement[[#This Row],[Cant Delta Data]],-2,0),"-")</f>
        <v>0.11767266995121872</v>
      </c>
      <c r="Y646" s="29">
        <f ca="1">IFERROR(Table_TrackDisplacement[[#This Row],[Twist Delta Data]]-Table_TrackDisplacement[[#This Row],[Raw Twist Change]],"-")</f>
        <v>0</v>
      </c>
      <c r="Z6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1320.6076894472051</v>
      </c>
      <c r="AA646" s="29">
        <f>_xlfn.XLOOKUP(Table_TrackDisplacement[[#This Row],[Track ID]],Table__Track_Baseline[Track ID],Table__Track_Baseline[Avg. Gauge],"-")</f>
        <v>1320.8864707908592</v>
      </c>
      <c r="AB646" s="29">
        <f>IFERROR(Table_TrackDisplacement[[#This Row],[Gauge Raw Data]]-Table_TrackDisplacement[[#This Row],[BL Gauge Raw Data]],"-")</f>
        <v>-0.27878134365414553</v>
      </c>
      <c r="AC6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0.83312003003416302</v>
      </c>
    </row>
    <row r="647" spans="1:29" x14ac:dyDescent="0.25">
      <c r="A647" s="27">
        <v>45807.263888888891</v>
      </c>
      <c r="B647" s="28" t="s">
        <v>22</v>
      </c>
      <c r="C647" s="28" t="str">
        <f>Table_TrackDisplacement[[#This Row],[Epoch]]&amp;"-"&amp;Table_TrackDisplacement[[#This Row],[Track ID]]</f>
        <v>45807.2638888889-250-RL-OP-0031</v>
      </c>
      <c r="D647" s="34">
        <v>51895.713620353403</v>
      </c>
      <c r="E647" s="34">
        <v>159192.6880510748</v>
      </c>
      <c r="F647" s="34">
        <v>18.861929053086882</v>
      </c>
      <c r="G647" s="34">
        <v>51895.348238333587</v>
      </c>
      <c r="H647" s="34">
        <v>159191.41855909702</v>
      </c>
      <c r="I647" s="34">
        <v>18.858042915836105</v>
      </c>
      <c r="J647" s="33">
        <v>-8.2560392183950171E-4</v>
      </c>
      <c r="K647" s="33">
        <v>6.0496653895825148E-4</v>
      </c>
      <c r="L647" s="33">
        <v>2.2848492399774045E-4</v>
      </c>
      <c r="M647" s="33">
        <v>-1.7441983072785661E-4</v>
      </c>
      <c r="N647" s="33">
        <v>6.1981496401131153E-5</v>
      </c>
      <c r="O647" s="33">
        <v>9.0992070767015321E-8</v>
      </c>
      <c r="P647" s="29">
        <f>(Table_TrackDisplacement[[#This Row],[LR Track Z]]-Table_TrackDisplacement[[#This Row],[RR Track Z]])*1000</f>
        <v>3.8861372507774661</v>
      </c>
      <c r="Q647" s="29">
        <f>_xlfn.XLOOKUP(Table_TrackDisplacement[[#This Row],[Track ID]],Table__Track_Baseline[Track ID],Table__Track_Baseline[Avg. Cant],"-")</f>
        <v>3.6577433188504926</v>
      </c>
      <c r="R647" s="29">
        <f>Table_TrackDisplacement[[#This Row],[Cant Raw Data]]-Table_TrackDisplacement[[#This Row],[BL Cant Raw Data]]</f>
        <v>0.22839393192697344</v>
      </c>
      <c r="S647" s="30">
        <f>(Table_TrackDisplacement[[#This Row],[Delta LR Z]]-Table_TrackDisplacement[[#This Row],[Delta RR Z]])*1000</f>
        <v>0.22839393192697344</v>
      </c>
      <c r="T647" s="29">
        <f>Table_TrackDisplacement[[#This Row],[Cant Delta Data]]-Table_TrackDisplacement[[#This Row],[Raw Cant Change]]</f>
        <v>0</v>
      </c>
      <c r="U647" s="29">
        <f ca="1">IFERROR(Table_TrackDisplacement[[#This Row],[Cant Raw Data]]-OFFSET(Table_TrackDisplacement[[#This Row],[Cant Raw Data]],-2,0),"-")</f>
        <v>0.66062417826984188</v>
      </c>
      <c r="V647" s="29">
        <f ca="1">_xlfn.XLOOKUP(Table_TrackDisplacement[[#This Row],[Track ID]],Table__Track_Baseline[Track ID],Table__Track_Baseline[Avg. Twist],"-")</f>
        <v>0.43809601427469147</v>
      </c>
      <c r="W647" s="29">
        <f ca="1">IFERROR(Table_TrackDisplacement[[#This Row],[Twist Raw Data]]-Table_TrackDisplacement[[#This Row],[BL Twist Raw Data]],"-")</f>
        <v>0.22252816399515041</v>
      </c>
      <c r="X647" s="29">
        <f ca="1">IFERROR(Table_TrackDisplacement[[#This Row],[Cant Delta Data]]-OFFSET(Table_TrackDisplacement[[#This Row],[Cant Delta Data]],-2,0),"-")</f>
        <v>0.22252816399515041</v>
      </c>
      <c r="Y647" s="29">
        <f ca="1">IFERROR(Table_TrackDisplacement[[#This Row],[Twist Delta Data]]-Table_TrackDisplacement[[#This Row],[Raw Twist Change]],"-")</f>
        <v>0</v>
      </c>
      <c r="Z6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1321.033309243353</v>
      </c>
      <c r="AA647" s="29">
        <f>_xlfn.XLOOKUP(Table_TrackDisplacement[[#This Row],[Track ID]],Table__Track_Baseline[Track ID],Table__Track_Baseline[Avg. Gauge],"-")</f>
        <v>1320.6911946526989</v>
      </c>
      <c r="AB647" s="29">
        <f>IFERROR(Table_TrackDisplacement[[#This Row],[Gauge Raw Data]]-Table_TrackDisplacement[[#This Row],[BL Gauge Raw Data]],"-")</f>
        <v>0.34211459065409144</v>
      </c>
      <c r="AC6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0.87808727647012408</v>
      </c>
    </row>
    <row r="648" spans="1:29" x14ac:dyDescent="0.25">
      <c r="A648" s="27">
        <v>45807.263888888891</v>
      </c>
      <c r="B648" s="28" t="s">
        <v>23</v>
      </c>
      <c r="C648" s="28" t="str">
        <f>Table_TrackDisplacement[[#This Row],[Epoch]]&amp;"-"&amp;Table_TrackDisplacement[[#This Row],[Track ID]]</f>
        <v>45807.2638888889-250-RL-OP-0032</v>
      </c>
      <c r="D648" s="34">
        <v>51896.675398681873</v>
      </c>
      <c r="E648" s="34">
        <v>159192.41088265969</v>
      </c>
      <c r="F648" s="34">
        <v>18.862477001539897</v>
      </c>
      <c r="G648" s="34">
        <v>51896.308528737987</v>
      </c>
      <c r="H648" s="34">
        <v>159191.14173461875</v>
      </c>
      <c r="I648" s="34">
        <v>18.85824734462722</v>
      </c>
      <c r="J648" s="33">
        <v>-3.5208140616305172E-6</v>
      </c>
      <c r="K648" s="33">
        <v>6.5439526224508882E-4</v>
      </c>
      <c r="L648" s="33">
        <v>3.2622921977321084E-4</v>
      </c>
      <c r="M648" s="33">
        <v>-9.9267333280295134E-4</v>
      </c>
      <c r="N648" s="33">
        <v>2.5767280021682382E-5</v>
      </c>
      <c r="O648" s="33">
        <v>-9.2779209133198037E-6</v>
      </c>
      <c r="P648" s="29">
        <f>(Table_TrackDisplacement[[#This Row],[LR Track Z]]-Table_TrackDisplacement[[#This Row],[RR Track Z]])*1000</f>
        <v>4.2296569126776262</v>
      </c>
      <c r="Q648" s="29">
        <f>_xlfn.XLOOKUP(Table_TrackDisplacement[[#This Row],[Track ID]],Table__Track_Baseline[Track ID],Table__Track_Baseline[Avg. Cant],"-")</f>
        <v>3.8941497719910956</v>
      </c>
      <c r="R648" s="29">
        <f>Table_TrackDisplacement[[#This Row],[Cant Raw Data]]-Table_TrackDisplacement[[#This Row],[BL Cant Raw Data]]</f>
        <v>0.33550714068653065</v>
      </c>
      <c r="S648" s="30">
        <f>(Table_TrackDisplacement[[#This Row],[Delta LR Z]]-Table_TrackDisplacement[[#This Row],[Delta RR Z]])*1000</f>
        <v>0.33550714068653065</v>
      </c>
      <c r="T648" s="29">
        <f>Table_TrackDisplacement[[#This Row],[Cant Delta Data]]-Table_TrackDisplacement[[#This Row],[Raw Cant Change]]</f>
        <v>0</v>
      </c>
      <c r="U648" s="29">
        <f ca="1">IFERROR(Table_TrackDisplacement[[#This Row],[Cant Raw Data]]-OFFSET(Table_TrackDisplacement[[#This Row],[Cant Raw Data]],-2,0),"-")</f>
        <v>0.67383175103330473</v>
      </c>
      <c r="V648" s="29">
        <f ca="1">_xlfn.XLOOKUP(Table_TrackDisplacement[[#This Row],[Track ID]],Table__Track_Baseline[Track ID],Table__Track_Baseline[Avg. Twist],"-")</f>
        <v>0.45545446027617231</v>
      </c>
      <c r="W648" s="29">
        <f ca="1">IFERROR(Table_TrackDisplacement[[#This Row],[Twist Raw Data]]-Table_TrackDisplacement[[#This Row],[BL Twist Raw Data]],"-")</f>
        <v>0.21837729075713241</v>
      </c>
      <c r="X648" s="29">
        <f ca="1">IFERROR(Table_TrackDisplacement[[#This Row],[Cant Delta Data]]-OFFSET(Table_TrackDisplacement[[#This Row],[Cant Delta Data]],-2,0),"-")</f>
        <v>0.21837729075713241</v>
      </c>
      <c r="Y648" s="29">
        <f ca="1">IFERROR(Table_TrackDisplacement[[#This Row],[Twist Delta Data]]-Table_TrackDisplacement[[#This Row],[Raw Twist Change]],"-")</f>
        <v>0</v>
      </c>
      <c r="Z6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1321.1162687475025</v>
      </c>
      <c r="AA648" s="29">
        <f>_xlfn.XLOOKUP(Table_TrackDisplacement[[#This Row],[Track ID]],Table__Track_Baseline[Track ID],Table__Track_Baseline[Avg. Gauge],"-")</f>
        <v>1320.2368798619764</v>
      </c>
      <c r="AB648" s="29">
        <f>IFERROR(Table_TrackDisplacement[[#This Row],[Gauge Raw Data]]-Table_TrackDisplacement[[#This Row],[BL Gauge Raw Data]],"-")</f>
        <v>0.87938888552616845</v>
      </c>
      <c r="AC6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1.2190819852734358</v>
      </c>
    </row>
    <row r="649" spans="1:29" x14ac:dyDescent="0.25">
      <c r="A649" s="27">
        <v>45807.263888888891</v>
      </c>
      <c r="B649" s="28" t="s">
        <v>24</v>
      </c>
      <c r="C649" s="28" t="str">
        <f>Table_TrackDisplacement[[#This Row],[Epoch]]&amp;"-"&amp;Table_TrackDisplacement[[#This Row],[Track ID]]</f>
        <v>45807.2638888889-250-RL-OP-0033</v>
      </c>
      <c r="D649" s="34">
        <v>51897.636352858688</v>
      </c>
      <c r="E649" s="34">
        <v>159192.13417793906</v>
      </c>
      <c r="F649" s="34">
        <v>18.863729059099267</v>
      </c>
      <c r="G649" s="34">
        <v>51897.270518069447</v>
      </c>
      <c r="H649" s="34">
        <v>159190.86864821697</v>
      </c>
      <c r="I649" s="34">
        <v>18.858833292983896</v>
      </c>
      <c r="J649" s="33">
        <v>-6.0769787523895502E-5</v>
      </c>
      <c r="K649" s="33">
        <v>4.5486009912565351E-4</v>
      </c>
      <c r="L649" s="33">
        <v>2.1071517817006225E-4</v>
      </c>
      <c r="M649" s="33">
        <v>-9.0199680562363937E-4</v>
      </c>
      <c r="N649" s="33">
        <v>3.4466932993382215E-4</v>
      </c>
      <c r="O649" s="33">
        <v>-1.2410367477500017E-4</v>
      </c>
      <c r="P649" s="29">
        <f>(Table_TrackDisplacement[[#This Row],[LR Track Z]]-Table_TrackDisplacement[[#This Row],[RR Track Z]])*1000</f>
        <v>4.8957661153714582</v>
      </c>
      <c r="Q649" s="29">
        <f>_xlfn.XLOOKUP(Table_TrackDisplacement[[#This Row],[Track ID]],Table__Track_Baseline[Track ID],Table__Track_Baseline[Avg. Cant],"-")</f>
        <v>4.5609472624263958</v>
      </c>
      <c r="R649" s="29">
        <f>Table_TrackDisplacement[[#This Row],[Cant Raw Data]]-Table_TrackDisplacement[[#This Row],[BL Cant Raw Data]]</f>
        <v>0.33481885294506242</v>
      </c>
      <c r="S649" s="30">
        <f>(Table_TrackDisplacement[[#This Row],[Delta LR Z]]-Table_TrackDisplacement[[#This Row],[Delta RR Z]])*1000</f>
        <v>0.33481885294506242</v>
      </c>
      <c r="T649" s="29">
        <f>Table_TrackDisplacement[[#This Row],[Cant Delta Data]]-Table_TrackDisplacement[[#This Row],[Raw Cant Change]]</f>
        <v>0</v>
      </c>
      <c r="U649" s="29">
        <f ca="1">IFERROR(Table_TrackDisplacement[[#This Row],[Cant Raw Data]]-OFFSET(Table_TrackDisplacement[[#This Row],[Cant Raw Data]],-2,0),"-")</f>
        <v>1.0096288645939921</v>
      </c>
      <c r="V649" s="29">
        <f ca="1">_xlfn.XLOOKUP(Table_TrackDisplacement[[#This Row],[Track ID]],Table__Track_Baseline[Track ID],Table__Track_Baseline[Avg. Twist],"-")</f>
        <v>0.90320394357590317</v>
      </c>
      <c r="W649" s="29">
        <f ca="1">IFERROR(Table_TrackDisplacement[[#This Row],[Twist Raw Data]]-Table_TrackDisplacement[[#This Row],[BL Twist Raw Data]],"-")</f>
        <v>0.10642492101808898</v>
      </c>
      <c r="X649" s="29">
        <f ca="1">IFERROR(Table_TrackDisplacement[[#This Row],[Cant Delta Data]]-OFFSET(Table_TrackDisplacement[[#This Row],[Cant Delta Data]],-2,0),"-")</f>
        <v>0.10642492101808898</v>
      </c>
      <c r="Y649" s="29">
        <f ca="1">IFERROR(Table_TrackDisplacement[[#This Row],[Twist Delta Data]]-Table_TrackDisplacement[[#This Row],[Raw Twist Change]],"-")</f>
        <v>0</v>
      </c>
      <c r="Z6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1317.355130191864</v>
      </c>
      <c r="AA649" s="29">
        <f>_xlfn.XLOOKUP(Table_TrackDisplacement[[#This Row],[Track ID]],Table__Track_Baseline[Track ID],Table__Track_Baseline[Avg. Gauge],"-")</f>
        <v>1317.0146897271238</v>
      </c>
      <c r="AB649" s="29">
        <f>IFERROR(Table_TrackDisplacement[[#This Row],[Gauge Raw Data]]-Table_TrackDisplacement[[#This Row],[BL Gauge Raw Data]],"-")</f>
        <v>0.34044046474014067</v>
      </c>
      <c r="AC6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0.91209021806152568</v>
      </c>
    </row>
    <row r="650" spans="1:29" x14ac:dyDescent="0.25">
      <c r="A650" s="27">
        <v>45807.263888888891</v>
      </c>
      <c r="B650" s="28" t="s">
        <v>25</v>
      </c>
      <c r="C650" s="28" t="str">
        <f>Table_TrackDisplacement[[#This Row],[Epoch]]&amp;"-"&amp;Table_TrackDisplacement[[#This Row],[Track ID]]</f>
        <v>45807.2638888889-250-RL-OP-0034</v>
      </c>
      <c r="D650" s="34">
        <v>51898.597307035503</v>
      </c>
      <c r="E650" s="34">
        <v>159191.85747321844</v>
      </c>
      <c r="F650" s="34">
        <v>18.864981116658633</v>
      </c>
      <c r="G650" s="34">
        <v>51898.232507400899</v>
      </c>
      <c r="H650" s="34">
        <v>159190.59556181522</v>
      </c>
      <c r="I650" s="34">
        <v>18.859419241340568</v>
      </c>
      <c r="J650" s="33">
        <v>-1.1801876098616049E-4</v>
      </c>
      <c r="K650" s="33">
        <v>2.5532493600621819E-4</v>
      </c>
      <c r="L650" s="33">
        <v>9.5201136559808219E-5</v>
      </c>
      <c r="M650" s="33">
        <v>-8.1132029299624264E-4</v>
      </c>
      <c r="N650" s="33">
        <v>6.6357137984596193E-4</v>
      </c>
      <c r="O650" s="33">
        <v>-2.3892942864023325E-4</v>
      </c>
      <c r="P650" s="29">
        <f>(Table_TrackDisplacement[[#This Row],[LR Track Z]]-Table_TrackDisplacement[[#This Row],[RR Track Z]])*1000</f>
        <v>5.5618753180652902</v>
      </c>
      <c r="Q650" s="29">
        <f>_xlfn.XLOOKUP(Table_TrackDisplacement[[#This Row],[Track ID]],Table__Track_Baseline[Track ID],Table__Track_Baseline[Avg. Cant],"-")</f>
        <v>5.2277447528652488</v>
      </c>
      <c r="R650" s="29">
        <f>Table_TrackDisplacement[[#This Row],[Cant Raw Data]]-Table_TrackDisplacement[[#This Row],[BL Cant Raw Data]]</f>
        <v>0.33413056520004147</v>
      </c>
      <c r="S650" s="30">
        <f>(Table_TrackDisplacement[[#This Row],[Delta LR Z]]-Table_TrackDisplacement[[#This Row],[Delta RR Z]])*1000</f>
        <v>0.33413056520004147</v>
      </c>
      <c r="T650" s="29">
        <f>Table_TrackDisplacement[[#This Row],[Cant Delta Data]]-Table_TrackDisplacement[[#This Row],[Raw Cant Change]]</f>
        <v>0</v>
      </c>
      <c r="U650" s="29">
        <f ca="1">IFERROR(Table_TrackDisplacement[[#This Row],[Cant Raw Data]]-OFFSET(Table_TrackDisplacement[[#This Row],[Cant Raw Data]],-2,0),"-")</f>
        <v>1.332218405387664</v>
      </c>
      <c r="V650" s="29">
        <f ca="1">_xlfn.XLOOKUP(Table_TrackDisplacement[[#This Row],[Track ID]],Table__Track_Baseline[Track ID],Table__Track_Baseline[Avg. Twist],"-")</f>
        <v>1.3335949808741532</v>
      </c>
      <c r="W650" s="29">
        <f ca="1">IFERROR(Table_TrackDisplacement[[#This Row],[Twist Raw Data]]-Table_TrackDisplacement[[#This Row],[BL Twist Raw Data]],"-")</f>
        <v>-1.3765754864891733E-3</v>
      </c>
      <c r="X650" s="29">
        <f ca="1">IFERROR(Table_TrackDisplacement[[#This Row],[Cant Delta Data]]-OFFSET(Table_TrackDisplacement[[#This Row],[Cant Delta Data]],-2,0),"-")</f>
        <v>-1.3765754864891733E-3</v>
      </c>
      <c r="Y650" s="29">
        <f ca="1">IFERROR(Table_TrackDisplacement[[#This Row],[Twist Delta Data]]-Table_TrackDisplacement[[#This Row],[Raw Twist Change]],"-")</f>
        <v>0</v>
      </c>
      <c r="Z6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1313.5943427953648</v>
      </c>
      <c r="AA650" s="29">
        <f>_xlfn.XLOOKUP(Table_TrackDisplacement[[#This Row],[Track ID]],Table__Track_Baseline[Track ID],Table__Track_Baseline[Avg. Gauge],"-")</f>
        <v>1313.7928485909856</v>
      </c>
      <c r="AB650" s="29">
        <f>IFERROR(Table_TrackDisplacement[[#This Row],[Gauge Raw Data]]-Table_TrackDisplacement[[#This Row],[BL Gauge Raw Data]],"-")</f>
        <v>-0.19850579562080384</v>
      </c>
      <c r="AC6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0.87119194658595367</v>
      </c>
    </row>
    <row r="651" spans="1:29" x14ac:dyDescent="0.25">
      <c r="A651" s="27">
        <v>45807.263888888891</v>
      </c>
      <c r="B651" s="28" t="s">
        <v>26</v>
      </c>
      <c r="C651" s="28" t="str">
        <f>Table_TrackDisplacement[[#This Row],[Epoch]]&amp;"-"&amp;Table_TrackDisplacement[[#This Row],[Track ID]]</f>
        <v>45807.2638888889-250-RL-OP-0035</v>
      </c>
      <c r="D651" s="34">
        <v>51899.557748431522</v>
      </c>
      <c r="E651" s="34">
        <v>159191.58237758733</v>
      </c>
      <c r="F651" s="34">
        <v>18.866</v>
      </c>
      <c r="G651" s="34">
        <v>51899.202476862527</v>
      </c>
      <c r="H651" s="34">
        <v>159190.32063600162</v>
      </c>
      <c r="I651" s="34">
        <v>18.859777465674785</v>
      </c>
      <c r="J651" s="33">
        <v>-9.9999999656574801E-4</v>
      </c>
      <c r="K651" s="33">
        <v>3.3333332976326346E-4</v>
      </c>
      <c r="L651" s="33">
        <v>0</v>
      </c>
      <c r="M651" s="33">
        <v>-1.0008105673477985E-3</v>
      </c>
      <c r="N651" s="33">
        <v>9.9705139291472733E-4</v>
      </c>
      <c r="O651" s="33">
        <v>-3.1286241750549948E-4</v>
      </c>
      <c r="P651" s="29">
        <f>(Table_TrackDisplacement[[#This Row],[LR Track Z]]-Table_TrackDisplacement[[#This Row],[RR Track Z]])*1000</f>
        <v>6.2225343252144683</v>
      </c>
      <c r="Q651" s="29">
        <f>_xlfn.XLOOKUP(Table_TrackDisplacement[[#This Row],[Track ID]],Table__Track_Baseline[Track ID],Table__Track_Baseline[Avg. Cant],"-")</f>
        <v>5.9096719077089688</v>
      </c>
      <c r="R651" s="29">
        <f>Table_TrackDisplacement[[#This Row],[Cant Raw Data]]-Table_TrackDisplacement[[#This Row],[BL Cant Raw Data]]</f>
        <v>0.31286241750549948</v>
      </c>
      <c r="S651" s="30">
        <f>(Table_TrackDisplacement[[#This Row],[Delta LR Z]]-Table_TrackDisplacement[[#This Row],[Delta RR Z]])*1000</f>
        <v>0.31286241750549948</v>
      </c>
      <c r="T651" s="29">
        <f>Table_TrackDisplacement[[#This Row],[Cant Delta Data]]-Table_TrackDisplacement[[#This Row],[Raw Cant Change]]</f>
        <v>0</v>
      </c>
      <c r="U651" s="29">
        <f ca="1">IFERROR(Table_TrackDisplacement[[#This Row],[Cant Raw Data]]-OFFSET(Table_TrackDisplacement[[#This Row],[Cant Raw Data]],-2,0),"-")</f>
        <v>1.32676820984301</v>
      </c>
      <c r="V651" s="29">
        <f ca="1">_xlfn.XLOOKUP(Table_TrackDisplacement[[#This Row],[Track ID]],Table__Track_Baseline[Track ID],Table__Track_Baseline[Avg. Twist],"-")</f>
        <v>1.348724645282573</v>
      </c>
      <c r="W651" s="29">
        <f ca="1">IFERROR(Table_TrackDisplacement[[#This Row],[Twist Raw Data]]-Table_TrackDisplacement[[#This Row],[BL Twist Raw Data]],"-")</f>
        <v>-2.1956435439562938E-2</v>
      </c>
      <c r="X651" s="29">
        <f ca="1">IFERROR(Table_TrackDisplacement[[#This Row],[Cant Delta Data]]-OFFSET(Table_TrackDisplacement[[#This Row],[Cant Delta Data]],-2,0),"-")</f>
        <v>-2.1956435439562938E-2</v>
      </c>
      <c r="Y651" s="29">
        <f ca="1">IFERROR(Table_TrackDisplacement[[#This Row],[Twist Delta Data]]-Table_TrackDisplacement[[#This Row],[Raw Twist Change]],"-")</f>
        <v>0</v>
      </c>
      <c r="Z6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1310.819757547883</v>
      </c>
      <c r="AA651" s="29">
        <f>_xlfn.XLOOKUP(Table_TrackDisplacement[[#This Row],[Track ID]],Table__Track_Baseline[Track ID],Table__Track_Baseline[Avg. Gauge],"-")</f>
        <v>1311.4569710845515</v>
      </c>
      <c r="AB651" s="29">
        <f>IFERROR(Table_TrackDisplacement[[#This Row],[Gauge Raw Data]]-Table_TrackDisplacement[[#This Row],[BL Gauge Raw Data]],"-")</f>
        <v>-0.63721353666846881</v>
      </c>
      <c r="AC6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0.73376100786694076</v>
      </c>
    </row>
    <row r="652" spans="1:29" x14ac:dyDescent="0.25">
      <c r="A652" s="27">
        <v>45807.263888888891</v>
      </c>
      <c r="B652" s="28" t="s">
        <v>27</v>
      </c>
      <c r="C652" s="28" t="str">
        <f>Table_TrackDisplacement[[#This Row],[Epoch]]&amp;"-"&amp;Table_TrackDisplacement[[#This Row],[Track ID]]</f>
        <v>45807.2638888889-250-RL-OP-0036</v>
      </c>
      <c r="D652" s="34">
        <v>51900.520772886579</v>
      </c>
      <c r="E652" s="34">
        <v>159191.31296359556</v>
      </c>
      <c r="F652" s="34">
        <v>18.866</v>
      </c>
      <c r="G652" s="34">
        <v>51900.165060040614</v>
      </c>
      <c r="H652" s="34">
        <v>159190.04965039479</v>
      </c>
      <c r="I652" s="34">
        <v>18.859124645615051</v>
      </c>
      <c r="J652" s="33">
        <v>-9.9999999656574801E-4</v>
      </c>
      <c r="K652" s="33">
        <v>3.3333332976326346E-4</v>
      </c>
      <c r="L652" s="33">
        <v>0</v>
      </c>
      <c r="M652" s="33">
        <v>-1.0051290155388415E-3</v>
      </c>
      <c r="N652" s="33">
        <v>9.8134219297207892E-4</v>
      </c>
      <c r="O652" s="33">
        <v>-2.0380053242519125E-4</v>
      </c>
      <c r="P652" s="29">
        <f>(Table_TrackDisplacement[[#This Row],[LR Track Z]]-Table_TrackDisplacement[[#This Row],[RR Track Z]])*1000</f>
        <v>6.8753543849489063</v>
      </c>
      <c r="Q652" s="29">
        <f>_xlfn.XLOOKUP(Table_TrackDisplacement[[#This Row],[Track ID]],Table__Track_Baseline[Track ID],Table__Track_Baseline[Avg. Cant],"-")</f>
        <v>6.671553852523715</v>
      </c>
      <c r="R652" s="29">
        <f>Table_TrackDisplacement[[#This Row],[Cant Raw Data]]-Table_TrackDisplacement[[#This Row],[BL Cant Raw Data]]</f>
        <v>0.20380053242519125</v>
      </c>
      <c r="S652" s="30">
        <f>(Table_TrackDisplacement[[#This Row],[Delta LR Z]]-Table_TrackDisplacement[[#This Row],[Delta RR Z]])*1000</f>
        <v>0.20380053242519125</v>
      </c>
      <c r="T652" s="29">
        <f>Table_TrackDisplacement[[#This Row],[Cant Delta Data]]-Table_TrackDisplacement[[#This Row],[Raw Cant Change]]</f>
        <v>0</v>
      </c>
      <c r="U652" s="29">
        <f ca="1">IFERROR(Table_TrackDisplacement[[#This Row],[Cant Raw Data]]-OFFSET(Table_TrackDisplacement[[#This Row],[Cant Raw Data]],-2,0),"-")</f>
        <v>1.313479066883616</v>
      </c>
      <c r="V652" s="29">
        <f ca="1">_xlfn.XLOOKUP(Table_TrackDisplacement[[#This Row],[Track ID]],Table__Track_Baseline[Track ID],Table__Track_Baseline[Avg. Twist],"-")</f>
        <v>1.4438090996584663</v>
      </c>
      <c r="W652" s="29">
        <f ca="1">IFERROR(Table_TrackDisplacement[[#This Row],[Twist Raw Data]]-Table_TrackDisplacement[[#This Row],[BL Twist Raw Data]],"-")</f>
        <v>-0.13033003277485022</v>
      </c>
      <c r="X652" s="29">
        <f ca="1">IFERROR(Table_TrackDisplacement[[#This Row],[Cant Delta Data]]-OFFSET(Table_TrackDisplacement[[#This Row],[Cant Delta Data]],-2,0),"-")</f>
        <v>-0.13033003277485022</v>
      </c>
      <c r="Y652" s="29">
        <f ca="1">IFERROR(Table_TrackDisplacement[[#This Row],[Twist Delta Data]]-Table_TrackDisplacement[[#This Row],[Raw Twist Change]],"-")</f>
        <v>0</v>
      </c>
      <c r="Z6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1312.4553868609785</v>
      </c>
      <c r="AA652" s="29">
        <f>_xlfn.XLOOKUP(Table_TrackDisplacement[[#This Row],[Track ID]],Table__Track_Baseline[Track ID],Table__Track_Baseline[Avg. Gauge],"-")</f>
        <v>1313.0767033808097</v>
      </c>
      <c r="AB652" s="29">
        <f>IFERROR(Table_TrackDisplacement[[#This Row],[Gauge Raw Data]]-Table_TrackDisplacement[[#This Row],[BL Gauge Raw Data]],"-")</f>
        <v>-0.62131651983122538</v>
      </c>
      <c r="AC6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0.67932058017522112</v>
      </c>
    </row>
    <row r="653" spans="1:29" x14ac:dyDescent="0.25">
      <c r="A653" s="27">
        <v>45807.263888888891</v>
      </c>
      <c r="B653" s="28" t="s">
        <v>28</v>
      </c>
      <c r="C653" s="28" t="str">
        <f>Table_TrackDisplacement[[#This Row],[Epoch]]&amp;"-"&amp;Table_TrackDisplacement[[#This Row],[Track ID]]</f>
        <v>45807.2638888889-250-RL-OP-0037</v>
      </c>
      <c r="D653" s="34">
        <v>51901.483797341636</v>
      </c>
      <c r="E653" s="34">
        <v>159191.04354960378</v>
      </c>
      <c r="F653" s="34">
        <v>18.866</v>
      </c>
      <c r="G653" s="34">
        <v>51901.127643218693</v>
      </c>
      <c r="H653" s="34">
        <v>159189.778664788</v>
      </c>
      <c r="I653" s="34">
        <v>18.858471825555313</v>
      </c>
      <c r="J653" s="33">
        <v>-9.9999999656574801E-4</v>
      </c>
      <c r="K653" s="33">
        <v>3.3333332976326346E-4</v>
      </c>
      <c r="L653" s="33">
        <v>0</v>
      </c>
      <c r="M653" s="33">
        <v>-1.0094474637298845E-3</v>
      </c>
      <c r="N653" s="33">
        <v>9.6563302213326097E-4</v>
      </c>
      <c r="O653" s="33">
        <v>-9.4738647351988448E-5</v>
      </c>
      <c r="P653" s="29">
        <f>(Table_TrackDisplacement[[#This Row],[LR Track Z]]-Table_TrackDisplacement[[#This Row],[RR Track Z]])*1000</f>
        <v>7.528174444686897</v>
      </c>
      <c r="Q653" s="29">
        <f>_xlfn.XLOOKUP(Table_TrackDisplacement[[#This Row],[Track ID]],Table__Track_Baseline[Track ID],Table__Track_Baseline[Avg. Cant],"-")</f>
        <v>7.4334357973349086</v>
      </c>
      <c r="R653" s="29">
        <f>Table_TrackDisplacement[[#This Row],[Cant Raw Data]]-Table_TrackDisplacement[[#This Row],[BL Cant Raw Data]]</f>
        <v>9.4738647351988448E-2</v>
      </c>
      <c r="S653" s="30">
        <f>(Table_TrackDisplacement[[#This Row],[Delta LR Z]]-Table_TrackDisplacement[[#This Row],[Delta RR Z]])*1000</f>
        <v>9.4738647351988448E-2</v>
      </c>
      <c r="T653" s="29">
        <f>Table_TrackDisplacement[[#This Row],[Cant Delta Data]]-Table_TrackDisplacement[[#This Row],[Raw Cant Change]]</f>
        <v>0</v>
      </c>
      <c r="U653" s="29">
        <f ca="1">IFERROR(Table_TrackDisplacement[[#This Row],[Cant Raw Data]]-OFFSET(Table_TrackDisplacement[[#This Row],[Cant Raw Data]],-2,0),"-")</f>
        <v>1.3056401194724288</v>
      </c>
      <c r="V653" s="29">
        <f ca="1">_xlfn.XLOOKUP(Table_TrackDisplacement[[#This Row],[Track ID]],Table__Track_Baseline[Track ID],Table__Track_Baseline[Avg. Twist],"-")</f>
        <v>1.5237638896259398</v>
      </c>
      <c r="W653" s="29">
        <f ca="1">IFERROR(Table_TrackDisplacement[[#This Row],[Twist Raw Data]]-Table_TrackDisplacement[[#This Row],[BL Twist Raw Data]],"-")</f>
        <v>-0.21812377015351103</v>
      </c>
      <c r="X653" s="29">
        <f ca="1">IFERROR(Table_TrackDisplacement[[#This Row],[Cant Delta Data]]-OFFSET(Table_TrackDisplacement[[#This Row],[Cant Delta Data]],-2,0),"-")</f>
        <v>-0.21812377015351103</v>
      </c>
      <c r="Y653" s="29">
        <f ca="1">IFERROR(Table_TrackDisplacement[[#This Row],[Twist Delta Data]]-Table_TrackDisplacement[[#This Row],[Raw Twist Change]],"-")</f>
        <v>0</v>
      </c>
      <c r="Z6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1314.0913324046392</v>
      </c>
      <c r="AA653" s="29">
        <f>_xlfn.XLOOKUP(Table_TrackDisplacement[[#This Row],[Track ID]],Table__Track_Baseline[Track ID],Table__Track_Baseline[Avg. Gauge],"-")</f>
        <v>1314.6968682557522</v>
      </c>
      <c r="AB653" s="29">
        <f>IFERROR(Table_TrackDisplacement[[#This Row],[Gauge Raw Data]]-Table_TrackDisplacement[[#This Row],[BL Gauge Raw Data]],"-")</f>
        <v>-0.605535851113018</v>
      </c>
      <c r="AC6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0.63942753061554636</v>
      </c>
    </row>
    <row r="654" spans="1:29" x14ac:dyDescent="0.25">
      <c r="A654" s="27">
        <v>45807.263888888891</v>
      </c>
      <c r="B654" s="28" t="s">
        <v>29</v>
      </c>
      <c r="C654" s="28" t="str">
        <f>Table_TrackDisplacement[[#This Row],[Epoch]]&amp;"-"&amp;Table_TrackDisplacement[[#This Row],[Track ID]]</f>
        <v>45807.2638888889-250-RL-OP-0038</v>
      </c>
      <c r="D654" s="34">
        <v>51902.446769974056</v>
      </c>
      <c r="E654" s="34">
        <v>159190.77524553274</v>
      </c>
      <c r="F654" s="34">
        <v>18.866065352039769</v>
      </c>
      <c r="G654" s="34">
        <v>51902.099861120325</v>
      </c>
      <c r="H654" s="34">
        <v>159189.50600598883</v>
      </c>
      <c r="I654" s="34">
        <v>18.857900000000001</v>
      </c>
      <c r="J654" s="33">
        <v>-9.9585567659232765E-4</v>
      </c>
      <c r="K654" s="33">
        <v>3.4844881156459451E-4</v>
      </c>
      <c r="L654" s="33">
        <v>-1.983094294644161E-5</v>
      </c>
      <c r="M654" s="33">
        <v>-7.548631401732564E-6</v>
      </c>
      <c r="N654" s="33">
        <v>6.3904581475071609E-4</v>
      </c>
      <c r="O654" s="33">
        <v>0</v>
      </c>
      <c r="P654" s="29">
        <f>(Table_TrackDisplacement[[#This Row],[LR Track Z]]-Table_TrackDisplacement[[#This Row],[RR Track Z]])*1000</f>
        <v>8.1653520397679813</v>
      </c>
      <c r="Q654" s="29">
        <f>_xlfn.XLOOKUP(Table_TrackDisplacement[[#This Row],[Track ID]],Table__Track_Baseline[Track ID],Table__Track_Baseline[Avg. Cant],"-")</f>
        <v>8.1851829827144229</v>
      </c>
      <c r="R654" s="29">
        <f>Table_TrackDisplacement[[#This Row],[Cant Raw Data]]-Table_TrackDisplacement[[#This Row],[BL Cant Raw Data]]</f>
        <v>-1.983094294644161E-2</v>
      </c>
      <c r="S654" s="30">
        <f>(Table_TrackDisplacement[[#This Row],[Delta LR Z]]-Table_TrackDisplacement[[#This Row],[Delta RR Z]])*1000</f>
        <v>-1.983094294644161E-2</v>
      </c>
      <c r="T654" s="29">
        <f>Table_TrackDisplacement[[#This Row],[Cant Delta Data]]-Table_TrackDisplacement[[#This Row],[Raw Cant Change]]</f>
        <v>0</v>
      </c>
      <c r="U654" s="29">
        <f ca="1">IFERROR(Table_TrackDisplacement[[#This Row],[Cant Raw Data]]-OFFSET(Table_TrackDisplacement[[#This Row],[Cant Raw Data]],-2,0),"-")</f>
        <v>1.289997654819075</v>
      </c>
      <c r="V654" s="29">
        <f ca="1">_xlfn.XLOOKUP(Table_TrackDisplacement[[#This Row],[Track ID]],Table__Track_Baseline[Track ID],Table__Track_Baseline[Avg. Twist],"-")</f>
        <v>1.5136291301907079</v>
      </c>
      <c r="W654" s="29">
        <f ca="1">IFERROR(Table_TrackDisplacement[[#This Row],[Twist Raw Data]]-Table_TrackDisplacement[[#This Row],[BL Twist Raw Data]],"-")</f>
        <v>-0.22363147537163286</v>
      </c>
      <c r="X654" s="29">
        <f ca="1">IFERROR(Table_TrackDisplacement[[#This Row],[Cant Delta Data]]-OFFSET(Table_TrackDisplacement[[#This Row],[Cant Delta Data]],-2,0),"-")</f>
        <v>-0.22363147537163286</v>
      </c>
      <c r="Y654" s="29">
        <f ca="1">IFERROR(Table_TrackDisplacement[[#This Row],[Twist Delta Data]]-Table_TrackDisplacement[[#This Row],[Raw Twist Change]],"-")</f>
        <v>0</v>
      </c>
      <c r="Z6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1315.8196858198276</v>
      </c>
      <c r="AA654" s="29">
        <f>_xlfn.XLOOKUP(Table_TrackDisplacement[[#This Row],[Track ID]],Table__Track_Baseline[Track ID],Table__Track_Baseline[Avg. Gauge],"-")</f>
        <v>1316.360972673865</v>
      </c>
      <c r="AB654" s="29">
        <f>IFERROR(Table_TrackDisplacement[[#This Row],[Gauge Raw Data]]-Table_TrackDisplacement[[#This Row],[BL Gauge Raw Data]],"-")</f>
        <v>-0.54128685403748023</v>
      </c>
      <c r="AC6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1.0303352367711514</v>
      </c>
    </row>
    <row r="655" spans="1:29" x14ac:dyDescent="0.25">
      <c r="A655" s="27">
        <v>45807.263888888891</v>
      </c>
      <c r="B655" s="28" t="s">
        <v>30</v>
      </c>
      <c r="C655" s="28" t="str">
        <f>Table_TrackDisplacement[[#This Row],[Epoch]]&amp;"-"&amp;Table_TrackDisplacement[[#This Row],[Track ID]]</f>
        <v>45807.2638888889-250-RL-OP-0039</v>
      </c>
      <c r="D655" s="34">
        <v>51903.411367144348</v>
      </c>
      <c r="E655" s="34">
        <v>159190.51151808733</v>
      </c>
      <c r="F655" s="34">
        <v>18.866430855617907</v>
      </c>
      <c r="G655" s="34">
        <v>51903.064443484443</v>
      </c>
      <c r="H655" s="34">
        <v>159189.24222414181</v>
      </c>
      <c r="I655" s="34">
        <v>18.857900000000001</v>
      </c>
      <c r="J655" s="33">
        <v>-9.7267716773785651E-4</v>
      </c>
      <c r="K655" s="33">
        <v>4.3298728996887803E-4</v>
      </c>
      <c r="L655" s="33">
        <v>-1.3074225695319797E-4</v>
      </c>
      <c r="M655" s="33">
        <v>-6.3965911976993084E-5</v>
      </c>
      <c r="N655" s="33">
        <v>4.3261214159429073E-4</v>
      </c>
      <c r="O655" s="33">
        <v>0</v>
      </c>
      <c r="P655" s="29">
        <f>(Table_TrackDisplacement[[#This Row],[LR Track Z]]-Table_TrackDisplacement[[#This Row],[RR Track Z]])*1000</f>
        <v>8.5308556179057859</v>
      </c>
      <c r="Q655" s="29">
        <f>_xlfn.XLOOKUP(Table_TrackDisplacement[[#This Row],[Track ID]],Table__Track_Baseline[Track ID],Table__Track_Baseline[Avg. Cant],"-")</f>
        <v>8.6615978748589839</v>
      </c>
      <c r="R655" s="29">
        <f>Table_TrackDisplacement[[#This Row],[Cant Raw Data]]-Table_TrackDisplacement[[#This Row],[BL Cant Raw Data]]</f>
        <v>-0.13074225695319797</v>
      </c>
      <c r="S655" s="30">
        <f>(Table_TrackDisplacement[[#This Row],[Delta LR Z]]-Table_TrackDisplacement[[#This Row],[Delta RR Z]])*1000</f>
        <v>-0.13074225695319797</v>
      </c>
      <c r="T655" s="29">
        <f>Table_TrackDisplacement[[#This Row],[Cant Delta Data]]-Table_TrackDisplacement[[#This Row],[Raw Cant Change]]</f>
        <v>0</v>
      </c>
      <c r="U655" s="29">
        <f ca="1">IFERROR(Table_TrackDisplacement[[#This Row],[Cant Raw Data]]-OFFSET(Table_TrackDisplacement[[#This Row],[Cant Raw Data]],-2,0),"-")</f>
        <v>1.0026811732188889</v>
      </c>
      <c r="V655" s="29">
        <f ca="1">_xlfn.XLOOKUP(Table_TrackDisplacement[[#This Row],[Track ID]],Table__Track_Baseline[Track ID],Table__Track_Baseline[Avg. Twist],"-")</f>
        <v>1.2281620775240754</v>
      </c>
      <c r="W655" s="29">
        <f ca="1">IFERROR(Table_TrackDisplacement[[#This Row],[Twist Raw Data]]-Table_TrackDisplacement[[#This Row],[BL Twist Raw Data]],"-")</f>
        <v>-0.22548090430518641</v>
      </c>
      <c r="X655" s="29">
        <f ca="1">IFERROR(Table_TrackDisplacement[[#This Row],[Cant Delta Data]]-OFFSET(Table_TrackDisplacement[[#This Row],[Cant Delta Data]],-2,0),"-")</f>
        <v>-0.22548090430518641</v>
      </c>
      <c r="Y655" s="29">
        <f ca="1">IFERROR(Table_TrackDisplacement[[#This Row],[Twist Delta Data]]-Table_TrackDisplacement[[#This Row],[Raw Twist Change]],"-")</f>
        <v>0</v>
      </c>
      <c r="Z6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1315.8783839784487</v>
      </c>
      <c r="AA655" s="29">
        <f>_xlfn.XLOOKUP(Table_TrackDisplacement[[#This Row],[Track ID]],Table__Track_Baseline[Track ID],Table__Track_Baseline[Avg. Gauge],"-")</f>
        <v>1316.118744445334</v>
      </c>
      <c r="AB655" s="29">
        <f>IFERROR(Table_TrackDisplacement[[#This Row],[Gauge Raw Data]]-Table_TrackDisplacement[[#This Row],[BL Gauge Raw Data]],"-")</f>
        <v>-0.24036046688524948</v>
      </c>
      <c r="AC6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0.91806852948786155</v>
      </c>
    </row>
    <row r="656" spans="1:29" x14ac:dyDescent="0.25">
      <c r="A656" s="27">
        <v>45807.263888888891</v>
      </c>
      <c r="B656" s="28" t="s">
        <v>31</v>
      </c>
      <c r="C656" s="28" t="str">
        <f>Table_TrackDisplacement[[#This Row],[Epoch]]&amp;"-"&amp;Table_TrackDisplacement[[#This Row],[Track ID]]</f>
        <v>45807.2638888889-250-RL-OP-0040</v>
      </c>
      <c r="D656" s="34">
        <v>51904.37596431464</v>
      </c>
      <c r="E656" s="34">
        <v>159190.24779064191</v>
      </c>
      <c r="F656" s="34">
        <v>18.866796359196041</v>
      </c>
      <c r="G656" s="34">
        <v>51904.029025848562</v>
      </c>
      <c r="H656" s="34">
        <v>159188.97844229479</v>
      </c>
      <c r="I656" s="34">
        <v>18.857900000000001</v>
      </c>
      <c r="J656" s="33">
        <v>-9.4949866615934297E-4</v>
      </c>
      <c r="K656" s="33">
        <v>5.1752576837316155E-4</v>
      </c>
      <c r="L656" s="33">
        <v>-2.4165357096350704E-4</v>
      </c>
      <c r="M656" s="33">
        <v>-1.203831925522536E-4</v>
      </c>
      <c r="N656" s="33">
        <v>2.2617846843786538E-4</v>
      </c>
      <c r="O656" s="33">
        <v>0</v>
      </c>
      <c r="P656" s="29">
        <f>(Table_TrackDisplacement[[#This Row],[LR Track Z]]-Table_TrackDisplacement[[#This Row],[RR Track Z]])*1000</f>
        <v>8.8963591960400379</v>
      </c>
      <c r="Q656" s="29">
        <f>_xlfn.XLOOKUP(Table_TrackDisplacement[[#This Row],[Track ID]],Table__Track_Baseline[Track ID],Table__Track_Baseline[Avg. Cant],"-")</f>
        <v>9.1380127670035449</v>
      </c>
      <c r="R656" s="29">
        <f>Table_TrackDisplacement[[#This Row],[Cant Raw Data]]-Table_TrackDisplacement[[#This Row],[BL Cant Raw Data]]</f>
        <v>-0.24165357096350704</v>
      </c>
      <c r="S656" s="30">
        <f>(Table_TrackDisplacement[[#This Row],[Delta LR Z]]-Table_TrackDisplacement[[#This Row],[Delta RR Z]])*1000</f>
        <v>-0.24165357096350704</v>
      </c>
      <c r="T656" s="29">
        <f>Table_TrackDisplacement[[#This Row],[Cant Delta Data]]-Table_TrackDisplacement[[#This Row],[Raw Cant Change]]</f>
        <v>0</v>
      </c>
      <c r="U656" s="29">
        <f ca="1">IFERROR(Table_TrackDisplacement[[#This Row],[Cant Raw Data]]-OFFSET(Table_TrackDisplacement[[#This Row],[Cant Raw Data]],-2,0),"-")</f>
        <v>0.73100715627205659</v>
      </c>
      <c r="V656" s="29">
        <f ca="1">_xlfn.XLOOKUP(Table_TrackDisplacement[[#This Row],[Track ID]],Table__Track_Baseline[Track ID],Table__Track_Baseline[Avg. Twist],"-")</f>
        <v>0.95282978428912202</v>
      </c>
      <c r="W656" s="29">
        <f ca="1">IFERROR(Table_TrackDisplacement[[#This Row],[Twist Raw Data]]-Table_TrackDisplacement[[#This Row],[BL Twist Raw Data]],"-")</f>
        <v>-0.22182262801706543</v>
      </c>
      <c r="X656" s="29">
        <f ca="1">IFERROR(Table_TrackDisplacement[[#This Row],[Cant Delta Data]]-OFFSET(Table_TrackDisplacement[[#This Row],[Cant Delta Data]],-2,0),"-")</f>
        <v>-0.22182262801706543</v>
      </c>
      <c r="Y656" s="29">
        <f ca="1">IFERROR(Table_TrackDisplacement[[#This Row],[Twist Delta Data]]-Table_TrackDisplacement[[#This Row],[Raw Twist Change]],"-")</f>
        <v>0</v>
      </c>
      <c r="Z6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1315.9371834535737</v>
      </c>
      <c r="AA656" s="29">
        <f>_xlfn.XLOOKUP(Table_TrackDisplacement[[#This Row],[Track ID]],Table__Track_Baseline[Track ID],Table__Track_Baseline[Avg. Gauge],"-")</f>
        <v>1315.8766898367924</v>
      </c>
      <c r="AB656" s="29">
        <f>IFERROR(Table_TrackDisplacement[[#This Row],[Gauge Raw Data]]-Table_TrackDisplacement[[#This Row],[BL Gauge Raw Data]],"-")</f>
        <v>6.0493616781286619E-2</v>
      </c>
      <c r="AC6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0.91143412604187157</v>
      </c>
    </row>
    <row r="657" spans="1:29" x14ac:dyDescent="0.25">
      <c r="A657" s="27">
        <v>45807.263888888891</v>
      </c>
      <c r="B657" s="28" t="s">
        <v>32</v>
      </c>
      <c r="C657" s="28" t="str">
        <f>Table_TrackDisplacement[[#This Row],[Epoch]]&amp;"-"&amp;Table_TrackDisplacement[[#This Row],[Track ID]]</f>
        <v>45807.2638888889-250-RL-OP-0041</v>
      </c>
      <c r="D657" s="34">
        <v>51905.341841341033</v>
      </c>
      <c r="E657" s="34">
        <v>159189.98517916439</v>
      </c>
      <c r="F657" s="34">
        <v>18.86745208135207</v>
      </c>
      <c r="G657" s="34">
        <v>51905.003861376892</v>
      </c>
      <c r="H657" s="34">
        <v>159188.71299131436</v>
      </c>
      <c r="I657" s="34">
        <v>18.858104705007346</v>
      </c>
      <c r="J657" s="33">
        <v>-3.6408891901373863E-8</v>
      </c>
      <c r="K657" s="33">
        <v>3.3334296313114464E-4</v>
      </c>
      <c r="L657" s="33">
        <v>-3.1344179622294632E-4</v>
      </c>
      <c r="M657" s="33">
        <v>4.1235252865590155E-6</v>
      </c>
      <c r="N657" s="33">
        <v>1.5548343071714044E-5</v>
      </c>
      <c r="O657" s="33">
        <v>6.2823559687785746E-9</v>
      </c>
      <c r="P657" s="29">
        <f>(Table_TrackDisplacement[[#This Row],[LR Track Z]]-Table_TrackDisplacement[[#This Row],[RR Track Z]])*1000</f>
        <v>9.3473763447242675</v>
      </c>
      <c r="Q657" s="29">
        <f>_xlfn.XLOOKUP(Table_TrackDisplacement[[#This Row],[Track ID]],Table__Track_Baseline[Track ID],Table__Track_Baseline[Avg. Cant],"-")</f>
        <v>9.6608244233031826</v>
      </c>
      <c r="R657" s="29">
        <f>Table_TrackDisplacement[[#This Row],[Cant Raw Data]]-Table_TrackDisplacement[[#This Row],[BL Cant Raw Data]]</f>
        <v>-0.3134480785789151</v>
      </c>
      <c r="S657" s="30">
        <f>(Table_TrackDisplacement[[#This Row],[Delta LR Z]]-Table_TrackDisplacement[[#This Row],[Delta RR Z]])*1000</f>
        <v>-0.3134480785789151</v>
      </c>
      <c r="T657" s="29">
        <f>Table_TrackDisplacement[[#This Row],[Cant Delta Data]]-Table_TrackDisplacement[[#This Row],[Raw Cant Change]]</f>
        <v>0</v>
      </c>
      <c r="U657" s="29">
        <f ca="1">IFERROR(Table_TrackDisplacement[[#This Row],[Cant Raw Data]]-OFFSET(Table_TrackDisplacement[[#This Row],[Cant Raw Data]],-2,0),"-")</f>
        <v>0.81652072681848153</v>
      </c>
      <c r="V657" s="29">
        <f ca="1">_xlfn.XLOOKUP(Table_TrackDisplacement[[#This Row],[Track ID]],Table__Track_Baseline[Track ID],Table__Track_Baseline[Avg. Twist],"-")</f>
        <v>0.99922654844419867</v>
      </c>
      <c r="W657" s="29">
        <f ca="1">IFERROR(Table_TrackDisplacement[[#This Row],[Twist Raw Data]]-Table_TrackDisplacement[[#This Row],[BL Twist Raw Data]],"-")</f>
        <v>-0.18270582162571714</v>
      </c>
      <c r="X657" s="29">
        <f ca="1">IFERROR(Table_TrackDisplacement[[#This Row],[Cant Delta Data]]-OFFSET(Table_TrackDisplacement[[#This Row],[Cant Delta Data]],-2,0),"-")</f>
        <v>-0.18270582162571714</v>
      </c>
      <c r="Y657" s="29">
        <f ca="1">IFERROR(Table_TrackDisplacement[[#This Row],[Twist Delta Data]]-Table_TrackDisplacement[[#This Row],[Raw Twist Change]],"-")</f>
        <v>0</v>
      </c>
      <c r="Z6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1316.3509240968237</v>
      </c>
      <c r="AA657" s="29">
        <f>_xlfn.XLOOKUP(Table_TrackDisplacement[[#This Row],[Track ID]],Table__Track_Baseline[Track ID],Table__Track_Baseline[Avg. Gauge],"-")</f>
        <v>1316.0471258679206</v>
      </c>
      <c r="AB657" s="29">
        <f>IFERROR(Table_TrackDisplacement[[#This Row],[Gauge Raw Data]]-Table_TrackDisplacement[[#This Row],[BL Gauge Raw Data]],"-")</f>
        <v>0.30379822890313335</v>
      </c>
      <c r="AC6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0.44638595806308773</v>
      </c>
    </row>
    <row r="658" spans="1:29" x14ac:dyDescent="0.25">
      <c r="A658" s="27">
        <v>45807.263888888891</v>
      </c>
      <c r="B658" s="28" t="s">
        <v>33</v>
      </c>
      <c r="C658" s="28" t="str">
        <f>Table_TrackDisplacement[[#This Row],[Epoch]]&amp;"-"&amp;Table_TrackDisplacement[[#This Row],[Track ID]]</f>
        <v>45807.2638888889-250-RL-OP-0042</v>
      </c>
      <c r="D658" s="34">
        <v>51906.30859422603</v>
      </c>
      <c r="E658" s="34">
        <v>159189.72947507742</v>
      </c>
      <c r="F658" s="34">
        <v>18.86952071444296</v>
      </c>
      <c r="G658" s="34">
        <v>51905.970489987638</v>
      </c>
      <c r="H658" s="34">
        <v>159188.45681371962</v>
      </c>
      <c r="I658" s="34">
        <v>18.859577402901905</v>
      </c>
      <c r="J658" s="33">
        <v>-2.5032932171598077E-7</v>
      </c>
      <c r="K658" s="33">
        <v>3.3339954097755253E-4</v>
      </c>
      <c r="L658" s="33">
        <v>-1.965702503454736E-4</v>
      </c>
      <c r="M658" s="33">
        <v>3.3789161534514278E-5</v>
      </c>
      <c r="N658" s="33">
        <v>1.2740679085254669E-4</v>
      </c>
      <c r="O658" s="33">
        <v>5.1479162266332423E-8</v>
      </c>
      <c r="P658" s="29">
        <f>(Table_TrackDisplacement[[#This Row],[LR Track Z]]-Table_TrackDisplacement[[#This Row],[RR Track Z]])*1000</f>
        <v>9.9433115410541006</v>
      </c>
      <c r="Q658" s="29">
        <f>_xlfn.XLOOKUP(Table_TrackDisplacement[[#This Row],[Track ID]],Table__Track_Baseline[Track ID],Table__Track_Baseline[Avg. Cant],"-")</f>
        <v>10.139933270561841</v>
      </c>
      <c r="R658" s="29">
        <f>Table_TrackDisplacement[[#This Row],[Cant Raw Data]]-Table_TrackDisplacement[[#This Row],[BL Cant Raw Data]]</f>
        <v>-0.19662172950773993</v>
      </c>
      <c r="S658" s="30">
        <f>(Table_TrackDisplacement[[#This Row],[Delta LR Z]]-Table_TrackDisplacement[[#This Row],[Delta RR Z]])*1000</f>
        <v>-0.19662172950773993</v>
      </c>
      <c r="T658" s="29">
        <f>Table_TrackDisplacement[[#This Row],[Cant Delta Data]]-Table_TrackDisplacement[[#This Row],[Raw Cant Change]]</f>
        <v>0</v>
      </c>
      <c r="U658" s="29">
        <f ca="1">IFERROR(Table_TrackDisplacement[[#This Row],[Cant Raw Data]]-OFFSET(Table_TrackDisplacement[[#This Row],[Cant Raw Data]],-2,0),"-")</f>
        <v>1.0469523450140628</v>
      </c>
      <c r="V658" s="29">
        <f ca="1">_xlfn.XLOOKUP(Table_TrackDisplacement[[#This Row],[Track ID]],Table__Track_Baseline[Track ID],Table__Track_Baseline[Avg. Twist],"-")</f>
        <v>1.0019205035582956</v>
      </c>
      <c r="W658" s="29">
        <f ca="1">IFERROR(Table_TrackDisplacement[[#This Row],[Twist Raw Data]]-Table_TrackDisplacement[[#This Row],[BL Twist Raw Data]],"-")</f>
        <v>4.5031841455767108E-2</v>
      </c>
      <c r="X658" s="29">
        <f ca="1">IFERROR(Table_TrackDisplacement[[#This Row],[Cant Delta Data]]-OFFSET(Table_TrackDisplacement[[#This Row],[Cant Delta Data]],-2,0),"-")</f>
        <v>4.5031841455767108E-2</v>
      </c>
      <c r="Y658" s="29">
        <f ca="1">IFERROR(Table_TrackDisplacement[[#This Row],[Twist Delta Data]]-Table_TrackDisplacement[[#This Row],[Raw Twist Change]],"-")</f>
        <v>0</v>
      </c>
      <c r="Z6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1316.8448189118005</v>
      </c>
      <c r="AA658" s="29">
        <f>_xlfn.XLOOKUP(Table_TrackDisplacement[[#This Row],[Track ID]],Table__Track_Baseline[Track ID],Table__Track_Baseline[Avg. Gauge],"-")</f>
        <v>1316.655979842496</v>
      </c>
      <c r="AB658" s="29">
        <f>IFERROR(Table_TrackDisplacement[[#This Row],[Gauge Raw Data]]-Table_TrackDisplacement[[#This Row],[BL Gauge Raw Data]],"-")</f>
        <v>0.18883906930454941</v>
      </c>
      <c r="AC6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0.2867957540767111</v>
      </c>
    </row>
    <row r="659" spans="1:29" x14ac:dyDescent="0.25">
      <c r="A659" s="27">
        <v>45807.263888888891</v>
      </c>
      <c r="B659" s="28" t="s">
        <v>34</v>
      </c>
      <c r="C659" s="28" t="str">
        <f>Table_TrackDisplacement[[#This Row],[Epoch]]&amp;"-"&amp;Table_TrackDisplacement[[#This Row],[Track ID]]</f>
        <v>45807.2638888889-250-RL-OP-0043</v>
      </c>
      <c r="D659" s="34">
        <v>51907.275347111034</v>
      </c>
      <c r="E659" s="34">
        <v>159189.47377099041</v>
      </c>
      <c r="F659" s="34">
        <v>18.871589347533849</v>
      </c>
      <c r="G659" s="34">
        <v>51906.937118598384</v>
      </c>
      <c r="H659" s="34">
        <v>159188.20063612488</v>
      </c>
      <c r="I659" s="34">
        <v>18.861050100796465</v>
      </c>
      <c r="J659" s="33">
        <v>-4.6424975153058767E-7</v>
      </c>
      <c r="K659" s="33">
        <v>3.3345611882396042E-4</v>
      </c>
      <c r="L659" s="33">
        <v>-7.9698704464448156E-5</v>
      </c>
      <c r="M659" s="33">
        <v>6.3454805058427155E-5</v>
      </c>
      <c r="N659" s="33">
        <v>2.392652677372098E-4</v>
      </c>
      <c r="O659" s="33">
        <v>9.6675968563886272E-8</v>
      </c>
      <c r="P659" s="29">
        <f>(Table_TrackDisplacement[[#This Row],[LR Track Z]]-Table_TrackDisplacement[[#This Row],[RR Track Z]])*1000</f>
        <v>10.539246737383934</v>
      </c>
      <c r="Q659" s="29">
        <f>_xlfn.XLOOKUP(Table_TrackDisplacement[[#This Row],[Track ID]],Table__Track_Baseline[Track ID],Table__Track_Baseline[Avg. Cant],"-")</f>
        <v>10.619042117816946</v>
      </c>
      <c r="R659" s="29">
        <f>Table_TrackDisplacement[[#This Row],[Cant Raw Data]]-Table_TrackDisplacement[[#This Row],[BL Cant Raw Data]]</f>
        <v>-7.9795380433012042E-2</v>
      </c>
      <c r="S659" s="30">
        <f>(Table_TrackDisplacement[[#This Row],[Delta LR Z]]-Table_TrackDisplacement[[#This Row],[Delta RR Z]])*1000</f>
        <v>-7.9795380433012042E-2</v>
      </c>
      <c r="T659" s="29">
        <f>Table_TrackDisplacement[[#This Row],[Cant Delta Data]]-Table_TrackDisplacement[[#This Row],[Raw Cant Change]]</f>
        <v>0</v>
      </c>
      <c r="U659" s="29">
        <f ca="1">IFERROR(Table_TrackDisplacement[[#This Row],[Cant Raw Data]]-OFFSET(Table_TrackDisplacement[[#This Row],[Cant Raw Data]],-2,0),"-")</f>
        <v>1.1918703926596663</v>
      </c>
      <c r="V659" s="29">
        <f ca="1">_xlfn.XLOOKUP(Table_TrackDisplacement[[#This Row],[Track ID]],Table__Track_Baseline[Track ID],Table__Track_Baseline[Avg. Twist],"-")</f>
        <v>0.95821769451376326</v>
      </c>
      <c r="W659" s="29">
        <f ca="1">IFERROR(Table_TrackDisplacement[[#This Row],[Twist Raw Data]]-Table_TrackDisplacement[[#This Row],[BL Twist Raw Data]],"-")</f>
        <v>0.23365269814590306</v>
      </c>
      <c r="X659" s="29">
        <f ca="1">IFERROR(Table_TrackDisplacement[[#This Row],[Cant Delta Data]]-OFFSET(Table_TrackDisplacement[[#This Row],[Cant Delta Data]],-2,0),"-")</f>
        <v>0.23365269814590306</v>
      </c>
      <c r="Y659" s="29">
        <f ca="1">IFERROR(Table_TrackDisplacement[[#This Row],[Twist Delta Data]]-Table_TrackDisplacement[[#This Row],[Raw Twist Change]],"-")</f>
        <v>0</v>
      </c>
      <c r="Z6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1317.3389800407738</v>
      </c>
      <c r="AA659" s="29">
        <f>_xlfn.XLOOKUP(Table_TrackDisplacement[[#This Row],[Track ID]],Table__Track_Baseline[Track ID],Table__Track_Baseline[Avg. Gauge],"-")</f>
        <v>1317.2650047757083</v>
      </c>
      <c r="AB659" s="29">
        <f>IFERROR(Table_TrackDisplacement[[#This Row],[Gauge Raw Data]]-Table_TrackDisplacement[[#This Row],[BL Gauge Raw Data]],"-")</f>
        <v>7.3975265065428175E-2</v>
      </c>
      <c r="AC6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0.13901390122823665</v>
      </c>
    </row>
    <row r="660" spans="1:29" x14ac:dyDescent="0.25">
      <c r="A660" s="27">
        <v>45807.263888888891</v>
      </c>
      <c r="B660" s="28" t="s">
        <v>35</v>
      </c>
      <c r="C660" s="28" t="str">
        <f>Table_TrackDisplacement[[#This Row],[Epoch]]&amp;"-"&amp;Table_TrackDisplacement[[#This Row],[Track ID]]</f>
        <v>45807.2638888889-250-RL-OP-0044</v>
      </c>
      <c r="D660" s="34">
        <v>51908.24283118709</v>
      </c>
      <c r="E660" s="34">
        <v>159189.22159764636</v>
      </c>
      <c r="F660" s="34">
        <v>18.873859694515247</v>
      </c>
      <c r="G660" s="34">
        <v>51907.904497607546</v>
      </c>
      <c r="H660" s="34">
        <v>159187.94812580553</v>
      </c>
      <c r="I660" s="34">
        <v>18.86283096891291</v>
      </c>
      <c r="J660" s="33">
        <v>6.0520833358168602E-6</v>
      </c>
      <c r="K660" s="33">
        <v>3.5729946102946997E-4</v>
      </c>
      <c r="L660" s="33">
        <v>1.119933479287738E-7</v>
      </c>
      <c r="M660" s="33">
        <v>-8.9197128545492887E-6</v>
      </c>
      <c r="N660" s="33">
        <v>2.9816303867846727E-4</v>
      </c>
      <c r="O660" s="33">
        <v>-2.1552935436375265E-8</v>
      </c>
      <c r="P660" s="29">
        <f>(Table_TrackDisplacement[[#This Row],[LR Track Z]]-Table_TrackDisplacement[[#This Row],[RR Track Z]])*1000</f>
        <v>11.02872560233692</v>
      </c>
      <c r="Q660" s="29">
        <f>_xlfn.XLOOKUP(Table_TrackDisplacement[[#This Row],[Track ID]],Table__Track_Baseline[Track ID],Table__Track_Baseline[Avg. Cant],"-")</f>
        <v>11.028592056053554</v>
      </c>
      <c r="R660" s="29">
        <f>Table_TrackDisplacement[[#This Row],[Cant Raw Data]]-Table_TrackDisplacement[[#This Row],[BL Cant Raw Data]]</f>
        <v>1.3354628336514907E-4</v>
      </c>
      <c r="S660" s="30">
        <f>(Table_TrackDisplacement[[#This Row],[Delta LR Z]]-Table_TrackDisplacement[[#This Row],[Delta RR Z]])*1000</f>
        <v>1.3354628336514907E-4</v>
      </c>
      <c r="T660" s="29">
        <f>Table_TrackDisplacement[[#This Row],[Cant Delta Data]]-Table_TrackDisplacement[[#This Row],[Raw Cant Change]]</f>
        <v>0</v>
      </c>
      <c r="U660" s="29">
        <f ca="1">IFERROR(Table_TrackDisplacement[[#This Row],[Cant Raw Data]]-OFFSET(Table_TrackDisplacement[[#This Row],[Cant Raw Data]],-2,0),"-")</f>
        <v>1.0854140612828189</v>
      </c>
      <c r="V660" s="29">
        <f ca="1">_xlfn.XLOOKUP(Table_TrackDisplacement[[#This Row],[Track ID]],Table__Track_Baseline[Track ID],Table__Track_Baseline[Avg. Twist],"-")</f>
        <v>0.88865878549171384</v>
      </c>
      <c r="W660" s="29">
        <f ca="1">IFERROR(Table_TrackDisplacement[[#This Row],[Twist Raw Data]]-Table_TrackDisplacement[[#This Row],[BL Twist Raw Data]],"-")</f>
        <v>0.19675527579110508</v>
      </c>
      <c r="X660" s="29">
        <f ca="1">IFERROR(Table_TrackDisplacement[[#This Row],[Cant Delta Data]]-OFFSET(Table_TrackDisplacement[[#This Row],[Cant Delta Data]],-2,0),"-")</f>
        <v>0.19675527579110508</v>
      </c>
      <c r="Y660" s="29">
        <f ca="1">IFERROR(Table_TrackDisplacement[[#This Row],[Twist Delta Data]]-Table_TrackDisplacement[[#This Row],[Raw Twist Change]],"-")</f>
        <v>0</v>
      </c>
      <c r="Z6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1317.6956299644773</v>
      </c>
      <c r="AA660" s="29">
        <f>_xlfn.XLOOKUP(Table_TrackDisplacement[[#This Row],[Track ID]],Table__Track_Baseline[Track ID],Table__Track_Baseline[Avg. Gauge],"-")</f>
        <v>1317.6346329476246</v>
      </c>
      <c r="AB660" s="29">
        <f>IFERROR(Table_TrackDisplacement[[#This Row],[Gauge Raw Data]]-Table_TrackDisplacement[[#This Row],[BL Gauge Raw Data]],"-")</f>
        <v>6.0997016852752495E-2</v>
      </c>
      <c r="AC6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6.1002368513458839E-2</v>
      </c>
    </row>
    <row r="661" spans="1:29" x14ac:dyDescent="0.25">
      <c r="A661" s="27">
        <v>45807.263888888891</v>
      </c>
      <c r="B661" s="28" t="s">
        <v>36</v>
      </c>
      <c r="C661" s="28" t="str">
        <f>Table_TrackDisplacement[[#This Row],[Epoch]]&amp;"-"&amp;Table_TrackDisplacement[[#This Row],[Track ID]]</f>
        <v>45807.2638888889-250-RL-OP-0045</v>
      </c>
      <c r="D661" s="34">
        <v>51909.212416550698</v>
      </c>
      <c r="E661" s="34">
        <v>159188.97685919519</v>
      </c>
      <c r="F661" s="34">
        <v>18.876563986793464</v>
      </c>
      <c r="G661" s="34">
        <v>51908.873769331156</v>
      </c>
      <c r="H661" s="34">
        <v>159187.70214442315</v>
      </c>
      <c r="I661" s="34">
        <v>18.865173045894053</v>
      </c>
      <c r="J661" s="33">
        <v>2.5089786504395306E-5</v>
      </c>
      <c r="K661" s="33">
        <v>4.3268836452625692E-4</v>
      </c>
      <c r="L661" s="33">
        <v>4.6428447220137059E-7</v>
      </c>
      <c r="M661" s="33">
        <v>-3.4059819881804287E-5</v>
      </c>
      <c r="N661" s="33">
        <v>1.990359160117805E-4</v>
      </c>
      <c r="O661" s="33">
        <v>-8.2299649761807814E-8</v>
      </c>
      <c r="P661" s="29">
        <f>(Table_TrackDisplacement[[#This Row],[LR Track Z]]-Table_TrackDisplacement[[#This Row],[RR Track Z]])*1000</f>
        <v>11.390940899410396</v>
      </c>
      <c r="Q661" s="29">
        <f>_xlfn.XLOOKUP(Table_TrackDisplacement[[#This Row],[Track ID]],Table__Track_Baseline[Track ID],Table__Track_Baseline[Avg. Cant],"-")</f>
        <v>11.390394315288432</v>
      </c>
      <c r="R661" s="29">
        <f>Table_TrackDisplacement[[#This Row],[Cant Raw Data]]-Table_TrackDisplacement[[#This Row],[BL Cant Raw Data]]</f>
        <v>5.465841219631784E-4</v>
      </c>
      <c r="S661" s="30">
        <f>(Table_TrackDisplacement[[#This Row],[Delta LR Z]]-Table_TrackDisplacement[[#This Row],[Delta RR Z]])*1000</f>
        <v>5.465841219631784E-4</v>
      </c>
      <c r="T661" s="29">
        <f>Table_TrackDisplacement[[#This Row],[Cant Delta Data]]-Table_TrackDisplacement[[#This Row],[Raw Cant Change]]</f>
        <v>0</v>
      </c>
      <c r="U661" s="29">
        <f ca="1">IFERROR(Table_TrackDisplacement[[#This Row],[Cant Raw Data]]-OFFSET(Table_TrackDisplacement[[#This Row],[Cant Raw Data]],-2,0),"-")</f>
        <v>0.85169416202646175</v>
      </c>
      <c r="V661" s="29">
        <f ca="1">_xlfn.XLOOKUP(Table_TrackDisplacement[[#This Row],[Track ID]],Table__Track_Baseline[Track ID],Table__Track_Baseline[Avg. Twist],"-")</f>
        <v>0.77135219747148653</v>
      </c>
      <c r="W661" s="29">
        <f ca="1">IFERROR(Table_TrackDisplacement[[#This Row],[Twist Raw Data]]-Table_TrackDisplacement[[#This Row],[BL Twist Raw Data]],"-")</f>
        <v>8.034196455497522E-2</v>
      </c>
      <c r="X661" s="29">
        <f ca="1">IFERROR(Table_TrackDisplacement[[#This Row],[Cant Delta Data]]-OFFSET(Table_TrackDisplacement[[#This Row],[Cant Delta Data]],-2,0),"-")</f>
        <v>8.034196455497522E-2</v>
      </c>
      <c r="Y661" s="29">
        <f ca="1">IFERROR(Table_TrackDisplacement[[#This Row],[Twist Delta Data]]-Table_TrackDisplacement[[#This Row],[Raw Twist Change]],"-")</f>
        <v>0</v>
      </c>
      <c r="Z6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1318.9804558392734</v>
      </c>
      <c r="AA661" s="29">
        <f>_xlfn.XLOOKUP(Table_TrackDisplacement[[#This Row],[Track ID]],Table__Track_Baseline[Track ID],Table__Track_Baseline[Avg. Gauge],"-")</f>
        <v>1318.7394535583733</v>
      </c>
      <c r="AB661" s="29">
        <f>IFERROR(Table_TrackDisplacement[[#This Row],[Gauge Raw Data]]-Table_TrackDisplacement[[#This Row],[BL Gauge Raw Data]],"-")</f>
        <v>0.24100228090014753</v>
      </c>
      <c r="AC6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0.24102373614782172</v>
      </c>
    </row>
    <row r="662" spans="1:29" x14ac:dyDescent="0.25">
      <c r="A662" s="27">
        <v>45807.263888888891</v>
      </c>
      <c r="B662" s="28" t="s">
        <v>37</v>
      </c>
      <c r="C662" s="28" t="str">
        <f>Table_TrackDisplacement[[#This Row],[Epoch]]&amp;"-"&amp;Table_TrackDisplacement[[#This Row],[Track ID]]</f>
        <v>45807.2638888889-250-RL-OP-0046</v>
      </c>
      <c r="D662" s="34">
        <v>51910.182001914305</v>
      </c>
      <c r="E662" s="34">
        <v>159188.73212074401</v>
      </c>
      <c r="F662" s="34">
        <v>18.879268279071681</v>
      </c>
      <c r="G662" s="34">
        <v>51909.843041054766</v>
      </c>
      <c r="H662" s="34">
        <v>159187.45616304077</v>
      </c>
      <c r="I662" s="34">
        <v>18.867515122875201</v>
      </c>
      <c r="J662" s="33">
        <v>4.4127489672973752E-5</v>
      </c>
      <c r="K662" s="33">
        <v>5.0807726802304387E-4</v>
      </c>
      <c r="L662" s="33">
        <v>8.1657559647396738E-7</v>
      </c>
      <c r="M662" s="33">
        <v>-5.91999341850169E-5</v>
      </c>
      <c r="N662" s="33">
        <v>9.9908793345093727E-5</v>
      </c>
      <c r="O662" s="33">
        <v>-1.4304636053452668E-7</v>
      </c>
      <c r="P662" s="29">
        <f>(Table_TrackDisplacement[[#This Row],[LR Track Z]]-Table_TrackDisplacement[[#This Row],[RR Track Z]])*1000</f>
        <v>11.753156196480319</v>
      </c>
      <c r="Q662" s="29">
        <f>_xlfn.XLOOKUP(Table_TrackDisplacement[[#This Row],[Track ID]],Table__Track_Baseline[Track ID],Table__Track_Baseline[Avg. Cant],"-")</f>
        <v>11.75219657452331</v>
      </c>
      <c r="R662" s="29">
        <f>Table_TrackDisplacement[[#This Row],[Cant Raw Data]]-Table_TrackDisplacement[[#This Row],[BL Cant Raw Data]]</f>
        <v>9.5962195700849406E-4</v>
      </c>
      <c r="S662" s="30">
        <f>(Table_TrackDisplacement[[#This Row],[Delta LR Z]]-Table_TrackDisplacement[[#This Row],[Delta RR Z]])*1000</f>
        <v>9.5962195700849406E-4</v>
      </c>
      <c r="T662" s="29">
        <f>Table_TrackDisplacement[[#This Row],[Cant Delta Data]]-Table_TrackDisplacement[[#This Row],[Raw Cant Change]]</f>
        <v>0</v>
      </c>
      <c r="U662" s="29">
        <f ca="1">IFERROR(Table_TrackDisplacement[[#This Row],[Cant Raw Data]]-OFFSET(Table_TrackDisplacement[[#This Row],[Cant Raw Data]],-2,0),"-")</f>
        <v>0.72443059414339928</v>
      </c>
      <c r="V662" s="29">
        <f ca="1">_xlfn.XLOOKUP(Table_TrackDisplacement[[#This Row],[Track ID]],Table__Track_Baseline[Track ID],Table__Track_Baseline[Avg. Twist],"-")</f>
        <v>0.72360451846975593</v>
      </c>
      <c r="W662" s="29">
        <f ca="1">IFERROR(Table_TrackDisplacement[[#This Row],[Twist Raw Data]]-Table_TrackDisplacement[[#This Row],[BL Twist Raw Data]],"-")</f>
        <v>8.26075673643345E-4</v>
      </c>
      <c r="X662" s="29">
        <f ca="1">IFERROR(Table_TrackDisplacement[[#This Row],[Cant Delta Data]]-OFFSET(Table_TrackDisplacement[[#This Row],[Cant Delta Data]],-2,0),"-")</f>
        <v>8.26075673643345E-4</v>
      </c>
      <c r="Y662" s="29">
        <f ca="1">IFERROR(Table_TrackDisplacement[[#This Row],[Twist Delta Data]]-Table_TrackDisplacement[[#This Row],[Raw Twist Change]],"-")</f>
        <v>0</v>
      </c>
      <c r="Z6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1320.2653753849534</v>
      </c>
      <c r="AA662" s="29">
        <f>_xlfn.XLOOKUP(Table_TrackDisplacement[[#This Row],[Track ID]],Table__Track_Baseline[Track ID],Table__Track_Baseline[Avg. Gauge],"-")</f>
        <v>1319.8443684156091</v>
      </c>
      <c r="AB662" s="29">
        <f>IFERROR(Table_TrackDisplacement[[#This Row],[Gauge Raw Data]]-Table_TrackDisplacement[[#This Row],[BL Gauge Raw Data]],"-")</f>
        <v>0.42100696934426196</v>
      </c>
      <c r="AC6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0.42104510579788679</v>
      </c>
    </row>
    <row r="663" spans="1:29" x14ac:dyDescent="0.25">
      <c r="A663" s="27">
        <v>45807.263888888891</v>
      </c>
      <c r="B663" s="28" t="s">
        <v>38</v>
      </c>
      <c r="C663" s="28" t="str">
        <f>Table_TrackDisplacement[[#This Row],[Epoch]]&amp;"-"&amp;Table_TrackDisplacement[[#This Row],[Track ID]]</f>
        <v>45807.2638888889-250-RL-OP-0047</v>
      </c>
      <c r="D663" s="34">
        <v>51911.151124583565</v>
      </c>
      <c r="E663" s="34">
        <v>159188.48937362182</v>
      </c>
      <c r="F663" s="34">
        <v>18.882328441829319</v>
      </c>
      <c r="G663" s="34">
        <v>51910.835188304052</v>
      </c>
      <c r="H663" s="34">
        <v>159187.20649995178</v>
      </c>
      <c r="I663" s="34">
        <v>18.870139116386198</v>
      </c>
      <c r="J663" s="33">
        <v>-3.4438994771335274E-4</v>
      </c>
      <c r="K663" s="33">
        <v>6.2022844213061035E-4</v>
      </c>
      <c r="L663" s="33">
        <v>-4.9178002054617309E-5</v>
      </c>
      <c r="M663" s="33">
        <v>5.8477162383496761E-6</v>
      </c>
      <c r="N663" s="33">
        <v>2.3971602786332369E-5</v>
      </c>
      <c r="O663" s="33">
        <v>2.0378966070211391E-8</v>
      </c>
      <c r="P663" s="29">
        <f>(Table_TrackDisplacement[[#This Row],[LR Track Z]]-Table_TrackDisplacement[[#This Row],[RR Track Z]])*1000</f>
        <v>12.18932544312068</v>
      </c>
      <c r="Q663" s="29">
        <f>_xlfn.XLOOKUP(Table_TrackDisplacement[[#This Row],[Track ID]],Table__Track_Baseline[Track ID],Table__Track_Baseline[Avg. Cant],"-")</f>
        <v>12.238523824141367</v>
      </c>
      <c r="R663" s="29">
        <f>Table_TrackDisplacement[[#This Row],[Cant Raw Data]]-Table_TrackDisplacement[[#This Row],[BL Cant Raw Data]]</f>
        <v>-4.9198381020687521E-2</v>
      </c>
      <c r="S663" s="30">
        <f>(Table_TrackDisplacement[[#This Row],[Delta LR Z]]-Table_TrackDisplacement[[#This Row],[Delta RR Z]])*1000</f>
        <v>-4.9198381020687521E-2</v>
      </c>
      <c r="T663" s="29">
        <f>Table_TrackDisplacement[[#This Row],[Cant Delta Data]]-Table_TrackDisplacement[[#This Row],[Raw Cant Change]]</f>
        <v>0</v>
      </c>
      <c r="U663" s="29">
        <f ca="1">IFERROR(Table_TrackDisplacement[[#This Row],[Cant Raw Data]]-OFFSET(Table_TrackDisplacement[[#This Row],[Cant Raw Data]],-2,0),"-")</f>
        <v>0.79838454371028433</v>
      </c>
      <c r="V663" s="29">
        <f ca="1">_xlfn.XLOOKUP(Table_TrackDisplacement[[#This Row],[Track ID]],Table__Track_Baseline[Track ID],Table__Track_Baseline[Avg. Twist],"-")</f>
        <v>0.84812950885293503</v>
      </c>
      <c r="W663" s="29">
        <f ca="1">IFERROR(Table_TrackDisplacement[[#This Row],[Twist Raw Data]]-Table_TrackDisplacement[[#This Row],[BL Twist Raw Data]],"-")</f>
        <v>-4.9744965142650699E-2</v>
      </c>
      <c r="X663" s="29">
        <f ca="1">IFERROR(Table_TrackDisplacement[[#This Row],[Cant Delta Data]]-OFFSET(Table_TrackDisplacement[[#This Row],[Cant Delta Data]],-2,0),"-")</f>
        <v>-4.9744965142650699E-2</v>
      </c>
      <c r="Y663" s="29">
        <f ca="1">IFERROR(Table_TrackDisplacement[[#This Row],[Twist Delta Data]]-Table_TrackDisplacement[[#This Row],[Raw Twist Change]],"-")</f>
        <v>0</v>
      </c>
      <c r="Z6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1321.2604458114392</v>
      </c>
      <c r="AA663" s="29">
        <f>_xlfn.XLOOKUP(Table_TrackDisplacement[[#This Row],[Track ID]],Table__Track_Baseline[Track ID],Table__Track_Baseline[Avg. Gauge],"-")</f>
        <v>1320.7658031742594</v>
      </c>
      <c r="AB663" s="29">
        <f>IFERROR(Table_TrackDisplacement[[#This Row],[Gauge Raw Data]]-Table_TrackDisplacement[[#This Row],[BL Gauge Raw Data]],"-")</f>
        <v>0.49464263717982249</v>
      </c>
      <c r="AC6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0.69325977844544717</v>
      </c>
    </row>
    <row r="664" spans="1:29" x14ac:dyDescent="0.25">
      <c r="A664" s="27">
        <v>45807.263888888891</v>
      </c>
      <c r="B664" s="28" t="s">
        <v>39</v>
      </c>
      <c r="C664" s="28" t="str">
        <f>Table_TrackDisplacement[[#This Row],[Epoch]]&amp;"-"&amp;Table_TrackDisplacement[[#This Row],[Track ID]]</f>
        <v>45807.2638888889-250-RL-OP-0048</v>
      </c>
      <c r="D664" s="34">
        <v>51912.122778205805</v>
      </c>
      <c r="E664" s="34">
        <v>159188.25300560394</v>
      </c>
      <c r="F664" s="34">
        <v>18.886732814833675</v>
      </c>
      <c r="G664" s="34">
        <v>51911.806733444027</v>
      </c>
      <c r="H664" s="34">
        <v>159186.96966968034</v>
      </c>
      <c r="I664" s="34">
        <v>18.873524899190585</v>
      </c>
      <c r="J664" s="33">
        <v>-3.9684067451162264E-4</v>
      </c>
      <c r="K664" s="33">
        <v>3.9993334212340415E-4</v>
      </c>
      <c r="L664" s="33">
        <v>-2.8247023191596554E-4</v>
      </c>
      <c r="M664" s="33">
        <v>3.2635223760735244E-5</v>
      </c>
      <c r="N664" s="33">
        <v>1.3378201401792467E-4</v>
      </c>
      <c r="O664" s="33">
        <v>1.1373200337061462E-7</v>
      </c>
      <c r="P664" s="29">
        <f>(Table_TrackDisplacement[[#This Row],[LR Track Z]]-Table_TrackDisplacement[[#This Row],[RR Track Z]])*1000</f>
        <v>13.207915643089763</v>
      </c>
      <c r="Q664" s="29">
        <f>_xlfn.XLOOKUP(Table_TrackDisplacement[[#This Row],[Track ID]],Table__Track_Baseline[Track ID],Table__Track_Baseline[Avg. Cant],"-")</f>
        <v>13.490499607009099</v>
      </c>
      <c r="R664" s="29">
        <f>Table_TrackDisplacement[[#This Row],[Cant Raw Data]]-Table_TrackDisplacement[[#This Row],[BL Cant Raw Data]]</f>
        <v>-0.28258396391933616</v>
      </c>
      <c r="S664" s="30">
        <f>(Table_TrackDisplacement[[#This Row],[Delta LR Z]]-Table_TrackDisplacement[[#This Row],[Delta RR Z]])*1000</f>
        <v>-0.28258396391933616</v>
      </c>
      <c r="T664" s="29">
        <f>Table_TrackDisplacement[[#This Row],[Cant Delta Data]]-Table_TrackDisplacement[[#This Row],[Raw Cant Change]]</f>
        <v>0</v>
      </c>
      <c r="U664" s="29">
        <f ca="1">IFERROR(Table_TrackDisplacement[[#This Row],[Cant Raw Data]]-OFFSET(Table_TrackDisplacement[[#This Row],[Cant Raw Data]],-2,0),"-")</f>
        <v>1.4547594466094438</v>
      </c>
      <c r="V664" s="29">
        <f ca="1">_xlfn.XLOOKUP(Table_TrackDisplacement[[#This Row],[Track ID]],Table__Track_Baseline[Track ID],Table__Track_Baseline[Avg. Twist],"-")</f>
        <v>1.7383030324857884</v>
      </c>
      <c r="W664" s="29">
        <f ca="1">IFERROR(Table_TrackDisplacement[[#This Row],[Twist Raw Data]]-Table_TrackDisplacement[[#This Row],[BL Twist Raw Data]],"-")</f>
        <v>-0.28354358587634465</v>
      </c>
      <c r="X664" s="29">
        <f ca="1">IFERROR(Table_TrackDisplacement[[#This Row],[Cant Delta Data]]-OFFSET(Table_TrackDisplacement[[#This Row],[Cant Delta Data]],-2,0),"-")</f>
        <v>-0.28354358587634465</v>
      </c>
      <c r="Y664" s="29">
        <f ca="1">IFERROR(Table_TrackDisplacement[[#This Row],[Twist Delta Data]]-Table_TrackDisplacement[[#This Row],[Raw Twist Change]],"-")</f>
        <v>0</v>
      </c>
      <c r="Z6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1321.7449955545649</v>
      </c>
      <c r="AA664" s="29">
        <f>_xlfn.XLOOKUP(Table_TrackDisplacement[[#This Row],[Track ID]],Table__Track_Baseline[Track ID],Table__Track_Baseline[Avg. Gauge],"-")</f>
        <v>1321.5922129002581</v>
      </c>
      <c r="AB664" s="29">
        <f>IFERROR(Table_TrackDisplacement[[#This Row],[Gauge Raw Data]]-Table_TrackDisplacement[[#This Row],[BL Gauge Raw Data]],"-")</f>
        <v>0.15278265430674765</v>
      </c>
      <c r="AC6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0.57891257829962894</v>
      </c>
    </row>
    <row r="665" spans="1:29" x14ac:dyDescent="0.25">
      <c r="A665" s="27">
        <v>45807.263888888891</v>
      </c>
      <c r="B665" s="28" t="s">
        <v>40</v>
      </c>
      <c r="C665" s="28" t="str">
        <f>Table_TrackDisplacement[[#This Row],[Epoch]]&amp;"-"&amp;Table_TrackDisplacement[[#This Row],[Track ID]]</f>
        <v>45807.2638888889-250-RL-OP-0049</v>
      </c>
      <c r="D665" s="34">
        <v>51913.094431828045</v>
      </c>
      <c r="E665" s="34">
        <v>159188.01663758603</v>
      </c>
      <c r="F665" s="34">
        <v>18.89113718783803</v>
      </c>
      <c r="G665" s="34">
        <v>51912.778278584003</v>
      </c>
      <c r="H665" s="34">
        <v>159186.73283940891</v>
      </c>
      <c r="I665" s="34">
        <v>18.876910681994968</v>
      </c>
      <c r="J665" s="33">
        <v>-4.4929139403393492E-4</v>
      </c>
      <c r="K665" s="33">
        <v>1.7963821301236749E-4</v>
      </c>
      <c r="L665" s="33">
        <v>-5.1576246177376106E-4</v>
      </c>
      <c r="M665" s="33">
        <v>5.9422731283120811E-5</v>
      </c>
      <c r="N665" s="33">
        <v>2.4359239614568651E-4</v>
      </c>
      <c r="O665" s="33">
        <v>2.0708503711830417E-7</v>
      </c>
      <c r="P665" s="29">
        <f>(Table_TrackDisplacement[[#This Row],[LR Track Z]]-Table_TrackDisplacement[[#This Row],[RR Track Z]])*1000</f>
        <v>14.226505843062398</v>
      </c>
      <c r="Q665" s="29">
        <f>_xlfn.XLOOKUP(Table_TrackDisplacement[[#This Row],[Track ID]],Table__Track_Baseline[Track ID],Table__Track_Baseline[Avg. Cant],"-")</f>
        <v>14.742475389873277</v>
      </c>
      <c r="R665" s="29">
        <f>Table_TrackDisplacement[[#This Row],[Cant Raw Data]]-Table_TrackDisplacement[[#This Row],[BL Cant Raw Data]]</f>
        <v>-0.51596954681087936</v>
      </c>
      <c r="S665" s="30">
        <f>(Table_TrackDisplacement[[#This Row],[Delta LR Z]]-Table_TrackDisplacement[[#This Row],[Delta RR Z]])*1000</f>
        <v>-0.51596954681087936</v>
      </c>
      <c r="T665" s="29">
        <f>Table_TrackDisplacement[[#This Row],[Cant Delta Data]]-Table_TrackDisplacement[[#This Row],[Raw Cant Change]]</f>
        <v>0</v>
      </c>
      <c r="U665" s="29">
        <f ca="1">IFERROR(Table_TrackDisplacement[[#This Row],[Cant Raw Data]]-OFFSET(Table_TrackDisplacement[[#This Row],[Cant Raw Data]],-2,0),"-")</f>
        <v>2.0371803999417182</v>
      </c>
      <c r="V665" s="29">
        <f ca="1">_xlfn.XLOOKUP(Table_TrackDisplacement[[#This Row],[Track ID]],Table__Track_Baseline[Track ID],Table__Track_Baseline[Avg. Twist],"-")</f>
        <v>2.50395156573191</v>
      </c>
      <c r="W665" s="29">
        <f ca="1">IFERROR(Table_TrackDisplacement[[#This Row],[Twist Raw Data]]-Table_TrackDisplacement[[#This Row],[BL Twist Raw Data]],"-")</f>
        <v>-0.46677116579019184</v>
      </c>
      <c r="X665" s="29">
        <f ca="1">IFERROR(Table_TrackDisplacement[[#This Row],[Cant Delta Data]]-OFFSET(Table_TrackDisplacement[[#This Row],[Cant Delta Data]],-2,0),"-")</f>
        <v>-0.46677116579019184</v>
      </c>
      <c r="Y665" s="29">
        <f ca="1">IFERROR(Table_TrackDisplacement[[#This Row],[Twist Delta Data]]-Table_TrackDisplacement[[#This Row],[Raw Twist Change]],"-")</f>
        <v>0</v>
      </c>
      <c r="Z6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1322.2303228832654</v>
      </c>
      <c r="AA665" s="29">
        <f>_xlfn.XLOOKUP(Table_TrackDisplacement[[#This Row],[Track ID]],Table__Track_Baseline[Track ID],Table__Track_Baseline[Avg. Gauge],"-")</f>
        <v>1322.4197928471017</v>
      </c>
      <c r="AB665" s="29">
        <f>IFERROR(Table_TrackDisplacement[[#This Row],[Gauge Raw Data]]-Table_TrackDisplacement[[#This Row],[BL Gauge Raw Data]],"-")</f>
        <v>-0.18946996383624537</v>
      </c>
      <c r="AC6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0.7273958840092315</v>
      </c>
    </row>
    <row r="666" spans="1:29" x14ac:dyDescent="0.25">
      <c r="A666" s="27">
        <v>45810.270833333336</v>
      </c>
      <c r="B666" s="28" t="s">
        <v>12</v>
      </c>
      <c r="C666" s="28" t="str">
        <f>Table_TrackDisplacement[[#This Row],[Epoch]]&amp;"-"&amp;Table_TrackDisplacement[[#This Row],[Track ID]]</f>
        <v>45810.2708333333-250-RL-OP-0021</v>
      </c>
      <c r="D666" s="34">
        <v>51886.101813691566</v>
      </c>
      <c r="E666" s="34">
        <v>159195.44642123292</v>
      </c>
      <c r="F666" s="34">
        <v>18.870056334450997</v>
      </c>
      <c r="G666" s="34">
        <v>51885.743029335979</v>
      </c>
      <c r="H666" s="34">
        <v>159194.18688073062</v>
      </c>
      <c r="I666" s="34">
        <v>18.866068715969192</v>
      </c>
      <c r="J666" s="33">
        <v>-1.0283400260959752E-3</v>
      </c>
      <c r="K666" s="33">
        <v>5.6737335398793221E-4</v>
      </c>
      <c r="L666" s="33">
        <v>-2.2326332782540703E-8</v>
      </c>
      <c r="M666" s="33">
        <v>5.3194649808574468E-5</v>
      </c>
      <c r="N666" s="33">
        <v>1.8500399892218411E-4</v>
      </c>
      <c r="O666" s="33">
        <v>7.0528617612808375E-8</v>
      </c>
      <c r="P666" s="29">
        <f>(Table_TrackDisplacement[[#This Row],[LR Track Z]]-Table_TrackDisplacement[[#This Row],[RR Track Z]])*1000</f>
        <v>3.9876184818048444</v>
      </c>
      <c r="Q666" s="29">
        <f>_xlfn.XLOOKUP(Table_TrackDisplacement[[#This Row],[Track ID]],Table__Track_Baseline[Track ID],Table__Track_Baseline[Avg. Cant],"-")</f>
        <v>3.9877113367552397</v>
      </c>
      <c r="R666" s="29">
        <f>Table_TrackDisplacement[[#This Row],[Cant Raw Data]]-Table_TrackDisplacement[[#This Row],[BL Cant Raw Data]]</f>
        <v>-9.2854950395349078E-5</v>
      </c>
      <c r="S666" s="30">
        <f>(Table_TrackDisplacement[[#This Row],[Delta LR Z]]-Table_TrackDisplacement[[#This Row],[Delta RR Z]])*1000</f>
        <v>-9.2854950395349078E-5</v>
      </c>
      <c r="T666" s="29">
        <f>Table_TrackDisplacement[[#This Row],[Cant Delta Data]]-Table_TrackDisplacement[[#This Row],[Raw Cant Change]]</f>
        <v>0</v>
      </c>
      <c r="U666" s="29">
        <f ca="1">IFERROR(Table_TrackDisplacement[[#This Row],[Cant Raw Data]]-OFFSET(Table_TrackDisplacement[[#This Row],[Cant Raw Data]],-2,0),"-")</f>
        <v>-9.2202971612849183</v>
      </c>
      <c r="V666" s="29" t="str">
        <f ca="1">_xlfn.XLOOKUP(Table_TrackDisplacement[[#This Row],[Track ID]],Table__Track_Baseline[Track ID],Table__Track_Baseline[Avg. Twist],"-")</f>
        <v>-</v>
      </c>
      <c r="W666" s="29" t="str">
        <f ca="1">IFERROR(Table_TrackDisplacement[[#This Row],[Twist Raw Data]]-Table_TrackDisplacement[[#This Row],[BL Twist Raw Data]],"-")</f>
        <v>-</v>
      </c>
      <c r="X666" s="29">
        <f ca="1">IFERROR(Table_TrackDisplacement[[#This Row],[Cant Delta Data]]-OFFSET(Table_TrackDisplacement[[#This Row],[Cant Delta Data]],-2,0),"-")</f>
        <v>0.28249110896894081</v>
      </c>
      <c r="Y666" s="29" t="str">
        <f ca="1">IFERROR(Table_TrackDisplacement[[#This Row],[Twist Delta Data]]-Table_TrackDisplacement[[#This Row],[Raw Twist Change]],"-")</f>
        <v>-</v>
      </c>
      <c r="Z6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1309.6504846158707</v>
      </c>
      <c r="AA666" s="29">
        <f>_xlfn.XLOOKUP(Table_TrackDisplacement[[#This Row],[Track ID]],Table__Track_Baseline[Track ID],Table__Track_Baseline[Avg. Gauge],"-")</f>
        <v>1309.5795373260466</v>
      </c>
      <c r="AB666" s="29">
        <f>IFERROR(Table_TrackDisplacement[[#This Row],[Gauge Raw Data]]-Table_TrackDisplacement[[#This Row],[BL Gauge Raw Data]],"-")</f>
        <v>7.0947289824061954E-2</v>
      </c>
      <c r="AC6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1.1471371267199912</v>
      </c>
    </row>
    <row r="667" spans="1:29" x14ac:dyDescent="0.25">
      <c r="A667" s="27">
        <v>45810.270833333336</v>
      </c>
      <c r="B667" s="28" t="s">
        <v>13</v>
      </c>
      <c r="C667" s="28" t="str">
        <f>Table_TrackDisplacement[[#This Row],[Epoch]]&amp;"-"&amp;Table_TrackDisplacement[[#This Row],[Track ID]]</f>
        <v>45810.2708333333-250-RL-OP-0022</v>
      </c>
      <c r="D667" s="34">
        <v>51887.063368977339</v>
      </c>
      <c r="E667" s="34">
        <v>159195.17180982089</v>
      </c>
      <c r="F667" s="34">
        <v>18.870125558401593</v>
      </c>
      <c r="G667" s="34">
        <v>51886.704122287876</v>
      </c>
      <c r="H667" s="34">
        <v>159193.91065564725</v>
      </c>
      <c r="I667" s="34">
        <v>18.866271499586006</v>
      </c>
      <c r="J667" s="33">
        <v>-1.0631643381202593E-3</v>
      </c>
      <c r="K667" s="33">
        <v>4.4536139466799796E-4</v>
      </c>
      <c r="L667" s="33">
        <v>-4.9760998876990925E-8</v>
      </c>
      <c r="M667" s="33">
        <v>1.1713051935657859E-4</v>
      </c>
      <c r="N667" s="33">
        <v>4.0736456867307425E-4</v>
      </c>
      <c r="O667" s="33">
        <v>1.5529858998775126E-7</v>
      </c>
      <c r="P667" s="29">
        <f>(Table_TrackDisplacement[[#This Row],[LR Track Z]]-Table_TrackDisplacement[[#This Row],[RR Track Z]])*1000</f>
        <v>3.8540588155875355</v>
      </c>
      <c r="Q667" s="29">
        <f>_xlfn.XLOOKUP(Table_TrackDisplacement[[#This Row],[Track ID]],Table__Track_Baseline[Track ID],Table__Track_Baseline[Avg. Cant],"-")</f>
        <v>3.8542638751764002</v>
      </c>
      <c r="R667" s="29">
        <f>Table_TrackDisplacement[[#This Row],[Cant Raw Data]]-Table_TrackDisplacement[[#This Row],[BL Cant Raw Data]]</f>
        <v>-2.0505958886474218E-4</v>
      </c>
      <c r="S667" s="30">
        <f>(Table_TrackDisplacement[[#This Row],[Delta LR Z]]-Table_TrackDisplacement[[#This Row],[Delta RR Z]])*1000</f>
        <v>-2.0505958886474218E-4</v>
      </c>
      <c r="T667" s="29">
        <f>Table_TrackDisplacement[[#This Row],[Cant Delta Data]]-Table_TrackDisplacement[[#This Row],[Raw Cant Change]]</f>
        <v>0</v>
      </c>
      <c r="U667" s="29">
        <f ca="1">IFERROR(Table_TrackDisplacement[[#This Row],[Cant Raw Data]]-OFFSET(Table_TrackDisplacement[[#This Row],[Cant Raw Data]],-2,0),"-")</f>
        <v>-10.372447027474863</v>
      </c>
      <c r="V667" s="29" t="str">
        <f ca="1">_xlfn.XLOOKUP(Table_TrackDisplacement[[#This Row],[Track ID]],Table__Track_Baseline[Track ID],Table__Track_Baseline[Avg. Twist],"-")</f>
        <v>-</v>
      </c>
      <c r="W667" s="29" t="str">
        <f ca="1">IFERROR(Table_TrackDisplacement[[#This Row],[Twist Raw Data]]-Table_TrackDisplacement[[#This Row],[BL Twist Raw Data]],"-")</f>
        <v>-</v>
      </c>
      <c r="X667" s="29">
        <f ca="1">IFERROR(Table_TrackDisplacement[[#This Row],[Cant Delta Data]]-OFFSET(Table_TrackDisplacement[[#This Row],[Cant Delta Data]],-2,0),"-")</f>
        <v>0.51576448722201462</v>
      </c>
      <c r="Y667" s="29" t="str">
        <f ca="1">IFERROR(Table_TrackDisplacement[[#This Row],[Twist Delta Data]]-Table_TrackDisplacement[[#This Row],[Raw Twist Change]],"-")</f>
        <v>-</v>
      </c>
      <c r="Z6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1311.3286725112148</v>
      </c>
      <c r="AA667" s="29">
        <f>_xlfn.XLOOKUP(Table_TrackDisplacement[[#This Row],[Track ID]],Table__Track_Baseline[Track ID],Table__Track_Baseline[Avg. Gauge],"-")</f>
        <v>1311.6159795455751</v>
      </c>
      <c r="AB667" s="29">
        <f>IFERROR(Table_TrackDisplacement[[#This Row],[Gauge Raw Data]]-Table_TrackDisplacement[[#This Row],[BL Gauge Raw Data]],"-")</f>
        <v>-0.28730703436031035</v>
      </c>
      <c r="AC6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1.1809063262686812</v>
      </c>
    </row>
    <row r="668" spans="1:29" x14ac:dyDescent="0.25">
      <c r="A668" s="27">
        <v>45810.270833333336</v>
      </c>
      <c r="B668" s="28" t="s">
        <v>14</v>
      </c>
      <c r="C668" s="28" t="str">
        <f>Table_TrackDisplacement[[#This Row],[Epoch]]&amp;"-"&amp;Table_TrackDisplacement[[#This Row],[Track ID]]</f>
        <v>45810.2708333333-250-RL-OP-0023</v>
      </c>
      <c r="D668" s="34">
        <v>51888.024924263111</v>
      </c>
      <c r="E668" s="34">
        <v>159194.89719840887</v>
      </c>
      <c r="F668" s="34">
        <v>18.870194782352193</v>
      </c>
      <c r="G668" s="34">
        <v>51887.665215239773</v>
      </c>
      <c r="H668" s="34">
        <v>159193.63443056386</v>
      </c>
      <c r="I668" s="34">
        <v>18.866474283202823</v>
      </c>
      <c r="J668" s="33">
        <v>-1.0979886501445435E-3</v>
      </c>
      <c r="K668" s="33">
        <v>3.2334946445189416E-4</v>
      </c>
      <c r="L668" s="33">
        <v>-7.7195661418727468E-8</v>
      </c>
      <c r="M668" s="33">
        <v>1.8106639618054032E-4</v>
      </c>
      <c r="N668" s="33">
        <v>6.2972513842396438E-4</v>
      </c>
      <c r="O668" s="33">
        <v>2.4006856591540782E-7</v>
      </c>
      <c r="P668" s="29">
        <f>(Table_TrackDisplacement[[#This Row],[LR Track Z]]-Table_TrackDisplacement[[#This Row],[RR Track Z]])*1000</f>
        <v>3.7204991493702266</v>
      </c>
      <c r="Q668" s="29">
        <f>_xlfn.XLOOKUP(Table_TrackDisplacement[[#This Row],[Track ID]],Table__Track_Baseline[Track ID],Table__Track_Baseline[Avg. Cant],"-")</f>
        <v>3.7208164135975608</v>
      </c>
      <c r="R668" s="29">
        <f>Table_TrackDisplacement[[#This Row],[Cant Raw Data]]-Table_TrackDisplacement[[#This Row],[BL Cant Raw Data]]</f>
        <v>-3.1726422733413528E-4</v>
      </c>
      <c r="S668" s="30">
        <f>(Table_TrackDisplacement[[#This Row],[Delta LR Z]]-Table_TrackDisplacement[[#This Row],[Delta RR Z]])*1000</f>
        <v>-3.1726422733413528E-4</v>
      </c>
      <c r="T668" s="29">
        <f>Table_TrackDisplacement[[#This Row],[Cant Delta Data]]-Table_TrackDisplacement[[#This Row],[Raw Cant Change]]</f>
        <v>0</v>
      </c>
      <c r="U668" s="29">
        <f ca="1">IFERROR(Table_TrackDisplacement[[#This Row],[Cant Raw Data]]-OFFSET(Table_TrackDisplacement[[#This Row],[Cant Raw Data]],-2,0),"-")</f>
        <v>-0.26711933243461772</v>
      </c>
      <c r="V668" s="29">
        <f ca="1">_xlfn.XLOOKUP(Table_TrackDisplacement[[#This Row],[Track ID]],Table__Track_Baseline[Track ID],Table__Track_Baseline[Avg. Twist],"-")</f>
        <v>-0.26689492315767893</v>
      </c>
      <c r="W668" s="29">
        <f ca="1">IFERROR(Table_TrackDisplacement[[#This Row],[Twist Raw Data]]-Table_TrackDisplacement[[#This Row],[BL Twist Raw Data]],"-")</f>
        <v>-2.2440927693878621E-4</v>
      </c>
      <c r="X668" s="29">
        <f ca="1">IFERROR(Table_TrackDisplacement[[#This Row],[Cant Delta Data]]-OFFSET(Table_TrackDisplacement[[#This Row],[Cant Delta Data]],-2,0),"-")</f>
        <v>-2.2440927693878621E-4</v>
      </c>
      <c r="Y668" s="29">
        <f ca="1">IFERROR(Table_TrackDisplacement[[#This Row],[Twist Delta Data]]-Table_TrackDisplacement[[#This Row],[Raw Twist Change]],"-")</f>
        <v>0</v>
      </c>
      <c r="Z6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1313.0068750661353</v>
      </c>
      <c r="AA668" s="29">
        <f>_xlfn.XLOOKUP(Table_TrackDisplacement[[#This Row],[Track ID]],Table__Track_Baseline[Track ID],Table__Track_Baseline[Avg. Gauge],"-")</f>
        <v>1313.6524365911453</v>
      </c>
      <c r="AB668" s="29">
        <f>IFERROR(Table_TrackDisplacement[[#This Row],[Gauge Raw Data]]-Table_TrackDisplacement[[#This Row],[BL Gauge Raw Data]],"-")</f>
        <v>-0.64556152500995267</v>
      </c>
      <c r="AC6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1.315236847791337</v>
      </c>
    </row>
    <row r="669" spans="1:29" x14ac:dyDescent="0.25">
      <c r="A669" s="27">
        <v>45810.270833333336</v>
      </c>
      <c r="B669" s="28" t="s">
        <v>15</v>
      </c>
      <c r="C669" s="28" t="str">
        <f>Table_TrackDisplacement[[#This Row],[Epoch]]&amp;"-"&amp;Table_TrackDisplacement[[#This Row],[Track ID]]</f>
        <v>45810.2708333333-250-RL-OP-0024</v>
      </c>
      <c r="D669" s="34">
        <v>51888.98628832103</v>
      </c>
      <c r="E669" s="34">
        <v>159194.62201573106</v>
      </c>
      <c r="F669" s="34">
        <v>18.869514730242752</v>
      </c>
      <c r="G669" s="34">
        <v>51888.624024107339</v>
      </c>
      <c r="H669" s="34">
        <v>159193.3577967032</v>
      </c>
      <c r="I669" s="34">
        <v>18.86545332152658</v>
      </c>
      <c r="J669" s="33">
        <v>-2.3585504095535725E-5</v>
      </c>
      <c r="K669" s="33">
        <v>-8.2395679783076048E-5</v>
      </c>
      <c r="L669" s="33">
        <v>-2.2187327530787115E-7</v>
      </c>
      <c r="M669" s="33">
        <v>-1.0719956699176691E-3</v>
      </c>
      <c r="N669" s="33">
        <v>7.5046025449410081E-4</v>
      </c>
      <c r="O669" s="33">
        <v>2.1475951683669336E-7</v>
      </c>
      <c r="P669" s="29">
        <f>(Table_TrackDisplacement[[#This Row],[LR Track Z]]-Table_TrackDisplacement[[#This Row],[RR Track Z]])*1000</f>
        <v>4.0614087161721102</v>
      </c>
      <c r="Q669" s="29">
        <f>_xlfn.XLOOKUP(Table_TrackDisplacement[[#This Row],[Track ID]],Table__Track_Baseline[Track ID],Table__Track_Baseline[Avg. Cant],"-")</f>
        <v>4.0618453489642548</v>
      </c>
      <c r="R669" s="29">
        <f>Table_TrackDisplacement[[#This Row],[Cant Raw Data]]-Table_TrackDisplacement[[#This Row],[BL Cant Raw Data]]</f>
        <v>-4.3663279214456452E-4</v>
      </c>
      <c r="S669" s="30">
        <f>(Table_TrackDisplacement[[#This Row],[Delta LR Z]]-Table_TrackDisplacement[[#This Row],[Delta RR Z]])*1000</f>
        <v>-4.3663279214456452E-4</v>
      </c>
      <c r="T669" s="29">
        <f>Table_TrackDisplacement[[#This Row],[Cant Delta Data]]-Table_TrackDisplacement[[#This Row],[Raw Cant Change]]</f>
        <v>0</v>
      </c>
      <c r="U669" s="29">
        <f ca="1">IFERROR(Table_TrackDisplacement[[#This Row],[Cant Raw Data]]-OFFSET(Table_TrackDisplacement[[#This Row],[Cant Raw Data]],-2,0),"-")</f>
        <v>0.2073499005845747</v>
      </c>
      <c r="V669" s="29">
        <f ca="1">_xlfn.XLOOKUP(Table_TrackDisplacement[[#This Row],[Track ID]],Table__Track_Baseline[Track ID],Table__Track_Baseline[Avg. Twist],"-")</f>
        <v>0.20758147378785452</v>
      </c>
      <c r="W669" s="29">
        <f ca="1">IFERROR(Table_TrackDisplacement[[#This Row],[Twist Raw Data]]-Table_TrackDisplacement[[#This Row],[BL Twist Raw Data]],"-")</f>
        <v>-2.3157320327982234E-4</v>
      </c>
      <c r="X669" s="29">
        <f ca="1">IFERROR(Table_TrackDisplacement[[#This Row],[Cant Delta Data]]-OFFSET(Table_TrackDisplacement[[#This Row],[Cant Delta Data]],-2,0),"-")</f>
        <v>-2.3157320327982234E-4</v>
      </c>
      <c r="Y669" s="29">
        <f ca="1">IFERROR(Table_TrackDisplacement[[#This Row],[Twist Delta Data]]-Table_TrackDisplacement[[#This Row],[Raw Twist Change]],"-")</f>
        <v>0</v>
      </c>
      <c r="Z6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669" s="29">
        <f>_xlfn.XLOOKUP(Table_TrackDisplacement[[#This Row],[Track ID]],Table__Track_Baseline[Track ID],Table__Track_Baseline[Avg. Gauge],"-")</f>
        <v>1315.6175827293309</v>
      </c>
      <c r="AB669" s="29">
        <f>IFERROR(Table_TrackDisplacement[[#This Row],[Gauge Raw Data]]-Table_TrackDisplacement[[#This Row],[BL Gauge Raw Data]],"-")</f>
        <v>-0.51241356743230426</v>
      </c>
      <c r="AC6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670" spans="1:29" x14ac:dyDescent="0.25">
      <c r="A670" s="27">
        <v>45810.270833333336</v>
      </c>
      <c r="B670" s="28" t="s">
        <v>16</v>
      </c>
      <c r="C670" s="28" t="str">
        <f>Table_TrackDisplacement[[#This Row],[Epoch]]&amp;"-"&amp;Table_TrackDisplacement[[#This Row],[Track ID]]</f>
        <v>45810.2708333333-250-RL-OP-0025</v>
      </c>
      <c r="D670" s="34">
        <v>51889.947664398285</v>
      </c>
      <c r="E670" s="34">
        <v>159194.34677858101</v>
      </c>
      <c r="F670" s="34">
        <v>18.868773577574299</v>
      </c>
      <c r="G670" s="34">
        <v>51889.58479107709</v>
      </c>
      <c r="H670" s="34">
        <v>159193.08044244221</v>
      </c>
      <c r="I670" s="34">
        <v>18.864251762034648</v>
      </c>
      <c r="J670" s="33">
        <v>-4.9094378482550383E-5</v>
      </c>
      <c r="K670" s="33">
        <v>-1.7151059000752866E-4</v>
      </c>
      <c r="L670" s="33">
        <v>-4.6184004887095398E-7</v>
      </c>
      <c r="M670" s="33">
        <v>-1.15464479313232E-3</v>
      </c>
      <c r="N670" s="33">
        <v>4.6399520942941308E-4</v>
      </c>
      <c r="O670" s="33">
        <v>4.6129782305115441E-7</v>
      </c>
      <c r="P670" s="29">
        <f>(Table_TrackDisplacement[[#This Row],[LR Track Z]]-Table_TrackDisplacement[[#This Row],[RR Track Z]])*1000</f>
        <v>4.5218155396504756</v>
      </c>
      <c r="Q670" s="29">
        <f>_xlfn.XLOOKUP(Table_TrackDisplacement[[#This Row],[Track ID]],Table__Track_Baseline[Track ID],Table__Track_Baseline[Avg. Cant],"-")</f>
        <v>4.5227386775223977</v>
      </c>
      <c r="R670" s="29">
        <f>Table_TrackDisplacement[[#This Row],[Cant Raw Data]]-Table_TrackDisplacement[[#This Row],[BL Cant Raw Data]]</f>
        <v>-9.2313787192210839E-4</v>
      </c>
      <c r="S670" s="30">
        <f>(Table_TrackDisplacement[[#This Row],[Delta LR Z]]-Table_TrackDisplacement[[#This Row],[Delta RR Z]])*1000</f>
        <v>-9.2313787192210839E-4</v>
      </c>
      <c r="T670" s="29">
        <f>Table_TrackDisplacement[[#This Row],[Cant Delta Data]]-Table_TrackDisplacement[[#This Row],[Raw Cant Change]]</f>
        <v>0</v>
      </c>
      <c r="U670" s="29">
        <f ca="1">IFERROR(Table_TrackDisplacement[[#This Row],[Cant Raw Data]]-OFFSET(Table_TrackDisplacement[[#This Row],[Cant Raw Data]],-2,0),"-")</f>
        <v>0.80131639028024892</v>
      </c>
      <c r="V670" s="29">
        <f ca="1">_xlfn.XLOOKUP(Table_TrackDisplacement[[#This Row],[Track ID]],Table__Track_Baseline[Track ID],Table__Track_Baseline[Avg. Twist],"-")</f>
        <v>0.8019222639248369</v>
      </c>
      <c r="W670" s="29">
        <f ca="1">IFERROR(Table_TrackDisplacement[[#This Row],[Twist Raw Data]]-Table_TrackDisplacement[[#This Row],[BL Twist Raw Data]],"-")</f>
        <v>-6.058736445879731E-4</v>
      </c>
      <c r="X670" s="29">
        <f ca="1">IFERROR(Table_TrackDisplacement[[#This Row],[Cant Delta Data]]-OFFSET(Table_TrackDisplacement[[#This Row],[Cant Delta Data]],-2,0),"-")</f>
        <v>-6.058736445879731E-4</v>
      </c>
      <c r="Y670" s="29">
        <f ca="1">IFERROR(Table_TrackDisplacement[[#This Row],[Twist Delta Data]]-Table_TrackDisplacement[[#This Row],[Raw Twist Change]],"-")</f>
        <v>0</v>
      </c>
      <c r="Z6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670" s="29">
        <f>_xlfn.XLOOKUP(Table_TrackDisplacement[[#This Row],[Track ID]],Table__Track_Baseline[Track ID],Table__Track_Baseline[Avg. Gauge],"-")</f>
        <v>1317.6166071174061</v>
      </c>
      <c r="AB670" s="29">
        <f>IFERROR(Table_TrackDisplacement[[#This Row],[Gauge Raw Data]]-Table_TrackDisplacement[[#This Row],[BL Gauge Raw Data]],"-")</f>
        <v>-0.30695844940373718</v>
      </c>
      <c r="AC6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671" spans="1:29" x14ac:dyDescent="0.25">
      <c r="A671" s="27">
        <v>45810.270833333336</v>
      </c>
      <c r="B671" s="28" t="s">
        <v>17</v>
      </c>
      <c r="C671" s="28" t="str">
        <f>Table_TrackDisplacement[[#This Row],[Epoch]]&amp;"-"&amp;Table_TrackDisplacement[[#This Row],[Track ID]]</f>
        <v>45810.2708333333-250-RL-OP-0026</v>
      </c>
      <c r="D671" s="34">
        <v>51890.909040475541</v>
      </c>
      <c r="E671" s="34">
        <v>159194.07154143095</v>
      </c>
      <c r="F671" s="34">
        <v>18.868032424905849</v>
      </c>
      <c r="G671" s="34">
        <v>51890.545558046833</v>
      </c>
      <c r="H671" s="34">
        <v>159192.80308818122</v>
      </c>
      <c r="I671" s="34">
        <v>18.86305020254272</v>
      </c>
      <c r="J671" s="33">
        <v>-7.460325286956504E-5</v>
      </c>
      <c r="K671" s="33">
        <v>-2.6062552933581173E-4</v>
      </c>
      <c r="L671" s="33">
        <v>-7.0180681888132312E-7</v>
      </c>
      <c r="M671" s="33">
        <v>-1.2372939308988862E-3</v>
      </c>
      <c r="N671" s="33">
        <v>1.7753013526089489E-4</v>
      </c>
      <c r="O671" s="33">
        <v>7.0783612571290178E-7</v>
      </c>
      <c r="P671" s="29">
        <f>(Table_TrackDisplacement[[#This Row],[LR Track Z]]-Table_TrackDisplacement[[#This Row],[RR Track Z]])*1000</f>
        <v>4.9822223631288409</v>
      </c>
      <c r="Q671" s="29">
        <f>_xlfn.XLOOKUP(Table_TrackDisplacement[[#This Row],[Track ID]],Table__Track_Baseline[Track ID],Table__Track_Baseline[Avg. Cant],"-")</f>
        <v>4.9836320060734352</v>
      </c>
      <c r="R671" s="29">
        <f>Table_TrackDisplacement[[#This Row],[Cant Raw Data]]-Table_TrackDisplacement[[#This Row],[BL Cant Raw Data]]</f>
        <v>-1.4096429445942249E-3</v>
      </c>
      <c r="S671" s="30">
        <f>(Table_TrackDisplacement[[#This Row],[Delta LR Z]]-Table_TrackDisplacement[[#This Row],[Delta RR Z]])*1000</f>
        <v>-1.4096429445942249E-3</v>
      </c>
      <c r="T671" s="29">
        <f>Table_TrackDisplacement[[#This Row],[Cant Delta Data]]-Table_TrackDisplacement[[#This Row],[Raw Cant Change]]</f>
        <v>0</v>
      </c>
      <c r="U671" s="29">
        <f ca="1">IFERROR(Table_TrackDisplacement[[#This Row],[Cant Raw Data]]-OFFSET(Table_TrackDisplacement[[#This Row],[Cant Raw Data]],-2,0),"-")</f>
        <v>0.92081364695673074</v>
      </c>
      <c r="V671" s="29">
        <f ca="1">_xlfn.XLOOKUP(Table_TrackDisplacement[[#This Row],[Track ID]],Table__Track_Baseline[Track ID],Table__Track_Baseline[Avg. Twist],"-")</f>
        <v>0.9217866571091804</v>
      </c>
      <c r="W671" s="29">
        <f ca="1">IFERROR(Table_TrackDisplacement[[#This Row],[Twist Raw Data]]-Table_TrackDisplacement[[#This Row],[BL Twist Raw Data]],"-")</f>
        <v>-9.7301015244966038E-4</v>
      </c>
      <c r="X671" s="29">
        <f ca="1">IFERROR(Table_TrackDisplacement[[#This Row],[Cant Delta Data]]-OFFSET(Table_TrackDisplacement[[#This Row],[Cant Delta Data]],-2,0),"-")</f>
        <v>-9.7301015244966038E-4</v>
      </c>
      <c r="Y671" s="29">
        <f ca="1">IFERROR(Table_TrackDisplacement[[#This Row],[Twist Delta Data]]-Table_TrackDisplacement[[#This Row],[Raw Twist Change]],"-")</f>
        <v>0</v>
      </c>
      <c r="Z6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671" s="29">
        <f>_xlfn.XLOOKUP(Table_TrackDisplacement[[#This Row],[Track ID]],Table__Track_Baseline[Track ID],Table__Track_Baseline[Avg. Gauge],"-")</f>
        <v>1319.6157879683969</v>
      </c>
      <c r="AB671" s="29">
        <f>IFERROR(Table_TrackDisplacement[[#This Row],[Gauge Raw Data]]-Table_TrackDisplacement[[#This Row],[BL Gauge Raw Data]],"-")</f>
        <v>-0.10150411739118681</v>
      </c>
      <c r="AC6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672" spans="1:29" x14ac:dyDescent="0.25">
      <c r="A672" s="27">
        <v>45810.270833333336</v>
      </c>
      <c r="B672" s="28" t="s">
        <v>18</v>
      </c>
      <c r="C672" s="28" t="str">
        <f>Table_TrackDisplacement[[#This Row],[Epoch]]&amp;"-"&amp;Table_TrackDisplacement[[#This Row],[Track ID]]</f>
        <v>45810.2708333333-250-RL-OP-0027</v>
      </c>
      <c r="D672" s="34">
        <v>51891.870085166687</v>
      </c>
      <c r="E672" s="34">
        <v>159193.79534240576</v>
      </c>
      <c r="F672" s="34">
        <v>18.865661447731828</v>
      </c>
      <c r="G672" s="34">
        <v>51891.504353461787</v>
      </c>
      <c r="H672" s="34">
        <v>159192.52690810763</v>
      </c>
      <c r="I672" s="34">
        <v>18.861283132921656</v>
      </c>
      <c r="J672" s="33">
        <v>-9.1250735567882657E-4</v>
      </c>
      <c r="K672" s="33">
        <v>3.0419288668781519E-4</v>
      </c>
      <c r="L672" s="33">
        <v>-2.2264352850243085E-7</v>
      </c>
      <c r="M672" s="33">
        <v>-5.9261651040287688E-4</v>
      </c>
      <c r="N672" s="33">
        <v>2.5689514586701989E-4</v>
      </c>
      <c r="O672" s="33">
        <v>2.6530467422958282E-7</v>
      </c>
      <c r="P672" s="29">
        <f>(Table_TrackDisplacement[[#This Row],[LR Track Z]]-Table_TrackDisplacement[[#This Row],[RR Track Z]])*1000</f>
        <v>4.3783148101717018</v>
      </c>
      <c r="Q672" s="29">
        <f>_xlfn.XLOOKUP(Table_TrackDisplacement[[#This Row],[Track ID]],Table__Track_Baseline[Track ID],Table__Track_Baseline[Avg. Cant],"-")</f>
        <v>4.3788027583744338</v>
      </c>
      <c r="R672" s="29">
        <f>Table_TrackDisplacement[[#This Row],[Cant Raw Data]]-Table_TrackDisplacement[[#This Row],[BL Cant Raw Data]]</f>
        <v>-4.8794820273201367E-4</v>
      </c>
      <c r="S672" s="30">
        <f>(Table_TrackDisplacement[[#This Row],[Delta LR Z]]-Table_TrackDisplacement[[#This Row],[Delta RR Z]])*1000</f>
        <v>-4.8794820273201367E-4</v>
      </c>
      <c r="T672" s="29">
        <f>Table_TrackDisplacement[[#This Row],[Cant Delta Data]]-Table_TrackDisplacement[[#This Row],[Raw Cant Change]]</f>
        <v>0</v>
      </c>
      <c r="U672" s="29">
        <f ca="1">IFERROR(Table_TrackDisplacement[[#This Row],[Cant Raw Data]]-OFFSET(Table_TrackDisplacement[[#This Row],[Cant Raw Data]],-2,0),"-")</f>
        <v>-0.14350072947877379</v>
      </c>
      <c r="V672" s="29">
        <f ca="1">_xlfn.XLOOKUP(Table_TrackDisplacement[[#This Row],[Track ID]],Table__Track_Baseline[Track ID],Table__Track_Baseline[Avg. Twist],"-")</f>
        <v>-0.14393591914796389</v>
      </c>
      <c r="W672" s="29">
        <f ca="1">IFERROR(Table_TrackDisplacement[[#This Row],[Twist Raw Data]]-Table_TrackDisplacement[[#This Row],[BL Twist Raw Data]],"-")</f>
        <v>4.3518966919009472E-4</v>
      </c>
      <c r="X672" s="29">
        <f ca="1">IFERROR(Table_TrackDisplacement[[#This Row],[Cant Delta Data]]-OFFSET(Table_TrackDisplacement[[#This Row],[Cant Delta Data]],-2,0),"-")</f>
        <v>4.3518966919009472E-4</v>
      </c>
      <c r="Y672" s="29">
        <f ca="1">IFERROR(Table_TrackDisplacement[[#This Row],[Twist Delta Data]]-Table_TrackDisplacement[[#This Row],[Raw Twist Change]],"-")</f>
        <v>0</v>
      </c>
      <c r="Z6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672" s="29">
        <f>_xlfn.XLOOKUP(Table_TrackDisplacement[[#This Row],[Track ID]],Table__Track_Baseline[Track ID],Table__Track_Baseline[Avg. Gauge],"-")</f>
        <v>1320.1585236010314</v>
      </c>
      <c r="AB672" s="29">
        <f>IFERROR(Table_TrackDisplacement[[#This Row],[Gauge Raw Data]]-Table_TrackDisplacement[[#This Row],[BL Gauge Raw Data]],"-")</f>
        <v>-4.3218674556783299E-2</v>
      </c>
      <c r="AC6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0.32336893368343422</v>
      </c>
    </row>
    <row r="673" spans="1:29" x14ac:dyDescent="0.25">
      <c r="A673" s="27">
        <v>45810.270833333336</v>
      </c>
      <c r="B673" s="28" t="s">
        <v>19</v>
      </c>
      <c r="C673" s="28" t="str">
        <f>Table_TrackDisplacement[[#This Row],[Epoch]]&amp;"-"&amp;Table_TrackDisplacement[[#This Row],[Track ID]]</f>
        <v>45810.2708333333-250-RL-OP-0028</v>
      </c>
      <c r="D673" s="34">
        <v>51892.831165658921</v>
      </c>
      <c r="E673" s="34">
        <v>159193.51908472509</v>
      </c>
      <c r="F673" s="34">
        <v>18.863215774997911</v>
      </c>
      <c r="G673" s="34">
        <v>51892.465288045249</v>
      </c>
      <c r="H673" s="34">
        <v>159192.25013834573</v>
      </c>
      <c r="I673" s="34">
        <v>18.859487246856443</v>
      </c>
      <c r="J673" s="33">
        <v>-8.2100701547460631E-4</v>
      </c>
      <c r="K673" s="33">
        <v>6.223197269719094E-4</v>
      </c>
      <c r="L673" s="33">
        <v>-4.5548554084007264E-7</v>
      </c>
      <c r="M673" s="33">
        <v>-5.151581863174215E-4</v>
      </c>
      <c r="N673" s="33">
        <v>5.2561389748007059E-4</v>
      </c>
      <c r="O673" s="33">
        <v>5.4282002182048927E-7</v>
      </c>
      <c r="P673" s="29">
        <f>(Table_TrackDisplacement[[#This Row],[LR Track Z]]-Table_TrackDisplacement[[#This Row],[RR Track Z]])*1000</f>
        <v>3.7285281414689564</v>
      </c>
      <c r="Q673" s="29">
        <f>_xlfn.XLOOKUP(Table_TrackDisplacement[[#This Row],[Track ID]],Table__Track_Baseline[Track ID],Table__Track_Baseline[Avg. Cant],"-")</f>
        <v>3.729526447031617</v>
      </c>
      <c r="R673" s="29">
        <f>Table_TrackDisplacement[[#This Row],[Cant Raw Data]]-Table_TrackDisplacement[[#This Row],[BL Cant Raw Data]]</f>
        <v>-9.9830556266056192E-4</v>
      </c>
      <c r="S673" s="30">
        <f>(Table_TrackDisplacement[[#This Row],[Delta LR Z]]-Table_TrackDisplacement[[#This Row],[Delta RR Z]])*1000</f>
        <v>-9.9830556266056192E-4</v>
      </c>
      <c r="T673" s="29">
        <f>Table_TrackDisplacement[[#This Row],[Cant Delta Data]]-Table_TrackDisplacement[[#This Row],[Raw Cant Change]]</f>
        <v>0</v>
      </c>
      <c r="U673" s="29">
        <f ca="1">IFERROR(Table_TrackDisplacement[[#This Row],[Cant Raw Data]]-OFFSET(Table_TrackDisplacement[[#This Row],[Cant Raw Data]],-2,0),"-")</f>
        <v>-1.2536942216598845</v>
      </c>
      <c r="V673" s="29">
        <f ca="1">_xlfn.XLOOKUP(Table_TrackDisplacement[[#This Row],[Track ID]],Table__Track_Baseline[Track ID],Table__Track_Baseline[Avg. Twist],"-")</f>
        <v>-1.2541055590418182</v>
      </c>
      <c r="W673" s="29">
        <f ca="1">IFERROR(Table_TrackDisplacement[[#This Row],[Twist Raw Data]]-Table_TrackDisplacement[[#This Row],[BL Twist Raw Data]],"-")</f>
        <v>4.1133738193366298E-4</v>
      </c>
      <c r="X673" s="29">
        <f ca="1">IFERROR(Table_TrackDisplacement[[#This Row],[Cant Delta Data]]-OFFSET(Table_TrackDisplacement[[#This Row],[Cant Delta Data]],-2,0),"-")</f>
        <v>4.1133738193366298E-4</v>
      </c>
      <c r="Y673" s="29">
        <f ca="1">IFERROR(Table_TrackDisplacement[[#This Row],[Twist Delta Data]]-Table_TrackDisplacement[[#This Row],[Raw Twist Change]],"-")</f>
        <v>0</v>
      </c>
      <c r="Z6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673" s="29">
        <f>_xlfn.XLOOKUP(Table_TrackDisplacement[[#This Row],[Track ID]],Table__Track_Baseline[Track ID],Table__Track_Baseline[Avg. Gauge],"-")</f>
        <v>1320.6376231231336</v>
      </c>
      <c r="AB673" s="29">
        <f>IFERROR(Table_TrackDisplacement[[#This Row],[Gauge Raw Data]]-Table_TrackDisplacement[[#This Row],[BL Gauge Raw Data]],"-")</f>
        <v>8.144602739093898E-3</v>
      </c>
      <c r="AC6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0.32077487490219969</v>
      </c>
    </row>
    <row r="674" spans="1:29" x14ac:dyDescent="0.25">
      <c r="A674" s="27">
        <v>45810.270833333336</v>
      </c>
      <c r="B674" s="28" t="s">
        <v>20</v>
      </c>
      <c r="C674" s="28" t="str">
        <f>Table_TrackDisplacement[[#This Row],[Epoch]]&amp;"-"&amp;Table_TrackDisplacement[[#This Row],[Track ID]]</f>
        <v>45810.2708333333-250-RL-OP-0029</v>
      </c>
      <c r="D674" s="34">
        <v>51893.791834251315</v>
      </c>
      <c r="E674" s="34">
        <v>159193.24288966472</v>
      </c>
      <c r="F674" s="34">
        <v>18.860926416951401</v>
      </c>
      <c r="G674" s="34">
        <v>51893.426692580288</v>
      </c>
      <c r="H674" s="34">
        <v>159191.97323179524</v>
      </c>
      <c r="I674" s="34">
        <v>18.857700906411129</v>
      </c>
      <c r="J674" s="33">
        <v>-1.0002115595852956E-3</v>
      </c>
      <c r="K674" s="33">
        <v>9.9927163682878017E-4</v>
      </c>
      <c r="L674" s="33">
        <v>5.8635621158487083E-6</v>
      </c>
      <c r="M674" s="33">
        <v>2.176966518163681E-8</v>
      </c>
      <c r="N674" s="33">
        <v>6.667419511359185E-4</v>
      </c>
      <c r="O674" s="33">
        <v>3.2641978009451122E-10</v>
      </c>
      <c r="P674" s="29">
        <f>(Table_TrackDisplacement[[#This Row],[LR Track Z]]-Table_TrackDisplacement[[#This Row],[RR Track Z]])*1000</f>
        <v>3.2255105402718698</v>
      </c>
      <c r="Q674" s="29">
        <f>_xlfn.XLOOKUP(Table_TrackDisplacement[[#This Row],[Track ID]],Table__Track_Baseline[Track ID],Table__Track_Baseline[Avg. Cant],"-")</f>
        <v>3.2196473045758012</v>
      </c>
      <c r="R674" s="29">
        <f>Table_TrackDisplacement[[#This Row],[Cant Raw Data]]-Table_TrackDisplacement[[#This Row],[BL Cant Raw Data]]</f>
        <v>5.8632356960686138E-3</v>
      </c>
      <c r="S674" s="30">
        <f>(Table_TrackDisplacement[[#This Row],[Delta LR Z]]-Table_TrackDisplacement[[#This Row],[Delta RR Z]])*1000</f>
        <v>5.8632356960686138E-3</v>
      </c>
      <c r="T674" s="29">
        <f>Table_TrackDisplacement[[#This Row],[Cant Delta Data]]-Table_TrackDisplacement[[#This Row],[Raw Cant Change]]</f>
        <v>0</v>
      </c>
      <c r="U674" s="29">
        <f ca="1">IFERROR(Table_TrackDisplacement[[#This Row],[Cant Raw Data]]-OFFSET(Table_TrackDisplacement[[#This Row],[Cant Raw Data]],-2,0),"-")</f>
        <v>-1.152804269899832</v>
      </c>
      <c r="V674" s="29">
        <f ca="1">_xlfn.XLOOKUP(Table_TrackDisplacement[[#This Row],[Track ID]],Table__Track_Baseline[Track ID],Table__Track_Baseline[Avg. Twist],"-")</f>
        <v>-1.1591554537986326</v>
      </c>
      <c r="W674" s="29">
        <f ca="1">IFERROR(Table_TrackDisplacement[[#This Row],[Twist Raw Data]]-Table_TrackDisplacement[[#This Row],[BL Twist Raw Data]],"-")</f>
        <v>6.3511838988006275E-3</v>
      </c>
      <c r="X674" s="29">
        <f ca="1">IFERROR(Table_TrackDisplacement[[#This Row],[Cant Delta Data]]-OFFSET(Table_TrackDisplacement[[#This Row],[Cant Delta Data]],-2,0),"-")</f>
        <v>6.3511838988006275E-3</v>
      </c>
      <c r="Y674" s="29">
        <f ca="1">IFERROR(Table_TrackDisplacement[[#This Row],[Twist Delta Data]]-Table_TrackDisplacement[[#This Row],[Raw Twist Change]],"-")</f>
        <v>0</v>
      </c>
      <c r="Z6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1321.1245018377867</v>
      </c>
      <c r="AA674" s="29">
        <f>_xlfn.XLOOKUP(Table_TrackDisplacement[[#This Row],[Track ID]],Table__Track_Baseline[Track ID],Table__Track_Baseline[Avg. Gauge],"-")</f>
        <v>1321.0817834196855</v>
      </c>
      <c r="AB674" s="29">
        <f>IFERROR(Table_TrackDisplacement[[#This Row],[Gauge Raw Data]]-Table_TrackDisplacement[[#This Row],[BL Gauge Raw Data]],"-")</f>
        <v>4.2718418101230782E-2</v>
      </c>
      <c r="AC6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1.054076412004042</v>
      </c>
    </row>
    <row r="675" spans="1:29" x14ac:dyDescent="0.25">
      <c r="A675" s="27">
        <v>45810.270833333336</v>
      </c>
      <c r="B675" s="28" t="s">
        <v>21</v>
      </c>
      <c r="C675" s="28" t="str">
        <f>Table_TrackDisplacement[[#This Row],[Epoch]]&amp;"-"&amp;Table_TrackDisplacement[[#This Row],[Track ID]]</f>
        <v>45810.2708333333-250-RL-OP-0030</v>
      </c>
      <c r="D675" s="34">
        <v>51894.75263598399</v>
      </c>
      <c r="E675" s="34">
        <v>159192.96565370166</v>
      </c>
      <c r="F675" s="34">
        <v>18.861427687376434</v>
      </c>
      <c r="G675" s="34">
        <v>51894.387556785739</v>
      </c>
      <c r="H675" s="34">
        <v>159191.69621203162</v>
      </c>
      <c r="I675" s="34">
        <v>18.85787192737892</v>
      </c>
      <c r="J675" s="33">
        <v>-1.004226112854667E-3</v>
      </c>
      <c r="K675" s="33">
        <v>9.8545098444446921E-4</v>
      </c>
      <c r="L675" s="33">
        <v>1.1712660034746136E-4</v>
      </c>
      <c r="M675" s="33">
        <v>4.1297753341495991E-6</v>
      </c>
      <c r="N675" s="33">
        <v>6.8094721063971519E-4</v>
      </c>
      <c r="O675" s="33">
        <v>6.1914548155073135E-8</v>
      </c>
      <c r="P675" s="29">
        <f>(Table_TrackDisplacement[[#This Row],[LR Track Z]]-Table_TrackDisplacement[[#This Row],[RR Track Z]])*1000</f>
        <v>3.5557599975142296</v>
      </c>
      <c r="Q675" s="29">
        <f>_xlfn.XLOOKUP(Table_TrackDisplacement[[#This Row],[Track ID]],Table__Track_Baseline[Track ID],Table__Track_Baseline[Avg. Cant],"-")</f>
        <v>3.4386953117149233</v>
      </c>
      <c r="R675" s="29">
        <f>Table_TrackDisplacement[[#This Row],[Cant Raw Data]]-Table_TrackDisplacement[[#This Row],[BL Cant Raw Data]]</f>
        <v>0.11706468579930629</v>
      </c>
      <c r="S675" s="30">
        <f>(Table_TrackDisplacement[[#This Row],[Delta LR Z]]-Table_TrackDisplacement[[#This Row],[Delta RR Z]])*1000</f>
        <v>0.11706468579930629</v>
      </c>
      <c r="T675" s="29">
        <f>Table_TrackDisplacement[[#This Row],[Cant Delta Data]]-Table_TrackDisplacement[[#This Row],[Raw Cant Change]]</f>
        <v>0</v>
      </c>
      <c r="U675" s="29">
        <f ca="1">IFERROR(Table_TrackDisplacement[[#This Row],[Cant Raw Data]]-OFFSET(Table_TrackDisplacement[[#This Row],[Cant Raw Data]],-2,0),"-")</f>
        <v>-0.17276814395472684</v>
      </c>
      <c r="V675" s="29">
        <f ca="1">_xlfn.XLOOKUP(Table_TrackDisplacement[[#This Row],[Track ID]],Table__Track_Baseline[Track ID],Table__Track_Baseline[Avg. Twist],"-")</f>
        <v>-0.29083113531669369</v>
      </c>
      <c r="W675" s="29">
        <f ca="1">IFERROR(Table_TrackDisplacement[[#This Row],[Twist Raw Data]]-Table_TrackDisplacement[[#This Row],[BL Twist Raw Data]],"-")</f>
        <v>0.11806299136196685</v>
      </c>
      <c r="X675" s="29">
        <f ca="1">IFERROR(Table_TrackDisplacement[[#This Row],[Cant Delta Data]]-OFFSET(Table_TrackDisplacement[[#This Row],[Cant Delta Data]],-2,0),"-")</f>
        <v>0.11806299136196685</v>
      </c>
      <c r="Y675" s="29">
        <f ca="1">IFERROR(Table_TrackDisplacement[[#This Row],[Twist Delta Data]]-Table_TrackDisplacement[[#This Row],[Raw Twist Change]],"-")</f>
        <v>0</v>
      </c>
      <c r="Z6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1320.9003058739065</v>
      </c>
      <c r="AA675" s="29">
        <f>_xlfn.XLOOKUP(Table_TrackDisplacement[[#This Row],[Track ID]],Table__Track_Baseline[Track ID],Table__Track_Baseline[Avg. Gauge],"-")</f>
        <v>1320.8864707908592</v>
      </c>
      <c r="AB675" s="29">
        <f>IFERROR(Table_TrackDisplacement[[#This Row],[Gauge Raw Data]]-Table_TrackDisplacement[[#This Row],[BL Gauge Raw Data]],"-")</f>
        <v>1.3835083047297303E-2</v>
      </c>
      <c r="AC6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1.0598152132177026</v>
      </c>
    </row>
    <row r="676" spans="1:29" x14ac:dyDescent="0.25">
      <c r="A676" s="27">
        <v>45810.270833333336</v>
      </c>
      <c r="B676" s="28" t="s">
        <v>22</v>
      </c>
      <c r="C676" s="28" t="str">
        <f>Table_TrackDisplacement[[#This Row],[Epoch]]&amp;"-"&amp;Table_TrackDisplacement[[#This Row],[Track ID]]</f>
        <v>45810.2708333333-250-RL-OP-0031</v>
      </c>
      <c r="D676" s="34">
        <v>51895.713437716666</v>
      </c>
      <c r="E676" s="34">
        <v>159192.68841773859</v>
      </c>
      <c r="F676" s="34">
        <v>18.861928957801467</v>
      </c>
      <c r="G676" s="34">
        <v>51895.348420991184</v>
      </c>
      <c r="H676" s="34">
        <v>159191.41919226799</v>
      </c>
      <c r="I676" s="34">
        <v>18.858042948346714</v>
      </c>
      <c r="J676" s="33">
        <v>-1.0082406588480808E-3</v>
      </c>
      <c r="K676" s="33">
        <v>9.7163033206015825E-4</v>
      </c>
      <c r="L676" s="33">
        <v>2.2838963858262673E-4</v>
      </c>
      <c r="M676" s="33">
        <v>8.237766451202333E-6</v>
      </c>
      <c r="N676" s="33">
        <v>6.9515247014351189E-4</v>
      </c>
      <c r="O676" s="33">
        <v>1.2350268008276544E-7</v>
      </c>
      <c r="P676" s="29">
        <f>(Table_TrackDisplacement[[#This Row],[LR Track Z]]-Table_TrackDisplacement[[#This Row],[RR Track Z]])*1000</f>
        <v>3.8860094547530366</v>
      </c>
      <c r="Q676" s="29">
        <f>_xlfn.XLOOKUP(Table_TrackDisplacement[[#This Row],[Track ID]],Table__Track_Baseline[Track ID],Table__Track_Baseline[Avg. Cant],"-")</f>
        <v>3.6577433188504926</v>
      </c>
      <c r="R676" s="29">
        <f>Table_TrackDisplacement[[#This Row],[Cant Raw Data]]-Table_TrackDisplacement[[#This Row],[BL Cant Raw Data]]</f>
        <v>0.22826613590254397</v>
      </c>
      <c r="S676" s="30">
        <f>(Table_TrackDisplacement[[#This Row],[Delta LR Z]]-Table_TrackDisplacement[[#This Row],[Delta RR Z]])*1000</f>
        <v>0.22826613590254397</v>
      </c>
      <c r="T676" s="29">
        <f>Table_TrackDisplacement[[#This Row],[Cant Delta Data]]-Table_TrackDisplacement[[#This Row],[Raw Cant Change]]</f>
        <v>0</v>
      </c>
      <c r="U676" s="29">
        <f ca="1">IFERROR(Table_TrackDisplacement[[#This Row],[Cant Raw Data]]-OFFSET(Table_TrackDisplacement[[#This Row],[Cant Raw Data]],-2,0),"-")</f>
        <v>0.66049891448116682</v>
      </c>
      <c r="V676" s="29">
        <f ca="1">_xlfn.XLOOKUP(Table_TrackDisplacement[[#This Row],[Track ID]],Table__Track_Baseline[Track ID],Table__Track_Baseline[Avg. Twist],"-")</f>
        <v>0.43809601427469147</v>
      </c>
      <c r="W676" s="29">
        <f ca="1">IFERROR(Table_TrackDisplacement[[#This Row],[Twist Raw Data]]-Table_TrackDisplacement[[#This Row],[BL Twist Raw Data]],"-")</f>
        <v>0.22240290020647535</v>
      </c>
      <c r="X676" s="29">
        <f ca="1">IFERROR(Table_TrackDisplacement[[#This Row],[Cant Delta Data]]-OFFSET(Table_TrackDisplacement[[#This Row],[Cant Delta Data]],-2,0),"-")</f>
        <v>0.22240290020647535</v>
      </c>
      <c r="Y676" s="29">
        <f ca="1">IFERROR(Table_TrackDisplacement[[#This Row],[Twist Delta Data]]-Table_TrackDisplacement[[#This Row],[Raw Twist Change]],"-")</f>
        <v>0</v>
      </c>
      <c r="Z6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1320.6761927831617</v>
      </c>
      <c r="AA676" s="29">
        <f>_xlfn.XLOOKUP(Table_TrackDisplacement[[#This Row],[Track ID]],Table__Track_Baseline[Track ID],Table__Track_Baseline[Avg. Gauge],"-")</f>
        <v>1320.6911946526989</v>
      </c>
      <c r="AB676" s="29">
        <f>IFERROR(Table_TrackDisplacement[[#This Row],[Gauge Raw Data]]-Table_TrackDisplacement[[#This Row],[BL Gauge Raw Data]],"-")</f>
        <v>-1.5001869537172752E-2</v>
      </c>
      <c r="AC6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1.0778561249205707</v>
      </c>
    </row>
    <row r="677" spans="1:29" x14ac:dyDescent="0.25">
      <c r="A677" s="27">
        <v>45810.270833333336</v>
      </c>
      <c r="B677" s="28" t="s">
        <v>23</v>
      </c>
      <c r="C677" s="28" t="str">
        <f>Table_TrackDisplacement[[#This Row],[Epoch]]&amp;"-"&amp;Table_TrackDisplacement[[#This Row],[Track ID]]</f>
        <v>45810.2708333333-250-RL-OP-0032</v>
      </c>
      <c r="D677" s="34">
        <v>51896.67540436655</v>
      </c>
      <c r="E677" s="34">
        <v>159192.41090241418</v>
      </c>
      <c r="F677" s="34">
        <v>18.862477008946644</v>
      </c>
      <c r="G677" s="34">
        <v>51896.308523498657</v>
      </c>
      <c r="H677" s="34">
        <v>159191.14271617067</v>
      </c>
      <c r="I677" s="34">
        <v>18.858247324479837</v>
      </c>
      <c r="J677" s="33">
        <v>2.1638625185005367E-6</v>
      </c>
      <c r="K677" s="33">
        <v>6.7414974910207093E-4</v>
      </c>
      <c r="L677" s="33">
        <v>3.262366265204264E-4</v>
      </c>
      <c r="M677" s="33">
        <v>-9.9791266256943345E-4</v>
      </c>
      <c r="N677" s="33">
        <v>1.0073191951960325E-3</v>
      </c>
      <c r="O677" s="33">
        <v>-9.2980682957488625E-6</v>
      </c>
      <c r="P677" s="29">
        <f>(Table_TrackDisplacement[[#This Row],[LR Track Z]]-Table_TrackDisplacement[[#This Row],[RR Track Z]])*1000</f>
        <v>4.2296844668072708</v>
      </c>
      <c r="Q677" s="29">
        <f>_xlfn.XLOOKUP(Table_TrackDisplacement[[#This Row],[Track ID]],Table__Track_Baseline[Track ID],Table__Track_Baseline[Avg. Cant],"-")</f>
        <v>3.8941497719910956</v>
      </c>
      <c r="R677" s="29">
        <f>Table_TrackDisplacement[[#This Row],[Cant Raw Data]]-Table_TrackDisplacement[[#This Row],[BL Cant Raw Data]]</f>
        <v>0.33553469481617526</v>
      </c>
      <c r="S677" s="30">
        <f>(Table_TrackDisplacement[[#This Row],[Delta LR Z]]-Table_TrackDisplacement[[#This Row],[Delta RR Z]])*1000</f>
        <v>0.33553469481617526</v>
      </c>
      <c r="T677" s="29">
        <f>Table_TrackDisplacement[[#This Row],[Cant Delta Data]]-Table_TrackDisplacement[[#This Row],[Raw Cant Change]]</f>
        <v>0</v>
      </c>
      <c r="U677" s="29">
        <f ca="1">IFERROR(Table_TrackDisplacement[[#This Row],[Cant Raw Data]]-OFFSET(Table_TrackDisplacement[[#This Row],[Cant Raw Data]],-2,0),"-")</f>
        <v>0.67392446929304128</v>
      </c>
      <c r="V677" s="29">
        <f ca="1">_xlfn.XLOOKUP(Table_TrackDisplacement[[#This Row],[Track ID]],Table__Track_Baseline[Track ID],Table__Track_Baseline[Avg. Twist],"-")</f>
        <v>0.45545446027617231</v>
      </c>
      <c r="W677" s="29">
        <f ca="1">IFERROR(Table_TrackDisplacement[[#This Row],[Twist Raw Data]]-Table_TrackDisplacement[[#This Row],[BL Twist Raw Data]],"-")</f>
        <v>0.21847000901686897</v>
      </c>
      <c r="X677" s="29">
        <f ca="1">IFERROR(Table_TrackDisplacement[[#This Row],[Cant Delta Data]]-OFFSET(Table_TrackDisplacement[[#This Row],[Cant Delta Data]],-2,0),"-")</f>
        <v>0.21847000901686897</v>
      </c>
      <c r="Y677" s="29">
        <f ca="1">IFERROR(Table_TrackDisplacement[[#This Row],[Twist Delta Data]]-Table_TrackDisplacement[[#This Row],[Raw Twist Change]],"-")</f>
        <v>0</v>
      </c>
      <c r="Z6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1320.1953680010274</v>
      </c>
      <c r="AA677" s="29">
        <f>_xlfn.XLOOKUP(Table_TrackDisplacement[[#This Row],[Track ID]],Table__Track_Baseline[Track ID],Table__Track_Baseline[Avg. Gauge],"-")</f>
        <v>1320.2368798619764</v>
      </c>
      <c r="AB677" s="29">
        <f>IFERROR(Table_TrackDisplacement[[#This Row],[Gauge Raw Data]]-Table_TrackDisplacement[[#This Row],[BL Gauge Raw Data]],"-")</f>
        <v>-4.1511860948958201E-2</v>
      </c>
      <c r="AC6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1.1062271318621226</v>
      </c>
    </row>
    <row r="678" spans="1:29" x14ac:dyDescent="0.25">
      <c r="A678" s="27">
        <v>45810.270833333336</v>
      </c>
      <c r="B678" s="28" t="s">
        <v>24</v>
      </c>
      <c r="C678" s="28" t="str">
        <f>Table_TrackDisplacement[[#This Row],[Epoch]]&amp;"-"&amp;Table_TrackDisplacement[[#This Row],[Track ID]]</f>
        <v>45810.2708333333-250-RL-OP-0033</v>
      </c>
      <c r="D678" s="34">
        <v>51897.636450977137</v>
      </c>
      <c r="E678" s="34">
        <v>159192.13451890467</v>
      </c>
      <c r="F678" s="34">
        <v>18.863729186940898</v>
      </c>
      <c r="G678" s="34">
        <v>51897.270447986921</v>
      </c>
      <c r="H678" s="34">
        <v>159190.86940145129</v>
      </c>
      <c r="I678" s="34">
        <v>18.858833023487737</v>
      </c>
      <c r="J678" s="33">
        <v>3.7348661862779409E-5</v>
      </c>
      <c r="K678" s="33">
        <v>7.9582570469938219E-4</v>
      </c>
      <c r="L678" s="33">
        <v>2.1084301980067721E-4</v>
      </c>
      <c r="M678" s="33">
        <v>-9.7207933140452951E-4</v>
      </c>
      <c r="N678" s="33">
        <v>1.097903645131737E-3</v>
      </c>
      <c r="O678" s="33">
        <v>-1.2437317093372258E-4</v>
      </c>
      <c r="P678" s="29">
        <f>(Table_TrackDisplacement[[#This Row],[LR Track Z]]-Table_TrackDisplacement[[#This Row],[RR Track Z]])*1000</f>
        <v>4.8961634531607956</v>
      </c>
      <c r="Q678" s="29">
        <f>_xlfn.XLOOKUP(Table_TrackDisplacement[[#This Row],[Track ID]],Table__Track_Baseline[Track ID],Table__Track_Baseline[Avg. Cant],"-")</f>
        <v>4.5609472624263958</v>
      </c>
      <c r="R678" s="29">
        <f>Table_TrackDisplacement[[#This Row],[Cant Raw Data]]-Table_TrackDisplacement[[#This Row],[BL Cant Raw Data]]</f>
        <v>0.33521619073439979</v>
      </c>
      <c r="S678" s="30">
        <f>(Table_TrackDisplacement[[#This Row],[Delta LR Z]]-Table_TrackDisplacement[[#This Row],[Delta RR Z]])*1000</f>
        <v>0.33521619073439979</v>
      </c>
      <c r="T678" s="29">
        <f>Table_TrackDisplacement[[#This Row],[Cant Delta Data]]-Table_TrackDisplacement[[#This Row],[Raw Cant Change]]</f>
        <v>0</v>
      </c>
      <c r="U678" s="29">
        <f ca="1">IFERROR(Table_TrackDisplacement[[#This Row],[Cant Raw Data]]-OFFSET(Table_TrackDisplacement[[#This Row],[Cant Raw Data]],-2,0),"-")</f>
        <v>1.010153998407759</v>
      </c>
      <c r="V678" s="29">
        <f ca="1">_xlfn.XLOOKUP(Table_TrackDisplacement[[#This Row],[Track ID]],Table__Track_Baseline[Track ID],Table__Track_Baseline[Avg. Twist],"-")</f>
        <v>0.90320394357590317</v>
      </c>
      <c r="W678" s="29">
        <f ca="1">IFERROR(Table_TrackDisplacement[[#This Row],[Twist Raw Data]]-Table_TrackDisplacement[[#This Row],[BL Twist Raw Data]],"-")</f>
        <v>0.10695005483185582</v>
      </c>
      <c r="X678" s="29">
        <f ca="1">IFERROR(Table_TrackDisplacement[[#This Row],[Cant Delta Data]]-OFFSET(Table_TrackDisplacement[[#This Row],[Cant Delta Data]],-2,0),"-")</f>
        <v>0.10695005483185582</v>
      </c>
      <c r="Y678" s="29">
        <f ca="1">IFERROR(Table_TrackDisplacement[[#This Row],[Twist Delta Data]]-Table_TrackDisplacement[[#This Row],[Raw Twist Change]],"-")</f>
        <v>0</v>
      </c>
      <c r="Z6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1317.0058208360922</v>
      </c>
      <c r="AA678" s="29">
        <f>_xlfn.XLOOKUP(Table_TrackDisplacement[[#This Row],[Track ID]],Table__Track_Baseline[Track ID],Table__Track_Baseline[Avg. Gauge],"-")</f>
        <v>1317.0146897271238</v>
      </c>
      <c r="AB678" s="29">
        <f>IFERROR(Table_TrackDisplacement[[#This Row],[Gauge Raw Data]]-Table_TrackDisplacement[[#This Row],[BL Gauge Raw Data]],"-")</f>
        <v>-8.8688910316250258E-3</v>
      </c>
      <c r="AC6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1.105696997471731</v>
      </c>
    </row>
    <row r="679" spans="1:29" x14ac:dyDescent="0.25">
      <c r="A679" s="27">
        <v>45810.270833333336</v>
      </c>
      <c r="B679" s="28" t="s">
        <v>25</v>
      </c>
      <c r="C679" s="28" t="str">
        <f>Table_TrackDisplacement[[#This Row],[Epoch]]&amp;"-"&amp;Table_TrackDisplacement[[#This Row],[Track ID]]</f>
        <v>45810.2708333333-250-RL-OP-0034</v>
      </c>
      <c r="D679" s="34">
        <v>51898.597497587733</v>
      </c>
      <c r="E679" s="34">
        <v>159191.85813539516</v>
      </c>
      <c r="F679" s="34">
        <v>18.864981364935151</v>
      </c>
      <c r="G679" s="34">
        <v>51898.232372475184</v>
      </c>
      <c r="H679" s="34">
        <v>159190.59608673191</v>
      </c>
      <c r="I679" s="34">
        <v>18.859418722495636</v>
      </c>
      <c r="J679" s="33">
        <v>7.2533468483015895E-5</v>
      </c>
      <c r="K679" s="33">
        <v>9.1750166029669344E-4</v>
      </c>
      <c r="L679" s="33">
        <v>9.5449413077375311E-5</v>
      </c>
      <c r="M679" s="33">
        <v>-9.4624600751558319E-4</v>
      </c>
      <c r="N679" s="33">
        <v>1.188488065963611E-3</v>
      </c>
      <c r="O679" s="33">
        <v>-2.3944827357169629E-4</v>
      </c>
      <c r="P679" s="29">
        <f>(Table_TrackDisplacement[[#This Row],[LR Track Z]]-Table_TrackDisplacement[[#This Row],[RR Track Z]])*1000</f>
        <v>5.5626424395143204</v>
      </c>
      <c r="Q679" s="29">
        <f>_xlfn.XLOOKUP(Table_TrackDisplacement[[#This Row],[Track ID]],Table__Track_Baseline[Track ID],Table__Track_Baseline[Avg. Cant],"-")</f>
        <v>5.2277447528652488</v>
      </c>
      <c r="R679" s="29">
        <f>Table_TrackDisplacement[[#This Row],[Cant Raw Data]]-Table_TrackDisplacement[[#This Row],[BL Cant Raw Data]]</f>
        <v>0.3348976866490716</v>
      </c>
      <c r="S679" s="30">
        <f>(Table_TrackDisplacement[[#This Row],[Delta LR Z]]-Table_TrackDisplacement[[#This Row],[Delta RR Z]])*1000</f>
        <v>0.3348976866490716</v>
      </c>
      <c r="T679" s="29">
        <f>Table_TrackDisplacement[[#This Row],[Cant Delta Data]]-Table_TrackDisplacement[[#This Row],[Raw Cant Change]]</f>
        <v>0</v>
      </c>
      <c r="U679" s="29">
        <f ca="1">IFERROR(Table_TrackDisplacement[[#This Row],[Cant Raw Data]]-OFFSET(Table_TrackDisplacement[[#This Row],[Cant Raw Data]],-2,0),"-")</f>
        <v>1.3329579727070495</v>
      </c>
      <c r="V679" s="29">
        <f ca="1">_xlfn.XLOOKUP(Table_TrackDisplacement[[#This Row],[Track ID]],Table__Track_Baseline[Track ID],Table__Track_Baseline[Avg. Twist],"-")</f>
        <v>1.3335949808741532</v>
      </c>
      <c r="W679" s="29">
        <f ca="1">IFERROR(Table_TrackDisplacement[[#This Row],[Twist Raw Data]]-Table_TrackDisplacement[[#This Row],[BL Twist Raw Data]],"-")</f>
        <v>-6.3700816710365871E-4</v>
      </c>
      <c r="X679" s="29">
        <f ca="1">IFERROR(Table_TrackDisplacement[[#This Row],[Cant Delta Data]]-OFFSET(Table_TrackDisplacement[[#This Row],[Cant Delta Data]],-2,0),"-")</f>
        <v>-6.3700816710365871E-4</v>
      </c>
      <c r="Y679" s="29">
        <f ca="1">IFERROR(Table_TrackDisplacement[[#This Row],[Twist Delta Data]]-Table_TrackDisplacement[[#This Row],[Raw Twist Change]],"-")</f>
        <v>0</v>
      </c>
      <c r="Z6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1313.8166231323462</v>
      </c>
      <c r="AA679" s="29">
        <f>_xlfn.XLOOKUP(Table_TrackDisplacement[[#This Row],[Track ID]],Table__Track_Baseline[Track ID],Table__Track_Baseline[Avg. Gauge],"-")</f>
        <v>1313.7928485909856</v>
      </c>
      <c r="AB679" s="29">
        <f>IFERROR(Table_TrackDisplacement[[#This Row],[Gauge Raw Data]]-Table_TrackDisplacement[[#This Row],[BL Gauge Raw Data]],"-")</f>
        <v>2.377454136058077E-2</v>
      </c>
      <c r="AC6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1.1061201170285055</v>
      </c>
    </row>
    <row r="680" spans="1:29" x14ac:dyDescent="0.25">
      <c r="A680" s="27">
        <v>45810.270833333336</v>
      </c>
      <c r="B680" s="28" t="s">
        <v>26</v>
      </c>
      <c r="C680" s="28" t="str">
        <f>Table_TrackDisplacement[[#This Row],[Epoch]]&amp;"-"&amp;Table_TrackDisplacement[[#This Row],[Track ID]]</f>
        <v>45810.2708333333-250-RL-OP-0035</v>
      </c>
      <c r="D680" s="34">
        <v>51899.557752903464</v>
      </c>
      <c r="E680" s="34">
        <v>159191.5833935751</v>
      </c>
      <c r="F680" s="34">
        <v>18.866</v>
      </c>
      <c r="G680" s="34">
        <v>51899.203472361332</v>
      </c>
      <c r="H680" s="34">
        <v>159190.32062001547</v>
      </c>
      <c r="I680" s="34">
        <v>18.859777427163273</v>
      </c>
      <c r="J680" s="33">
        <v>-9.955280547728762E-4</v>
      </c>
      <c r="K680" s="33">
        <v>1.3493211008608341E-3</v>
      </c>
      <c r="L680" s="33">
        <v>0</v>
      </c>
      <c r="M680" s="33">
        <v>-5.3117619245313108E-6</v>
      </c>
      <c r="N680" s="33">
        <v>9.8106524092145264E-4</v>
      </c>
      <c r="O680" s="33">
        <v>-3.1290092901770095E-4</v>
      </c>
      <c r="P680" s="29">
        <f>(Table_TrackDisplacement[[#This Row],[LR Track Z]]-Table_TrackDisplacement[[#This Row],[RR Track Z]])*1000</f>
        <v>6.2225728367266697</v>
      </c>
      <c r="Q680" s="29">
        <f>_xlfn.XLOOKUP(Table_TrackDisplacement[[#This Row],[Track ID]],Table__Track_Baseline[Track ID],Table__Track_Baseline[Avg. Cant],"-")</f>
        <v>5.9096719077089688</v>
      </c>
      <c r="R680" s="29">
        <f>Table_TrackDisplacement[[#This Row],[Cant Raw Data]]-Table_TrackDisplacement[[#This Row],[BL Cant Raw Data]]</f>
        <v>0.31290092901770095</v>
      </c>
      <c r="S680" s="30">
        <f>(Table_TrackDisplacement[[#This Row],[Delta LR Z]]-Table_TrackDisplacement[[#This Row],[Delta RR Z]])*1000</f>
        <v>0.31290092901770095</v>
      </c>
      <c r="T680" s="29">
        <f>Table_TrackDisplacement[[#This Row],[Cant Delta Data]]-Table_TrackDisplacement[[#This Row],[Raw Cant Change]]</f>
        <v>0</v>
      </c>
      <c r="U680" s="29">
        <f ca="1">IFERROR(Table_TrackDisplacement[[#This Row],[Cant Raw Data]]-OFFSET(Table_TrackDisplacement[[#This Row],[Cant Raw Data]],-2,0),"-")</f>
        <v>1.3264093835658741</v>
      </c>
      <c r="V680" s="29">
        <f ca="1">_xlfn.XLOOKUP(Table_TrackDisplacement[[#This Row],[Track ID]],Table__Track_Baseline[Track ID],Table__Track_Baseline[Avg. Twist],"-")</f>
        <v>1.348724645282573</v>
      </c>
      <c r="W680" s="29">
        <f ca="1">IFERROR(Table_TrackDisplacement[[#This Row],[Twist Raw Data]]-Table_TrackDisplacement[[#This Row],[BL Twist Raw Data]],"-")</f>
        <v>-2.2315261716698842E-2</v>
      </c>
      <c r="X680" s="29">
        <f ca="1">IFERROR(Table_TrackDisplacement[[#This Row],[Cant Delta Data]]-OFFSET(Table_TrackDisplacement[[#This Row],[Cant Delta Data]],-2,0),"-")</f>
        <v>-2.2315261716698842E-2</v>
      </c>
      <c r="Y680" s="29">
        <f ca="1">IFERROR(Table_TrackDisplacement[[#This Row],[Twist Delta Data]]-Table_TrackDisplacement[[#This Row],[Raw Twist Change]],"-")</f>
        <v>0</v>
      </c>
      <c r="Z6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1311.545075798899</v>
      </c>
      <c r="AA680" s="29">
        <f>_xlfn.XLOOKUP(Table_TrackDisplacement[[#This Row],[Track ID]],Table__Track_Baseline[Track ID],Table__Track_Baseline[Avg. Gauge],"-")</f>
        <v>1311.4569710845515</v>
      </c>
      <c r="AB680" s="29">
        <f>IFERROR(Table_TrackDisplacement[[#This Row],[Gauge Raw Data]]-Table_TrackDisplacement[[#This Row],[BL Gauge Raw Data]],"-")</f>
        <v>8.8104714347537083E-2</v>
      </c>
      <c r="AC6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1.1018383168061241</v>
      </c>
    </row>
    <row r="681" spans="1:29" x14ac:dyDescent="0.25">
      <c r="A681" s="27">
        <v>45810.270833333336</v>
      </c>
      <c r="B681" s="28" t="s">
        <v>27</v>
      </c>
      <c r="C681" s="28" t="str">
        <f>Table_TrackDisplacement[[#This Row],[Epoch]]&amp;"-"&amp;Table_TrackDisplacement[[#This Row],[Track ID]]</f>
        <v>45810.2708333333-250-RL-OP-0036</v>
      </c>
      <c r="D681" s="34">
        <v>51900.520801492021</v>
      </c>
      <c r="E681" s="34">
        <v>159191.31406586381</v>
      </c>
      <c r="F681" s="34">
        <v>18.866</v>
      </c>
      <c r="G681" s="34">
        <v>51900.166031558641</v>
      </c>
      <c r="H681" s="34">
        <v>159190.04954924015</v>
      </c>
      <c r="I681" s="34">
        <v>18.859124401927648</v>
      </c>
      <c r="J681" s="33">
        <v>-9.7139455465367064E-4</v>
      </c>
      <c r="K681" s="33">
        <v>1.4356015890371054E-3</v>
      </c>
      <c r="L681" s="33">
        <v>0</v>
      </c>
      <c r="M681" s="33">
        <v>-3.3610987884458154E-5</v>
      </c>
      <c r="N681" s="33">
        <v>8.8018755195662379E-4</v>
      </c>
      <c r="O681" s="33">
        <v>-2.0404421982789245E-4</v>
      </c>
      <c r="P681" s="29">
        <f>(Table_TrackDisplacement[[#This Row],[LR Track Z]]-Table_TrackDisplacement[[#This Row],[RR Track Z]])*1000</f>
        <v>6.8755980723516075</v>
      </c>
      <c r="Q681" s="29">
        <f>_xlfn.XLOOKUP(Table_TrackDisplacement[[#This Row],[Track ID]],Table__Track_Baseline[Track ID],Table__Track_Baseline[Avg. Cant],"-")</f>
        <v>6.671553852523715</v>
      </c>
      <c r="R681" s="29">
        <f>Table_TrackDisplacement[[#This Row],[Cant Raw Data]]-Table_TrackDisplacement[[#This Row],[BL Cant Raw Data]]</f>
        <v>0.20404421982789245</v>
      </c>
      <c r="S681" s="30">
        <f>(Table_TrackDisplacement[[#This Row],[Delta LR Z]]-Table_TrackDisplacement[[#This Row],[Delta RR Z]])*1000</f>
        <v>0.20404421982789245</v>
      </c>
      <c r="T681" s="29">
        <f>Table_TrackDisplacement[[#This Row],[Cant Delta Data]]-Table_TrackDisplacement[[#This Row],[Raw Cant Change]]</f>
        <v>0</v>
      </c>
      <c r="U681" s="29">
        <f ca="1">IFERROR(Table_TrackDisplacement[[#This Row],[Cant Raw Data]]-OFFSET(Table_TrackDisplacement[[#This Row],[Cant Raw Data]],-2,0),"-")</f>
        <v>1.3129556328372871</v>
      </c>
      <c r="V681" s="29">
        <f ca="1">_xlfn.XLOOKUP(Table_TrackDisplacement[[#This Row],[Track ID]],Table__Track_Baseline[Track ID],Table__Track_Baseline[Avg. Twist],"-")</f>
        <v>1.4438090996584663</v>
      </c>
      <c r="W681" s="29">
        <f ca="1">IFERROR(Table_TrackDisplacement[[#This Row],[Twist Raw Data]]-Table_TrackDisplacement[[#This Row],[BL Twist Raw Data]],"-")</f>
        <v>-0.13085346682117915</v>
      </c>
      <c r="X681" s="29">
        <f ca="1">IFERROR(Table_TrackDisplacement[[#This Row],[Cant Delta Data]]-OFFSET(Table_TrackDisplacement[[#This Row],[Cant Delta Data]],-2,0),"-")</f>
        <v>-0.13085346682117915</v>
      </c>
      <c r="Y681" s="29">
        <f ca="1">IFERROR(Table_TrackDisplacement[[#This Row],[Twist Delta Data]]-Table_TrackDisplacement[[#This Row],[Raw Twist Change]],"-")</f>
        <v>0</v>
      </c>
      <c r="Z6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1313.3587746672583</v>
      </c>
      <c r="AA681" s="29">
        <f>_xlfn.XLOOKUP(Table_TrackDisplacement[[#This Row],[Track ID]],Table__Track_Baseline[Track ID],Table__Track_Baseline[Avg. Gauge],"-")</f>
        <v>1313.0767033808097</v>
      </c>
      <c r="AB681" s="29">
        <f>IFERROR(Table_TrackDisplacement[[#This Row],[Gauge Raw Data]]-Table_TrackDisplacement[[#This Row],[BL Gauge Raw Data]],"-")</f>
        <v>0.28207128644862678</v>
      </c>
      <c r="AC6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1.1088538291107615</v>
      </c>
    </row>
    <row r="682" spans="1:29" x14ac:dyDescent="0.25">
      <c r="A682" s="27">
        <v>45810.270833333336</v>
      </c>
      <c r="B682" s="28" t="s">
        <v>28</v>
      </c>
      <c r="C682" s="28" t="str">
        <f>Table_TrackDisplacement[[#This Row],[Epoch]]&amp;"-"&amp;Table_TrackDisplacement[[#This Row],[Track ID]]</f>
        <v>45810.2708333333-250-RL-OP-0037</v>
      </c>
      <c r="D682" s="34">
        <v>51901.483850080585</v>
      </c>
      <c r="E682" s="34">
        <v>159191.04473815253</v>
      </c>
      <c r="F682" s="34">
        <v>18.866</v>
      </c>
      <c r="G682" s="34">
        <v>51901.128590755958</v>
      </c>
      <c r="H682" s="34">
        <v>159189.77847846484</v>
      </c>
      <c r="I682" s="34">
        <v>18.858471376692027</v>
      </c>
      <c r="J682" s="33">
        <v>-9.4726104725850746E-4</v>
      </c>
      <c r="K682" s="33">
        <v>1.5218820772133768E-3</v>
      </c>
      <c r="L682" s="33">
        <v>0</v>
      </c>
      <c r="M682" s="33">
        <v>-6.191019929246977E-5</v>
      </c>
      <c r="N682" s="33">
        <v>7.7930986299179494E-4</v>
      </c>
      <c r="O682" s="33">
        <v>-9.518751063808395E-5</v>
      </c>
      <c r="P682" s="29">
        <f>(Table_TrackDisplacement[[#This Row],[LR Track Z]]-Table_TrackDisplacement[[#This Row],[RR Track Z]])*1000</f>
        <v>7.5286233079729925</v>
      </c>
      <c r="Q682" s="29">
        <f>_xlfn.XLOOKUP(Table_TrackDisplacement[[#This Row],[Track ID]],Table__Track_Baseline[Track ID],Table__Track_Baseline[Avg. Cant],"-")</f>
        <v>7.4334357973349086</v>
      </c>
      <c r="R682" s="29">
        <f>Table_TrackDisplacement[[#This Row],[Cant Raw Data]]-Table_TrackDisplacement[[#This Row],[BL Cant Raw Data]]</f>
        <v>9.518751063808395E-2</v>
      </c>
      <c r="S682" s="30">
        <f>(Table_TrackDisplacement[[#This Row],[Delta LR Z]]-Table_TrackDisplacement[[#This Row],[Delta RR Z]])*1000</f>
        <v>9.518751063808395E-2</v>
      </c>
      <c r="T682" s="29">
        <f>Table_TrackDisplacement[[#This Row],[Cant Delta Data]]-Table_TrackDisplacement[[#This Row],[Raw Cant Change]]</f>
        <v>0</v>
      </c>
      <c r="U682" s="29">
        <f ca="1">IFERROR(Table_TrackDisplacement[[#This Row],[Cant Raw Data]]-OFFSET(Table_TrackDisplacement[[#This Row],[Cant Raw Data]],-2,0),"-")</f>
        <v>1.3060504712463228</v>
      </c>
      <c r="V682" s="29">
        <f ca="1">_xlfn.XLOOKUP(Table_TrackDisplacement[[#This Row],[Track ID]],Table__Track_Baseline[Track ID],Table__Track_Baseline[Avg. Twist],"-")</f>
        <v>1.5237638896259398</v>
      </c>
      <c r="W682" s="29">
        <f ca="1">IFERROR(Table_TrackDisplacement[[#This Row],[Twist Raw Data]]-Table_TrackDisplacement[[#This Row],[BL Twist Raw Data]],"-")</f>
        <v>-0.217713418379617</v>
      </c>
      <c r="X682" s="29">
        <f ca="1">IFERROR(Table_TrackDisplacement[[#This Row],[Cant Delta Data]]-OFFSET(Table_TrackDisplacement[[#This Row],[Cant Delta Data]],-2,0),"-")</f>
        <v>-0.217713418379617</v>
      </c>
      <c r="Y682" s="29">
        <f ca="1">IFERROR(Table_TrackDisplacement[[#This Row],[Twist Delta Data]]-Table_TrackDisplacement[[#This Row],[Raw Twist Change]],"-")</f>
        <v>0</v>
      </c>
      <c r="Z6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1315.1727888663709</v>
      </c>
      <c r="AA682" s="29">
        <f>_xlfn.XLOOKUP(Table_TrackDisplacement[[#This Row],[Track ID]],Table__Track_Baseline[Track ID],Table__Track_Baseline[Avg. Gauge],"-")</f>
        <v>1314.6968682557522</v>
      </c>
      <c r="AB682" s="29">
        <f>IFERROR(Table_TrackDisplacement[[#This Row],[Gauge Raw Data]]-Table_TrackDisplacement[[#This Row],[BL Gauge Raw Data]],"-")</f>
        <v>0.47592061061868662</v>
      </c>
      <c r="AC6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1.1594482651285483</v>
      </c>
    </row>
    <row r="683" spans="1:29" x14ac:dyDescent="0.25">
      <c r="A683" s="27">
        <v>45810.270833333336</v>
      </c>
      <c r="B683" s="28" t="s">
        <v>29</v>
      </c>
      <c r="C683" s="28" t="str">
        <f>Table_TrackDisplacement[[#This Row],[Epoch]]&amp;"-"&amp;Table_TrackDisplacement[[#This Row],[Track ID]]</f>
        <v>45810.2708333333-250-RL-OP-0038</v>
      </c>
      <c r="D683" s="34">
        <v>51902.447765839897</v>
      </c>
      <c r="E683" s="34">
        <v>159190.77623041449</v>
      </c>
      <c r="F683" s="34">
        <v>18.866065372992377</v>
      </c>
      <c r="G683" s="34">
        <v>51902.099872443272</v>
      </c>
      <c r="H683" s="34">
        <v>159189.50604742009</v>
      </c>
      <c r="I683" s="34">
        <v>18.857900000000001</v>
      </c>
      <c r="J683" s="33">
        <v>1.0164512787014246E-8</v>
      </c>
      <c r="K683" s="33">
        <v>1.3333305541891605E-3</v>
      </c>
      <c r="L683" s="33">
        <v>-1.9809990337904537E-5</v>
      </c>
      <c r="M683" s="33">
        <v>3.774315700866282E-6</v>
      </c>
      <c r="N683" s="33">
        <v>6.8047706736251712E-4</v>
      </c>
      <c r="O683" s="33">
        <v>0</v>
      </c>
      <c r="P683" s="29">
        <f>(Table_TrackDisplacement[[#This Row],[LR Track Z]]-Table_TrackDisplacement[[#This Row],[RR Track Z]])*1000</f>
        <v>8.1653729923765184</v>
      </c>
      <c r="Q683" s="29">
        <f>_xlfn.XLOOKUP(Table_TrackDisplacement[[#This Row],[Track ID]],Table__Track_Baseline[Track ID],Table__Track_Baseline[Avg. Cant],"-")</f>
        <v>8.1851829827144229</v>
      </c>
      <c r="R683" s="29">
        <f>Table_TrackDisplacement[[#This Row],[Cant Raw Data]]-Table_TrackDisplacement[[#This Row],[BL Cant Raw Data]]</f>
        <v>-1.9809990337904537E-2</v>
      </c>
      <c r="S683" s="30">
        <f>(Table_TrackDisplacement[[#This Row],[Delta LR Z]]-Table_TrackDisplacement[[#This Row],[Delta RR Z]])*1000</f>
        <v>-1.9809990337904537E-2</v>
      </c>
      <c r="T683" s="29">
        <f>Table_TrackDisplacement[[#This Row],[Cant Delta Data]]-Table_TrackDisplacement[[#This Row],[Raw Cant Change]]</f>
        <v>0</v>
      </c>
      <c r="U683" s="29">
        <f ca="1">IFERROR(Table_TrackDisplacement[[#This Row],[Cant Raw Data]]-OFFSET(Table_TrackDisplacement[[#This Row],[Cant Raw Data]],-2,0),"-")</f>
        <v>1.2897749200249109</v>
      </c>
      <c r="V683" s="29">
        <f ca="1">_xlfn.XLOOKUP(Table_TrackDisplacement[[#This Row],[Track ID]],Table__Track_Baseline[Track ID],Table__Track_Baseline[Avg. Twist],"-")</f>
        <v>1.5136291301907079</v>
      </c>
      <c r="W683" s="29">
        <f ca="1">IFERROR(Table_TrackDisplacement[[#This Row],[Twist Raw Data]]-Table_TrackDisplacement[[#This Row],[BL Twist Raw Data]],"-")</f>
        <v>-0.22385421016579699</v>
      </c>
      <c r="X683" s="29">
        <f ca="1">IFERROR(Table_TrackDisplacement[[#This Row],[Cant Delta Data]]-OFFSET(Table_TrackDisplacement[[#This Row],[Cant Delta Data]],-2,0),"-")</f>
        <v>-0.22385421016579699</v>
      </c>
      <c r="Y683" s="29">
        <f ca="1">IFERROR(Table_TrackDisplacement[[#This Row],[Twist Delta Data]]-Table_TrackDisplacement[[#This Row],[Raw Twist Change]],"-")</f>
        <v>0</v>
      </c>
      <c r="Z6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1316.9894942593887</v>
      </c>
      <c r="AA683" s="29">
        <f>_xlfn.XLOOKUP(Table_TrackDisplacement[[#This Row],[Track ID]],Table__Track_Baseline[Track ID],Table__Track_Baseline[Avg. Gauge],"-")</f>
        <v>1316.360972673865</v>
      </c>
      <c r="AB683" s="29">
        <f>IFERROR(Table_TrackDisplacement[[#This Row],[Gauge Raw Data]]-Table_TrackDisplacement[[#This Row],[BL Gauge Raw Data]],"-")</f>
        <v>0.62852158552368564</v>
      </c>
      <c r="AC6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0.65316481826033834</v>
      </c>
    </row>
    <row r="684" spans="1:29" x14ac:dyDescent="0.25">
      <c r="A684" s="27">
        <v>45810.270833333336</v>
      </c>
      <c r="B684" s="28" t="s">
        <v>30</v>
      </c>
      <c r="C684" s="28" t="str">
        <f>Table_TrackDisplacement[[#This Row],[Epoch]]&amp;"-"&amp;Table_TrackDisplacement[[#This Row],[Track ID]]</f>
        <v>45810.2708333333-250-RL-OP-0039</v>
      </c>
      <c r="D684" s="34">
        <v>51903.412339888513</v>
      </c>
      <c r="E684" s="34">
        <v>159190.51241841505</v>
      </c>
      <c r="F684" s="34">
        <v>18.86643099375512</v>
      </c>
      <c r="G684" s="34">
        <v>51903.064539433311</v>
      </c>
      <c r="H684" s="34">
        <v>159189.24257522359</v>
      </c>
      <c r="I684" s="34">
        <v>18.857900000000001</v>
      </c>
      <c r="J684" s="33">
        <v>6.6997017711400986E-8</v>
      </c>
      <c r="K684" s="33">
        <v>1.3333150127436966E-3</v>
      </c>
      <c r="L684" s="33">
        <v>-1.3060411973953023E-4</v>
      </c>
      <c r="M684" s="33">
        <v>3.1982955988496542E-5</v>
      </c>
      <c r="N684" s="33">
        <v>7.8369391849264503E-4</v>
      </c>
      <c r="O684" s="33">
        <v>0</v>
      </c>
      <c r="P684" s="29">
        <f>(Table_TrackDisplacement[[#This Row],[LR Track Z]]-Table_TrackDisplacement[[#This Row],[RR Track Z]])*1000</f>
        <v>8.5309937551194537</v>
      </c>
      <c r="Q684" s="29">
        <f>_xlfn.XLOOKUP(Table_TrackDisplacement[[#This Row],[Track ID]],Table__Track_Baseline[Track ID],Table__Track_Baseline[Avg. Cant],"-")</f>
        <v>8.6615978748589839</v>
      </c>
      <c r="R684" s="29">
        <f>Table_TrackDisplacement[[#This Row],[Cant Raw Data]]-Table_TrackDisplacement[[#This Row],[BL Cant Raw Data]]</f>
        <v>-0.13060411973953023</v>
      </c>
      <c r="S684" s="30">
        <f>(Table_TrackDisplacement[[#This Row],[Delta LR Z]]-Table_TrackDisplacement[[#This Row],[Delta RR Z]])*1000</f>
        <v>-0.13060411973953023</v>
      </c>
      <c r="T684" s="29">
        <f>Table_TrackDisplacement[[#This Row],[Cant Delta Data]]-Table_TrackDisplacement[[#This Row],[Raw Cant Change]]</f>
        <v>0</v>
      </c>
      <c r="U684" s="29">
        <f ca="1">IFERROR(Table_TrackDisplacement[[#This Row],[Cant Raw Data]]-OFFSET(Table_TrackDisplacement[[#This Row],[Cant Raw Data]],-2,0),"-")</f>
        <v>1.0023704471464612</v>
      </c>
      <c r="V684" s="29">
        <f ca="1">_xlfn.XLOOKUP(Table_TrackDisplacement[[#This Row],[Track ID]],Table__Track_Baseline[Track ID],Table__Track_Baseline[Avg. Twist],"-")</f>
        <v>1.2281620775240754</v>
      </c>
      <c r="W684" s="29">
        <f ca="1">IFERROR(Table_TrackDisplacement[[#This Row],[Twist Raw Data]]-Table_TrackDisplacement[[#This Row],[BL Twist Raw Data]],"-")</f>
        <v>-0.22579163037761418</v>
      </c>
      <c r="X684" s="29">
        <f ca="1">IFERROR(Table_TrackDisplacement[[#This Row],[Cant Delta Data]]-OFFSET(Table_TrackDisplacement[[#This Row],[Cant Delta Data]],-2,0),"-")</f>
        <v>-0.22579163037761418</v>
      </c>
      <c r="Y684" s="29">
        <f ca="1">IFERROR(Table_TrackDisplacement[[#This Row],[Twist Delta Data]]-Table_TrackDisplacement[[#This Row],[Raw Twist Change]],"-")</f>
        <v>0</v>
      </c>
      <c r="Z6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1316.639535102076</v>
      </c>
      <c r="AA684" s="29">
        <f>_xlfn.XLOOKUP(Table_TrackDisplacement[[#This Row],[Track ID]],Table__Track_Baseline[Track ID],Table__Track_Baseline[Avg. Gauge],"-")</f>
        <v>1316.118744445334</v>
      </c>
      <c r="AB684" s="29">
        <f>IFERROR(Table_TrackDisplacement[[#This Row],[Gauge Raw Data]]-Table_TrackDisplacement[[#This Row],[BL Gauge Raw Data]],"-")</f>
        <v>0.52079065674206504</v>
      </c>
      <c r="AC6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0.56582630884016483</v>
      </c>
    </row>
    <row r="685" spans="1:29" x14ac:dyDescent="0.25">
      <c r="A685" s="27">
        <v>45810.270833333336</v>
      </c>
      <c r="B685" s="28" t="s">
        <v>31</v>
      </c>
      <c r="C685" s="28" t="str">
        <f>Table_TrackDisplacement[[#This Row],[Epoch]]&amp;"-"&amp;Table_TrackDisplacement[[#This Row],[Track ID]]</f>
        <v>45810.2708333333-250-RL-OP-0040</v>
      </c>
      <c r="D685" s="34">
        <v>51904.376913937129</v>
      </c>
      <c r="E685" s="34">
        <v>159190.24860641561</v>
      </c>
      <c r="F685" s="34">
        <v>18.866796614517863</v>
      </c>
      <c r="G685" s="34">
        <v>51904.029206423351</v>
      </c>
      <c r="H685" s="34">
        <v>159188.97910302709</v>
      </c>
      <c r="I685" s="34">
        <v>18.857900000000001</v>
      </c>
      <c r="J685" s="33">
        <v>1.2382224667817354E-7</v>
      </c>
      <c r="K685" s="33">
        <v>1.3332994712982327E-3</v>
      </c>
      <c r="L685" s="33">
        <v>-2.4139824914115593E-4</v>
      </c>
      <c r="M685" s="33">
        <v>6.0191596276126802E-5</v>
      </c>
      <c r="N685" s="33">
        <v>8.8691076962277293E-4</v>
      </c>
      <c r="O685" s="33">
        <v>0</v>
      </c>
      <c r="P685" s="29">
        <f>(Table_TrackDisplacement[[#This Row],[LR Track Z]]-Table_TrackDisplacement[[#This Row],[RR Track Z]])*1000</f>
        <v>8.896614517862389</v>
      </c>
      <c r="Q685" s="29">
        <f>_xlfn.XLOOKUP(Table_TrackDisplacement[[#This Row],[Track ID]],Table__Track_Baseline[Track ID],Table__Track_Baseline[Avg. Cant],"-")</f>
        <v>9.1380127670035449</v>
      </c>
      <c r="R685" s="29">
        <f>Table_TrackDisplacement[[#This Row],[Cant Raw Data]]-Table_TrackDisplacement[[#This Row],[BL Cant Raw Data]]</f>
        <v>-0.24139824914115593</v>
      </c>
      <c r="S685" s="30">
        <f>(Table_TrackDisplacement[[#This Row],[Delta LR Z]]-Table_TrackDisplacement[[#This Row],[Delta RR Z]])*1000</f>
        <v>-0.24139824914115593</v>
      </c>
      <c r="T685" s="29">
        <f>Table_TrackDisplacement[[#This Row],[Cant Delta Data]]-Table_TrackDisplacement[[#This Row],[Raw Cant Change]]</f>
        <v>0</v>
      </c>
      <c r="U685" s="29">
        <f ca="1">IFERROR(Table_TrackDisplacement[[#This Row],[Cant Raw Data]]-OFFSET(Table_TrackDisplacement[[#This Row],[Cant Raw Data]],-2,0),"-")</f>
        <v>0.73124152548587062</v>
      </c>
      <c r="V685" s="29">
        <f ca="1">_xlfn.XLOOKUP(Table_TrackDisplacement[[#This Row],[Track ID]],Table__Track_Baseline[Track ID],Table__Track_Baseline[Avg. Twist],"-")</f>
        <v>0.95282978428912202</v>
      </c>
      <c r="W685" s="29">
        <f ca="1">IFERROR(Table_TrackDisplacement[[#This Row],[Twist Raw Data]]-Table_TrackDisplacement[[#This Row],[BL Twist Raw Data]],"-")</f>
        <v>-0.22158825880325139</v>
      </c>
      <c r="X685" s="29">
        <f ca="1">IFERROR(Table_TrackDisplacement[[#This Row],[Cant Delta Data]]-OFFSET(Table_TrackDisplacement[[#This Row],[Cant Delta Data]],-2,0),"-")</f>
        <v>-0.22158825880325139</v>
      </c>
      <c r="Y685" s="29">
        <f ca="1">IFERROR(Table_TrackDisplacement[[#This Row],[Twist Delta Data]]-Table_TrackDisplacement[[#This Row],[Raw Twist Change]],"-")</f>
        <v>0</v>
      </c>
      <c r="Z6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1316.2896787422567</v>
      </c>
      <c r="AA685" s="29">
        <f>_xlfn.XLOOKUP(Table_TrackDisplacement[[#This Row],[Track ID]],Table__Track_Baseline[Track ID],Table__Track_Baseline[Avg. Gauge],"-")</f>
        <v>1315.8766898367924</v>
      </c>
      <c r="AB685" s="29">
        <f>IFERROR(Table_TrackDisplacement[[#This Row],[Gauge Raw Data]]-Table_TrackDisplacement[[#This Row],[BL Gauge Raw Data]],"-")</f>
        <v>0.41298890546431721</v>
      </c>
      <c r="AC6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0.51102262684618094</v>
      </c>
    </row>
    <row r="686" spans="1:29" x14ac:dyDescent="0.25">
      <c r="A686" s="27">
        <v>45810.270833333336</v>
      </c>
      <c r="B686" s="28" t="s">
        <v>32</v>
      </c>
      <c r="C686" s="28" t="str">
        <f>Table_TrackDisplacement[[#This Row],[Epoch]]&amp;"-"&amp;Table_TrackDisplacement[[#This Row],[Track ID]]</f>
        <v>45810.2708333333-250-RL-OP-0041</v>
      </c>
      <c r="D686" s="34">
        <v>51905.341841341033</v>
      </c>
      <c r="E686" s="34">
        <v>159189.98617916438</v>
      </c>
      <c r="F686" s="34">
        <v>18.86745208135207</v>
      </c>
      <c r="G686" s="34">
        <v>51905.003849068715</v>
      </c>
      <c r="H686" s="34">
        <v>159188.71394465279</v>
      </c>
      <c r="I686" s="34">
        <v>18.858054762778423</v>
      </c>
      <c r="J686" s="33">
        <v>-3.6408891901373863E-8</v>
      </c>
      <c r="K686" s="33">
        <v>1.333342952420935E-3</v>
      </c>
      <c r="L686" s="33">
        <v>-3.1344179622294632E-4</v>
      </c>
      <c r="M686" s="33">
        <v>-8.184651960618794E-6</v>
      </c>
      <c r="N686" s="33">
        <v>9.6888677217066288E-4</v>
      </c>
      <c r="O686" s="33">
        <v>-4.9935946567103429E-5</v>
      </c>
      <c r="P686" s="29">
        <f>(Table_TrackDisplacement[[#This Row],[LR Track Z]]-Table_TrackDisplacement[[#This Row],[RR Track Z]])*1000</f>
        <v>9.3973185736473397</v>
      </c>
      <c r="Q686" s="29">
        <f>_xlfn.XLOOKUP(Table_TrackDisplacement[[#This Row],[Track ID]],Table__Track_Baseline[Track ID],Table__Track_Baseline[Avg. Cant],"-")</f>
        <v>9.6608244233031826</v>
      </c>
      <c r="R686" s="29">
        <f>Table_TrackDisplacement[[#This Row],[Cant Raw Data]]-Table_TrackDisplacement[[#This Row],[BL Cant Raw Data]]</f>
        <v>-0.26350584965584289</v>
      </c>
      <c r="S686" s="30">
        <f>(Table_TrackDisplacement[[#This Row],[Delta LR Z]]-Table_TrackDisplacement[[#This Row],[Delta RR Z]])*1000</f>
        <v>-0.26350584965584289</v>
      </c>
      <c r="T686" s="29">
        <f>Table_TrackDisplacement[[#This Row],[Cant Delta Data]]-Table_TrackDisplacement[[#This Row],[Raw Cant Change]]</f>
        <v>0</v>
      </c>
      <c r="U686" s="29">
        <f ca="1">IFERROR(Table_TrackDisplacement[[#This Row],[Cant Raw Data]]-OFFSET(Table_TrackDisplacement[[#This Row],[Cant Raw Data]],-2,0),"-")</f>
        <v>0.86632481852788601</v>
      </c>
      <c r="V686" s="29">
        <f ca="1">_xlfn.XLOOKUP(Table_TrackDisplacement[[#This Row],[Track ID]],Table__Track_Baseline[Track ID],Table__Track_Baseline[Avg. Twist],"-")</f>
        <v>0.99922654844419867</v>
      </c>
      <c r="W686" s="29">
        <f ca="1">IFERROR(Table_TrackDisplacement[[#This Row],[Twist Raw Data]]-Table_TrackDisplacement[[#This Row],[BL Twist Raw Data]],"-")</f>
        <v>-0.13290172991631266</v>
      </c>
      <c r="X686" s="29">
        <f ca="1">IFERROR(Table_TrackDisplacement[[#This Row],[Cant Delta Data]]-OFFSET(Table_TrackDisplacement[[#This Row],[Cant Delta Data]],-2,0),"-")</f>
        <v>-0.13290172991631266</v>
      </c>
      <c r="Y686" s="29">
        <f ca="1">IFERROR(Table_TrackDisplacement[[#This Row],[Twist Delta Data]]-Table_TrackDisplacement[[#This Row],[Raw Twist Change]],"-")</f>
        <v>0</v>
      </c>
      <c r="Z6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1316.3995359410019</v>
      </c>
      <c r="AA686" s="29">
        <f>_xlfn.XLOOKUP(Table_TrackDisplacement[[#This Row],[Track ID]],Table__Track_Baseline[Track ID],Table__Track_Baseline[Avg. Gauge],"-")</f>
        <v>1316.0471258679206</v>
      </c>
      <c r="AB686" s="29">
        <f>IFERROR(Table_TrackDisplacement[[#This Row],[Gauge Raw Data]]-Table_TrackDisplacement[[#This Row],[BL Gauge Raw Data]],"-")</f>
        <v>0.35241007308127337</v>
      </c>
      <c r="AC6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0.44981110923428008</v>
      </c>
    </row>
    <row r="687" spans="1:29" x14ac:dyDescent="0.25">
      <c r="A687" s="27">
        <v>45810.270833333336</v>
      </c>
      <c r="B687" s="28" t="s">
        <v>33</v>
      </c>
      <c r="C687" s="28" t="str">
        <f>Table_TrackDisplacement[[#This Row],[Epoch]]&amp;"-"&amp;Table_TrackDisplacement[[#This Row],[Track ID]]</f>
        <v>45810.2708333333-250-RL-OP-0042</v>
      </c>
      <c r="D687" s="34">
        <v>51906.308594226037</v>
      </c>
      <c r="E687" s="34">
        <v>159189.73047507741</v>
      </c>
      <c r="F687" s="34">
        <v>18.869520714442967</v>
      </c>
      <c r="G687" s="34">
        <v>51905.970389131391</v>
      </c>
      <c r="H687" s="34">
        <v>159188.45743136352</v>
      </c>
      <c r="I687" s="34">
        <v>18.859168164062019</v>
      </c>
      <c r="J687" s="33">
        <v>-2.5032204575836658E-7</v>
      </c>
      <c r="K687" s="33">
        <v>1.3333995302673429E-3</v>
      </c>
      <c r="L687" s="33">
        <v>-1.9657025033836817E-4</v>
      </c>
      <c r="M687" s="33">
        <v>-6.7067085183225572E-5</v>
      </c>
      <c r="N687" s="33">
        <v>7.4505069642327726E-4</v>
      </c>
      <c r="O687" s="33">
        <v>-4.0918736072370621E-4</v>
      </c>
      <c r="P687" s="29">
        <f>(Table_TrackDisplacement[[#This Row],[LR Track Z]]-Table_TrackDisplacement[[#This Row],[RR Track Z]])*1000</f>
        <v>10.352550380947179</v>
      </c>
      <c r="Q687" s="29">
        <f>_xlfn.XLOOKUP(Table_TrackDisplacement[[#This Row],[Track ID]],Table__Track_Baseline[Track ID],Table__Track_Baseline[Avg. Cant],"-")</f>
        <v>10.139933270561841</v>
      </c>
      <c r="R687" s="29">
        <f>Table_TrackDisplacement[[#This Row],[Cant Raw Data]]-Table_TrackDisplacement[[#This Row],[BL Cant Raw Data]]</f>
        <v>0.21261711038533804</v>
      </c>
      <c r="S687" s="30">
        <f>(Table_TrackDisplacement[[#This Row],[Delta LR Z]]-Table_TrackDisplacement[[#This Row],[Delta RR Z]])*1000</f>
        <v>0.21261711038533804</v>
      </c>
      <c r="T687" s="29">
        <f>Table_TrackDisplacement[[#This Row],[Cant Delta Data]]-Table_TrackDisplacement[[#This Row],[Raw Cant Change]]</f>
        <v>0</v>
      </c>
      <c r="U687" s="29">
        <f ca="1">IFERROR(Table_TrackDisplacement[[#This Row],[Cant Raw Data]]-OFFSET(Table_TrackDisplacement[[#This Row],[Cant Raw Data]],-2,0),"-")</f>
        <v>1.4559358630847896</v>
      </c>
      <c r="V687" s="29">
        <f ca="1">_xlfn.XLOOKUP(Table_TrackDisplacement[[#This Row],[Track ID]],Table__Track_Baseline[Track ID],Table__Track_Baseline[Avg. Twist],"-")</f>
        <v>1.0019205035582956</v>
      </c>
      <c r="W687" s="29">
        <f ca="1">IFERROR(Table_TrackDisplacement[[#This Row],[Twist Raw Data]]-Table_TrackDisplacement[[#This Row],[BL Twist Raw Data]],"-")</f>
        <v>0.45401535952649397</v>
      </c>
      <c r="X687" s="29">
        <f ca="1">IFERROR(Table_TrackDisplacement[[#This Row],[Cant Delta Data]]-OFFSET(Table_TrackDisplacement[[#This Row],[Cant Delta Data]],-2,0),"-")</f>
        <v>0.45401535952649397</v>
      </c>
      <c r="Y687" s="29">
        <f ca="1">IFERROR(Table_TrackDisplacement[[#This Row],[Twist Delta Data]]-Table_TrackDisplacement[[#This Row],[Raw Twist Change]],"-")</f>
        <v>0</v>
      </c>
      <c r="Z6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1317.2433939091222</v>
      </c>
      <c r="AA687" s="29">
        <f>_xlfn.XLOOKUP(Table_TrackDisplacement[[#This Row],[Track ID]],Table__Track_Baseline[Track ID],Table__Track_Baseline[Avg. Gauge],"-")</f>
        <v>1316.655979842496</v>
      </c>
      <c r="AB687" s="29">
        <f>IFERROR(Table_TrackDisplacement[[#This Row],[Gauge Raw Data]]-Table_TrackDisplacement[[#This Row],[BL Gauge Raw Data]],"-")</f>
        <v>0.58741406662625195</v>
      </c>
      <c r="AC6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0.62914614021739923</v>
      </c>
    </row>
    <row r="688" spans="1:29" x14ac:dyDescent="0.25">
      <c r="A688" s="27">
        <v>45810.270833333336</v>
      </c>
      <c r="B688" s="28" t="s">
        <v>34</v>
      </c>
      <c r="C688" s="28" t="str">
        <f>Table_TrackDisplacement[[#This Row],[Epoch]]&amp;"-"&amp;Table_TrackDisplacement[[#This Row],[Track ID]]</f>
        <v>45810.2708333333-250-RL-OP-0043</v>
      </c>
      <c r="D688" s="34">
        <v>51907.275347111034</v>
      </c>
      <c r="E688" s="34">
        <v>159189.47477099043</v>
      </c>
      <c r="F688" s="34">
        <v>18.87158934753386</v>
      </c>
      <c r="G688" s="34">
        <v>51906.936929194067</v>
      </c>
      <c r="H688" s="34">
        <v>159188.20091807423</v>
      </c>
      <c r="I688" s="34">
        <v>18.86028156534562</v>
      </c>
      <c r="J688" s="33">
        <v>-4.6424975153058767E-7</v>
      </c>
      <c r="K688" s="33">
        <v>1.3334561372175813E-3</v>
      </c>
      <c r="L688" s="33">
        <v>-7.9698704453790015E-5</v>
      </c>
      <c r="M688" s="33">
        <v>-1.2594951112987474E-4</v>
      </c>
      <c r="N688" s="33">
        <v>5.2121462067589164E-4</v>
      </c>
      <c r="O688" s="33">
        <v>-7.6843877487675627E-4</v>
      </c>
      <c r="P688" s="29">
        <f>(Table_TrackDisplacement[[#This Row],[LR Track Z]]-Table_TrackDisplacement[[#This Row],[RR Track Z]])*1000</f>
        <v>11.307782188239912</v>
      </c>
      <c r="Q688" s="29">
        <f>_xlfn.XLOOKUP(Table_TrackDisplacement[[#This Row],[Track ID]],Table__Track_Baseline[Track ID],Table__Track_Baseline[Avg. Cant],"-")</f>
        <v>10.619042117816946</v>
      </c>
      <c r="R688" s="29">
        <f>Table_TrackDisplacement[[#This Row],[Cant Raw Data]]-Table_TrackDisplacement[[#This Row],[BL Cant Raw Data]]</f>
        <v>0.68874007042296626</v>
      </c>
      <c r="S688" s="30">
        <f>(Table_TrackDisplacement[[#This Row],[Delta LR Z]]-Table_TrackDisplacement[[#This Row],[Delta RR Z]])*1000</f>
        <v>0.68874007042296626</v>
      </c>
      <c r="T688" s="29">
        <f>Table_TrackDisplacement[[#This Row],[Cant Delta Data]]-Table_TrackDisplacement[[#This Row],[Raw Cant Change]]</f>
        <v>0</v>
      </c>
      <c r="U688" s="29">
        <f ca="1">IFERROR(Table_TrackDisplacement[[#This Row],[Cant Raw Data]]-OFFSET(Table_TrackDisplacement[[#This Row],[Cant Raw Data]],-2,0),"-")</f>
        <v>1.9104636145925724</v>
      </c>
      <c r="V688" s="29">
        <f ca="1">_xlfn.XLOOKUP(Table_TrackDisplacement[[#This Row],[Track ID]],Table__Track_Baseline[Track ID],Table__Track_Baseline[Avg. Twist],"-")</f>
        <v>0.95821769451376326</v>
      </c>
      <c r="W688" s="29">
        <f ca="1">IFERROR(Table_TrackDisplacement[[#This Row],[Twist Raw Data]]-Table_TrackDisplacement[[#This Row],[BL Twist Raw Data]],"-")</f>
        <v>0.95224592007880915</v>
      </c>
      <c r="X688" s="29">
        <f ca="1">IFERROR(Table_TrackDisplacement[[#This Row],[Cant Delta Data]]-OFFSET(Table_TrackDisplacement[[#This Row],[Cant Delta Data]],-2,0),"-")</f>
        <v>0.95224592007880915</v>
      </c>
      <c r="Y688" s="29">
        <f ca="1">IFERROR(Table_TrackDisplacement[[#This Row],[Twist Delta Data]]-Table_TrackDisplacement[[#This Row],[Raw Twist Change]],"-")</f>
        <v>0</v>
      </c>
      <c r="Z6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1318.0879350699543</v>
      </c>
      <c r="AA688" s="29">
        <f>_xlfn.XLOOKUP(Table_TrackDisplacement[[#This Row],[Track ID]],Table__Track_Baseline[Track ID],Table__Track_Baseline[Avg. Gauge],"-")</f>
        <v>1317.2650047757083</v>
      </c>
      <c r="AB688" s="29">
        <f>IFERROR(Table_TrackDisplacement[[#This Row],[Gauge Raw Data]]-Table_TrackDisplacement[[#This Row],[BL Gauge Raw Data]],"-")</f>
        <v>0.82293029424590713</v>
      </c>
      <c r="AC6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1.0723085920682385</v>
      </c>
    </row>
    <row r="689" spans="1:29" x14ac:dyDescent="0.25">
      <c r="A689" s="27">
        <v>45810.270833333336</v>
      </c>
      <c r="B689" s="28" t="s">
        <v>35</v>
      </c>
      <c r="C689" s="28" t="str">
        <f>Table_TrackDisplacement[[#This Row],[Epoch]]&amp;"-"&amp;Table_TrackDisplacement[[#This Row],[Track ID]]</f>
        <v>45810.2708333333-250-RL-OP-0044</v>
      </c>
      <c r="D689" s="34">
        <v>51908.242806888149</v>
      </c>
      <c r="E689" s="34">
        <v>159189.22250144329</v>
      </c>
      <c r="F689" s="34">
        <v>18.873859626742529</v>
      </c>
      <c r="G689" s="34">
        <v>51907.904524094469</v>
      </c>
      <c r="H689" s="34">
        <v>159187.94823138544</v>
      </c>
      <c r="I689" s="34">
        <v>18.861943334659106</v>
      </c>
      <c r="J689" s="33">
        <v>-1.8246857507620007E-5</v>
      </c>
      <c r="K689" s="33">
        <v>1.2610963894985616E-3</v>
      </c>
      <c r="L689" s="33">
        <v>4.4220630712743514E-8</v>
      </c>
      <c r="M689" s="33">
        <v>1.7567210306879133E-5</v>
      </c>
      <c r="N689" s="33">
        <v>4.0374294621869922E-4</v>
      </c>
      <c r="O689" s="33">
        <v>-8.8765580673921818E-4</v>
      </c>
      <c r="P689" s="29">
        <f>(Table_TrackDisplacement[[#This Row],[LR Track Z]]-Table_TrackDisplacement[[#This Row],[RR Track Z]])*1000</f>
        <v>11.916292083423485</v>
      </c>
      <c r="Q689" s="29">
        <f>_xlfn.XLOOKUP(Table_TrackDisplacement[[#This Row],[Track ID]],Table__Track_Baseline[Track ID],Table__Track_Baseline[Avg. Cant],"-")</f>
        <v>11.028592056053554</v>
      </c>
      <c r="R689" s="29">
        <f>Table_TrackDisplacement[[#This Row],[Cant Raw Data]]-Table_TrackDisplacement[[#This Row],[BL Cant Raw Data]]</f>
        <v>0.88770002736993092</v>
      </c>
      <c r="S689" s="30">
        <f>(Table_TrackDisplacement[[#This Row],[Delta LR Z]]-Table_TrackDisplacement[[#This Row],[Delta RR Z]])*1000</f>
        <v>0.88770002736993092</v>
      </c>
      <c r="T689" s="29">
        <f>Table_TrackDisplacement[[#This Row],[Cant Delta Data]]-Table_TrackDisplacement[[#This Row],[Raw Cant Change]]</f>
        <v>0</v>
      </c>
      <c r="U689" s="29">
        <f ca="1">IFERROR(Table_TrackDisplacement[[#This Row],[Cant Raw Data]]-OFFSET(Table_TrackDisplacement[[#This Row],[Cant Raw Data]],-2,0),"-")</f>
        <v>1.5637417024763067</v>
      </c>
      <c r="V689" s="29">
        <f ca="1">_xlfn.XLOOKUP(Table_TrackDisplacement[[#This Row],[Track ID]],Table__Track_Baseline[Track ID],Table__Track_Baseline[Avg. Twist],"-")</f>
        <v>0.88865878549171384</v>
      </c>
      <c r="W689" s="29">
        <f ca="1">IFERROR(Table_TrackDisplacement[[#This Row],[Twist Raw Data]]-Table_TrackDisplacement[[#This Row],[BL Twist Raw Data]],"-")</f>
        <v>0.67508291698459288</v>
      </c>
      <c r="X689" s="29">
        <f ca="1">IFERROR(Table_TrackDisplacement[[#This Row],[Cant Delta Data]]-OFFSET(Table_TrackDisplacement[[#This Row],[Cant Delta Data]],-2,0),"-")</f>
        <v>0.67508291698459288</v>
      </c>
      <c r="Y689" s="29">
        <f ca="1">IFERROR(Table_TrackDisplacement[[#This Row],[Twist Delta Data]]-Table_TrackDisplacement[[#This Row],[Raw Twist Change]],"-")</f>
        <v>0</v>
      </c>
      <c r="Z6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1318.4617654135579</v>
      </c>
      <c r="AA689" s="29">
        <f>_xlfn.XLOOKUP(Table_TrackDisplacement[[#This Row],[Track ID]],Table__Track_Baseline[Track ID],Table__Track_Baseline[Avg. Gauge],"-")</f>
        <v>1317.6346329476246</v>
      </c>
      <c r="AB689" s="29">
        <f>IFERROR(Table_TrackDisplacement[[#This Row],[Gauge Raw Data]]-Table_TrackDisplacement[[#This Row],[BL Gauge Raw Data]],"-")</f>
        <v>0.82713246593334588</v>
      </c>
      <c r="AC6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1.2346452578574276</v>
      </c>
    </row>
    <row r="690" spans="1:29" x14ac:dyDescent="0.25">
      <c r="A690" s="27">
        <v>45810.270833333336</v>
      </c>
      <c r="B690" s="28" t="s">
        <v>36</v>
      </c>
      <c r="C690" s="28" t="str">
        <f>Table_TrackDisplacement[[#This Row],[Epoch]]&amp;"-"&amp;Table_TrackDisplacement[[#This Row],[Track ID]]</f>
        <v>45810.2708333333-250-RL-OP-0045</v>
      </c>
      <c r="D690" s="34">
        <v>51909.212315815959</v>
      </c>
      <c r="E690" s="34">
        <v>159188.97746037151</v>
      </c>
      <c r="F690" s="34">
        <v>18.876563705831948</v>
      </c>
      <c r="G690" s="34">
        <v>51908.873870471209</v>
      </c>
      <c r="H690" s="34">
        <v>159187.70254757887</v>
      </c>
      <c r="I690" s="34">
        <v>18.864602113292445</v>
      </c>
      <c r="J690" s="33">
        <v>-7.5644951721187681E-5</v>
      </c>
      <c r="K690" s="33">
        <v>1.0338646825402975E-3</v>
      </c>
      <c r="L690" s="33">
        <v>1.8332295681489086E-7</v>
      </c>
      <c r="M690" s="33">
        <v>6.7080232838634402E-5</v>
      </c>
      <c r="N690" s="33">
        <v>6.021916342433542E-4</v>
      </c>
      <c r="O690" s="33">
        <v>-5.7101490125788246E-4</v>
      </c>
      <c r="P690" s="29">
        <f>(Table_TrackDisplacement[[#This Row],[LR Track Z]]-Table_TrackDisplacement[[#This Row],[RR Track Z]])*1000</f>
        <v>11.96159253950313</v>
      </c>
      <c r="Q690" s="29">
        <f>_xlfn.XLOOKUP(Table_TrackDisplacement[[#This Row],[Track ID]],Table__Track_Baseline[Track ID],Table__Track_Baseline[Avg. Cant],"-")</f>
        <v>11.390394315288432</v>
      </c>
      <c r="R690" s="29">
        <f>Table_TrackDisplacement[[#This Row],[Cant Raw Data]]-Table_TrackDisplacement[[#This Row],[BL Cant Raw Data]]</f>
        <v>0.57119822421469735</v>
      </c>
      <c r="S690" s="30">
        <f>(Table_TrackDisplacement[[#This Row],[Delta LR Z]]-Table_TrackDisplacement[[#This Row],[Delta RR Z]])*1000</f>
        <v>0.57119822421469735</v>
      </c>
      <c r="T690" s="29">
        <f>Table_TrackDisplacement[[#This Row],[Cant Delta Data]]-Table_TrackDisplacement[[#This Row],[Raw Cant Change]]</f>
        <v>0</v>
      </c>
      <c r="U690" s="29">
        <f ca="1">IFERROR(Table_TrackDisplacement[[#This Row],[Cant Raw Data]]-OFFSET(Table_TrackDisplacement[[#This Row],[Cant Raw Data]],-2,0),"-")</f>
        <v>0.65381035126321763</v>
      </c>
      <c r="V690" s="29">
        <f ca="1">_xlfn.XLOOKUP(Table_TrackDisplacement[[#This Row],[Track ID]],Table__Track_Baseline[Track ID],Table__Track_Baseline[Avg. Twist],"-")</f>
        <v>0.77135219747148653</v>
      </c>
      <c r="W690" s="29">
        <f ca="1">IFERROR(Table_TrackDisplacement[[#This Row],[Twist Raw Data]]-Table_TrackDisplacement[[#This Row],[BL Twist Raw Data]],"-")</f>
        <v>-0.11754184620826891</v>
      </c>
      <c r="X690" s="29">
        <f ca="1">IFERROR(Table_TrackDisplacement[[#This Row],[Cant Delta Data]]-OFFSET(Table_TrackDisplacement[[#This Row],[Cant Delta Data]],-2,0),"-")</f>
        <v>-0.11754184620826891</v>
      </c>
      <c r="Y690" s="29">
        <f ca="1">IFERROR(Table_TrackDisplacement[[#This Row],[Twist Delta Data]]-Table_TrackDisplacement[[#This Row],[Raw Twist Change]],"-")</f>
        <v>0</v>
      </c>
      <c r="Z6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1319.1250736405536</v>
      </c>
      <c r="AA690" s="29">
        <f>_xlfn.XLOOKUP(Table_TrackDisplacement[[#This Row],[Track ID]],Table__Track_Baseline[Track ID],Table__Track_Baseline[Avg. Gauge],"-")</f>
        <v>1318.7394535583733</v>
      </c>
      <c r="AB690" s="29">
        <f>IFERROR(Table_TrackDisplacement[[#This Row],[Gauge Raw Data]]-Table_TrackDisplacement[[#This Row],[BL Gauge Raw Data]],"-")</f>
        <v>0.38562008218036681</v>
      </c>
      <c r="AC6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0.73005445706442618</v>
      </c>
    </row>
    <row r="691" spans="1:29" x14ac:dyDescent="0.25">
      <c r="A691" s="27">
        <v>45810.270833333336</v>
      </c>
      <c r="B691" s="28" t="s">
        <v>37</v>
      </c>
      <c r="C691" s="28" t="str">
        <f>Table_TrackDisplacement[[#This Row],[Epoch]]&amp;"-"&amp;Table_TrackDisplacement[[#This Row],[Track ID]]</f>
        <v>45810.2708333333-250-RL-OP-0046</v>
      </c>
      <c r="D691" s="34">
        <v>51910.18182474377</v>
      </c>
      <c r="E691" s="34">
        <v>159188.73241929975</v>
      </c>
      <c r="F691" s="34">
        <v>18.879267784921367</v>
      </c>
      <c r="G691" s="34">
        <v>51909.843216847941</v>
      </c>
      <c r="H691" s="34">
        <v>159187.4568637723</v>
      </c>
      <c r="I691" s="34">
        <v>18.867260891925785</v>
      </c>
      <c r="J691" s="33">
        <v>-1.3304304593475536E-4</v>
      </c>
      <c r="K691" s="33">
        <v>8.0663300468586385E-4</v>
      </c>
      <c r="L691" s="33">
        <v>3.224252829170382E-7</v>
      </c>
      <c r="M691" s="33">
        <v>1.1659324081847444E-4</v>
      </c>
      <c r="N691" s="33">
        <v>8.0064032226800919E-4</v>
      </c>
      <c r="O691" s="33">
        <v>-2.5437399577654674E-4</v>
      </c>
      <c r="P691" s="29">
        <f>(Table_TrackDisplacement[[#This Row],[LR Track Z]]-Table_TrackDisplacement[[#This Row],[RR Track Z]])*1000</f>
        <v>12.006892995582774</v>
      </c>
      <c r="Q691" s="29">
        <f>_xlfn.XLOOKUP(Table_TrackDisplacement[[#This Row],[Track ID]],Table__Track_Baseline[Track ID],Table__Track_Baseline[Avg. Cant],"-")</f>
        <v>11.75219657452331</v>
      </c>
      <c r="R691" s="29">
        <f>Table_TrackDisplacement[[#This Row],[Cant Raw Data]]-Table_TrackDisplacement[[#This Row],[BL Cant Raw Data]]</f>
        <v>0.25469642105946377</v>
      </c>
      <c r="S691" s="30">
        <f>(Table_TrackDisplacement[[#This Row],[Delta LR Z]]-Table_TrackDisplacement[[#This Row],[Delta RR Z]])*1000</f>
        <v>0.25469642105946377</v>
      </c>
      <c r="T691" s="29">
        <f>Table_TrackDisplacement[[#This Row],[Cant Delta Data]]-Table_TrackDisplacement[[#This Row],[Raw Cant Change]]</f>
        <v>0</v>
      </c>
      <c r="U691" s="29">
        <f ca="1">IFERROR(Table_TrackDisplacement[[#This Row],[Cant Raw Data]]-OFFSET(Table_TrackDisplacement[[#This Row],[Cant Raw Data]],-2,0),"-")</f>
        <v>9.0600912159288782E-2</v>
      </c>
      <c r="V691" s="29">
        <f ca="1">_xlfn.XLOOKUP(Table_TrackDisplacement[[#This Row],[Track ID]],Table__Track_Baseline[Track ID],Table__Track_Baseline[Avg. Twist],"-")</f>
        <v>0.72360451846975593</v>
      </c>
      <c r="W691" s="29">
        <f ca="1">IFERROR(Table_TrackDisplacement[[#This Row],[Twist Raw Data]]-Table_TrackDisplacement[[#This Row],[BL Twist Raw Data]],"-")</f>
        <v>-0.63300360631046715</v>
      </c>
      <c r="X691" s="29">
        <f ca="1">IFERROR(Table_TrackDisplacement[[#This Row],[Cant Delta Data]]-OFFSET(Table_TrackDisplacement[[#This Row],[Cant Delta Data]],-2,0),"-")</f>
        <v>-0.63300360631046715</v>
      </c>
      <c r="Y691" s="29">
        <f ca="1">IFERROR(Table_TrackDisplacement[[#This Row],[Twist Delta Data]]-Table_TrackDisplacement[[#This Row],[Raw Twist Change]],"-")</f>
        <v>0</v>
      </c>
      <c r="Z6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1319.788383113784</v>
      </c>
      <c r="AA691" s="29">
        <f>_xlfn.XLOOKUP(Table_TrackDisplacement[[#This Row],[Track ID]],Table__Track_Baseline[Track ID],Table__Track_Baseline[Avg. Gauge],"-")</f>
        <v>1319.8443684156091</v>
      </c>
      <c r="AB691" s="29">
        <f>IFERROR(Table_TrackDisplacement[[#This Row],[Gauge Raw Data]]-Table_TrackDisplacement[[#This Row],[BL Gauge Raw Data]],"-")</f>
        <v>-5.5985301825103306E-2</v>
      </c>
      <c r="AC6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0.35668537229188652</v>
      </c>
    </row>
    <row r="692" spans="1:29" x14ac:dyDescent="0.25">
      <c r="A692" s="27">
        <v>45810.270833333336</v>
      </c>
      <c r="B692" s="28" t="s">
        <v>38</v>
      </c>
      <c r="C692" s="28" t="str">
        <f>Table_TrackDisplacement[[#This Row],[Epoch]]&amp;"-"&amp;Table_TrackDisplacement[[#This Row],[Track ID]]</f>
        <v>45810.2708333333-250-RL-OP-0047</v>
      </c>
      <c r="D692" s="34">
        <v>51911.151141496419</v>
      </c>
      <c r="E692" s="34">
        <v>159188.48944319948</v>
      </c>
      <c r="F692" s="34">
        <v>18.882328518492972</v>
      </c>
      <c r="G692" s="34">
        <v>51910.835170760911</v>
      </c>
      <c r="H692" s="34">
        <v>159187.20742803696</v>
      </c>
      <c r="I692" s="34">
        <v>18.870139055249297</v>
      </c>
      <c r="J692" s="33">
        <v>-3.2747709337854758E-4</v>
      </c>
      <c r="K692" s="33">
        <v>6.8980609648860991E-4</v>
      </c>
      <c r="L692" s="33">
        <v>-4.9101338401413841E-5</v>
      </c>
      <c r="M692" s="33">
        <v>-1.1695425200741738E-5</v>
      </c>
      <c r="N692" s="33">
        <v>9.5205678371712565E-4</v>
      </c>
      <c r="O692" s="33">
        <v>-4.075793569313646E-8</v>
      </c>
      <c r="P692" s="29">
        <f>(Table_TrackDisplacement[[#This Row],[LR Track Z]]-Table_TrackDisplacement[[#This Row],[RR Track Z]])*1000</f>
        <v>12.189463243675647</v>
      </c>
      <c r="Q692" s="29">
        <f>_xlfn.XLOOKUP(Table_TrackDisplacement[[#This Row],[Track ID]],Table__Track_Baseline[Track ID],Table__Track_Baseline[Avg. Cant],"-")</f>
        <v>12.238523824141367</v>
      </c>
      <c r="R692" s="29">
        <f>Table_TrackDisplacement[[#This Row],[Cant Raw Data]]-Table_TrackDisplacement[[#This Row],[BL Cant Raw Data]]</f>
        <v>-4.9060580465720705E-2</v>
      </c>
      <c r="S692" s="30">
        <f>(Table_TrackDisplacement[[#This Row],[Delta LR Z]]-Table_TrackDisplacement[[#This Row],[Delta RR Z]])*1000</f>
        <v>-4.9060580465720705E-2</v>
      </c>
      <c r="T692" s="29">
        <f>Table_TrackDisplacement[[#This Row],[Cant Delta Data]]-Table_TrackDisplacement[[#This Row],[Raw Cant Change]]</f>
        <v>0</v>
      </c>
      <c r="U692" s="29">
        <f ca="1">IFERROR(Table_TrackDisplacement[[#This Row],[Cant Raw Data]]-OFFSET(Table_TrackDisplacement[[#This Row],[Cant Raw Data]],-2,0),"-")</f>
        <v>0.22787070417251698</v>
      </c>
      <c r="V692" s="29">
        <f ca="1">_xlfn.XLOOKUP(Table_TrackDisplacement[[#This Row],[Track ID]],Table__Track_Baseline[Track ID],Table__Track_Baseline[Avg. Twist],"-")</f>
        <v>0.84812950885293503</v>
      </c>
      <c r="W692" s="29">
        <f ca="1">IFERROR(Table_TrackDisplacement[[#This Row],[Twist Raw Data]]-Table_TrackDisplacement[[#This Row],[BL Twist Raw Data]],"-")</f>
        <v>-0.62025880468041805</v>
      </c>
      <c r="X692" s="29">
        <f ca="1">IFERROR(Table_TrackDisplacement[[#This Row],[Cant Delta Data]]-OFFSET(Table_TrackDisplacement[[#This Row],[Cant Delta Data]],-2,0),"-")</f>
        <v>-0.62025880468041805</v>
      </c>
      <c r="Y692" s="29">
        <f ca="1">IFERROR(Table_TrackDisplacement[[#This Row],[Twist Delta Data]]-Table_TrackDisplacement[[#This Row],[Raw Twist Change]],"-")</f>
        <v>0</v>
      </c>
      <c r="Z6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1320.4351425356385</v>
      </c>
      <c r="AA692" s="29">
        <f>_xlfn.XLOOKUP(Table_TrackDisplacement[[#This Row],[Track ID]],Table__Track_Baseline[Track ID],Table__Track_Baseline[Avg. Gauge],"-")</f>
        <v>1320.7658031742594</v>
      </c>
      <c r="AB692" s="29">
        <f>IFERROR(Table_TrackDisplacement[[#This Row],[Gauge Raw Data]]-Table_TrackDisplacement[[#This Row],[BL Gauge Raw Data]],"-")</f>
        <v>-0.33066063862088413</v>
      </c>
      <c r="AC6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0.41340104676285006</v>
      </c>
    </row>
    <row r="693" spans="1:29" x14ac:dyDescent="0.25">
      <c r="A693" s="27">
        <v>45810.270833333336</v>
      </c>
      <c r="B693" s="28" t="s">
        <v>39</v>
      </c>
      <c r="C693" s="28" t="str">
        <f>Table_TrackDisplacement[[#This Row],[Epoch]]&amp;"-"&amp;Table_TrackDisplacement[[#This Row],[Track ID]]</f>
        <v>45810.2708333333-250-RL-OP-0048</v>
      </c>
      <c r="D693" s="34">
        <v>51912.122875350411</v>
      </c>
      <c r="E693" s="34">
        <v>159188.25340524639</v>
      </c>
      <c r="F693" s="34">
        <v>18.886733255176882</v>
      </c>
      <c r="G693" s="34">
        <v>51911.806635538363</v>
      </c>
      <c r="H693" s="34">
        <v>159186.97026833432</v>
      </c>
      <c r="I693" s="34">
        <v>18.873524557994575</v>
      </c>
      <c r="J693" s="33">
        <v>-2.9969606839586049E-4</v>
      </c>
      <c r="K693" s="33">
        <v>7.9957579146139324E-4</v>
      </c>
      <c r="L693" s="33">
        <v>-2.8202988870873469E-4</v>
      </c>
      <c r="M693" s="33">
        <v>-6.5270440245512873E-5</v>
      </c>
      <c r="N693" s="33">
        <v>7.3243599035777152E-4</v>
      </c>
      <c r="O693" s="33">
        <v>-2.2746400674122924E-7</v>
      </c>
      <c r="P693" s="29">
        <f>(Table_TrackDisplacement[[#This Row],[LR Track Z]]-Table_TrackDisplacement[[#This Row],[RR Track Z]])*1000</f>
        <v>13.208697182307105</v>
      </c>
      <c r="Q693" s="29">
        <f>_xlfn.XLOOKUP(Table_TrackDisplacement[[#This Row],[Track ID]],Table__Track_Baseline[Track ID],Table__Track_Baseline[Avg. Cant],"-")</f>
        <v>13.490499607009099</v>
      </c>
      <c r="R693" s="29">
        <f>Table_TrackDisplacement[[#This Row],[Cant Raw Data]]-Table_TrackDisplacement[[#This Row],[BL Cant Raw Data]]</f>
        <v>-0.28180242470199346</v>
      </c>
      <c r="S693" s="30">
        <f>(Table_TrackDisplacement[[#This Row],[Delta LR Z]]-Table_TrackDisplacement[[#This Row],[Delta RR Z]])*1000</f>
        <v>-0.28180242470199346</v>
      </c>
      <c r="T693" s="29">
        <f>Table_TrackDisplacement[[#This Row],[Cant Delta Data]]-Table_TrackDisplacement[[#This Row],[Raw Cant Change]]</f>
        <v>0</v>
      </c>
      <c r="U693" s="29">
        <f ca="1">IFERROR(Table_TrackDisplacement[[#This Row],[Cant Raw Data]]-OFFSET(Table_TrackDisplacement[[#This Row],[Cant Raw Data]],-2,0),"-")</f>
        <v>1.2018041867243312</v>
      </c>
      <c r="V693" s="29">
        <f ca="1">_xlfn.XLOOKUP(Table_TrackDisplacement[[#This Row],[Track ID]],Table__Track_Baseline[Track ID],Table__Track_Baseline[Avg. Twist],"-")</f>
        <v>1.7383030324857884</v>
      </c>
      <c r="W693" s="29">
        <f ca="1">IFERROR(Table_TrackDisplacement[[#This Row],[Twist Raw Data]]-Table_TrackDisplacement[[#This Row],[BL Twist Raw Data]],"-")</f>
        <v>-0.53649884576145723</v>
      </c>
      <c r="X693" s="29">
        <f ca="1">IFERROR(Table_TrackDisplacement[[#This Row],[Cant Delta Data]]-OFFSET(Table_TrackDisplacement[[#This Row],[Cant Delta Data]],-2,0),"-")</f>
        <v>-0.53649884576145723</v>
      </c>
      <c r="Y693" s="29">
        <f ca="1">IFERROR(Table_TrackDisplacement[[#This Row],[Twist Delta Data]]-Table_TrackDisplacement[[#This Row],[Raw Twist Change]],"-")</f>
        <v>0</v>
      </c>
      <c r="Z6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1321.5984350467579</v>
      </c>
      <c r="AA693" s="29">
        <f>_xlfn.XLOOKUP(Table_TrackDisplacement[[#This Row],[Track ID]],Table__Track_Baseline[Track ID],Table__Track_Baseline[Avg. Gauge],"-")</f>
        <v>1321.5922129002581</v>
      </c>
      <c r="AB693" s="29">
        <f>IFERROR(Table_TrackDisplacement[[#This Row],[Gauge Raw Data]]-Table_TrackDisplacement[[#This Row],[BL Gauge Raw Data]],"-")</f>
        <v>6.2221464997946896E-3</v>
      </c>
      <c r="AC6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0.3726603474933195</v>
      </c>
    </row>
    <row r="694" spans="1:29" x14ac:dyDescent="0.25">
      <c r="A694" s="27">
        <v>45810.270833333336</v>
      </c>
      <c r="B694" s="28" t="s">
        <v>40</v>
      </c>
      <c r="C694" s="28" t="str">
        <f>Table_TrackDisplacement[[#This Row],[Epoch]]&amp;"-"&amp;Table_TrackDisplacement[[#This Row],[Track ID]]</f>
        <v>45810.2708333333-250-RL-OP-0049</v>
      </c>
      <c r="D694" s="34">
        <v>51913.094609204403</v>
      </c>
      <c r="E694" s="34">
        <v>159188.0173672933</v>
      </c>
      <c r="F694" s="34">
        <v>18.891137991860795</v>
      </c>
      <c r="G694" s="34">
        <v>51912.778100315809</v>
      </c>
      <c r="H694" s="34">
        <v>159186.73310863168</v>
      </c>
      <c r="I694" s="34">
        <v>18.876910060739853</v>
      </c>
      <c r="J694" s="33">
        <v>-2.7191503613721579E-4</v>
      </c>
      <c r="K694" s="33">
        <v>9.0934548643417656E-4</v>
      </c>
      <c r="L694" s="33">
        <v>-5.1495843900895011E-4</v>
      </c>
      <c r="M694" s="33">
        <v>-1.1884546256624162E-4</v>
      </c>
      <c r="N694" s="33">
        <v>5.1281516789458692E-4</v>
      </c>
      <c r="O694" s="33">
        <v>-4.1417007778932202E-7</v>
      </c>
      <c r="P694" s="29">
        <f>(Table_TrackDisplacement[[#This Row],[LR Track Z]]-Table_TrackDisplacement[[#This Row],[RR Track Z]])*1000</f>
        <v>14.227931120942117</v>
      </c>
      <c r="Q694" s="29">
        <f>_xlfn.XLOOKUP(Table_TrackDisplacement[[#This Row],[Track ID]],Table__Track_Baseline[Track ID],Table__Track_Baseline[Avg. Cant],"-")</f>
        <v>14.742475389873277</v>
      </c>
      <c r="R694" s="29">
        <f>Table_TrackDisplacement[[#This Row],[Cant Raw Data]]-Table_TrackDisplacement[[#This Row],[BL Cant Raw Data]]</f>
        <v>-0.51454426893116079</v>
      </c>
      <c r="S694" s="30">
        <f>(Table_TrackDisplacement[[#This Row],[Delta LR Z]]-Table_TrackDisplacement[[#This Row],[Delta RR Z]])*1000</f>
        <v>-0.51454426893116079</v>
      </c>
      <c r="T694" s="29">
        <f>Table_TrackDisplacement[[#This Row],[Cant Delta Data]]-Table_TrackDisplacement[[#This Row],[Raw Cant Change]]</f>
        <v>0</v>
      </c>
      <c r="U694" s="29">
        <f ca="1">IFERROR(Table_TrackDisplacement[[#This Row],[Cant Raw Data]]-OFFSET(Table_TrackDisplacement[[#This Row],[Cant Raw Data]],-2,0),"-")</f>
        <v>2.0384678772664699</v>
      </c>
      <c r="V694" s="29">
        <f ca="1">_xlfn.XLOOKUP(Table_TrackDisplacement[[#This Row],[Track ID]],Table__Track_Baseline[Track ID],Table__Track_Baseline[Avg. Twist],"-")</f>
        <v>2.50395156573191</v>
      </c>
      <c r="W694" s="29">
        <f ca="1">IFERROR(Table_TrackDisplacement[[#This Row],[Twist Raw Data]]-Table_TrackDisplacement[[#This Row],[BL Twist Raw Data]],"-")</f>
        <v>-0.46548368846544008</v>
      </c>
      <c r="X694" s="29">
        <f ca="1">IFERROR(Table_TrackDisplacement[[#This Row],[Cant Delta Data]]-OFFSET(Table_TrackDisplacement[[#This Row],[Cant Delta Data]],-2,0),"-")</f>
        <v>-0.46548368846544008</v>
      </c>
      <c r="Y694" s="29">
        <f ca="1">IFERROR(Table_TrackDisplacement[[#This Row],[Twist Delta Data]]-Table_TrackDisplacement[[#This Row],[Raw Twist Change]],"-")</f>
        <v>0</v>
      </c>
      <c r="Z6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1322.7624958856691</v>
      </c>
      <c r="AA694" s="29">
        <f>_xlfn.XLOOKUP(Table_TrackDisplacement[[#This Row],[Track ID]],Table__Track_Baseline[Track ID],Table__Track_Baseline[Avg. Gauge],"-")</f>
        <v>1322.4197928471017</v>
      </c>
      <c r="AB694" s="29">
        <f>IFERROR(Table_TrackDisplacement[[#This Row],[Gauge Raw Data]]-Table_TrackDisplacement[[#This Row],[BL Gauge Raw Data]],"-")</f>
        <v>0.34270303856737883</v>
      </c>
      <c r="AC6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0.66739972472590292</v>
      </c>
    </row>
    <row r="695" spans="1:29" x14ac:dyDescent="0.25">
      <c r="A695" s="27">
        <v>45811.284722222219</v>
      </c>
      <c r="B695" s="28" t="s">
        <v>12</v>
      </c>
      <c r="C695" s="28" t="str">
        <f>Table_TrackDisplacement[[#This Row],[Epoch]]&amp;"-"&amp;Table_TrackDisplacement[[#This Row],[Track ID]]</f>
        <v>45811.2847222222-250-RL-OP-0021</v>
      </c>
      <c r="D695" s="34">
        <v>51886.101888003854</v>
      </c>
      <c r="E695" s="34">
        <v>159195.44568170901</v>
      </c>
      <c r="F695" s="34">
        <v>18.870774640796562</v>
      </c>
      <c r="G695" s="34">
        <v>51885.743029345111</v>
      </c>
      <c r="H695" s="34">
        <v>159194.186880728</v>
      </c>
      <c r="I695" s="34">
        <v>18.866787522685922</v>
      </c>
      <c r="J695" s="33">
        <v>-9.5402773877140135E-4</v>
      </c>
      <c r="K695" s="33">
        <v>-1.7215055413544178E-4</v>
      </c>
      <c r="L695" s="33">
        <v>7.1828401923212937E-4</v>
      </c>
      <c r="M695" s="33">
        <v>5.3203781135380268E-5</v>
      </c>
      <c r="N695" s="33">
        <v>1.85001379577443E-4</v>
      </c>
      <c r="O695" s="33">
        <v>7.1887724534747122E-4</v>
      </c>
      <c r="P695" s="29">
        <f>(Table_TrackDisplacement[[#This Row],[LR Track Z]]-Table_TrackDisplacement[[#This Row],[RR Track Z]])*1000</f>
        <v>3.9871181106398978</v>
      </c>
      <c r="Q695" s="29">
        <f>_xlfn.XLOOKUP(Table_TrackDisplacement[[#This Row],[Track ID]],Table__Track_Baseline[Track ID],Table__Track_Baseline[Avg. Cant],"-")</f>
        <v>3.9877113367552397</v>
      </c>
      <c r="R695" s="29">
        <f>Table_TrackDisplacement[[#This Row],[Cant Raw Data]]-Table_TrackDisplacement[[#This Row],[BL Cant Raw Data]]</f>
        <v>-5.9322611534184944E-4</v>
      </c>
      <c r="S695" s="30">
        <f>(Table_TrackDisplacement[[#This Row],[Delta LR Z]]-Table_TrackDisplacement[[#This Row],[Delta RR Z]])*1000</f>
        <v>-5.9322611534184944E-4</v>
      </c>
      <c r="T695" s="29">
        <f>Table_TrackDisplacement[[#This Row],[Cant Delta Data]]-Table_TrackDisplacement[[#This Row],[Raw Cant Change]]</f>
        <v>0</v>
      </c>
      <c r="U695" s="29">
        <f ca="1">IFERROR(Table_TrackDisplacement[[#This Row],[Cant Raw Data]]-OFFSET(Table_TrackDisplacement[[#This Row],[Cant Raw Data]],-2,0),"-")</f>
        <v>-9.2215790716672075</v>
      </c>
      <c r="V695" s="29" t="str">
        <f ca="1">_xlfn.XLOOKUP(Table_TrackDisplacement[[#This Row],[Track ID]],Table__Track_Baseline[Track ID],Table__Track_Baseline[Avg. Twist],"-")</f>
        <v>-</v>
      </c>
      <c r="W695" s="29" t="str">
        <f ca="1">IFERROR(Table_TrackDisplacement[[#This Row],[Twist Raw Data]]-Table_TrackDisplacement[[#This Row],[BL Twist Raw Data]],"-")</f>
        <v>-</v>
      </c>
      <c r="X695" s="29">
        <f ca="1">IFERROR(Table_TrackDisplacement[[#This Row],[Cant Delta Data]]-OFFSET(Table_TrackDisplacement[[#This Row],[Cant Delta Data]],-2,0),"-")</f>
        <v>0.28120919858665161</v>
      </c>
      <c r="Y695" s="29" t="str">
        <f ca="1">IFERROR(Table_TrackDisplacement[[#This Row],[Twist Delta Data]]-Table_TrackDisplacement[[#This Row],[Raw Twist Change]],"-")</f>
        <v>-</v>
      </c>
      <c r="Z6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1308.9596418017536</v>
      </c>
      <c r="AA695" s="29">
        <f>_xlfn.XLOOKUP(Table_TrackDisplacement[[#This Row],[Track ID]],Table__Track_Baseline[Track ID],Table__Track_Baseline[Avg. Gauge],"-")</f>
        <v>1309.5795373260466</v>
      </c>
      <c r="AB695" s="29">
        <f>IFERROR(Table_TrackDisplacement[[#This Row],[Gauge Raw Data]]-Table_TrackDisplacement[[#This Row],[BL Gauge Raw Data]],"-")</f>
        <v>-0.6198955242930424</v>
      </c>
      <c r="AC6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1.0686782445459448</v>
      </c>
    </row>
    <row r="696" spans="1:29" x14ac:dyDescent="0.25">
      <c r="A696" s="27">
        <v>45811.284722222219</v>
      </c>
      <c r="B696" s="28" t="s">
        <v>13</v>
      </c>
      <c r="C696" s="28" t="str">
        <f>Table_TrackDisplacement[[#This Row],[Epoch]]&amp;"-"&amp;Table_TrackDisplacement[[#This Row],[Track ID]]</f>
        <v>45811.2847222222-250-RL-OP-0022</v>
      </c>
      <c r="D696" s="34">
        <v>51887.0635346048</v>
      </c>
      <c r="E696" s="34">
        <v>159195.17139037082</v>
      </c>
      <c r="F696" s="34">
        <v>18.870497718698449</v>
      </c>
      <c r="G696" s="34">
        <v>51886.704122307987</v>
      </c>
      <c r="H696" s="34">
        <v>159193.91065564146</v>
      </c>
      <c r="I696" s="34">
        <v>18.866652333606499</v>
      </c>
      <c r="J696" s="33">
        <v>-8.9753687643678859E-4</v>
      </c>
      <c r="K696" s="33">
        <v>2.5911314878612757E-5</v>
      </c>
      <c r="L696" s="33">
        <v>3.7211053585650689E-4</v>
      </c>
      <c r="M696" s="33">
        <v>1.1715063010342419E-4</v>
      </c>
      <c r="N696" s="33">
        <v>4.0735877701081336E-4</v>
      </c>
      <c r="O696" s="33">
        <v>3.8098931908336908E-4</v>
      </c>
      <c r="P696" s="29">
        <f>(Table_TrackDisplacement[[#This Row],[LR Track Z]]-Table_TrackDisplacement[[#This Row],[RR Track Z]])*1000</f>
        <v>3.845385091949538</v>
      </c>
      <c r="Q696" s="29">
        <f>_xlfn.XLOOKUP(Table_TrackDisplacement[[#This Row],[Track ID]],Table__Track_Baseline[Track ID],Table__Track_Baseline[Avg. Cant],"-")</f>
        <v>3.8542638751764002</v>
      </c>
      <c r="R696" s="29">
        <f>Table_TrackDisplacement[[#This Row],[Cant Raw Data]]-Table_TrackDisplacement[[#This Row],[BL Cant Raw Data]]</f>
        <v>-8.8787832268621969E-3</v>
      </c>
      <c r="S696" s="30">
        <f>(Table_TrackDisplacement[[#This Row],[Delta LR Z]]-Table_TrackDisplacement[[#This Row],[Delta RR Z]])*1000</f>
        <v>-8.8787832268621969E-3</v>
      </c>
      <c r="T696" s="29">
        <f>Table_TrackDisplacement[[#This Row],[Cant Delta Data]]-Table_TrackDisplacement[[#This Row],[Raw Cant Change]]</f>
        <v>0</v>
      </c>
      <c r="U696" s="29">
        <f ca="1">IFERROR(Table_TrackDisplacement[[#This Row],[Cant Raw Data]]-OFFSET(Table_TrackDisplacement[[#This Row],[Cant Raw Data]],-2,0),"-")</f>
        <v>-10.382546028992579</v>
      </c>
      <c r="V696" s="29" t="str">
        <f ca="1">_xlfn.XLOOKUP(Table_TrackDisplacement[[#This Row],[Track ID]],Table__Track_Baseline[Track ID],Table__Track_Baseline[Avg. Twist],"-")</f>
        <v>-</v>
      </c>
      <c r="W696" s="29" t="str">
        <f ca="1">IFERROR(Table_TrackDisplacement[[#This Row],[Twist Raw Data]]-Table_TrackDisplacement[[#This Row],[BL Twist Raw Data]],"-")</f>
        <v>-</v>
      </c>
      <c r="X696" s="29">
        <f ca="1">IFERROR(Table_TrackDisplacement[[#This Row],[Cant Delta Data]]-OFFSET(Table_TrackDisplacement[[#This Row],[Cant Delta Data]],-2,0),"-")</f>
        <v>0.50566548570429859</v>
      </c>
      <c r="Y696" s="29" t="str">
        <f ca="1">IFERROR(Table_TrackDisplacement[[#This Row],[Twist Delta Data]]-Table_TrackDisplacement[[#This Row],[Raw Twist Change]],"-")</f>
        <v>-</v>
      </c>
      <c r="Z6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1310.9706495122111</v>
      </c>
      <c r="AA696" s="29">
        <f>_xlfn.XLOOKUP(Table_TrackDisplacement[[#This Row],[Track ID]],Table__Track_Baseline[Track ID],Table__Track_Baseline[Avg. Gauge],"-")</f>
        <v>1311.6159795455751</v>
      </c>
      <c r="AB696" s="29">
        <f>IFERROR(Table_TrackDisplacement[[#This Row],[Gauge Raw Data]]-Table_TrackDisplacement[[#This Row],[BL Gauge Raw Data]],"-")</f>
        <v>-0.64533003336396177</v>
      </c>
      <c r="AC6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1.0840533820285239</v>
      </c>
    </row>
    <row r="697" spans="1:29" x14ac:dyDescent="0.25">
      <c r="A697" s="27">
        <v>45811.284722222219</v>
      </c>
      <c r="B697" s="28" t="s">
        <v>14</v>
      </c>
      <c r="C697" s="28" t="str">
        <f>Table_TrackDisplacement[[#This Row],[Epoch]]&amp;"-"&amp;Table_TrackDisplacement[[#This Row],[Track ID]]</f>
        <v>45811.2847222222-250-RL-OP-0023</v>
      </c>
      <c r="D697" s="34">
        <v>51888.025181205747</v>
      </c>
      <c r="E697" s="34">
        <v>159194.89709903265</v>
      </c>
      <c r="F697" s="34">
        <v>18.870220796600339</v>
      </c>
      <c r="G697" s="34">
        <v>51887.665215270863</v>
      </c>
      <c r="H697" s="34">
        <v>159193.63443055493</v>
      </c>
      <c r="I697" s="34">
        <v>18.866517144527077</v>
      </c>
      <c r="J697" s="33">
        <v>-8.4104601410217583E-4</v>
      </c>
      <c r="K697" s="33">
        <v>2.2397324210032821E-4</v>
      </c>
      <c r="L697" s="33">
        <v>2.5937052484437118E-5</v>
      </c>
      <c r="M697" s="33">
        <v>1.8109748634742573E-4</v>
      </c>
      <c r="N697" s="33">
        <v>6.2971620354801416E-4</v>
      </c>
      <c r="O697" s="33">
        <v>4.3101392819266948E-5</v>
      </c>
      <c r="P697" s="29">
        <f>(Table_TrackDisplacement[[#This Row],[LR Track Z]]-Table_TrackDisplacement[[#This Row],[RR Track Z]])*1000</f>
        <v>3.7036520732627309</v>
      </c>
      <c r="Q697" s="29">
        <f>_xlfn.XLOOKUP(Table_TrackDisplacement[[#This Row],[Track ID]],Table__Track_Baseline[Track ID],Table__Track_Baseline[Avg. Cant],"-")</f>
        <v>3.7208164135975608</v>
      </c>
      <c r="R697" s="29">
        <f>Table_TrackDisplacement[[#This Row],[Cant Raw Data]]-Table_TrackDisplacement[[#This Row],[BL Cant Raw Data]]</f>
        <v>-1.7164340334829831E-2</v>
      </c>
      <c r="S697" s="30">
        <f>(Table_TrackDisplacement[[#This Row],[Delta LR Z]]-Table_TrackDisplacement[[#This Row],[Delta RR Z]])*1000</f>
        <v>-1.7164340334829831E-2</v>
      </c>
      <c r="T697" s="29">
        <f>Table_TrackDisplacement[[#This Row],[Cant Delta Data]]-Table_TrackDisplacement[[#This Row],[Raw Cant Change]]</f>
        <v>0</v>
      </c>
      <c r="U697" s="29">
        <f ca="1">IFERROR(Table_TrackDisplacement[[#This Row],[Cant Raw Data]]-OFFSET(Table_TrackDisplacement[[#This Row],[Cant Raw Data]],-2,0),"-")</f>
        <v>-0.28346603737716691</v>
      </c>
      <c r="V697" s="29">
        <f ca="1">_xlfn.XLOOKUP(Table_TrackDisplacement[[#This Row],[Track ID]],Table__Track_Baseline[Track ID],Table__Track_Baseline[Avg. Twist],"-")</f>
        <v>-0.26689492315767893</v>
      </c>
      <c r="W697" s="29">
        <f ca="1">IFERROR(Table_TrackDisplacement[[#This Row],[Twist Raw Data]]-Table_TrackDisplacement[[#This Row],[BL Twist Raw Data]],"-")</f>
        <v>-1.6571114219487981E-2</v>
      </c>
      <c r="X697" s="29">
        <f ca="1">IFERROR(Table_TrackDisplacement[[#This Row],[Cant Delta Data]]-OFFSET(Table_TrackDisplacement[[#This Row],[Cant Delta Data]],-2,0),"-")</f>
        <v>-1.6571114219487981E-2</v>
      </c>
      <c r="Y697" s="29">
        <f ca="1">IFERROR(Table_TrackDisplacement[[#This Row],[Twist Delta Data]]-Table_TrackDisplacement[[#This Row],[Raw Twist Change]],"-")</f>
        <v>0</v>
      </c>
      <c r="Z6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1312.9816738799746</v>
      </c>
      <c r="AA697" s="29">
        <f>_xlfn.XLOOKUP(Table_TrackDisplacement[[#This Row],[Track ID]],Table__Track_Baseline[Track ID],Table__Track_Baseline[Avg. Gauge],"-")</f>
        <v>1313.6524365911453</v>
      </c>
      <c r="AB697" s="29">
        <f>IFERROR(Table_TrackDisplacement[[#This Row],[Gauge Raw Data]]-Table_TrackDisplacement[[#This Row],[BL Gauge Raw Data]],"-")</f>
        <v>-0.67076271117070974</v>
      </c>
      <c r="AC6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1.0998633100775901</v>
      </c>
    </row>
    <row r="698" spans="1:29" x14ac:dyDescent="0.25">
      <c r="A698" s="27">
        <v>45811.284722222219</v>
      </c>
      <c r="B698" s="28" t="s">
        <v>15</v>
      </c>
      <c r="C698" s="28" t="str">
        <f>Table_TrackDisplacement[[#This Row],[Epoch]]&amp;"-"&amp;Table_TrackDisplacement[[#This Row],[Track ID]]</f>
        <v>45811.2847222222-250-RL-OP-0024</v>
      </c>
      <c r="D698" s="34">
        <v>51888.98628832103</v>
      </c>
      <c r="E698" s="34">
        <v>159194.62201573106</v>
      </c>
      <c r="F698" s="34">
        <v>18.869514730242752</v>
      </c>
      <c r="G698" s="34">
        <v>51888.624024107339</v>
      </c>
      <c r="H698" s="34">
        <v>159193.3577967032</v>
      </c>
      <c r="I698" s="34">
        <v>18.86545332152658</v>
      </c>
      <c r="J698" s="33">
        <v>-2.3585504095535725E-5</v>
      </c>
      <c r="K698" s="33">
        <v>-8.2395679783076048E-5</v>
      </c>
      <c r="L698" s="33">
        <v>-2.2187327530787115E-7</v>
      </c>
      <c r="M698" s="33">
        <v>-1.0719956699176691E-3</v>
      </c>
      <c r="N698" s="33">
        <v>7.5046025449410081E-4</v>
      </c>
      <c r="O698" s="33">
        <v>2.1475951683669336E-7</v>
      </c>
      <c r="P698" s="29">
        <f>(Table_TrackDisplacement[[#This Row],[LR Track Z]]-Table_TrackDisplacement[[#This Row],[RR Track Z]])*1000</f>
        <v>4.0614087161721102</v>
      </c>
      <c r="Q698" s="29">
        <f>_xlfn.XLOOKUP(Table_TrackDisplacement[[#This Row],[Track ID]],Table__Track_Baseline[Track ID],Table__Track_Baseline[Avg. Cant],"-")</f>
        <v>4.0618453489642548</v>
      </c>
      <c r="R698" s="29">
        <f>Table_TrackDisplacement[[#This Row],[Cant Raw Data]]-Table_TrackDisplacement[[#This Row],[BL Cant Raw Data]]</f>
        <v>-4.3663279214456452E-4</v>
      </c>
      <c r="S698" s="30">
        <f>(Table_TrackDisplacement[[#This Row],[Delta LR Z]]-Table_TrackDisplacement[[#This Row],[Delta RR Z]])*1000</f>
        <v>-4.3663279214456452E-4</v>
      </c>
      <c r="T698" s="29">
        <f>Table_TrackDisplacement[[#This Row],[Cant Delta Data]]-Table_TrackDisplacement[[#This Row],[Raw Cant Change]]</f>
        <v>0</v>
      </c>
      <c r="U698" s="29">
        <f ca="1">IFERROR(Table_TrackDisplacement[[#This Row],[Cant Raw Data]]-OFFSET(Table_TrackDisplacement[[#This Row],[Cant Raw Data]],-2,0),"-")</f>
        <v>0.21602362422257215</v>
      </c>
      <c r="V698" s="29">
        <f ca="1">_xlfn.XLOOKUP(Table_TrackDisplacement[[#This Row],[Track ID]],Table__Track_Baseline[Track ID],Table__Track_Baseline[Avg. Twist],"-")</f>
        <v>0.20758147378785452</v>
      </c>
      <c r="W698" s="29">
        <f ca="1">IFERROR(Table_TrackDisplacement[[#This Row],[Twist Raw Data]]-Table_TrackDisplacement[[#This Row],[BL Twist Raw Data]],"-")</f>
        <v>8.4421504347176324E-3</v>
      </c>
      <c r="X698" s="29">
        <f ca="1">IFERROR(Table_TrackDisplacement[[#This Row],[Cant Delta Data]]-OFFSET(Table_TrackDisplacement[[#This Row],[Cant Delta Data]],-2,0),"-")</f>
        <v>8.4421504347176324E-3</v>
      </c>
      <c r="Y698" s="29">
        <f ca="1">IFERROR(Table_TrackDisplacement[[#This Row],[Twist Delta Data]]-Table_TrackDisplacement[[#This Row],[Raw Twist Change]],"-")</f>
        <v>0</v>
      </c>
      <c r="Z6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1315.1051691618986</v>
      </c>
      <c r="AA698" s="29">
        <f>_xlfn.XLOOKUP(Table_TrackDisplacement[[#This Row],[Track ID]],Table__Track_Baseline[Track ID],Table__Track_Baseline[Avg. Gauge],"-")</f>
        <v>1315.6175827293309</v>
      </c>
      <c r="AB698" s="29">
        <f>IFERROR(Table_TrackDisplacement[[#This Row],[Gauge Raw Data]]-Table_TrackDisplacement[[#This Row],[BL Gauge Raw Data]],"-")</f>
        <v>-0.51241356743230426</v>
      </c>
      <c r="AC6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1.3389596983136189</v>
      </c>
    </row>
    <row r="699" spans="1:29" x14ac:dyDescent="0.25">
      <c r="A699" s="27">
        <v>45811.284722222219</v>
      </c>
      <c r="B699" s="28" t="s">
        <v>16</v>
      </c>
      <c r="C699" s="28" t="str">
        <f>Table_TrackDisplacement[[#This Row],[Epoch]]&amp;"-"&amp;Table_TrackDisplacement[[#This Row],[Track ID]]</f>
        <v>45811.2847222222-250-RL-OP-0025</v>
      </c>
      <c r="D699" s="34">
        <v>51889.947664398285</v>
      </c>
      <c r="E699" s="34">
        <v>159194.34677858101</v>
      </c>
      <c r="F699" s="34">
        <v>18.868773577574299</v>
      </c>
      <c r="G699" s="34">
        <v>51889.58479107709</v>
      </c>
      <c r="H699" s="34">
        <v>159193.08044244221</v>
      </c>
      <c r="I699" s="34">
        <v>18.864251762034648</v>
      </c>
      <c r="J699" s="33">
        <v>-4.9094378482550383E-5</v>
      </c>
      <c r="K699" s="33">
        <v>-1.7151059000752866E-4</v>
      </c>
      <c r="L699" s="33">
        <v>-4.6184004887095398E-7</v>
      </c>
      <c r="M699" s="33">
        <v>-1.15464479313232E-3</v>
      </c>
      <c r="N699" s="33">
        <v>4.6399520942941308E-4</v>
      </c>
      <c r="O699" s="33">
        <v>4.6129782305115441E-7</v>
      </c>
      <c r="P699" s="29">
        <f>(Table_TrackDisplacement[[#This Row],[LR Track Z]]-Table_TrackDisplacement[[#This Row],[RR Track Z]])*1000</f>
        <v>4.5218155396504756</v>
      </c>
      <c r="Q699" s="29">
        <f>_xlfn.XLOOKUP(Table_TrackDisplacement[[#This Row],[Track ID]],Table__Track_Baseline[Track ID],Table__Track_Baseline[Avg. Cant],"-")</f>
        <v>4.5227386775223977</v>
      </c>
      <c r="R699" s="29">
        <f>Table_TrackDisplacement[[#This Row],[Cant Raw Data]]-Table_TrackDisplacement[[#This Row],[BL Cant Raw Data]]</f>
        <v>-9.2313787192210839E-4</v>
      </c>
      <c r="S699" s="30">
        <f>(Table_TrackDisplacement[[#This Row],[Delta LR Z]]-Table_TrackDisplacement[[#This Row],[Delta RR Z]])*1000</f>
        <v>-9.2313787192210839E-4</v>
      </c>
      <c r="T699" s="29">
        <f>Table_TrackDisplacement[[#This Row],[Cant Delta Data]]-Table_TrackDisplacement[[#This Row],[Raw Cant Change]]</f>
        <v>0</v>
      </c>
      <c r="U699" s="29">
        <f ca="1">IFERROR(Table_TrackDisplacement[[#This Row],[Cant Raw Data]]-OFFSET(Table_TrackDisplacement[[#This Row],[Cant Raw Data]],-2,0),"-")</f>
        <v>0.81816346638774462</v>
      </c>
      <c r="V699" s="29">
        <f ca="1">_xlfn.XLOOKUP(Table_TrackDisplacement[[#This Row],[Track ID]],Table__Track_Baseline[Track ID],Table__Track_Baseline[Avg. Twist],"-")</f>
        <v>0.8019222639248369</v>
      </c>
      <c r="W699" s="29">
        <f ca="1">IFERROR(Table_TrackDisplacement[[#This Row],[Twist Raw Data]]-Table_TrackDisplacement[[#This Row],[BL Twist Raw Data]],"-")</f>
        <v>1.6241202462907722E-2</v>
      </c>
      <c r="X699" s="29">
        <f ca="1">IFERROR(Table_TrackDisplacement[[#This Row],[Cant Delta Data]]-OFFSET(Table_TrackDisplacement[[#This Row],[Cant Delta Data]],-2,0),"-")</f>
        <v>1.6241202462907722E-2</v>
      </c>
      <c r="Y699" s="29">
        <f ca="1">IFERROR(Table_TrackDisplacement[[#This Row],[Twist Delta Data]]-Table_TrackDisplacement[[#This Row],[Raw Twist Change]],"-")</f>
        <v>0</v>
      </c>
      <c r="Z6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1317.3096486680024</v>
      </c>
      <c r="AA699" s="29">
        <f>_xlfn.XLOOKUP(Table_TrackDisplacement[[#This Row],[Track ID]],Table__Track_Baseline[Track ID],Table__Track_Baseline[Avg. Gauge],"-")</f>
        <v>1317.6166071174061</v>
      </c>
      <c r="AB699" s="29">
        <f>IFERROR(Table_TrackDisplacement[[#This Row],[Gauge Raw Data]]-Table_TrackDisplacement[[#This Row],[BL Gauge Raw Data]],"-")</f>
        <v>-0.30695844940373718</v>
      </c>
      <c r="AC6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1.2751902574258456</v>
      </c>
    </row>
    <row r="700" spans="1:29" x14ac:dyDescent="0.25">
      <c r="A700" s="27">
        <v>45811.284722222219</v>
      </c>
      <c r="B700" s="28" t="s">
        <v>17</v>
      </c>
      <c r="C700" s="28" t="str">
        <f>Table_TrackDisplacement[[#This Row],[Epoch]]&amp;"-"&amp;Table_TrackDisplacement[[#This Row],[Track ID]]</f>
        <v>45811.2847222222-250-RL-OP-0026</v>
      </c>
      <c r="D700" s="34">
        <v>51890.909040475541</v>
      </c>
      <c r="E700" s="34">
        <v>159194.07154143095</v>
      </c>
      <c r="F700" s="34">
        <v>18.868032424905849</v>
      </c>
      <c r="G700" s="34">
        <v>51890.545558046833</v>
      </c>
      <c r="H700" s="34">
        <v>159192.80308818122</v>
      </c>
      <c r="I700" s="34">
        <v>18.86305020254272</v>
      </c>
      <c r="J700" s="33">
        <v>-7.460325286956504E-5</v>
      </c>
      <c r="K700" s="33">
        <v>-2.6062552933581173E-4</v>
      </c>
      <c r="L700" s="33">
        <v>-7.0180681888132312E-7</v>
      </c>
      <c r="M700" s="33">
        <v>-1.2372939308988862E-3</v>
      </c>
      <c r="N700" s="33">
        <v>1.7753013526089489E-4</v>
      </c>
      <c r="O700" s="33">
        <v>7.0783612571290178E-7</v>
      </c>
      <c r="P700" s="29">
        <f>(Table_TrackDisplacement[[#This Row],[LR Track Z]]-Table_TrackDisplacement[[#This Row],[RR Track Z]])*1000</f>
        <v>4.9822223631288409</v>
      </c>
      <c r="Q700" s="29">
        <f>_xlfn.XLOOKUP(Table_TrackDisplacement[[#This Row],[Track ID]],Table__Track_Baseline[Track ID],Table__Track_Baseline[Avg. Cant],"-")</f>
        <v>4.9836320060734352</v>
      </c>
      <c r="R700" s="29">
        <f>Table_TrackDisplacement[[#This Row],[Cant Raw Data]]-Table_TrackDisplacement[[#This Row],[BL Cant Raw Data]]</f>
        <v>-1.4096429445942249E-3</v>
      </c>
      <c r="S700" s="30">
        <f>(Table_TrackDisplacement[[#This Row],[Delta LR Z]]-Table_TrackDisplacement[[#This Row],[Delta RR Z]])*1000</f>
        <v>-1.4096429445942249E-3</v>
      </c>
      <c r="T700" s="29">
        <f>Table_TrackDisplacement[[#This Row],[Cant Delta Data]]-Table_TrackDisplacement[[#This Row],[Raw Cant Change]]</f>
        <v>0</v>
      </c>
      <c r="U700" s="29">
        <f ca="1">IFERROR(Table_TrackDisplacement[[#This Row],[Cant Raw Data]]-OFFSET(Table_TrackDisplacement[[#This Row],[Cant Raw Data]],-2,0),"-")</f>
        <v>0.92081364695673074</v>
      </c>
      <c r="V700" s="29">
        <f ca="1">_xlfn.XLOOKUP(Table_TrackDisplacement[[#This Row],[Track ID]],Table__Track_Baseline[Track ID],Table__Track_Baseline[Avg. Twist],"-")</f>
        <v>0.9217866571091804</v>
      </c>
      <c r="W700" s="29">
        <f ca="1">IFERROR(Table_TrackDisplacement[[#This Row],[Twist Raw Data]]-Table_TrackDisplacement[[#This Row],[BL Twist Raw Data]],"-")</f>
        <v>-9.7301015244966038E-4</v>
      </c>
      <c r="X700" s="29">
        <f ca="1">IFERROR(Table_TrackDisplacement[[#This Row],[Cant Delta Data]]-OFFSET(Table_TrackDisplacement[[#This Row],[Cant Delta Data]],-2,0),"-")</f>
        <v>-9.7301015244966038E-4</v>
      </c>
      <c r="Y700" s="29">
        <f ca="1">IFERROR(Table_TrackDisplacement[[#This Row],[Twist Delta Data]]-Table_TrackDisplacement[[#This Row],[Raw Twist Change]],"-")</f>
        <v>0</v>
      </c>
      <c r="Z7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1319.5142838510058</v>
      </c>
      <c r="AA700" s="29">
        <f>_xlfn.XLOOKUP(Table_TrackDisplacement[[#This Row],[Track ID]],Table__Track_Baseline[Track ID],Table__Track_Baseline[Avg. Gauge],"-")</f>
        <v>1319.6157879683969</v>
      </c>
      <c r="AB700" s="29">
        <f>IFERROR(Table_TrackDisplacement[[#This Row],[Gauge Raw Data]]-Table_TrackDisplacement[[#This Row],[BL Gauge Raw Data]],"-")</f>
        <v>-0.10150411739118681</v>
      </c>
      <c r="AC7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1.2425103566118456</v>
      </c>
    </row>
    <row r="701" spans="1:29" x14ac:dyDescent="0.25">
      <c r="A701" s="27">
        <v>45811.284722222219</v>
      </c>
      <c r="B701" s="28" t="s">
        <v>18</v>
      </c>
      <c r="C701" s="28" t="str">
        <f>Table_TrackDisplacement[[#This Row],[Epoch]]&amp;"-"&amp;Table_TrackDisplacement[[#This Row],[Track ID]]</f>
        <v>45811.2847222222-250-RL-OP-0027</v>
      </c>
      <c r="D701" s="34">
        <v>51891.869997674046</v>
      </c>
      <c r="E701" s="34">
        <v>159193.79503821288</v>
      </c>
      <c r="F701" s="34">
        <v>18.865661670375356</v>
      </c>
      <c r="G701" s="34">
        <v>51891.504267267614</v>
      </c>
      <c r="H701" s="34">
        <v>159192.52660902659</v>
      </c>
      <c r="I701" s="34">
        <v>18.861283294009535</v>
      </c>
      <c r="J701" s="33">
        <v>-9.9999999656574801E-4</v>
      </c>
      <c r="K701" s="33">
        <v>0</v>
      </c>
      <c r="L701" s="33">
        <v>0</v>
      </c>
      <c r="M701" s="33">
        <v>-6.7881068389397115E-4</v>
      </c>
      <c r="N701" s="33">
        <v>-4.2185885831713676E-5</v>
      </c>
      <c r="O701" s="33">
        <v>4.2639255326548664E-7</v>
      </c>
      <c r="P701" s="29">
        <f>(Table_TrackDisplacement[[#This Row],[LR Track Z]]-Table_TrackDisplacement[[#This Row],[RR Track Z]])*1000</f>
        <v>4.3783763658211683</v>
      </c>
      <c r="Q701" s="29">
        <f>_xlfn.XLOOKUP(Table_TrackDisplacement[[#This Row],[Track ID]],Table__Track_Baseline[Track ID],Table__Track_Baseline[Avg. Cant],"-")</f>
        <v>4.3788027583744338</v>
      </c>
      <c r="R701" s="29">
        <f>Table_TrackDisplacement[[#This Row],[Cant Raw Data]]-Table_TrackDisplacement[[#This Row],[BL Cant Raw Data]]</f>
        <v>-4.2639255326548664E-4</v>
      </c>
      <c r="S701" s="30">
        <f>(Table_TrackDisplacement[[#This Row],[Delta LR Z]]-Table_TrackDisplacement[[#This Row],[Delta RR Z]])*1000</f>
        <v>-4.2639255326548664E-4</v>
      </c>
      <c r="T701" s="29">
        <f>Table_TrackDisplacement[[#This Row],[Cant Delta Data]]-Table_TrackDisplacement[[#This Row],[Raw Cant Change]]</f>
        <v>0</v>
      </c>
      <c r="U701" s="29">
        <f ca="1">IFERROR(Table_TrackDisplacement[[#This Row],[Cant Raw Data]]-OFFSET(Table_TrackDisplacement[[#This Row],[Cant Raw Data]],-2,0),"-")</f>
        <v>-0.14343917382930726</v>
      </c>
      <c r="V701" s="29">
        <f ca="1">_xlfn.XLOOKUP(Table_TrackDisplacement[[#This Row],[Track ID]],Table__Track_Baseline[Track ID],Table__Track_Baseline[Avg. Twist],"-")</f>
        <v>-0.14393591914796389</v>
      </c>
      <c r="W701" s="29">
        <f ca="1">IFERROR(Table_TrackDisplacement[[#This Row],[Twist Raw Data]]-Table_TrackDisplacement[[#This Row],[BL Twist Raw Data]],"-")</f>
        <v>4.9674531865662175E-4</v>
      </c>
      <c r="X701" s="29">
        <f ca="1">IFERROR(Table_TrackDisplacement[[#This Row],[Cant Delta Data]]-OFFSET(Table_TrackDisplacement[[#This Row],[Cant Delta Data]],-2,0),"-")</f>
        <v>4.9674531865662175E-4</v>
      </c>
      <c r="Y701" s="29">
        <f ca="1">IFERROR(Table_TrackDisplacement[[#This Row],[Twist Delta Data]]-Table_TrackDisplacement[[#This Row],[Raw Twist Change]],"-")</f>
        <v>0</v>
      </c>
      <c r="Z7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701" s="29">
        <f>_xlfn.XLOOKUP(Table_TrackDisplacement[[#This Row],[Track ID]],Table__Track_Baseline[Track ID],Table__Track_Baseline[Avg. Gauge],"-")</f>
        <v>1320.1585236010314</v>
      </c>
      <c r="AB701" s="29">
        <f>IFERROR(Table_TrackDisplacement[[#This Row],[Gauge Raw Data]]-Table_TrackDisplacement[[#This Row],[BL Gauge Raw Data]],"-")</f>
        <v>-4.8489936344594753E-2</v>
      </c>
      <c r="AC7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702" spans="1:29" x14ac:dyDescent="0.25">
      <c r="A702" s="27">
        <v>45811.284722222219</v>
      </c>
      <c r="B702" s="28" t="s">
        <v>19</v>
      </c>
      <c r="C702" s="28" t="str">
        <f>Table_TrackDisplacement[[#This Row],[Epoch]]&amp;"-"&amp;Table_TrackDisplacement[[#This Row],[Track ID]]</f>
        <v>45811.2847222222-250-RL-OP-0028</v>
      </c>
      <c r="D702" s="34">
        <v>51892.83098666594</v>
      </c>
      <c r="E702" s="34">
        <v>159193.51846240537</v>
      </c>
      <c r="F702" s="34">
        <v>18.863216230483452</v>
      </c>
      <c r="G702" s="34">
        <v>51892.465111689802</v>
      </c>
      <c r="H702" s="34">
        <v>159192.24952641845</v>
      </c>
      <c r="I702" s="34">
        <v>18.859487576446288</v>
      </c>
      <c r="J702" s="33">
        <v>-9.9999999656574801E-4</v>
      </c>
      <c r="K702" s="33">
        <v>0</v>
      </c>
      <c r="L702" s="33">
        <v>0</v>
      </c>
      <c r="M702" s="33">
        <v>-6.915136327734217E-4</v>
      </c>
      <c r="N702" s="33">
        <v>-8.6313375504687428E-5</v>
      </c>
      <c r="O702" s="33">
        <v>8.7240986701431211E-7</v>
      </c>
      <c r="P702" s="29">
        <f>(Table_TrackDisplacement[[#This Row],[LR Track Z]]-Table_TrackDisplacement[[#This Row],[RR Track Z]])*1000</f>
        <v>3.7286540371646026</v>
      </c>
      <c r="Q702" s="29">
        <f>_xlfn.XLOOKUP(Table_TrackDisplacement[[#This Row],[Track ID]],Table__Track_Baseline[Track ID],Table__Track_Baseline[Avg. Cant],"-")</f>
        <v>3.729526447031617</v>
      </c>
      <c r="R702" s="29">
        <f>Table_TrackDisplacement[[#This Row],[Cant Raw Data]]-Table_TrackDisplacement[[#This Row],[BL Cant Raw Data]]</f>
        <v>-8.7240986701431211E-4</v>
      </c>
      <c r="S702" s="30">
        <f>(Table_TrackDisplacement[[#This Row],[Delta LR Z]]-Table_TrackDisplacement[[#This Row],[Delta RR Z]])*1000</f>
        <v>-8.7240986701431211E-4</v>
      </c>
      <c r="T702" s="29">
        <f>Table_TrackDisplacement[[#This Row],[Cant Delta Data]]-Table_TrackDisplacement[[#This Row],[Raw Cant Change]]</f>
        <v>0</v>
      </c>
      <c r="U702" s="29">
        <f ca="1">IFERROR(Table_TrackDisplacement[[#This Row],[Cant Raw Data]]-OFFSET(Table_TrackDisplacement[[#This Row],[Cant Raw Data]],-2,0),"-")</f>
        <v>-1.2535683259642383</v>
      </c>
      <c r="V702" s="29">
        <f ca="1">_xlfn.XLOOKUP(Table_TrackDisplacement[[#This Row],[Track ID]],Table__Track_Baseline[Track ID],Table__Track_Baseline[Avg. Twist],"-")</f>
        <v>-1.2541055590418182</v>
      </c>
      <c r="W702" s="29">
        <f ca="1">IFERROR(Table_TrackDisplacement[[#This Row],[Twist Raw Data]]-Table_TrackDisplacement[[#This Row],[BL Twist Raw Data]],"-")</f>
        <v>5.3723307757991279E-4</v>
      </c>
      <c r="X702" s="29">
        <f ca="1">IFERROR(Table_TrackDisplacement[[#This Row],[Cant Delta Data]]-OFFSET(Table_TrackDisplacement[[#This Row],[Cant Delta Data]],-2,0),"-")</f>
        <v>5.3723307757991279E-4</v>
      </c>
      <c r="Y702" s="29">
        <f ca="1">IFERROR(Table_TrackDisplacement[[#This Row],[Twist Delta Data]]-Table_TrackDisplacement[[#This Row],[Raw Twist Change]],"-")</f>
        <v>0</v>
      </c>
      <c r="Z7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702" s="29">
        <f>_xlfn.XLOOKUP(Table_TrackDisplacement[[#This Row],[Track ID]],Table__Track_Baseline[Track ID],Table__Track_Baseline[Avg. Gauge],"-")</f>
        <v>1320.6376231231336</v>
      </c>
      <c r="AB702" s="29">
        <f>IFERROR(Table_TrackDisplacement[[#This Row],[Gauge Raw Data]]-Table_TrackDisplacement[[#This Row],[BL Gauge Raw Data]],"-")</f>
        <v>-2.5713762208852131E-3</v>
      </c>
      <c r="AC7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703" spans="1:29" x14ac:dyDescent="0.25">
      <c r="A703" s="27">
        <v>45811.284722222219</v>
      </c>
      <c r="B703" s="28" t="s">
        <v>20</v>
      </c>
      <c r="C703" s="28" t="str">
        <f>Table_TrackDisplacement[[#This Row],[Epoch]]&amp;"-"&amp;Table_TrackDisplacement[[#This Row],[Track ID]]</f>
        <v>45811.2847222222-250-RL-OP-0029</v>
      </c>
      <c r="D703" s="34">
        <v>51893.79183894024</v>
      </c>
      <c r="E703" s="34">
        <v>159193.24190592469</v>
      </c>
      <c r="F703" s="34">
        <v>18.86092641939771</v>
      </c>
      <c r="G703" s="34">
        <v>51893.426692580288</v>
      </c>
      <c r="H703" s="34">
        <v>159191.97223179525</v>
      </c>
      <c r="I703" s="34">
        <v>18.857700906411129</v>
      </c>
      <c r="J703" s="33">
        <v>-9.9552263418445364E-4</v>
      </c>
      <c r="K703" s="33">
        <v>1.5531608369201422E-5</v>
      </c>
      <c r="L703" s="33">
        <v>5.8660084256700884E-6</v>
      </c>
      <c r="M703" s="33">
        <v>2.176966518163681E-8</v>
      </c>
      <c r="N703" s="33">
        <v>-3.3325803815387189E-4</v>
      </c>
      <c r="O703" s="33">
        <v>3.2641978009451122E-10</v>
      </c>
      <c r="P703" s="29">
        <f>(Table_TrackDisplacement[[#This Row],[LR Track Z]]-Table_TrackDisplacement[[#This Row],[RR Track Z]])*1000</f>
        <v>3.2255129865816912</v>
      </c>
      <c r="Q703" s="29">
        <f>_xlfn.XLOOKUP(Table_TrackDisplacement[[#This Row],[Track ID]],Table__Track_Baseline[Track ID],Table__Track_Baseline[Avg. Cant],"-")</f>
        <v>3.2196473045758012</v>
      </c>
      <c r="R703" s="29">
        <f>Table_TrackDisplacement[[#This Row],[Cant Raw Data]]-Table_TrackDisplacement[[#This Row],[BL Cant Raw Data]]</f>
        <v>5.8656820058899939E-3</v>
      </c>
      <c r="S703" s="30">
        <f>(Table_TrackDisplacement[[#This Row],[Delta LR Z]]-Table_TrackDisplacement[[#This Row],[Delta RR Z]])*1000</f>
        <v>5.8656820058899939E-3</v>
      </c>
      <c r="T703" s="29">
        <f>Table_TrackDisplacement[[#This Row],[Cant Delta Data]]-Table_TrackDisplacement[[#This Row],[Raw Cant Change]]</f>
        <v>0</v>
      </c>
      <c r="U703" s="29">
        <f ca="1">IFERROR(Table_TrackDisplacement[[#This Row],[Cant Raw Data]]-OFFSET(Table_TrackDisplacement[[#This Row],[Cant Raw Data]],-2,0),"-")</f>
        <v>-1.1528633792394771</v>
      </c>
      <c r="V703" s="29">
        <f ca="1">_xlfn.XLOOKUP(Table_TrackDisplacement[[#This Row],[Track ID]],Table__Track_Baseline[Track ID],Table__Track_Baseline[Avg. Twist],"-")</f>
        <v>-1.1591554537986326</v>
      </c>
      <c r="W703" s="29">
        <f ca="1">IFERROR(Table_TrackDisplacement[[#This Row],[Twist Raw Data]]-Table_TrackDisplacement[[#This Row],[BL Twist Raw Data]],"-")</f>
        <v>6.2920745591554805E-3</v>
      </c>
      <c r="X703" s="29">
        <f ca="1">IFERROR(Table_TrackDisplacement[[#This Row],[Cant Delta Data]]-OFFSET(Table_TrackDisplacement[[#This Row],[Cant Delta Data]],-2,0),"-")</f>
        <v>6.2920745591554805E-3</v>
      </c>
      <c r="Y703" s="29">
        <f ca="1">IFERROR(Table_TrackDisplacement[[#This Row],[Twist Delta Data]]-Table_TrackDisplacement[[#This Row],[Raw Twist Change]],"-")</f>
        <v>0</v>
      </c>
      <c r="Z7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1321.1414243285451</v>
      </c>
      <c r="AA703" s="29">
        <f>_xlfn.XLOOKUP(Table_TrackDisplacement[[#This Row],[Track ID]],Table__Track_Baseline[Track ID],Table__Track_Baseline[Avg. Gauge],"-")</f>
        <v>1321.0817834196855</v>
      </c>
      <c r="AB703" s="29">
        <f>IFERROR(Table_TrackDisplacement[[#This Row],[Gauge Raw Data]]-Table_TrackDisplacement[[#This Row],[BL Gauge Raw Data]],"-")</f>
        <v>5.9640908859591946E-2</v>
      </c>
      <c r="AC7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1.054892072101886</v>
      </c>
    </row>
    <row r="704" spans="1:29" x14ac:dyDescent="0.25">
      <c r="A704" s="27">
        <v>45811.284722222219</v>
      </c>
      <c r="B704" s="28" t="s">
        <v>21</v>
      </c>
      <c r="C704" s="28" t="str">
        <f>Table_TrackDisplacement[[#This Row],[Epoch]]&amp;"-"&amp;Table_TrackDisplacement[[#This Row],[Track ID]]</f>
        <v>45811.2847222222-250-RL-OP-0030</v>
      </c>
      <c r="D704" s="34">
        <v>51894.752729646825</v>
      </c>
      <c r="E704" s="34">
        <v>159192.96497849975</v>
      </c>
      <c r="F704" s="34">
        <v>18.861427736242298</v>
      </c>
      <c r="G704" s="34">
        <v>51894.387556785739</v>
      </c>
      <c r="H704" s="34">
        <v>159191.69521203163</v>
      </c>
      <c r="I704" s="34">
        <v>18.85787192737892</v>
      </c>
      <c r="J704" s="33">
        <v>-9.1056327801197767E-4</v>
      </c>
      <c r="K704" s="33">
        <v>3.1024907366372645E-4</v>
      </c>
      <c r="L704" s="33">
        <v>1.1717546621170527E-4</v>
      </c>
      <c r="M704" s="33">
        <v>4.1297753341495991E-6</v>
      </c>
      <c r="N704" s="33">
        <v>-3.190527786500752E-4</v>
      </c>
      <c r="O704" s="33">
        <v>6.1914548155073135E-8</v>
      </c>
      <c r="P704" s="29">
        <f>(Table_TrackDisplacement[[#This Row],[LR Track Z]]-Table_TrackDisplacement[[#This Row],[RR Track Z]])*1000</f>
        <v>3.5558088633784735</v>
      </c>
      <c r="Q704" s="29">
        <f>_xlfn.XLOOKUP(Table_TrackDisplacement[[#This Row],[Track ID]],Table__Track_Baseline[Track ID],Table__Track_Baseline[Avg. Cant],"-")</f>
        <v>3.4386953117149233</v>
      </c>
      <c r="R704" s="29">
        <f>Table_TrackDisplacement[[#This Row],[Cant Raw Data]]-Table_TrackDisplacement[[#This Row],[BL Cant Raw Data]]</f>
        <v>0.1171135516635502</v>
      </c>
      <c r="S704" s="30">
        <f>(Table_TrackDisplacement[[#This Row],[Delta LR Z]]-Table_TrackDisplacement[[#This Row],[Delta RR Z]])*1000</f>
        <v>0.1171135516635502</v>
      </c>
      <c r="T704" s="29">
        <f>Table_TrackDisplacement[[#This Row],[Cant Delta Data]]-Table_TrackDisplacement[[#This Row],[Raw Cant Change]]</f>
        <v>0</v>
      </c>
      <c r="U704" s="29">
        <f ca="1">IFERROR(Table_TrackDisplacement[[#This Row],[Cant Raw Data]]-OFFSET(Table_TrackDisplacement[[#This Row],[Cant Raw Data]],-2,0),"-")</f>
        <v>-0.17284517378612918</v>
      </c>
      <c r="V704" s="29">
        <f ca="1">_xlfn.XLOOKUP(Table_TrackDisplacement[[#This Row],[Track ID]],Table__Track_Baseline[Track ID],Table__Track_Baseline[Avg. Twist],"-")</f>
        <v>-0.29083113531669369</v>
      </c>
      <c r="W704" s="29">
        <f ca="1">IFERROR(Table_TrackDisplacement[[#This Row],[Twist Raw Data]]-Table_TrackDisplacement[[#This Row],[BL Twist Raw Data]],"-")</f>
        <v>0.11798596153056451</v>
      </c>
      <c r="X704" s="29">
        <f ca="1">IFERROR(Table_TrackDisplacement[[#This Row],[Cant Delta Data]]-OFFSET(Table_TrackDisplacement[[#This Row],[Cant Delta Data]],-2,0),"-")</f>
        <v>0.11798596153056451</v>
      </c>
      <c r="Y704" s="29">
        <f ca="1">IFERROR(Table_TrackDisplacement[[#This Row],[Twist Delta Data]]-Table_TrackDisplacement[[#This Row],[Raw Twist Change]],"-")</f>
        <v>0</v>
      </c>
      <c r="Z7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1321.2383380024698</v>
      </c>
      <c r="AA704" s="29">
        <f>_xlfn.XLOOKUP(Table_TrackDisplacement[[#This Row],[Track ID]],Table__Track_Baseline[Track ID],Table__Track_Baseline[Avg. Gauge],"-")</f>
        <v>1320.8864707908592</v>
      </c>
      <c r="AB704" s="29">
        <f>IFERROR(Table_TrackDisplacement[[#This Row],[Gauge Raw Data]]-Table_TrackDisplacement[[#This Row],[BL Gauge Raw Data]],"-")</f>
        <v>0.35186721161062451</v>
      </c>
      <c r="AC7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1.1164227636287671</v>
      </c>
    </row>
    <row r="705" spans="1:29" x14ac:dyDescent="0.25">
      <c r="A705" s="27">
        <v>45811.284722222219</v>
      </c>
      <c r="B705" s="28" t="s">
        <v>22</v>
      </c>
      <c r="C705" s="28" t="str">
        <f>Table_TrackDisplacement[[#This Row],[Epoch]]&amp;"-"&amp;Table_TrackDisplacement[[#This Row],[Track ID]]</f>
        <v>45811.2847222222-250-RL-OP-0031</v>
      </c>
      <c r="D705" s="34">
        <v>51895.713620353403</v>
      </c>
      <c r="E705" s="34">
        <v>159192.6880510748</v>
      </c>
      <c r="F705" s="34">
        <v>18.861929053086882</v>
      </c>
      <c r="G705" s="34">
        <v>51895.348420991184</v>
      </c>
      <c r="H705" s="34">
        <v>159191.418192268</v>
      </c>
      <c r="I705" s="34">
        <v>18.858042948346714</v>
      </c>
      <c r="J705" s="33">
        <v>-8.2560392183950171E-4</v>
      </c>
      <c r="K705" s="33">
        <v>6.0496653895825148E-4</v>
      </c>
      <c r="L705" s="33">
        <v>2.2848492399774045E-4</v>
      </c>
      <c r="M705" s="33">
        <v>8.237766451202333E-6</v>
      </c>
      <c r="N705" s="33">
        <v>-3.048475191462785E-4</v>
      </c>
      <c r="O705" s="33">
        <v>1.2350268008276544E-7</v>
      </c>
      <c r="P705" s="29">
        <f>(Table_TrackDisplacement[[#This Row],[LR Track Z]]-Table_TrackDisplacement[[#This Row],[RR Track Z]])*1000</f>
        <v>3.8861047401681503</v>
      </c>
      <c r="Q705" s="29">
        <f>_xlfn.XLOOKUP(Table_TrackDisplacement[[#This Row],[Track ID]],Table__Track_Baseline[Track ID],Table__Track_Baseline[Avg. Cant],"-")</f>
        <v>3.6577433188504926</v>
      </c>
      <c r="R705" s="29">
        <f>Table_TrackDisplacement[[#This Row],[Cant Raw Data]]-Table_TrackDisplacement[[#This Row],[BL Cant Raw Data]]</f>
        <v>0.22836142131765769</v>
      </c>
      <c r="S705" s="30">
        <f>(Table_TrackDisplacement[[#This Row],[Delta LR Z]]-Table_TrackDisplacement[[#This Row],[Delta RR Z]])*1000</f>
        <v>0.22836142131765769</v>
      </c>
      <c r="T705" s="29">
        <f>Table_TrackDisplacement[[#This Row],[Cant Delta Data]]-Table_TrackDisplacement[[#This Row],[Raw Cant Change]]</f>
        <v>0</v>
      </c>
      <c r="U705" s="29">
        <f ca="1">IFERROR(Table_TrackDisplacement[[#This Row],[Cant Raw Data]]-OFFSET(Table_TrackDisplacement[[#This Row],[Cant Raw Data]],-2,0),"-")</f>
        <v>0.66059175358645916</v>
      </c>
      <c r="V705" s="29">
        <f ca="1">_xlfn.XLOOKUP(Table_TrackDisplacement[[#This Row],[Track ID]],Table__Track_Baseline[Track ID],Table__Track_Baseline[Avg. Twist],"-")</f>
        <v>0.43809601427469147</v>
      </c>
      <c r="W705" s="29">
        <f ca="1">IFERROR(Table_TrackDisplacement[[#This Row],[Twist Raw Data]]-Table_TrackDisplacement[[#This Row],[BL Twist Raw Data]],"-")</f>
        <v>0.22249573931176769</v>
      </c>
      <c r="X705" s="29">
        <f ca="1">IFERROR(Table_TrackDisplacement[[#This Row],[Cant Delta Data]]-OFFSET(Table_TrackDisplacement[[#This Row],[Cant Delta Data]],-2,0),"-")</f>
        <v>0.22249573931176769</v>
      </c>
      <c r="Y705" s="29">
        <f ca="1">IFERROR(Table_TrackDisplacement[[#This Row],[Twist Delta Data]]-Table_TrackDisplacement[[#This Row],[Raw Twist Change]],"-")</f>
        <v>0</v>
      </c>
      <c r="Z7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1321.3353341171264</v>
      </c>
      <c r="AA705" s="29">
        <f>_xlfn.XLOOKUP(Table_TrackDisplacement[[#This Row],[Track ID]],Table__Track_Baseline[Track ID],Table__Track_Baseline[Avg. Gauge],"-")</f>
        <v>1320.6911946526989</v>
      </c>
      <c r="AB705" s="29">
        <f>IFERROR(Table_TrackDisplacement[[#This Row],[Gauge Raw Data]]-Table_TrackDisplacement[[#This Row],[BL Gauge Raw Data]],"-")</f>
        <v>0.64413946442755332</v>
      </c>
      <c r="AC7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1.2550707231874805</v>
      </c>
    </row>
    <row r="706" spans="1:29" x14ac:dyDescent="0.25">
      <c r="A706" s="27">
        <v>45811.284722222219</v>
      </c>
      <c r="B706" s="28" t="s">
        <v>23</v>
      </c>
      <c r="C706" s="28" t="str">
        <f>Table_TrackDisplacement[[#This Row],[Epoch]]&amp;"-"&amp;Table_TrackDisplacement[[#This Row],[Track ID]]</f>
        <v>45811.2847222222-250-RL-OP-0032</v>
      </c>
      <c r="D706" s="34">
        <v>51896.675398681873</v>
      </c>
      <c r="E706" s="34">
        <v>159192.41088265969</v>
      </c>
      <c r="F706" s="34">
        <v>18.862477001539897</v>
      </c>
      <c r="G706" s="34">
        <v>51896.308528737987</v>
      </c>
      <c r="H706" s="34">
        <v>159191.14173461875</v>
      </c>
      <c r="I706" s="34">
        <v>18.85824734462722</v>
      </c>
      <c r="J706" s="33">
        <v>-3.5208140616305172E-6</v>
      </c>
      <c r="K706" s="33">
        <v>6.5439526224508882E-4</v>
      </c>
      <c r="L706" s="33">
        <v>3.2622921977321084E-4</v>
      </c>
      <c r="M706" s="33">
        <v>-9.9267333280295134E-4</v>
      </c>
      <c r="N706" s="33">
        <v>2.5767280021682382E-5</v>
      </c>
      <c r="O706" s="33">
        <v>-9.2779209133198037E-6</v>
      </c>
      <c r="P706" s="29">
        <f>(Table_TrackDisplacement[[#This Row],[LR Track Z]]-Table_TrackDisplacement[[#This Row],[RR Track Z]])*1000</f>
        <v>4.2296569126776262</v>
      </c>
      <c r="Q706" s="29">
        <f>_xlfn.XLOOKUP(Table_TrackDisplacement[[#This Row],[Track ID]],Table__Track_Baseline[Track ID],Table__Track_Baseline[Avg. Cant],"-")</f>
        <v>3.8941497719910956</v>
      </c>
      <c r="R706" s="29">
        <f>Table_TrackDisplacement[[#This Row],[Cant Raw Data]]-Table_TrackDisplacement[[#This Row],[BL Cant Raw Data]]</f>
        <v>0.33550714068653065</v>
      </c>
      <c r="S706" s="30">
        <f>(Table_TrackDisplacement[[#This Row],[Delta LR Z]]-Table_TrackDisplacement[[#This Row],[Delta RR Z]])*1000</f>
        <v>0.33550714068653065</v>
      </c>
      <c r="T706" s="29">
        <f>Table_TrackDisplacement[[#This Row],[Cant Delta Data]]-Table_TrackDisplacement[[#This Row],[Raw Cant Change]]</f>
        <v>0</v>
      </c>
      <c r="U706" s="29">
        <f ca="1">IFERROR(Table_TrackDisplacement[[#This Row],[Cant Raw Data]]-OFFSET(Table_TrackDisplacement[[#This Row],[Cant Raw Data]],-2,0),"-")</f>
        <v>0.67384804929915276</v>
      </c>
      <c r="V706" s="29">
        <f ca="1">_xlfn.XLOOKUP(Table_TrackDisplacement[[#This Row],[Track ID]],Table__Track_Baseline[Track ID],Table__Track_Baseline[Avg. Twist],"-")</f>
        <v>0.45545446027617231</v>
      </c>
      <c r="W706" s="29">
        <f ca="1">IFERROR(Table_TrackDisplacement[[#This Row],[Twist Raw Data]]-Table_TrackDisplacement[[#This Row],[BL Twist Raw Data]],"-")</f>
        <v>0.21839358902298045</v>
      </c>
      <c r="X706" s="29">
        <f ca="1">IFERROR(Table_TrackDisplacement[[#This Row],[Cant Delta Data]]-OFFSET(Table_TrackDisplacement[[#This Row],[Cant Delta Data]],-2,0),"-")</f>
        <v>0.21839358902298045</v>
      </c>
      <c r="Y706" s="29">
        <f ca="1">IFERROR(Table_TrackDisplacement[[#This Row],[Twist Delta Data]]-Table_TrackDisplacement[[#This Row],[Raw Twist Change]],"-")</f>
        <v>0</v>
      </c>
      <c r="Z7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1321.1162687475025</v>
      </c>
      <c r="AA706" s="29">
        <f>_xlfn.XLOOKUP(Table_TrackDisplacement[[#This Row],[Track ID]],Table__Track_Baseline[Track ID],Table__Track_Baseline[Avg. Gauge],"-")</f>
        <v>1320.2368798619764</v>
      </c>
      <c r="AB706" s="29">
        <f>IFERROR(Table_TrackDisplacement[[#This Row],[Gauge Raw Data]]-Table_TrackDisplacement[[#This Row],[BL Gauge Raw Data]],"-")</f>
        <v>0.87938888552616845</v>
      </c>
      <c r="AC7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1.2190819852734358</v>
      </c>
    </row>
    <row r="707" spans="1:29" x14ac:dyDescent="0.25">
      <c r="A707" s="27">
        <v>45811.284722222219</v>
      </c>
      <c r="B707" s="28" t="s">
        <v>24</v>
      </c>
      <c r="C707" s="28" t="str">
        <f>Table_TrackDisplacement[[#This Row],[Epoch]]&amp;"-"&amp;Table_TrackDisplacement[[#This Row],[Track ID]]</f>
        <v>45811.2847222222-250-RL-OP-0033</v>
      </c>
      <c r="D707" s="34">
        <v>51897.636352858688</v>
      </c>
      <c r="E707" s="34">
        <v>159192.13417793906</v>
      </c>
      <c r="F707" s="34">
        <v>18.863729059099267</v>
      </c>
      <c r="G707" s="34">
        <v>51897.270518069447</v>
      </c>
      <c r="H707" s="34">
        <v>159190.86864821697</v>
      </c>
      <c r="I707" s="34">
        <v>18.858833292983896</v>
      </c>
      <c r="J707" s="33">
        <v>-6.0769787523895502E-5</v>
      </c>
      <c r="K707" s="33">
        <v>4.5486009912565351E-4</v>
      </c>
      <c r="L707" s="33">
        <v>2.1071517817006225E-4</v>
      </c>
      <c r="M707" s="33">
        <v>-9.0199680562363937E-4</v>
      </c>
      <c r="N707" s="33">
        <v>3.4466932993382215E-4</v>
      </c>
      <c r="O707" s="33">
        <v>-1.2410367477500017E-4</v>
      </c>
      <c r="P707" s="29">
        <f>(Table_TrackDisplacement[[#This Row],[LR Track Z]]-Table_TrackDisplacement[[#This Row],[RR Track Z]])*1000</f>
        <v>4.8957661153714582</v>
      </c>
      <c r="Q707" s="29">
        <f>_xlfn.XLOOKUP(Table_TrackDisplacement[[#This Row],[Track ID]],Table__Track_Baseline[Track ID],Table__Track_Baseline[Avg. Cant],"-")</f>
        <v>4.5609472624263958</v>
      </c>
      <c r="R707" s="29">
        <f>Table_TrackDisplacement[[#This Row],[Cant Raw Data]]-Table_TrackDisplacement[[#This Row],[BL Cant Raw Data]]</f>
        <v>0.33481885294506242</v>
      </c>
      <c r="S707" s="30">
        <f>(Table_TrackDisplacement[[#This Row],[Delta LR Z]]-Table_TrackDisplacement[[#This Row],[Delta RR Z]])*1000</f>
        <v>0.33481885294506242</v>
      </c>
      <c r="T707" s="29">
        <f>Table_TrackDisplacement[[#This Row],[Cant Delta Data]]-Table_TrackDisplacement[[#This Row],[Raw Cant Change]]</f>
        <v>0</v>
      </c>
      <c r="U707" s="29">
        <f ca="1">IFERROR(Table_TrackDisplacement[[#This Row],[Cant Raw Data]]-OFFSET(Table_TrackDisplacement[[#This Row],[Cant Raw Data]],-2,0),"-")</f>
        <v>1.0096613752033079</v>
      </c>
      <c r="V707" s="29">
        <f ca="1">_xlfn.XLOOKUP(Table_TrackDisplacement[[#This Row],[Track ID]],Table__Track_Baseline[Track ID],Table__Track_Baseline[Avg. Twist],"-")</f>
        <v>0.90320394357590317</v>
      </c>
      <c r="W707" s="29">
        <f ca="1">IFERROR(Table_TrackDisplacement[[#This Row],[Twist Raw Data]]-Table_TrackDisplacement[[#This Row],[BL Twist Raw Data]],"-")</f>
        <v>0.10645743162740473</v>
      </c>
      <c r="X707" s="29">
        <f ca="1">IFERROR(Table_TrackDisplacement[[#This Row],[Cant Delta Data]]-OFFSET(Table_TrackDisplacement[[#This Row],[Cant Delta Data]],-2,0),"-")</f>
        <v>0.10645743162740473</v>
      </c>
      <c r="Y707" s="29">
        <f ca="1">IFERROR(Table_TrackDisplacement[[#This Row],[Twist Delta Data]]-Table_TrackDisplacement[[#This Row],[Raw Twist Change]],"-")</f>
        <v>0</v>
      </c>
      <c r="Z7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1317.355130191864</v>
      </c>
      <c r="AA707" s="29">
        <f>_xlfn.XLOOKUP(Table_TrackDisplacement[[#This Row],[Track ID]],Table__Track_Baseline[Track ID],Table__Track_Baseline[Avg. Gauge],"-")</f>
        <v>1317.0146897271238</v>
      </c>
      <c r="AB707" s="29">
        <f>IFERROR(Table_TrackDisplacement[[#This Row],[Gauge Raw Data]]-Table_TrackDisplacement[[#This Row],[BL Gauge Raw Data]],"-")</f>
        <v>0.34044046474014067</v>
      </c>
      <c r="AC7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0.91209021806152568</v>
      </c>
    </row>
    <row r="708" spans="1:29" x14ac:dyDescent="0.25">
      <c r="A708" s="27">
        <v>45811.284722222219</v>
      </c>
      <c r="B708" s="28" t="s">
        <v>25</v>
      </c>
      <c r="C708" s="28" t="str">
        <f>Table_TrackDisplacement[[#This Row],[Epoch]]&amp;"-"&amp;Table_TrackDisplacement[[#This Row],[Track ID]]</f>
        <v>45811.2847222222-250-RL-OP-0034</v>
      </c>
      <c r="D708" s="34">
        <v>51898.597307035503</v>
      </c>
      <c r="E708" s="34">
        <v>159191.85747321844</v>
      </c>
      <c r="F708" s="34">
        <v>18.864981116658633</v>
      </c>
      <c r="G708" s="34">
        <v>51898.232507400899</v>
      </c>
      <c r="H708" s="34">
        <v>159190.59556181522</v>
      </c>
      <c r="I708" s="34">
        <v>18.859419241340568</v>
      </c>
      <c r="J708" s="33">
        <v>-1.1801876098616049E-4</v>
      </c>
      <c r="K708" s="33">
        <v>2.5532493600621819E-4</v>
      </c>
      <c r="L708" s="33">
        <v>9.5201136559808219E-5</v>
      </c>
      <c r="M708" s="33">
        <v>-8.1132029299624264E-4</v>
      </c>
      <c r="N708" s="33">
        <v>6.6357137984596193E-4</v>
      </c>
      <c r="O708" s="33">
        <v>-2.3892942864023325E-4</v>
      </c>
      <c r="P708" s="29">
        <f>(Table_TrackDisplacement[[#This Row],[LR Track Z]]-Table_TrackDisplacement[[#This Row],[RR Track Z]])*1000</f>
        <v>5.5618753180652902</v>
      </c>
      <c r="Q708" s="29">
        <f>_xlfn.XLOOKUP(Table_TrackDisplacement[[#This Row],[Track ID]],Table__Track_Baseline[Track ID],Table__Track_Baseline[Avg. Cant],"-")</f>
        <v>5.2277447528652488</v>
      </c>
      <c r="R708" s="29">
        <f>Table_TrackDisplacement[[#This Row],[Cant Raw Data]]-Table_TrackDisplacement[[#This Row],[BL Cant Raw Data]]</f>
        <v>0.33413056520004147</v>
      </c>
      <c r="S708" s="30">
        <f>(Table_TrackDisplacement[[#This Row],[Delta LR Z]]-Table_TrackDisplacement[[#This Row],[Delta RR Z]])*1000</f>
        <v>0.33413056520004147</v>
      </c>
      <c r="T708" s="29">
        <f>Table_TrackDisplacement[[#This Row],[Cant Delta Data]]-Table_TrackDisplacement[[#This Row],[Raw Cant Change]]</f>
        <v>0</v>
      </c>
      <c r="U708" s="29">
        <f ca="1">IFERROR(Table_TrackDisplacement[[#This Row],[Cant Raw Data]]-OFFSET(Table_TrackDisplacement[[#This Row],[Cant Raw Data]],-2,0),"-")</f>
        <v>1.332218405387664</v>
      </c>
      <c r="V708" s="29">
        <f ca="1">_xlfn.XLOOKUP(Table_TrackDisplacement[[#This Row],[Track ID]],Table__Track_Baseline[Track ID],Table__Track_Baseline[Avg. Twist],"-")</f>
        <v>1.3335949808741532</v>
      </c>
      <c r="W708" s="29">
        <f ca="1">IFERROR(Table_TrackDisplacement[[#This Row],[Twist Raw Data]]-Table_TrackDisplacement[[#This Row],[BL Twist Raw Data]],"-")</f>
        <v>-1.3765754864891733E-3</v>
      </c>
      <c r="X708" s="29">
        <f ca="1">IFERROR(Table_TrackDisplacement[[#This Row],[Cant Delta Data]]-OFFSET(Table_TrackDisplacement[[#This Row],[Cant Delta Data]],-2,0),"-")</f>
        <v>-1.3765754864891733E-3</v>
      </c>
      <c r="Y708" s="29">
        <f ca="1">IFERROR(Table_TrackDisplacement[[#This Row],[Twist Delta Data]]-Table_TrackDisplacement[[#This Row],[Raw Twist Change]],"-")</f>
        <v>0</v>
      </c>
      <c r="Z7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1313.5943427953648</v>
      </c>
      <c r="AA708" s="29">
        <f>_xlfn.XLOOKUP(Table_TrackDisplacement[[#This Row],[Track ID]],Table__Track_Baseline[Track ID],Table__Track_Baseline[Avg. Gauge],"-")</f>
        <v>1313.7928485909856</v>
      </c>
      <c r="AB708" s="29">
        <f>IFERROR(Table_TrackDisplacement[[#This Row],[Gauge Raw Data]]-Table_TrackDisplacement[[#This Row],[BL Gauge Raw Data]],"-")</f>
        <v>-0.19850579562080384</v>
      </c>
      <c r="AC7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0.87119194658595367</v>
      </c>
    </row>
    <row r="709" spans="1:29" x14ac:dyDescent="0.25">
      <c r="A709" s="27">
        <v>45811.284722222219</v>
      </c>
      <c r="B709" s="28" t="s">
        <v>26</v>
      </c>
      <c r="C709" s="28" t="str">
        <f>Table_TrackDisplacement[[#This Row],[Epoch]]&amp;"-"&amp;Table_TrackDisplacement[[#This Row],[Track ID]]</f>
        <v>45811.2847222222-250-RL-OP-0035</v>
      </c>
      <c r="D709" s="34">
        <v>51899.557748431522</v>
      </c>
      <c r="E709" s="34">
        <v>159191.58237758733</v>
      </c>
      <c r="F709" s="34">
        <v>18.866</v>
      </c>
      <c r="G709" s="34">
        <v>51899.202476862527</v>
      </c>
      <c r="H709" s="34">
        <v>159190.32063600162</v>
      </c>
      <c r="I709" s="34">
        <v>18.859777465674785</v>
      </c>
      <c r="J709" s="33">
        <v>-9.9999999656574801E-4</v>
      </c>
      <c r="K709" s="33">
        <v>3.3333332976326346E-4</v>
      </c>
      <c r="L709" s="33">
        <v>0</v>
      </c>
      <c r="M709" s="33">
        <v>-1.0008105673477985E-3</v>
      </c>
      <c r="N709" s="33">
        <v>9.9705139291472733E-4</v>
      </c>
      <c r="O709" s="33">
        <v>-3.1286241750549948E-4</v>
      </c>
      <c r="P709" s="29">
        <f>(Table_TrackDisplacement[[#This Row],[LR Track Z]]-Table_TrackDisplacement[[#This Row],[RR Track Z]])*1000</f>
        <v>6.2225343252144683</v>
      </c>
      <c r="Q709" s="29">
        <f>_xlfn.XLOOKUP(Table_TrackDisplacement[[#This Row],[Track ID]],Table__Track_Baseline[Track ID],Table__Track_Baseline[Avg. Cant],"-")</f>
        <v>5.9096719077089688</v>
      </c>
      <c r="R709" s="29">
        <f>Table_TrackDisplacement[[#This Row],[Cant Raw Data]]-Table_TrackDisplacement[[#This Row],[BL Cant Raw Data]]</f>
        <v>0.31286241750549948</v>
      </c>
      <c r="S709" s="30">
        <f>(Table_TrackDisplacement[[#This Row],[Delta LR Z]]-Table_TrackDisplacement[[#This Row],[Delta RR Z]])*1000</f>
        <v>0.31286241750549948</v>
      </c>
      <c r="T709" s="29">
        <f>Table_TrackDisplacement[[#This Row],[Cant Delta Data]]-Table_TrackDisplacement[[#This Row],[Raw Cant Change]]</f>
        <v>0</v>
      </c>
      <c r="U709" s="29">
        <f ca="1">IFERROR(Table_TrackDisplacement[[#This Row],[Cant Raw Data]]-OFFSET(Table_TrackDisplacement[[#This Row],[Cant Raw Data]],-2,0),"-")</f>
        <v>1.32676820984301</v>
      </c>
      <c r="V709" s="29">
        <f ca="1">_xlfn.XLOOKUP(Table_TrackDisplacement[[#This Row],[Track ID]],Table__Track_Baseline[Track ID],Table__Track_Baseline[Avg. Twist],"-")</f>
        <v>1.348724645282573</v>
      </c>
      <c r="W709" s="29">
        <f ca="1">IFERROR(Table_TrackDisplacement[[#This Row],[Twist Raw Data]]-Table_TrackDisplacement[[#This Row],[BL Twist Raw Data]],"-")</f>
        <v>-2.1956435439562938E-2</v>
      </c>
      <c r="X709" s="29">
        <f ca="1">IFERROR(Table_TrackDisplacement[[#This Row],[Cant Delta Data]]-OFFSET(Table_TrackDisplacement[[#This Row],[Cant Delta Data]],-2,0),"-")</f>
        <v>-2.1956435439562938E-2</v>
      </c>
      <c r="Y709" s="29">
        <f ca="1">IFERROR(Table_TrackDisplacement[[#This Row],[Twist Delta Data]]-Table_TrackDisplacement[[#This Row],[Raw Twist Change]],"-")</f>
        <v>0</v>
      </c>
      <c r="Z7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1310.819757547883</v>
      </c>
      <c r="AA709" s="29">
        <f>_xlfn.XLOOKUP(Table_TrackDisplacement[[#This Row],[Track ID]],Table__Track_Baseline[Track ID],Table__Track_Baseline[Avg. Gauge],"-")</f>
        <v>1311.4569710845515</v>
      </c>
      <c r="AB709" s="29">
        <f>IFERROR(Table_TrackDisplacement[[#This Row],[Gauge Raw Data]]-Table_TrackDisplacement[[#This Row],[BL Gauge Raw Data]],"-")</f>
        <v>-0.63721353666846881</v>
      </c>
      <c r="AC7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0.73376100786694076</v>
      </c>
    </row>
    <row r="710" spans="1:29" x14ac:dyDescent="0.25">
      <c r="A710" s="27">
        <v>45811.284722222219</v>
      </c>
      <c r="B710" s="28" t="s">
        <v>27</v>
      </c>
      <c r="C710" s="28" t="str">
        <f>Table_TrackDisplacement[[#This Row],[Epoch]]&amp;"-"&amp;Table_TrackDisplacement[[#This Row],[Track ID]]</f>
        <v>45811.2847222222-250-RL-OP-0036</v>
      </c>
      <c r="D710" s="34">
        <v>51900.520772886579</v>
      </c>
      <c r="E710" s="34">
        <v>159191.31296359556</v>
      </c>
      <c r="F710" s="34">
        <v>18.866</v>
      </c>
      <c r="G710" s="34">
        <v>51900.165060040614</v>
      </c>
      <c r="H710" s="34">
        <v>159190.04965039479</v>
      </c>
      <c r="I710" s="34">
        <v>18.859124645615051</v>
      </c>
      <c r="J710" s="33">
        <v>-9.9999999656574801E-4</v>
      </c>
      <c r="K710" s="33">
        <v>3.3333332976326346E-4</v>
      </c>
      <c r="L710" s="33">
        <v>0</v>
      </c>
      <c r="M710" s="33">
        <v>-1.0051290155388415E-3</v>
      </c>
      <c r="N710" s="33">
        <v>9.8134219297207892E-4</v>
      </c>
      <c r="O710" s="33">
        <v>-2.0380053242519125E-4</v>
      </c>
      <c r="P710" s="29">
        <f>(Table_TrackDisplacement[[#This Row],[LR Track Z]]-Table_TrackDisplacement[[#This Row],[RR Track Z]])*1000</f>
        <v>6.8753543849489063</v>
      </c>
      <c r="Q710" s="29">
        <f>_xlfn.XLOOKUP(Table_TrackDisplacement[[#This Row],[Track ID]],Table__Track_Baseline[Track ID],Table__Track_Baseline[Avg. Cant],"-")</f>
        <v>6.671553852523715</v>
      </c>
      <c r="R710" s="29">
        <f>Table_TrackDisplacement[[#This Row],[Cant Raw Data]]-Table_TrackDisplacement[[#This Row],[BL Cant Raw Data]]</f>
        <v>0.20380053242519125</v>
      </c>
      <c r="S710" s="30">
        <f>(Table_TrackDisplacement[[#This Row],[Delta LR Z]]-Table_TrackDisplacement[[#This Row],[Delta RR Z]])*1000</f>
        <v>0.20380053242519125</v>
      </c>
      <c r="T710" s="29">
        <f>Table_TrackDisplacement[[#This Row],[Cant Delta Data]]-Table_TrackDisplacement[[#This Row],[Raw Cant Change]]</f>
        <v>0</v>
      </c>
      <c r="U710" s="29">
        <f ca="1">IFERROR(Table_TrackDisplacement[[#This Row],[Cant Raw Data]]-OFFSET(Table_TrackDisplacement[[#This Row],[Cant Raw Data]],-2,0),"-")</f>
        <v>1.313479066883616</v>
      </c>
      <c r="V710" s="29">
        <f ca="1">_xlfn.XLOOKUP(Table_TrackDisplacement[[#This Row],[Track ID]],Table__Track_Baseline[Track ID],Table__Track_Baseline[Avg. Twist],"-")</f>
        <v>1.4438090996584663</v>
      </c>
      <c r="W710" s="29">
        <f ca="1">IFERROR(Table_TrackDisplacement[[#This Row],[Twist Raw Data]]-Table_TrackDisplacement[[#This Row],[BL Twist Raw Data]],"-")</f>
        <v>-0.13033003277485022</v>
      </c>
      <c r="X710" s="29">
        <f ca="1">IFERROR(Table_TrackDisplacement[[#This Row],[Cant Delta Data]]-OFFSET(Table_TrackDisplacement[[#This Row],[Cant Delta Data]],-2,0),"-")</f>
        <v>-0.13033003277485022</v>
      </c>
      <c r="Y710" s="29">
        <f ca="1">IFERROR(Table_TrackDisplacement[[#This Row],[Twist Delta Data]]-Table_TrackDisplacement[[#This Row],[Raw Twist Change]],"-")</f>
        <v>0</v>
      </c>
      <c r="Z7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1312.4553868609785</v>
      </c>
      <c r="AA710" s="29">
        <f>_xlfn.XLOOKUP(Table_TrackDisplacement[[#This Row],[Track ID]],Table__Track_Baseline[Track ID],Table__Track_Baseline[Avg. Gauge],"-")</f>
        <v>1313.0767033808097</v>
      </c>
      <c r="AB710" s="29">
        <f>IFERROR(Table_TrackDisplacement[[#This Row],[Gauge Raw Data]]-Table_TrackDisplacement[[#This Row],[BL Gauge Raw Data]],"-")</f>
        <v>-0.62131651983122538</v>
      </c>
      <c r="AC7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0.67932058017522112</v>
      </c>
    </row>
    <row r="711" spans="1:29" x14ac:dyDescent="0.25">
      <c r="A711" s="27">
        <v>45811.284722222219</v>
      </c>
      <c r="B711" s="28" t="s">
        <v>28</v>
      </c>
      <c r="C711" s="28" t="str">
        <f>Table_TrackDisplacement[[#This Row],[Epoch]]&amp;"-"&amp;Table_TrackDisplacement[[#This Row],[Track ID]]</f>
        <v>45811.2847222222-250-RL-OP-0037</v>
      </c>
      <c r="D711" s="34">
        <v>51901.483797341636</v>
      </c>
      <c r="E711" s="34">
        <v>159191.04354960378</v>
      </c>
      <c r="F711" s="34">
        <v>18.866</v>
      </c>
      <c r="G711" s="34">
        <v>51901.127643218693</v>
      </c>
      <c r="H711" s="34">
        <v>159189.778664788</v>
      </c>
      <c r="I711" s="34">
        <v>18.858471825555313</v>
      </c>
      <c r="J711" s="33">
        <v>-9.9999999656574801E-4</v>
      </c>
      <c r="K711" s="33">
        <v>3.3333332976326346E-4</v>
      </c>
      <c r="L711" s="33">
        <v>0</v>
      </c>
      <c r="M711" s="33">
        <v>-1.0094474637298845E-3</v>
      </c>
      <c r="N711" s="33">
        <v>9.6563302213326097E-4</v>
      </c>
      <c r="O711" s="33">
        <v>-9.4738647351988448E-5</v>
      </c>
      <c r="P711" s="29">
        <f>(Table_TrackDisplacement[[#This Row],[LR Track Z]]-Table_TrackDisplacement[[#This Row],[RR Track Z]])*1000</f>
        <v>7.528174444686897</v>
      </c>
      <c r="Q711" s="29">
        <f>_xlfn.XLOOKUP(Table_TrackDisplacement[[#This Row],[Track ID]],Table__Track_Baseline[Track ID],Table__Track_Baseline[Avg. Cant],"-")</f>
        <v>7.4334357973349086</v>
      </c>
      <c r="R711" s="29">
        <f>Table_TrackDisplacement[[#This Row],[Cant Raw Data]]-Table_TrackDisplacement[[#This Row],[BL Cant Raw Data]]</f>
        <v>9.4738647351988448E-2</v>
      </c>
      <c r="S711" s="30">
        <f>(Table_TrackDisplacement[[#This Row],[Delta LR Z]]-Table_TrackDisplacement[[#This Row],[Delta RR Z]])*1000</f>
        <v>9.4738647351988448E-2</v>
      </c>
      <c r="T711" s="29">
        <f>Table_TrackDisplacement[[#This Row],[Cant Delta Data]]-Table_TrackDisplacement[[#This Row],[Raw Cant Change]]</f>
        <v>0</v>
      </c>
      <c r="U711" s="29">
        <f ca="1">IFERROR(Table_TrackDisplacement[[#This Row],[Cant Raw Data]]-OFFSET(Table_TrackDisplacement[[#This Row],[Cant Raw Data]],-2,0),"-")</f>
        <v>1.3056401194724288</v>
      </c>
      <c r="V711" s="29">
        <f ca="1">_xlfn.XLOOKUP(Table_TrackDisplacement[[#This Row],[Track ID]],Table__Track_Baseline[Track ID],Table__Track_Baseline[Avg. Twist],"-")</f>
        <v>1.5237638896259398</v>
      </c>
      <c r="W711" s="29">
        <f ca="1">IFERROR(Table_TrackDisplacement[[#This Row],[Twist Raw Data]]-Table_TrackDisplacement[[#This Row],[BL Twist Raw Data]],"-")</f>
        <v>-0.21812377015351103</v>
      </c>
      <c r="X711" s="29">
        <f ca="1">IFERROR(Table_TrackDisplacement[[#This Row],[Cant Delta Data]]-OFFSET(Table_TrackDisplacement[[#This Row],[Cant Delta Data]],-2,0),"-")</f>
        <v>-0.21812377015351103</v>
      </c>
      <c r="Y711" s="29">
        <f ca="1">IFERROR(Table_TrackDisplacement[[#This Row],[Twist Delta Data]]-Table_TrackDisplacement[[#This Row],[Raw Twist Change]],"-")</f>
        <v>0</v>
      </c>
      <c r="Z7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1314.0913324046392</v>
      </c>
      <c r="AA711" s="29">
        <f>_xlfn.XLOOKUP(Table_TrackDisplacement[[#This Row],[Track ID]],Table__Track_Baseline[Track ID],Table__Track_Baseline[Avg. Gauge],"-")</f>
        <v>1314.6968682557522</v>
      </c>
      <c r="AB711" s="29">
        <f>IFERROR(Table_TrackDisplacement[[#This Row],[Gauge Raw Data]]-Table_TrackDisplacement[[#This Row],[BL Gauge Raw Data]],"-")</f>
        <v>-0.605535851113018</v>
      </c>
      <c r="AC7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0.63942753061554636</v>
      </c>
    </row>
    <row r="712" spans="1:29" x14ac:dyDescent="0.25">
      <c r="A712" s="27">
        <v>45811.284722222219</v>
      </c>
      <c r="B712" s="28" t="s">
        <v>29</v>
      </c>
      <c r="C712" s="28" t="str">
        <f>Table_TrackDisplacement[[#This Row],[Epoch]]&amp;"-"&amp;Table_TrackDisplacement[[#This Row],[Track ID]]</f>
        <v>45811.2847222222-250-RL-OP-0038</v>
      </c>
      <c r="D712" s="34">
        <v>51902.446769974056</v>
      </c>
      <c r="E712" s="34">
        <v>159190.77524553274</v>
      </c>
      <c r="F712" s="34">
        <v>18.866065352039769</v>
      </c>
      <c r="G712" s="34">
        <v>51902.099861120325</v>
      </c>
      <c r="H712" s="34">
        <v>159189.50600598883</v>
      </c>
      <c r="I712" s="34">
        <v>18.857900000000001</v>
      </c>
      <c r="J712" s="33">
        <v>-9.9585567659232765E-4</v>
      </c>
      <c r="K712" s="33">
        <v>3.4844881156459451E-4</v>
      </c>
      <c r="L712" s="33">
        <v>-1.983094294644161E-5</v>
      </c>
      <c r="M712" s="33">
        <v>-7.548631401732564E-6</v>
      </c>
      <c r="N712" s="33">
        <v>6.3904581475071609E-4</v>
      </c>
      <c r="O712" s="33">
        <v>0</v>
      </c>
      <c r="P712" s="29">
        <f>(Table_TrackDisplacement[[#This Row],[LR Track Z]]-Table_TrackDisplacement[[#This Row],[RR Track Z]])*1000</f>
        <v>8.1653520397679813</v>
      </c>
      <c r="Q712" s="29">
        <f>_xlfn.XLOOKUP(Table_TrackDisplacement[[#This Row],[Track ID]],Table__Track_Baseline[Track ID],Table__Track_Baseline[Avg. Cant],"-")</f>
        <v>8.1851829827144229</v>
      </c>
      <c r="R712" s="29">
        <f>Table_TrackDisplacement[[#This Row],[Cant Raw Data]]-Table_TrackDisplacement[[#This Row],[BL Cant Raw Data]]</f>
        <v>-1.983094294644161E-2</v>
      </c>
      <c r="S712" s="30">
        <f>(Table_TrackDisplacement[[#This Row],[Delta LR Z]]-Table_TrackDisplacement[[#This Row],[Delta RR Z]])*1000</f>
        <v>-1.983094294644161E-2</v>
      </c>
      <c r="T712" s="29">
        <f>Table_TrackDisplacement[[#This Row],[Cant Delta Data]]-Table_TrackDisplacement[[#This Row],[Raw Cant Change]]</f>
        <v>0</v>
      </c>
      <c r="U712" s="29">
        <f ca="1">IFERROR(Table_TrackDisplacement[[#This Row],[Cant Raw Data]]-OFFSET(Table_TrackDisplacement[[#This Row],[Cant Raw Data]],-2,0),"-")</f>
        <v>1.289997654819075</v>
      </c>
      <c r="V712" s="29">
        <f ca="1">_xlfn.XLOOKUP(Table_TrackDisplacement[[#This Row],[Track ID]],Table__Track_Baseline[Track ID],Table__Track_Baseline[Avg. Twist],"-")</f>
        <v>1.5136291301907079</v>
      </c>
      <c r="W712" s="29">
        <f ca="1">IFERROR(Table_TrackDisplacement[[#This Row],[Twist Raw Data]]-Table_TrackDisplacement[[#This Row],[BL Twist Raw Data]],"-")</f>
        <v>-0.22363147537163286</v>
      </c>
      <c r="X712" s="29">
        <f ca="1">IFERROR(Table_TrackDisplacement[[#This Row],[Cant Delta Data]]-OFFSET(Table_TrackDisplacement[[#This Row],[Cant Delta Data]],-2,0),"-")</f>
        <v>-0.22363147537163286</v>
      </c>
      <c r="Y712" s="29">
        <f ca="1">IFERROR(Table_TrackDisplacement[[#This Row],[Twist Delta Data]]-Table_TrackDisplacement[[#This Row],[Raw Twist Change]],"-")</f>
        <v>0</v>
      </c>
      <c r="Z7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1315.8196858198276</v>
      </c>
      <c r="AA712" s="29">
        <f>_xlfn.XLOOKUP(Table_TrackDisplacement[[#This Row],[Track ID]],Table__Track_Baseline[Track ID],Table__Track_Baseline[Avg. Gauge],"-")</f>
        <v>1316.360972673865</v>
      </c>
      <c r="AB712" s="29">
        <f>IFERROR(Table_TrackDisplacement[[#This Row],[Gauge Raw Data]]-Table_TrackDisplacement[[#This Row],[BL Gauge Raw Data]],"-")</f>
        <v>-0.54128685403748023</v>
      </c>
      <c r="AC7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1.0303352367711514</v>
      </c>
    </row>
    <row r="713" spans="1:29" x14ac:dyDescent="0.25">
      <c r="A713" s="27">
        <v>45811.284722222219</v>
      </c>
      <c r="B713" s="28" t="s">
        <v>30</v>
      </c>
      <c r="C713" s="28" t="str">
        <f>Table_TrackDisplacement[[#This Row],[Epoch]]&amp;"-"&amp;Table_TrackDisplacement[[#This Row],[Track ID]]</f>
        <v>45811.2847222222-250-RL-OP-0039</v>
      </c>
      <c r="D713" s="34">
        <v>51903.411367144348</v>
      </c>
      <c r="E713" s="34">
        <v>159190.51151808733</v>
      </c>
      <c r="F713" s="34">
        <v>18.866430855617907</v>
      </c>
      <c r="G713" s="34">
        <v>51903.064443484443</v>
      </c>
      <c r="H713" s="34">
        <v>159189.24222414181</v>
      </c>
      <c r="I713" s="34">
        <v>18.857900000000001</v>
      </c>
      <c r="J713" s="33">
        <v>-9.7267716773785651E-4</v>
      </c>
      <c r="K713" s="33">
        <v>4.3298728996887803E-4</v>
      </c>
      <c r="L713" s="33">
        <v>-1.3074225695319797E-4</v>
      </c>
      <c r="M713" s="33">
        <v>-6.3965911976993084E-5</v>
      </c>
      <c r="N713" s="33">
        <v>4.3261214159429073E-4</v>
      </c>
      <c r="O713" s="33">
        <v>0</v>
      </c>
      <c r="P713" s="29">
        <f>(Table_TrackDisplacement[[#This Row],[LR Track Z]]-Table_TrackDisplacement[[#This Row],[RR Track Z]])*1000</f>
        <v>8.5308556179057859</v>
      </c>
      <c r="Q713" s="29">
        <f>_xlfn.XLOOKUP(Table_TrackDisplacement[[#This Row],[Track ID]],Table__Track_Baseline[Track ID],Table__Track_Baseline[Avg. Cant],"-")</f>
        <v>8.6615978748589839</v>
      </c>
      <c r="R713" s="29">
        <f>Table_TrackDisplacement[[#This Row],[Cant Raw Data]]-Table_TrackDisplacement[[#This Row],[BL Cant Raw Data]]</f>
        <v>-0.13074225695319797</v>
      </c>
      <c r="S713" s="30">
        <f>(Table_TrackDisplacement[[#This Row],[Delta LR Z]]-Table_TrackDisplacement[[#This Row],[Delta RR Z]])*1000</f>
        <v>-0.13074225695319797</v>
      </c>
      <c r="T713" s="29">
        <f>Table_TrackDisplacement[[#This Row],[Cant Delta Data]]-Table_TrackDisplacement[[#This Row],[Raw Cant Change]]</f>
        <v>0</v>
      </c>
      <c r="U713" s="29">
        <f ca="1">IFERROR(Table_TrackDisplacement[[#This Row],[Cant Raw Data]]-OFFSET(Table_TrackDisplacement[[#This Row],[Cant Raw Data]],-2,0),"-")</f>
        <v>1.0026811732188889</v>
      </c>
      <c r="V713" s="29">
        <f ca="1">_xlfn.XLOOKUP(Table_TrackDisplacement[[#This Row],[Track ID]],Table__Track_Baseline[Track ID],Table__Track_Baseline[Avg. Twist],"-")</f>
        <v>1.2281620775240754</v>
      </c>
      <c r="W713" s="29">
        <f ca="1">IFERROR(Table_TrackDisplacement[[#This Row],[Twist Raw Data]]-Table_TrackDisplacement[[#This Row],[BL Twist Raw Data]],"-")</f>
        <v>-0.22548090430518641</v>
      </c>
      <c r="X713" s="29">
        <f ca="1">IFERROR(Table_TrackDisplacement[[#This Row],[Cant Delta Data]]-OFFSET(Table_TrackDisplacement[[#This Row],[Cant Delta Data]],-2,0),"-")</f>
        <v>-0.22548090430518641</v>
      </c>
      <c r="Y713" s="29">
        <f ca="1">IFERROR(Table_TrackDisplacement[[#This Row],[Twist Delta Data]]-Table_TrackDisplacement[[#This Row],[Raw Twist Change]],"-")</f>
        <v>0</v>
      </c>
      <c r="Z7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1315.8783839784487</v>
      </c>
      <c r="AA713" s="29">
        <f>_xlfn.XLOOKUP(Table_TrackDisplacement[[#This Row],[Track ID]],Table__Track_Baseline[Track ID],Table__Track_Baseline[Avg. Gauge],"-")</f>
        <v>1316.118744445334</v>
      </c>
      <c r="AB713" s="29">
        <f>IFERROR(Table_TrackDisplacement[[#This Row],[Gauge Raw Data]]-Table_TrackDisplacement[[#This Row],[BL Gauge Raw Data]],"-")</f>
        <v>-0.24036046688524948</v>
      </c>
      <c r="AC7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0.91806852948786155</v>
      </c>
    </row>
    <row r="714" spans="1:29" x14ac:dyDescent="0.25">
      <c r="A714" s="27">
        <v>45811.284722222219</v>
      </c>
      <c r="B714" s="28" t="s">
        <v>31</v>
      </c>
      <c r="C714" s="28" t="str">
        <f>Table_TrackDisplacement[[#This Row],[Epoch]]&amp;"-"&amp;Table_TrackDisplacement[[#This Row],[Track ID]]</f>
        <v>45811.2847222222-250-RL-OP-0040</v>
      </c>
      <c r="D714" s="34">
        <v>51904.37596431464</v>
      </c>
      <c r="E714" s="34">
        <v>159190.24779064191</v>
      </c>
      <c r="F714" s="34">
        <v>18.866796359196041</v>
      </c>
      <c r="G714" s="34">
        <v>51904.029025848562</v>
      </c>
      <c r="H714" s="34">
        <v>159188.97844229479</v>
      </c>
      <c r="I714" s="34">
        <v>18.857900000000001</v>
      </c>
      <c r="J714" s="33">
        <v>-9.4949866615934297E-4</v>
      </c>
      <c r="K714" s="33">
        <v>5.1752576837316155E-4</v>
      </c>
      <c r="L714" s="33">
        <v>-2.4165357096350704E-4</v>
      </c>
      <c r="M714" s="33">
        <v>-1.203831925522536E-4</v>
      </c>
      <c r="N714" s="33">
        <v>2.2617846843786538E-4</v>
      </c>
      <c r="O714" s="33">
        <v>0</v>
      </c>
      <c r="P714" s="29">
        <f>(Table_TrackDisplacement[[#This Row],[LR Track Z]]-Table_TrackDisplacement[[#This Row],[RR Track Z]])*1000</f>
        <v>8.8963591960400379</v>
      </c>
      <c r="Q714" s="29">
        <f>_xlfn.XLOOKUP(Table_TrackDisplacement[[#This Row],[Track ID]],Table__Track_Baseline[Track ID],Table__Track_Baseline[Avg. Cant],"-")</f>
        <v>9.1380127670035449</v>
      </c>
      <c r="R714" s="29">
        <f>Table_TrackDisplacement[[#This Row],[Cant Raw Data]]-Table_TrackDisplacement[[#This Row],[BL Cant Raw Data]]</f>
        <v>-0.24165357096350704</v>
      </c>
      <c r="S714" s="30">
        <f>(Table_TrackDisplacement[[#This Row],[Delta LR Z]]-Table_TrackDisplacement[[#This Row],[Delta RR Z]])*1000</f>
        <v>-0.24165357096350704</v>
      </c>
      <c r="T714" s="29">
        <f>Table_TrackDisplacement[[#This Row],[Cant Delta Data]]-Table_TrackDisplacement[[#This Row],[Raw Cant Change]]</f>
        <v>0</v>
      </c>
      <c r="U714" s="29">
        <f ca="1">IFERROR(Table_TrackDisplacement[[#This Row],[Cant Raw Data]]-OFFSET(Table_TrackDisplacement[[#This Row],[Cant Raw Data]],-2,0),"-")</f>
        <v>0.73100715627205659</v>
      </c>
      <c r="V714" s="29">
        <f ca="1">_xlfn.XLOOKUP(Table_TrackDisplacement[[#This Row],[Track ID]],Table__Track_Baseline[Track ID],Table__Track_Baseline[Avg. Twist],"-")</f>
        <v>0.95282978428912202</v>
      </c>
      <c r="W714" s="29">
        <f ca="1">IFERROR(Table_TrackDisplacement[[#This Row],[Twist Raw Data]]-Table_TrackDisplacement[[#This Row],[BL Twist Raw Data]],"-")</f>
        <v>-0.22182262801706543</v>
      </c>
      <c r="X714" s="29">
        <f ca="1">IFERROR(Table_TrackDisplacement[[#This Row],[Cant Delta Data]]-OFFSET(Table_TrackDisplacement[[#This Row],[Cant Delta Data]],-2,0),"-")</f>
        <v>-0.22182262801706543</v>
      </c>
      <c r="Y714" s="29">
        <f ca="1">IFERROR(Table_TrackDisplacement[[#This Row],[Twist Delta Data]]-Table_TrackDisplacement[[#This Row],[Raw Twist Change]],"-")</f>
        <v>0</v>
      </c>
      <c r="Z7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1315.9371834535737</v>
      </c>
      <c r="AA714" s="29">
        <f>_xlfn.XLOOKUP(Table_TrackDisplacement[[#This Row],[Track ID]],Table__Track_Baseline[Track ID],Table__Track_Baseline[Avg. Gauge],"-")</f>
        <v>1315.8766898367924</v>
      </c>
      <c r="AB714" s="29">
        <f>IFERROR(Table_TrackDisplacement[[#This Row],[Gauge Raw Data]]-Table_TrackDisplacement[[#This Row],[BL Gauge Raw Data]],"-")</f>
        <v>6.0493616781286619E-2</v>
      </c>
      <c r="AC7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0.91143412604187157</v>
      </c>
    </row>
    <row r="715" spans="1:29" x14ac:dyDescent="0.25">
      <c r="A715" s="27">
        <v>45811.284722222219</v>
      </c>
      <c r="B715" s="28" t="s">
        <v>32</v>
      </c>
      <c r="C715" s="28" t="str">
        <f>Table_TrackDisplacement[[#This Row],[Epoch]]&amp;"-"&amp;Table_TrackDisplacement[[#This Row],[Track ID]]</f>
        <v>45811.2847222222-250-RL-OP-0041</v>
      </c>
      <c r="D715" s="34">
        <v>51905.341841341033</v>
      </c>
      <c r="E715" s="34">
        <v>159189.98517916439</v>
      </c>
      <c r="F715" s="34">
        <v>18.86745208135207</v>
      </c>
      <c r="G715" s="34">
        <v>51905.003861439305</v>
      </c>
      <c r="H715" s="34">
        <v>159188.7129912978</v>
      </c>
      <c r="I715" s="34">
        <v>18.858054777028663</v>
      </c>
      <c r="J715" s="33">
        <v>-3.6408891901373863E-8</v>
      </c>
      <c r="K715" s="33">
        <v>3.3334296313114464E-4</v>
      </c>
      <c r="L715" s="33">
        <v>-3.1344179622294632E-4</v>
      </c>
      <c r="M715" s="33">
        <v>4.1859384509734809E-6</v>
      </c>
      <c r="N715" s="33">
        <v>1.5531782992184162E-5</v>
      </c>
      <c r="O715" s="33">
        <v>-4.9921696327004383E-5</v>
      </c>
      <c r="P715" s="29">
        <f>(Table_TrackDisplacement[[#This Row],[LR Track Z]]-Table_TrackDisplacement[[#This Row],[RR Track Z]])*1000</f>
        <v>9.3973043234072406</v>
      </c>
      <c r="Q715" s="29">
        <f>_xlfn.XLOOKUP(Table_TrackDisplacement[[#This Row],[Track ID]],Table__Track_Baseline[Track ID],Table__Track_Baseline[Avg. Cant],"-")</f>
        <v>9.6608244233031826</v>
      </c>
      <c r="R715" s="29">
        <f>Table_TrackDisplacement[[#This Row],[Cant Raw Data]]-Table_TrackDisplacement[[#This Row],[BL Cant Raw Data]]</f>
        <v>-0.26352009989594194</v>
      </c>
      <c r="S715" s="30">
        <f>(Table_TrackDisplacement[[#This Row],[Delta LR Z]]-Table_TrackDisplacement[[#This Row],[Delta RR Z]])*1000</f>
        <v>-0.26352009989594194</v>
      </c>
      <c r="T715" s="29">
        <f>Table_TrackDisplacement[[#This Row],[Cant Delta Data]]-Table_TrackDisplacement[[#This Row],[Raw Cant Change]]</f>
        <v>0</v>
      </c>
      <c r="U715" s="29">
        <f ca="1">IFERROR(Table_TrackDisplacement[[#This Row],[Cant Raw Data]]-OFFSET(Table_TrackDisplacement[[#This Row],[Cant Raw Data]],-2,0),"-")</f>
        <v>0.8664487055014547</v>
      </c>
      <c r="V715" s="29">
        <f ca="1">_xlfn.XLOOKUP(Table_TrackDisplacement[[#This Row],[Track ID]],Table__Track_Baseline[Track ID],Table__Track_Baseline[Avg. Twist],"-")</f>
        <v>0.99922654844419867</v>
      </c>
      <c r="W715" s="29">
        <f ca="1">IFERROR(Table_TrackDisplacement[[#This Row],[Twist Raw Data]]-Table_TrackDisplacement[[#This Row],[BL Twist Raw Data]],"-")</f>
        <v>-0.13277784294274397</v>
      </c>
      <c r="X715" s="29">
        <f ca="1">IFERROR(Table_TrackDisplacement[[#This Row],[Cant Delta Data]]-OFFSET(Table_TrackDisplacement[[#This Row],[Cant Delta Data]],-2,0),"-")</f>
        <v>-0.13277784294274397</v>
      </c>
      <c r="Y715" s="29">
        <f ca="1">IFERROR(Table_TrackDisplacement[[#This Row],[Twist Delta Data]]-Table_TrackDisplacement[[#This Row],[Raw Twist Change]],"-")</f>
        <v>0</v>
      </c>
      <c r="Z7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1316.3512795606075</v>
      </c>
      <c r="AA715" s="29">
        <f>_xlfn.XLOOKUP(Table_TrackDisplacement[[#This Row],[Track ID]],Table__Track_Baseline[Track ID],Table__Track_Baseline[Avg. Gauge],"-")</f>
        <v>1316.0471258679206</v>
      </c>
      <c r="AB715" s="29">
        <f>IFERROR(Table_TrackDisplacement[[#This Row],[Gauge Raw Data]]-Table_TrackDisplacement[[#This Row],[BL Gauge Raw Data]],"-")</f>
        <v>0.30415369268689574</v>
      </c>
      <c r="AC7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0.4128736095799414</v>
      </c>
    </row>
    <row r="716" spans="1:29" x14ac:dyDescent="0.25">
      <c r="A716" s="27">
        <v>45811.284722222219</v>
      </c>
      <c r="B716" s="28" t="s">
        <v>33</v>
      </c>
      <c r="C716" s="28" t="str">
        <f>Table_TrackDisplacement[[#This Row],[Epoch]]&amp;"-"&amp;Table_TrackDisplacement[[#This Row],[Track ID]]</f>
        <v>45811.2847222222-250-RL-OP-0042</v>
      </c>
      <c r="D716" s="34">
        <v>51906.30859422603</v>
      </c>
      <c r="E716" s="34">
        <v>159189.72947507742</v>
      </c>
      <c r="F716" s="34">
        <v>18.86952071444296</v>
      </c>
      <c r="G716" s="34">
        <v>51905.970490499021</v>
      </c>
      <c r="H716" s="34">
        <v>159188.45681358408</v>
      </c>
      <c r="I716" s="34">
        <v>18.859168280831987</v>
      </c>
      <c r="J716" s="33">
        <v>-2.5032932171598077E-7</v>
      </c>
      <c r="K716" s="33">
        <v>3.3339954097755253E-4</v>
      </c>
      <c r="L716" s="33">
        <v>-1.965702503454736E-4</v>
      </c>
      <c r="M716" s="33">
        <v>3.4300544939469546E-5</v>
      </c>
      <c r="N716" s="33">
        <v>1.2727125431410968E-4</v>
      </c>
      <c r="O716" s="33">
        <v>-4.09070590755789E-4</v>
      </c>
      <c r="P716" s="29">
        <f>(Table_TrackDisplacement[[#This Row],[LR Track Z]]-Table_TrackDisplacement[[#This Row],[RR Track Z]])*1000</f>
        <v>10.352433610972156</v>
      </c>
      <c r="Q716" s="29">
        <f>_xlfn.XLOOKUP(Table_TrackDisplacement[[#This Row],[Track ID]],Table__Track_Baseline[Track ID],Table__Track_Baseline[Avg. Cant],"-")</f>
        <v>10.139933270561841</v>
      </c>
      <c r="R716" s="29">
        <f>Table_TrackDisplacement[[#This Row],[Cant Raw Data]]-Table_TrackDisplacement[[#This Row],[BL Cant Raw Data]]</f>
        <v>0.2125003404103154</v>
      </c>
      <c r="S716" s="30">
        <f>(Table_TrackDisplacement[[#This Row],[Delta LR Z]]-Table_TrackDisplacement[[#This Row],[Delta RR Z]])*1000</f>
        <v>0.2125003404103154</v>
      </c>
      <c r="T716" s="29">
        <f>Table_TrackDisplacement[[#This Row],[Cant Delta Data]]-Table_TrackDisplacement[[#This Row],[Raw Cant Change]]</f>
        <v>0</v>
      </c>
      <c r="U716" s="29">
        <f ca="1">IFERROR(Table_TrackDisplacement[[#This Row],[Cant Raw Data]]-OFFSET(Table_TrackDisplacement[[#This Row],[Cant Raw Data]],-2,0),"-")</f>
        <v>1.4560744149321181</v>
      </c>
      <c r="V716" s="29">
        <f ca="1">_xlfn.XLOOKUP(Table_TrackDisplacement[[#This Row],[Track ID]],Table__Track_Baseline[Track ID],Table__Track_Baseline[Avg. Twist],"-")</f>
        <v>1.0019205035582956</v>
      </c>
      <c r="W716" s="29">
        <f ca="1">IFERROR(Table_TrackDisplacement[[#This Row],[Twist Raw Data]]-Table_TrackDisplacement[[#This Row],[BL Twist Raw Data]],"-")</f>
        <v>0.45415391137382244</v>
      </c>
      <c r="X716" s="29">
        <f ca="1">IFERROR(Table_TrackDisplacement[[#This Row],[Cant Delta Data]]-OFFSET(Table_TrackDisplacement[[#This Row],[Cant Delta Data]],-2,0),"-")</f>
        <v>0.45415391137382244</v>
      </c>
      <c r="Y716" s="29">
        <f ca="1">IFERROR(Table_TrackDisplacement[[#This Row],[Twist Delta Data]]-Table_TrackDisplacement[[#This Row],[Raw Twist Change]],"-")</f>
        <v>0</v>
      </c>
      <c r="Z7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1316.8479713751458</v>
      </c>
      <c r="AA716" s="29">
        <f>_xlfn.XLOOKUP(Table_TrackDisplacement[[#This Row],[Track ID]],Table__Track_Baseline[Track ID],Table__Track_Baseline[Avg. Gauge],"-")</f>
        <v>1316.655979842496</v>
      </c>
      <c r="AB716" s="29">
        <f>IFERROR(Table_TrackDisplacement[[#This Row],[Gauge Raw Data]]-Table_TrackDisplacement[[#This Row],[BL Gauge Raw Data]],"-")</f>
        <v>0.19199153264980851</v>
      </c>
      <c r="AC7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0.29805876626853073</v>
      </c>
    </row>
    <row r="717" spans="1:29" x14ac:dyDescent="0.25">
      <c r="A717" s="27">
        <v>45811.284722222219</v>
      </c>
      <c r="B717" s="28" t="s">
        <v>34</v>
      </c>
      <c r="C717" s="28" t="str">
        <f>Table_TrackDisplacement[[#This Row],[Epoch]]&amp;"-"&amp;Table_TrackDisplacement[[#This Row],[Track ID]]</f>
        <v>45811.2847222222-250-RL-OP-0043</v>
      </c>
      <c r="D717" s="34">
        <v>51907.275347111034</v>
      </c>
      <c r="E717" s="34">
        <v>159189.47377099041</v>
      </c>
      <c r="F717" s="34">
        <v>18.871589347533849</v>
      </c>
      <c r="G717" s="34">
        <v>51906.937119558745</v>
      </c>
      <c r="H717" s="34">
        <v>159188.20063587037</v>
      </c>
      <c r="I717" s="34">
        <v>18.860281784635312</v>
      </c>
      <c r="J717" s="33">
        <v>-4.6424975153058767E-7</v>
      </c>
      <c r="K717" s="33">
        <v>3.3345611882396042E-4</v>
      </c>
      <c r="L717" s="33">
        <v>-7.9698704464448156E-5</v>
      </c>
      <c r="M717" s="33">
        <v>6.441516597988084E-5</v>
      </c>
      <c r="N717" s="33">
        <v>2.3901075473986566E-4</v>
      </c>
      <c r="O717" s="33">
        <v>-7.6821948518457361E-4</v>
      </c>
      <c r="P717" s="29">
        <f>(Table_TrackDisplacement[[#This Row],[LR Track Z]]-Table_TrackDisplacement[[#This Row],[RR Track Z]])*1000</f>
        <v>11.307562898537071</v>
      </c>
      <c r="Q717" s="29">
        <f>_xlfn.XLOOKUP(Table_TrackDisplacement[[#This Row],[Track ID]],Table__Track_Baseline[Track ID],Table__Track_Baseline[Avg. Cant],"-")</f>
        <v>10.619042117816946</v>
      </c>
      <c r="R717" s="29">
        <f>Table_TrackDisplacement[[#This Row],[Cant Raw Data]]-Table_TrackDisplacement[[#This Row],[BL Cant Raw Data]]</f>
        <v>0.68852078072012546</v>
      </c>
      <c r="S717" s="30">
        <f>(Table_TrackDisplacement[[#This Row],[Delta LR Z]]-Table_TrackDisplacement[[#This Row],[Delta RR Z]])*1000</f>
        <v>0.68852078072012546</v>
      </c>
      <c r="T717" s="29">
        <f>Table_TrackDisplacement[[#This Row],[Cant Delta Data]]-Table_TrackDisplacement[[#This Row],[Raw Cant Change]]</f>
        <v>0</v>
      </c>
      <c r="U717" s="29">
        <f ca="1">IFERROR(Table_TrackDisplacement[[#This Row],[Cant Raw Data]]-OFFSET(Table_TrackDisplacement[[#This Row],[Cant Raw Data]],-2,0),"-")</f>
        <v>1.9102585751298307</v>
      </c>
      <c r="V717" s="29">
        <f ca="1">_xlfn.XLOOKUP(Table_TrackDisplacement[[#This Row],[Track ID]],Table__Track_Baseline[Track ID],Table__Track_Baseline[Avg. Twist],"-")</f>
        <v>0.95821769451376326</v>
      </c>
      <c r="W717" s="29">
        <f ca="1">IFERROR(Table_TrackDisplacement[[#This Row],[Twist Raw Data]]-Table_TrackDisplacement[[#This Row],[BL Twist Raw Data]],"-")</f>
        <v>0.9520408806160674</v>
      </c>
      <c r="X717" s="29">
        <f ca="1">IFERROR(Table_TrackDisplacement[[#This Row],[Cant Delta Data]]-OFFSET(Table_TrackDisplacement[[#This Row],[Cant Delta Data]],-2,0),"-")</f>
        <v>0.9520408806160674</v>
      </c>
      <c r="Y717" s="29">
        <f ca="1">IFERROR(Table_TrackDisplacement[[#This Row],[Twist Delta Data]]-Table_TrackDisplacement[[#This Row],[Raw Twist Change]],"-")</f>
        <v>0</v>
      </c>
      <c r="Z7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1317.3453503195794</v>
      </c>
      <c r="AA717" s="29">
        <f>_xlfn.XLOOKUP(Table_TrackDisplacement[[#This Row],[Track ID]],Table__Track_Baseline[Track ID],Table__Track_Baseline[Avg. Gauge],"-")</f>
        <v>1317.2650047757083</v>
      </c>
      <c r="AB717" s="29">
        <f>IFERROR(Table_TrackDisplacement[[#This Row],[Gauge Raw Data]]-Table_TrackDisplacement[[#This Row],[BL Gauge Raw Data]],"-")</f>
        <v>8.0345543871089831E-2</v>
      </c>
      <c r="AC7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0.6979900650196087</v>
      </c>
    </row>
    <row r="718" spans="1:29" x14ac:dyDescent="0.25">
      <c r="A718" s="27">
        <v>45811.284722222219</v>
      </c>
      <c r="B718" s="28" t="s">
        <v>35</v>
      </c>
      <c r="C718" s="28" t="str">
        <f>Table_TrackDisplacement[[#This Row],[Epoch]]&amp;"-"&amp;Table_TrackDisplacement[[#This Row],[Track ID]]</f>
        <v>45811.2847222222-250-RL-OP-0044</v>
      </c>
      <c r="D718" s="34">
        <v>51908.24283118709</v>
      </c>
      <c r="E718" s="34">
        <v>159189.22159764636</v>
      </c>
      <c r="F718" s="34">
        <v>18.873859694515247</v>
      </c>
      <c r="G718" s="34">
        <v>51907.904524094469</v>
      </c>
      <c r="H718" s="34">
        <v>159187.94823138544</v>
      </c>
      <c r="I718" s="34">
        <v>18.861943334659106</v>
      </c>
      <c r="J718" s="33">
        <v>6.0520833358168602E-6</v>
      </c>
      <c r="K718" s="33">
        <v>3.5729946102946997E-4</v>
      </c>
      <c r="L718" s="33">
        <v>1.119933479287738E-7</v>
      </c>
      <c r="M718" s="33">
        <v>1.7567210306879133E-5</v>
      </c>
      <c r="N718" s="33">
        <v>4.0374294621869922E-4</v>
      </c>
      <c r="O718" s="33">
        <v>-8.8765580673921818E-4</v>
      </c>
      <c r="P718" s="29">
        <f>(Table_TrackDisplacement[[#This Row],[LR Track Z]]-Table_TrackDisplacement[[#This Row],[RR Track Z]])*1000</f>
        <v>11.916359856140701</v>
      </c>
      <c r="Q718" s="29">
        <f>_xlfn.XLOOKUP(Table_TrackDisplacement[[#This Row],[Track ID]],Table__Track_Baseline[Track ID],Table__Track_Baseline[Avg. Cant],"-")</f>
        <v>11.028592056053554</v>
      </c>
      <c r="R718" s="29">
        <f>Table_TrackDisplacement[[#This Row],[Cant Raw Data]]-Table_TrackDisplacement[[#This Row],[BL Cant Raw Data]]</f>
        <v>0.88776780008714695</v>
      </c>
      <c r="S718" s="30">
        <f>(Table_TrackDisplacement[[#This Row],[Delta LR Z]]-Table_TrackDisplacement[[#This Row],[Delta RR Z]])*1000</f>
        <v>0.88776780008714695</v>
      </c>
      <c r="T718" s="29">
        <f>Table_TrackDisplacement[[#This Row],[Cant Delta Data]]-Table_TrackDisplacement[[#This Row],[Raw Cant Change]]</f>
        <v>0</v>
      </c>
      <c r="U718" s="29">
        <f ca="1">IFERROR(Table_TrackDisplacement[[#This Row],[Cant Raw Data]]-OFFSET(Table_TrackDisplacement[[#This Row],[Cant Raw Data]],-2,0),"-")</f>
        <v>1.5639262451685454</v>
      </c>
      <c r="V718" s="29">
        <f ca="1">_xlfn.XLOOKUP(Table_TrackDisplacement[[#This Row],[Track ID]],Table__Track_Baseline[Track ID],Table__Track_Baseline[Avg. Twist],"-")</f>
        <v>0.88865878549171384</v>
      </c>
      <c r="W718" s="29">
        <f ca="1">IFERROR(Table_TrackDisplacement[[#This Row],[Twist Raw Data]]-Table_TrackDisplacement[[#This Row],[BL Twist Raw Data]],"-")</f>
        <v>0.67526745967683155</v>
      </c>
      <c r="X718" s="29">
        <f ca="1">IFERROR(Table_TrackDisplacement[[#This Row],[Cant Delta Data]]-OFFSET(Table_TrackDisplacement[[#This Row],[Cant Delta Data]],-2,0),"-")</f>
        <v>0.67526745967683155</v>
      </c>
      <c r="Y718" s="29">
        <f ca="1">IFERROR(Table_TrackDisplacement[[#This Row],[Twist Delta Data]]-Table_TrackDisplacement[[#This Row],[Raw Twist Change]],"-")</f>
        <v>0</v>
      </c>
      <c r="Z7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1317.5945214710384</v>
      </c>
      <c r="AA718" s="29">
        <f>_xlfn.XLOOKUP(Table_TrackDisplacement[[#This Row],[Track ID]],Table__Track_Baseline[Track ID],Table__Track_Baseline[Avg. Gauge],"-")</f>
        <v>1317.6346329476246</v>
      </c>
      <c r="AB718" s="29">
        <f>IFERROR(Table_TrackDisplacement[[#This Row],[Gauge Raw Data]]-Table_TrackDisplacement[[#This Row],[BL Gauge Raw Data]],"-")</f>
        <v>-4.0111476586162098E-2</v>
      </c>
      <c r="AC7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0.88905638872753978</v>
      </c>
    </row>
    <row r="719" spans="1:29" x14ac:dyDescent="0.25">
      <c r="A719" s="27">
        <v>45811.284722222219</v>
      </c>
      <c r="B719" s="28" t="s">
        <v>36</v>
      </c>
      <c r="C719" s="28" t="str">
        <f>Table_TrackDisplacement[[#This Row],[Epoch]]&amp;"-"&amp;Table_TrackDisplacement[[#This Row],[Track ID]]</f>
        <v>45811.2847222222-250-RL-OP-0045</v>
      </c>
      <c r="D719" s="34">
        <v>51909.212416550698</v>
      </c>
      <c r="E719" s="34">
        <v>159188.97685919519</v>
      </c>
      <c r="F719" s="34">
        <v>18.876563986793464</v>
      </c>
      <c r="G719" s="34">
        <v>51908.873870471209</v>
      </c>
      <c r="H719" s="34">
        <v>159187.70254757887</v>
      </c>
      <c r="I719" s="34">
        <v>18.864602113292445</v>
      </c>
      <c r="J719" s="33">
        <v>2.5089786504395306E-5</v>
      </c>
      <c r="K719" s="33">
        <v>4.3268836452625692E-4</v>
      </c>
      <c r="L719" s="33">
        <v>4.6428447220137059E-7</v>
      </c>
      <c r="M719" s="33">
        <v>6.7080232838634402E-5</v>
      </c>
      <c r="N719" s="33">
        <v>6.021916342433542E-4</v>
      </c>
      <c r="O719" s="33">
        <v>-5.7101490125788246E-4</v>
      </c>
      <c r="P719" s="29">
        <f>(Table_TrackDisplacement[[#This Row],[LR Track Z]]-Table_TrackDisplacement[[#This Row],[RR Track Z]])*1000</f>
        <v>11.961873501018516</v>
      </c>
      <c r="Q719" s="29">
        <f>_xlfn.XLOOKUP(Table_TrackDisplacement[[#This Row],[Track ID]],Table__Track_Baseline[Track ID],Table__Track_Baseline[Avg. Cant],"-")</f>
        <v>11.390394315288432</v>
      </c>
      <c r="R719" s="29">
        <f>Table_TrackDisplacement[[#This Row],[Cant Raw Data]]-Table_TrackDisplacement[[#This Row],[BL Cant Raw Data]]</f>
        <v>0.57147918573008383</v>
      </c>
      <c r="S719" s="30">
        <f>(Table_TrackDisplacement[[#This Row],[Delta LR Z]]-Table_TrackDisplacement[[#This Row],[Delta RR Z]])*1000</f>
        <v>0.57147918573008383</v>
      </c>
      <c r="T719" s="29">
        <f>Table_TrackDisplacement[[#This Row],[Cant Delta Data]]-Table_TrackDisplacement[[#This Row],[Raw Cant Change]]</f>
        <v>0</v>
      </c>
      <c r="U719" s="29">
        <f ca="1">IFERROR(Table_TrackDisplacement[[#This Row],[Cant Raw Data]]-OFFSET(Table_TrackDisplacement[[#This Row],[Cant Raw Data]],-2,0),"-")</f>
        <v>0.6543106024814449</v>
      </c>
      <c r="V719" s="29">
        <f ca="1">_xlfn.XLOOKUP(Table_TrackDisplacement[[#This Row],[Track ID]],Table__Track_Baseline[Track ID],Table__Track_Baseline[Avg. Twist],"-")</f>
        <v>0.77135219747148653</v>
      </c>
      <c r="W719" s="29">
        <f ca="1">IFERROR(Table_TrackDisplacement[[#This Row],[Twist Raw Data]]-Table_TrackDisplacement[[#This Row],[BL Twist Raw Data]],"-")</f>
        <v>-0.11704159499004163</v>
      </c>
      <c r="X719" s="29">
        <f ca="1">IFERROR(Table_TrackDisplacement[[#This Row],[Cant Delta Data]]-OFFSET(Table_TrackDisplacement[[#This Row],[Cant Delta Data]],-2,0),"-")</f>
        <v>-0.11704159499004163</v>
      </c>
      <c r="Y719" s="29">
        <f ca="1">IFERROR(Table_TrackDisplacement[[#This Row],[Twist Delta Data]]-Table_TrackDisplacement[[#This Row],[Raw Twist Change]],"-")</f>
        <v>0</v>
      </c>
      <c r="Z7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1318.5699184490384</v>
      </c>
      <c r="AA719" s="29">
        <f>_xlfn.XLOOKUP(Table_TrackDisplacement[[#This Row],[Track ID]],Table__Track_Baseline[Track ID],Table__Track_Baseline[Avg. Gauge],"-")</f>
        <v>1318.7394535583733</v>
      </c>
      <c r="AB719" s="29">
        <f>IFERROR(Table_TrackDisplacement[[#This Row],[Gauge Raw Data]]-Table_TrackDisplacement[[#This Row],[BL Gauge Raw Data]],"-")</f>
        <v>-0.16953510933490179</v>
      </c>
      <c r="AC7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0.59756423566914985</v>
      </c>
    </row>
    <row r="720" spans="1:29" x14ac:dyDescent="0.25">
      <c r="A720" s="27">
        <v>45811.284722222219</v>
      </c>
      <c r="B720" s="28" t="s">
        <v>37</v>
      </c>
      <c r="C720" s="28" t="str">
        <f>Table_TrackDisplacement[[#This Row],[Epoch]]&amp;"-"&amp;Table_TrackDisplacement[[#This Row],[Track ID]]</f>
        <v>45811.2847222222-250-RL-OP-0046</v>
      </c>
      <c r="D720" s="34">
        <v>51910.182001914305</v>
      </c>
      <c r="E720" s="34">
        <v>159188.73212074401</v>
      </c>
      <c r="F720" s="34">
        <v>18.879268279071681</v>
      </c>
      <c r="G720" s="34">
        <v>51909.843216847941</v>
      </c>
      <c r="H720" s="34">
        <v>159187.4568637723</v>
      </c>
      <c r="I720" s="34">
        <v>18.867260891925785</v>
      </c>
      <c r="J720" s="33">
        <v>4.4127489672973752E-5</v>
      </c>
      <c r="K720" s="33">
        <v>5.0807726802304387E-4</v>
      </c>
      <c r="L720" s="33">
        <v>8.1657559647396738E-7</v>
      </c>
      <c r="M720" s="33">
        <v>1.1659324081847444E-4</v>
      </c>
      <c r="N720" s="33">
        <v>8.0064032226800919E-4</v>
      </c>
      <c r="O720" s="33">
        <v>-2.5437399577654674E-4</v>
      </c>
      <c r="P720" s="29">
        <f>(Table_TrackDisplacement[[#This Row],[LR Track Z]]-Table_TrackDisplacement[[#This Row],[RR Track Z]])*1000</f>
        <v>12.007387145896331</v>
      </c>
      <c r="Q720" s="29">
        <f>_xlfn.XLOOKUP(Table_TrackDisplacement[[#This Row],[Track ID]],Table__Track_Baseline[Track ID],Table__Track_Baseline[Avg. Cant],"-")</f>
        <v>11.75219657452331</v>
      </c>
      <c r="R720" s="29">
        <f>Table_TrackDisplacement[[#This Row],[Cant Raw Data]]-Table_TrackDisplacement[[#This Row],[BL Cant Raw Data]]</f>
        <v>0.2551905713730207</v>
      </c>
      <c r="S720" s="30">
        <f>(Table_TrackDisplacement[[#This Row],[Delta LR Z]]-Table_TrackDisplacement[[#This Row],[Delta RR Z]])*1000</f>
        <v>0.2551905713730207</v>
      </c>
      <c r="T720" s="29">
        <f>Table_TrackDisplacement[[#This Row],[Cant Delta Data]]-Table_TrackDisplacement[[#This Row],[Raw Cant Change]]</f>
        <v>0</v>
      </c>
      <c r="U720" s="29">
        <f ca="1">IFERROR(Table_TrackDisplacement[[#This Row],[Cant Raw Data]]-OFFSET(Table_TrackDisplacement[[#This Row],[Cant Raw Data]],-2,0),"-")</f>
        <v>9.1027289755629681E-2</v>
      </c>
      <c r="V720" s="29">
        <f ca="1">_xlfn.XLOOKUP(Table_TrackDisplacement[[#This Row],[Track ID]],Table__Track_Baseline[Track ID],Table__Track_Baseline[Avg. Twist],"-")</f>
        <v>0.72360451846975593</v>
      </c>
      <c r="W720" s="29">
        <f ca="1">IFERROR(Table_TrackDisplacement[[#This Row],[Twist Raw Data]]-Table_TrackDisplacement[[#This Row],[BL Twist Raw Data]],"-")</f>
        <v>-0.63257722871412625</v>
      </c>
      <c r="X720" s="29">
        <f ca="1">IFERROR(Table_TrackDisplacement[[#This Row],[Cant Delta Data]]-OFFSET(Table_TrackDisplacement[[#This Row],[Cant Delta Data]],-2,0),"-")</f>
        <v>-0.63257722871412625</v>
      </c>
      <c r="Y720" s="29">
        <f ca="1">IFERROR(Table_TrackDisplacement[[#This Row],[Twist Delta Data]]-Table_TrackDisplacement[[#This Row],[Raw Twist Change]],"-")</f>
        <v>0</v>
      </c>
      <c r="Z7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1319.5453165533625</v>
      </c>
      <c r="AA720" s="29">
        <f>_xlfn.XLOOKUP(Table_TrackDisplacement[[#This Row],[Track ID]],Table__Track_Baseline[Track ID],Table__Track_Baseline[Avg. Gauge],"-")</f>
        <v>1319.8443684156091</v>
      </c>
      <c r="AB720" s="29">
        <f>IFERROR(Table_TrackDisplacement[[#This Row],[Gauge Raw Data]]-Table_TrackDisplacement[[#This Row],[BL Gauge Raw Data]],"-")</f>
        <v>-0.29905186224664249</v>
      </c>
      <c r="AC7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0.39492613678498528</v>
      </c>
    </row>
    <row r="721" spans="1:29" x14ac:dyDescent="0.25">
      <c r="A721" s="27">
        <v>45811.284722222219</v>
      </c>
      <c r="B721" s="28" t="s">
        <v>38</v>
      </c>
      <c r="C721" s="28" t="str">
        <f>Table_TrackDisplacement[[#This Row],[Epoch]]&amp;"-"&amp;Table_TrackDisplacement[[#This Row],[Track ID]]</f>
        <v>45811.2847222222-250-RL-OP-0047</v>
      </c>
      <c r="D721" s="34">
        <v>51911.151141496419</v>
      </c>
      <c r="E721" s="34">
        <v>159188.48944319948</v>
      </c>
      <c r="F721" s="34">
        <v>18.882328518492972</v>
      </c>
      <c r="G721" s="34">
        <v>51910.835170760911</v>
      </c>
      <c r="H721" s="34">
        <v>159187.20742803696</v>
      </c>
      <c r="I721" s="34">
        <v>18.870139055249297</v>
      </c>
      <c r="J721" s="33">
        <v>-3.2747709337854758E-4</v>
      </c>
      <c r="K721" s="33">
        <v>6.8980609648860991E-4</v>
      </c>
      <c r="L721" s="33">
        <v>-4.9101338401413841E-5</v>
      </c>
      <c r="M721" s="33">
        <v>-1.1695425200741738E-5</v>
      </c>
      <c r="N721" s="33">
        <v>9.5205678371712565E-4</v>
      </c>
      <c r="O721" s="33">
        <v>-4.075793569313646E-8</v>
      </c>
      <c r="P721" s="29">
        <f>(Table_TrackDisplacement[[#This Row],[LR Track Z]]-Table_TrackDisplacement[[#This Row],[RR Track Z]])*1000</f>
        <v>12.189463243675647</v>
      </c>
      <c r="Q721" s="29">
        <f>_xlfn.XLOOKUP(Table_TrackDisplacement[[#This Row],[Track ID]],Table__Track_Baseline[Track ID],Table__Track_Baseline[Avg. Cant],"-")</f>
        <v>12.238523824141367</v>
      </c>
      <c r="R721" s="29">
        <f>Table_TrackDisplacement[[#This Row],[Cant Raw Data]]-Table_TrackDisplacement[[#This Row],[BL Cant Raw Data]]</f>
        <v>-4.9060580465720705E-2</v>
      </c>
      <c r="S721" s="30">
        <f>(Table_TrackDisplacement[[#This Row],[Delta LR Z]]-Table_TrackDisplacement[[#This Row],[Delta RR Z]])*1000</f>
        <v>-4.9060580465720705E-2</v>
      </c>
      <c r="T721" s="29">
        <f>Table_TrackDisplacement[[#This Row],[Cant Delta Data]]-Table_TrackDisplacement[[#This Row],[Raw Cant Change]]</f>
        <v>0</v>
      </c>
      <c r="U721" s="29">
        <f ca="1">IFERROR(Table_TrackDisplacement[[#This Row],[Cant Raw Data]]-OFFSET(Table_TrackDisplacement[[#This Row],[Cant Raw Data]],-2,0),"-")</f>
        <v>0.2275897426571305</v>
      </c>
      <c r="V721" s="29">
        <f ca="1">_xlfn.XLOOKUP(Table_TrackDisplacement[[#This Row],[Track ID]],Table__Track_Baseline[Track ID],Table__Track_Baseline[Avg. Twist],"-")</f>
        <v>0.84812950885293503</v>
      </c>
      <c r="W721" s="29">
        <f ca="1">IFERROR(Table_TrackDisplacement[[#This Row],[Twist Raw Data]]-Table_TrackDisplacement[[#This Row],[BL Twist Raw Data]],"-")</f>
        <v>-0.62053976619580453</v>
      </c>
      <c r="X721" s="29">
        <f ca="1">IFERROR(Table_TrackDisplacement[[#This Row],[Cant Delta Data]]-OFFSET(Table_TrackDisplacement[[#This Row],[Cant Delta Data]],-2,0),"-")</f>
        <v>-0.62053976619580453</v>
      </c>
      <c r="Y721" s="29">
        <f ca="1">IFERROR(Table_TrackDisplacement[[#This Row],[Twist Delta Data]]-Table_TrackDisplacement[[#This Row],[Raw Twist Change]],"-")</f>
        <v>0</v>
      </c>
      <c r="Z7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1320.4351425356385</v>
      </c>
      <c r="AA721" s="29">
        <f>_xlfn.XLOOKUP(Table_TrackDisplacement[[#This Row],[Track ID]],Table__Track_Baseline[Track ID],Table__Track_Baseline[Avg. Gauge],"-")</f>
        <v>1320.7658031742594</v>
      </c>
      <c r="AB721" s="29">
        <f>IFERROR(Table_TrackDisplacement[[#This Row],[Gauge Raw Data]]-Table_TrackDisplacement[[#This Row],[BL Gauge Raw Data]],"-")</f>
        <v>-0.33066063862088413</v>
      </c>
      <c r="AC7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0.41340104676285006</v>
      </c>
    </row>
    <row r="722" spans="1:29" x14ac:dyDescent="0.25">
      <c r="A722" s="27">
        <v>45811.284722222219</v>
      </c>
      <c r="B722" s="28" t="s">
        <v>39</v>
      </c>
      <c r="C722" s="28" t="str">
        <f>Table_TrackDisplacement[[#This Row],[Epoch]]&amp;"-"&amp;Table_TrackDisplacement[[#This Row],[Track ID]]</f>
        <v>45811.2847222222-250-RL-OP-0048</v>
      </c>
      <c r="D722" s="34">
        <v>51912.122875350411</v>
      </c>
      <c r="E722" s="34">
        <v>159188.25340524639</v>
      </c>
      <c r="F722" s="34">
        <v>18.886733255176882</v>
      </c>
      <c r="G722" s="34">
        <v>51911.806635538363</v>
      </c>
      <c r="H722" s="34">
        <v>159186.97026833432</v>
      </c>
      <c r="I722" s="34">
        <v>18.873524557994575</v>
      </c>
      <c r="J722" s="33">
        <v>-2.9969606839586049E-4</v>
      </c>
      <c r="K722" s="33">
        <v>7.9957579146139324E-4</v>
      </c>
      <c r="L722" s="33">
        <v>-2.8202988870873469E-4</v>
      </c>
      <c r="M722" s="33">
        <v>-6.5270440245512873E-5</v>
      </c>
      <c r="N722" s="33">
        <v>7.3243599035777152E-4</v>
      </c>
      <c r="O722" s="33">
        <v>-2.2746400674122924E-7</v>
      </c>
      <c r="P722" s="29">
        <f>(Table_TrackDisplacement[[#This Row],[LR Track Z]]-Table_TrackDisplacement[[#This Row],[RR Track Z]])*1000</f>
        <v>13.208697182307105</v>
      </c>
      <c r="Q722" s="29">
        <f>_xlfn.XLOOKUP(Table_TrackDisplacement[[#This Row],[Track ID]],Table__Track_Baseline[Track ID],Table__Track_Baseline[Avg. Cant],"-")</f>
        <v>13.490499607009099</v>
      </c>
      <c r="R722" s="29">
        <f>Table_TrackDisplacement[[#This Row],[Cant Raw Data]]-Table_TrackDisplacement[[#This Row],[BL Cant Raw Data]]</f>
        <v>-0.28180242470199346</v>
      </c>
      <c r="S722" s="30">
        <f>(Table_TrackDisplacement[[#This Row],[Delta LR Z]]-Table_TrackDisplacement[[#This Row],[Delta RR Z]])*1000</f>
        <v>-0.28180242470199346</v>
      </c>
      <c r="T722" s="29">
        <f>Table_TrackDisplacement[[#This Row],[Cant Delta Data]]-Table_TrackDisplacement[[#This Row],[Raw Cant Change]]</f>
        <v>0</v>
      </c>
      <c r="U722" s="29">
        <f ca="1">IFERROR(Table_TrackDisplacement[[#This Row],[Cant Raw Data]]-OFFSET(Table_TrackDisplacement[[#This Row],[Cant Raw Data]],-2,0),"-")</f>
        <v>1.2013100364107743</v>
      </c>
      <c r="V722" s="29">
        <f ca="1">_xlfn.XLOOKUP(Table_TrackDisplacement[[#This Row],[Track ID]],Table__Track_Baseline[Track ID],Table__Track_Baseline[Avg. Twist],"-")</f>
        <v>1.7383030324857884</v>
      </c>
      <c r="W722" s="29">
        <f ca="1">IFERROR(Table_TrackDisplacement[[#This Row],[Twist Raw Data]]-Table_TrackDisplacement[[#This Row],[BL Twist Raw Data]],"-")</f>
        <v>-0.53699299607501416</v>
      </c>
      <c r="X722" s="29">
        <f ca="1">IFERROR(Table_TrackDisplacement[[#This Row],[Cant Delta Data]]-OFFSET(Table_TrackDisplacement[[#This Row],[Cant Delta Data]],-2,0),"-")</f>
        <v>-0.53699299607501416</v>
      </c>
      <c r="Y722" s="29">
        <f ca="1">IFERROR(Table_TrackDisplacement[[#This Row],[Twist Delta Data]]-Table_TrackDisplacement[[#This Row],[Raw Twist Change]],"-")</f>
        <v>0</v>
      </c>
      <c r="Z7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1321.5984350467579</v>
      </c>
      <c r="AA722" s="29">
        <f>_xlfn.XLOOKUP(Table_TrackDisplacement[[#This Row],[Track ID]],Table__Track_Baseline[Track ID],Table__Track_Baseline[Avg. Gauge],"-")</f>
        <v>1321.5922129002581</v>
      </c>
      <c r="AB722" s="29">
        <f>IFERROR(Table_TrackDisplacement[[#This Row],[Gauge Raw Data]]-Table_TrackDisplacement[[#This Row],[BL Gauge Raw Data]],"-")</f>
        <v>6.2221464997946896E-3</v>
      </c>
      <c r="AC7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0.3726603474933195</v>
      </c>
    </row>
    <row r="723" spans="1:29" x14ac:dyDescent="0.25">
      <c r="A723" s="27">
        <v>45811.284722222219</v>
      </c>
      <c r="B723" s="28" t="s">
        <v>40</v>
      </c>
      <c r="C723" s="28" t="str">
        <f>Table_TrackDisplacement[[#This Row],[Epoch]]&amp;"-"&amp;Table_TrackDisplacement[[#This Row],[Track ID]]</f>
        <v>45811.2847222222-250-RL-OP-0049</v>
      </c>
      <c r="D723" s="34">
        <v>51913.094609204403</v>
      </c>
      <c r="E723" s="34">
        <v>159188.0173672933</v>
      </c>
      <c r="F723" s="34">
        <v>18.891137991860795</v>
      </c>
      <c r="G723" s="34">
        <v>51912.778100315809</v>
      </c>
      <c r="H723" s="34">
        <v>159186.73310863168</v>
      </c>
      <c r="I723" s="34">
        <v>18.876910060739853</v>
      </c>
      <c r="J723" s="33">
        <v>-2.7191503613721579E-4</v>
      </c>
      <c r="K723" s="33">
        <v>9.0934548643417656E-4</v>
      </c>
      <c r="L723" s="33">
        <v>-5.1495843900895011E-4</v>
      </c>
      <c r="M723" s="33">
        <v>-1.1884546256624162E-4</v>
      </c>
      <c r="N723" s="33">
        <v>5.1281516789458692E-4</v>
      </c>
      <c r="O723" s="33">
        <v>-4.1417007778932202E-7</v>
      </c>
      <c r="P723" s="29">
        <f>(Table_TrackDisplacement[[#This Row],[LR Track Z]]-Table_TrackDisplacement[[#This Row],[RR Track Z]])*1000</f>
        <v>14.227931120942117</v>
      </c>
      <c r="Q723" s="29">
        <f>_xlfn.XLOOKUP(Table_TrackDisplacement[[#This Row],[Track ID]],Table__Track_Baseline[Track ID],Table__Track_Baseline[Avg. Cant],"-")</f>
        <v>14.742475389873277</v>
      </c>
      <c r="R723" s="29">
        <f>Table_TrackDisplacement[[#This Row],[Cant Raw Data]]-Table_TrackDisplacement[[#This Row],[BL Cant Raw Data]]</f>
        <v>-0.51454426893116079</v>
      </c>
      <c r="S723" s="30">
        <f>(Table_TrackDisplacement[[#This Row],[Delta LR Z]]-Table_TrackDisplacement[[#This Row],[Delta RR Z]])*1000</f>
        <v>-0.51454426893116079</v>
      </c>
      <c r="T723" s="29">
        <f>Table_TrackDisplacement[[#This Row],[Cant Delta Data]]-Table_TrackDisplacement[[#This Row],[Raw Cant Change]]</f>
        <v>0</v>
      </c>
      <c r="U723" s="29">
        <f ca="1">IFERROR(Table_TrackDisplacement[[#This Row],[Cant Raw Data]]-OFFSET(Table_TrackDisplacement[[#This Row],[Cant Raw Data]],-2,0),"-")</f>
        <v>2.0384678772664699</v>
      </c>
      <c r="V723" s="29">
        <f ca="1">_xlfn.XLOOKUP(Table_TrackDisplacement[[#This Row],[Track ID]],Table__Track_Baseline[Track ID],Table__Track_Baseline[Avg. Twist],"-")</f>
        <v>2.50395156573191</v>
      </c>
      <c r="W723" s="29">
        <f ca="1">IFERROR(Table_TrackDisplacement[[#This Row],[Twist Raw Data]]-Table_TrackDisplacement[[#This Row],[BL Twist Raw Data]],"-")</f>
        <v>-0.46548368846544008</v>
      </c>
      <c r="X723" s="29">
        <f ca="1">IFERROR(Table_TrackDisplacement[[#This Row],[Cant Delta Data]]-OFFSET(Table_TrackDisplacement[[#This Row],[Cant Delta Data]],-2,0),"-")</f>
        <v>-0.46548368846544008</v>
      </c>
      <c r="Y723" s="29">
        <f ca="1">IFERROR(Table_TrackDisplacement[[#This Row],[Twist Delta Data]]-Table_TrackDisplacement[[#This Row],[Raw Twist Change]],"-")</f>
        <v>0</v>
      </c>
      <c r="Z7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1322.7624958856691</v>
      </c>
      <c r="AA723" s="29">
        <f>_xlfn.XLOOKUP(Table_TrackDisplacement[[#This Row],[Track ID]],Table__Track_Baseline[Track ID],Table__Track_Baseline[Avg. Gauge],"-")</f>
        <v>1322.4197928471017</v>
      </c>
      <c r="AB723" s="29">
        <f>IFERROR(Table_TrackDisplacement[[#This Row],[Gauge Raw Data]]-Table_TrackDisplacement[[#This Row],[BL Gauge Raw Data]],"-")</f>
        <v>0.34270303856737883</v>
      </c>
      <c r="AC7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0.66739972472590292</v>
      </c>
    </row>
    <row r="724" spans="1:29" x14ac:dyDescent="0.25">
      <c r="A724" s="27">
        <v>45813.284722222219</v>
      </c>
      <c r="B724" s="28" t="s">
        <v>12</v>
      </c>
      <c r="C724" s="28" t="str">
        <f>Table_TrackDisplacement[[#This Row],[Epoch]]&amp;"-"&amp;Table_TrackDisplacement[[#This Row],[Track ID]]</f>
        <v>45813.2847222222-250-RL-OP-0021</v>
      </c>
      <c r="D724" s="34">
        <v>51886.101888003854</v>
      </c>
      <c r="E724" s="34">
        <v>159195.44568170901</v>
      </c>
      <c r="F724" s="34">
        <v>18.870774640796562</v>
      </c>
      <c r="G724" s="34">
        <v>51885.742976150454</v>
      </c>
      <c r="H724" s="34">
        <v>159194.186695724</v>
      </c>
      <c r="I724" s="34">
        <v>18.866787569705</v>
      </c>
      <c r="J724" s="33">
        <v>-9.5402773877140135E-4</v>
      </c>
      <c r="K724" s="33">
        <v>-1.7215055413544178E-4</v>
      </c>
      <c r="L724" s="33">
        <v>7.1828401923212937E-4</v>
      </c>
      <c r="M724" s="33">
        <v>9.1240508481860161E-9</v>
      </c>
      <c r="N724" s="33">
        <v>-2.6193447411060333E-9</v>
      </c>
      <c r="O724" s="33">
        <v>7.1892426442587976E-4</v>
      </c>
      <c r="P724" s="29">
        <f>(Table_TrackDisplacement[[#This Row],[LR Track Z]]-Table_TrackDisplacement[[#This Row],[RR Track Z]])*1000</f>
        <v>3.9870710915614893</v>
      </c>
      <c r="Q724" s="29">
        <f>_xlfn.XLOOKUP(Table_TrackDisplacement[[#This Row],[Track ID]],Table__Track_Baseline[Track ID],Table__Track_Baseline[Avg. Cant],"-")</f>
        <v>3.9877113367552397</v>
      </c>
      <c r="R724" s="29">
        <f>Table_TrackDisplacement[[#This Row],[Cant Raw Data]]-Table_TrackDisplacement[[#This Row],[BL Cant Raw Data]]</f>
        <v>-6.4024519375038835E-4</v>
      </c>
      <c r="S724" s="30">
        <f>(Table_TrackDisplacement[[#This Row],[Delta LR Z]]-Table_TrackDisplacement[[#This Row],[Delta RR Z]])*1000</f>
        <v>-6.4024519375038835E-4</v>
      </c>
      <c r="T724" s="29">
        <f>Table_TrackDisplacement[[#This Row],[Cant Delta Data]]-Table_TrackDisplacement[[#This Row],[Raw Cant Change]]</f>
        <v>0</v>
      </c>
      <c r="U724" s="29">
        <f ca="1">IFERROR(Table_TrackDisplacement[[#This Row],[Cant Raw Data]]-OFFSET(Table_TrackDisplacement[[#This Row],[Cant Raw Data]],-2,0),"-")</f>
        <v>-9.221626090745616</v>
      </c>
      <c r="V724" s="29" t="str">
        <f ca="1">_xlfn.XLOOKUP(Table_TrackDisplacement[[#This Row],[Track ID]],Table__Track_Baseline[Track ID],Table__Track_Baseline[Avg. Twist],"-")</f>
        <v>-</v>
      </c>
      <c r="W724" s="29" t="str">
        <f ca="1">IFERROR(Table_TrackDisplacement[[#This Row],[Twist Raw Data]]-Table_TrackDisplacement[[#This Row],[BL Twist Raw Data]],"-")</f>
        <v>-</v>
      </c>
      <c r="X724" s="29">
        <f ca="1">IFERROR(Table_TrackDisplacement[[#This Row],[Cant Delta Data]]-OFFSET(Table_TrackDisplacement[[#This Row],[Cant Delta Data]],-2,0),"-")</f>
        <v>0.28116217950824307</v>
      </c>
      <c r="Y724" s="29" t="str">
        <f ca="1">IFERROR(Table_TrackDisplacement[[#This Row],[Twist Delta Data]]-Table_TrackDisplacement[[#This Row],[Raw Twist Change]],"-")</f>
        <v>-</v>
      </c>
      <c r="Z7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1309.1521400143849</v>
      </c>
      <c r="AA724" s="29">
        <f>_xlfn.XLOOKUP(Table_TrackDisplacement[[#This Row],[Track ID]],Table__Track_Baseline[Track ID],Table__Track_Baseline[Avg. Gauge],"-")</f>
        <v>1309.5795373260466</v>
      </c>
      <c r="AB724" s="29">
        <f>IFERROR(Table_TrackDisplacement[[#This Row],[Gauge Raw Data]]-Table_TrackDisplacement[[#This Row],[BL Gauge Raw Data]],"-")</f>
        <v>-0.42739731166170714</v>
      </c>
      <c r="AC7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0.96944399373575529</v>
      </c>
    </row>
    <row r="725" spans="1:29" x14ac:dyDescent="0.25">
      <c r="A725" s="27">
        <v>45813.284722222219</v>
      </c>
      <c r="B725" s="28" t="s">
        <v>13</v>
      </c>
      <c r="C725" s="28" t="str">
        <f>Table_TrackDisplacement[[#This Row],[Epoch]]&amp;"-"&amp;Table_TrackDisplacement[[#This Row],[Track ID]]</f>
        <v>45813.2847222222-250-RL-OP-0022</v>
      </c>
      <c r="D725" s="34">
        <v>51887.0635346048</v>
      </c>
      <c r="E725" s="34">
        <v>159195.17139037082</v>
      </c>
      <c r="F725" s="34">
        <v>18.870497718698449</v>
      </c>
      <c r="G725" s="34">
        <v>51886.704005177446</v>
      </c>
      <c r="H725" s="34">
        <v>159193.91024827689</v>
      </c>
      <c r="I725" s="34">
        <v>18.866652437138896</v>
      </c>
      <c r="J725" s="33">
        <v>-8.9753687643678859E-4</v>
      </c>
      <c r="K725" s="33">
        <v>2.5911314878612757E-5</v>
      </c>
      <c r="L725" s="33">
        <v>3.7211053585650689E-4</v>
      </c>
      <c r="M725" s="33">
        <v>2.0088918972760439E-8</v>
      </c>
      <c r="N725" s="33">
        <v>-5.791662260890007E-9</v>
      </c>
      <c r="O725" s="33">
        <v>3.8109285148024696E-4</v>
      </c>
      <c r="P725" s="29">
        <f>(Table_TrackDisplacement[[#This Row],[LR Track Z]]-Table_TrackDisplacement[[#This Row],[RR Track Z]])*1000</f>
        <v>3.8452815595526602</v>
      </c>
      <c r="Q725" s="29">
        <f>_xlfn.XLOOKUP(Table_TrackDisplacement[[#This Row],[Track ID]],Table__Track_Baseline[Track ID],Table__Track_Baseline[Avg. Cant],"-")</f>
        <v>3.8542638751764002</v>
      </c>
      <c r="R725" s="29">
        <f>Table_TrackDisplacement[[#This Row],[Cant Raw Data]]-Table_TrackDisplacement[[#This Row],[BL Cant Raw Data]]</f>
        <v>-8.9823156237400781E-3</v>
      </c>
      <c r="S725" s="30">
        <f>(Table_TrackDisplacement[[#This Row],[Delta LR Z]]-Table_TrackDisplacement[[#This Row],[Delta RR Z]])*1000</f>
        <v>-8.9823156237400781E-3</v>
      </c>
      <c r="T725" s="29">
        <f>Table_TrackDisplacement[[#This Row],[Cant Delta Data]]-Table_TrackDisplacement[[#This Row],[Raw Cant Change]]</f>
        <v>0</v>
      </c>
      <c r="U725" s="29">
        <f ca="1">IFERROR(Table_TrackDisplacement[[#This Row],[Cant Raw Data]]-OFFSET(Table_TrackDisplacement[[#This Row],[Cant Raw Data]],-2,0),"-")</f>
        <v>-10.382649561389456</v>
      </c>
      <c r="V725" s="29" t="str">
        <f ca="1">_xlfn.XLOOKUP(Table_TrackDisplacement[[#This Row],[Track ID]],Table__Track_Baseline[Track ID],Table__Track_Baseline[Avg. Twist],"-")</f>
        <v>-</v>
      </c>
      <c r="W725" s="29" t="str">
        <f ca="1">IFERROR(Table_TrackDisplacement[[#This Row],[Twist Raw Data]]-Table_TrackDisplacement[[#This Row],[BL Twist Raw Data]],"-")</f>
        <v>-</v>
      </c>
      <c r="X725" s="29">
        <f ca="1">IFERROR(Table_TrackDisplacement[[#This Row],[Cant Delta Data]]-OFFSET(Table_TrackDisplacement[[#This Row],[Cant Delta Data]],-2,0),"-")</f>
        <v>0.50556195330742071</v>
      </c>
      <c r="Y725" s="29" t="str">
        <f ca="1">IFERROR(Table_TrackDisplacement[[#This Row],[Twist Delta Data]]-Table_TrackDisplacement[[#This Row],[Raw Twist Change]],"-")</f>
        <v>-</v>
      </c>
      <c r="Z7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1311.394515919533</v>
      </c>
      <c r="AA725" s="29">
        <f>_xlfn.XLOOKUP(Table_TrackDisplacement[[#This Row],[Track ID]],Table__Track_Baseline[Track ID],Table__Track_Baseline[Avg. Gauge],"-")</f>
        <v>1311.6159795455751</v>
      </c>
      <c r="AB725" s="29">
        <f>IFERROR(Table_TrackDisplacement[[#This Row],[Gauge Raw Data]]-Table_TrackDisplacement[[#This Row],[BL Gauge Raw Data]],"-")</f>
        <v>-0.221463626042123</v>
      </c>
      <c r="AC7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0.89797599325597721</v>
      </c>
    </row>
    <row r="726" spans="1:29" x14ac:dyDescent="0.25">
      <c r="A726" s="27">
        <v>45813.284722222219</v>
      </c>
      <c r="B726" s="28" t="s">
        <v>14</v>
      </c>
      <c r="C726" s="28" t="str">
        <f>Table_TrackDisplacement[[#This Row],[Epoch]]&amp;"-"&amp;Table_TrackDisplacement[[#This Row],[Track ID]]</f>
        <v>45813.2847222222-250-RL-OP-0023</v>
      </c>
      <c r="D726" s="34">
        <v>51888.025181205747</v>
      </c>
      <c r="E726" s="34">
        <v>159194.89709903265</v>
      </c>
      <c r="F726" s="34">
        <v>18.870220796600339</v>
      </c>
      <c r="G726" s="34">
        <v>51887.665034204445</v>
      </c>
      <c r="H726" s="34">
        <v>159193.63380082979</v>
      </c>
      <c r="I726" s="34">
        <v>18.866517304572792</v>
      </c>
      <c r="J726" s="33">
        <v>-8.4104601410217583E-4</v>
      </c>
      <c r="K726" s="33">
        <v>2.2397324210032821E-4</v>
      </c>
      <c r="L726" s="33">
        <v>2.5937052484437118E-5</v>
      </c>
      <c r="M726" s="33">
        <v>3.1068339012563229E-8</v>
      </c>
      <c r="N726" s="33">
        <v>-8.934875950217247E-9</v>
      </c>
      <c r="O726" s="33">
        <v>4.3261438534614172E-5</v>
      </c>
      <c r="P726" s="29">
        <f>(Table_TrackDisplacement[[#This Row],[LR Track Z]]-Table_TrackDisplacement[[#This Row],[RR Track Z]])*1000</f>
        <v>3.7034920275473837</v>
      </c>
      <c r="Q726" s="29">
        <f>_xlfn.XLOOKUP(Table_TrackDisplacement[[#This Row],[Track ID]],Table__Track_Baseline[Track ID],Table__Track_Baseline[Avg. Cant],"-")</f>
        <v>3.7208164135975608</v>
      </c>
      <c r="R726" s="29">
        <f>Table_TrackDisplacement[[#This Row],[Cant Raw Data]]-Table_TrackDisplacement[[#This Row],[BL Cant Raw Data]]</f>
        <v>-1.7324386050177054E-2</v>
      </c>
      <c r="S726" s="30">
        <f>(Table_TrackDisplacement[[#This Row],[Delta LR Z]]-Table_TrackDisplacement[[#This Row],[Delta RR Z]])*1000</f>
        <v>-1.7324386050177054E-2</v>
      </c>
      <c r="T726" s="29">
        <f>Table_TrackDisplacement[[#This Row],[Cant Delta Data]]-Table_TrackDisplacement[[#This Row],[Raw Cant Change]]</f>
        <v>0</v>
      </c>
      <c r="U726" s="29">
        <f ca="1">IFERROR(Table_TrackDisplacement[[#This Row],[Cant Raw Data]]-OFFSET(Table_TrackDisplacement[[#This Row],[Cant Raw Data]],-2,0),"-")</f>
        <v>-0.2835790640141056</v>
      </c>
      <c r="V726" s="29">
        <f ca="1">_xlfn.XLOOKUP(Table_TrackDisplacement[[#This Row],[Track ID]],Table__Track_Baseline[Track ID],Table__Track_Baseline[Avg. Twist],"-")</f>
        <v>-0.26689492315767893</v>
      </c>
      <c r="W726" s="29">
        <f ca="1">IFERROR(Table_TrackDisplacement[[#This Row],[Twist Raw Data]]-Table_TrackDisplacement[[#This Row],[BL Twist Raw Data]],"-")</f>
        <v>-1.6684140856426666E-2</v>
      </c>
      <c r="X726" s="29">
        <f ca="1">IFERROR(Table_TrackDisplacement[[#This Row],[Cant Delta Data]]-OFFSET(Table_TrackDisplacement[[#This Row],[Cant Delta Data]],-2,0),"-")</f>
        <v>-1.6684140856426666E-2</v>
      </c>
      <c r="Y726" s="29">
        <f ca="1">IFERROR(Table_TrackDisplacement[[#This Row],[Twist Delta Data]]-Table_TrackDisplacement[[#This Row],[Raw Twist Change]],"-")</f>
        <v>0</v>
      </c>
      <c r="Z7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1313.6369086420634</v>
      </c>
      <c r="AA726" s="29">
        <f>_xlfn.XLOOKUP(Table_TrackDisplacement[[#This Row],[Track ID]],Table__Track_Baseline[Track ID],Table__Track_Baseline[Avg. Gauge],"-")</f>
        <v>1313.6524365911453</v>
      </c>
      <c r="AB726" s="29">
        <f>IFERROR(Table_TrackDisplacement[[#This Row],[Gauge Raw Data]]-Table_TrackDisplacement[[#This Row],[BL Gauge Raw Data]],"-")</f>
        <v>-1.5527949081842962E-2</v>
      </c>
      <c r="AC7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0.87056235190986175</v>
      </c>
    </row>
    <row r="727" spans="1:29" x14ac:dyDescent="0.25">
      <c r="A727" s="27">
        <v>45813.284722222219</v>
      </c>
      <c r="B727" s="28" t="s">
        <v>15</v>
      </c>
      <c r="C727" s="28" t="str">
        <f>Table_TrackDisplacement[[#This Row],[Epoch]]&amp;"-"&amp;Table_TrackDisplacement[[#This Row],[Track ID]]</f>
        <v>45813.2847222222-250-RL-OP-0024</v>
      </c>
      <c r="D727" s="34">
        <v>51888.98628832103</v>
      </c>
      <c r="E727" s="34">
        <v>159194.62201573106</v>
      </c>
      <c r="F727" s="34">
        <v>18.869514730242752</v>
      </c>
      <c r="G727" s="34">
        <v>51888.625080792306</v>
      </c>
      <c r="H727" s="34">
        <v>159193.35699315078</v>
      </c>
      <c r="I727" s="34">
        <v>18.865452876475164</v>
      </c>
      <c r="J727" s="33">
        <v>-2.3585504095535725E-5</v>
      </c>
      <c r="K727" s="33">
        <v>-8.2395679783076048E-5</v>
      </c>
      <c r="L727" s="33">
        <v>-2.2187327530787115E-7</v>
      </c>
      <c r="M727" s="33">
        <v>-1.5310703020077199E-5</v>
      </c>
      <c r="N727" s="33">
        <v>-5.3092167945578694E-5</v>
      </c>
      <c r="O727" s="33">
        <v>-2.3029189932799454E-7</v>
      </c>
      <c r="P727" s="29">
        <f>(Table_TrackDisplacement[[#This Row],[LR Track Z]]-Table_TrackDisplacement[[#This Row],[RR Track Z]])*1000</f>
        <v>4.0618537675882749</v>
      </c>
      <c r="Q727" s="29">
        <f>_xlfn.XLOOKUP(Table_TrackDisplacement[[#This Row],[Track ID]],Table__Track_Baseline[Track ID],Table__Track_Baseline[Avg. Cant],"-")</f>
        <v>4.0618453489642548</v>
      </c>
      <c r="R727" s="29">
        <f>Table_TrackDisplacement[[#This Row],[Cant Raw Data]]-Table_TrackDisplacement[[#This Row],[BL Cant Raw Data]]</f>
        <v>8.4186240201233886E-6</v>
      </c>
      <c r="S727" s="30">
        <f>(Table_TrackDisplacement[[#This Row],[Delta LR Z]]-Table_TrackDisplacement[[#This Row],[Delta RR Z]])*1000</f>
        <v>8.4186240201233886E-6</v>
      </c>
      <c r="T727" s="29">
        <f>Table_TrackDisplacement[[#This Row],[Cant Delta Data]]-Table_TrackDisplacement[[#This Row],[Raw Cant Change]]</f>
        <v>0</v>
      </c>
      <c r="U727" s="29">
        <f ca="1">IFERROR(Table_TrackDisplacement[[#This Row],[Cant Raw Data]]-OFFSET(Table_TrackDisplacement[[#This Row],[Cant Raw Data]],-2,0),"-")</f>
        <v>0.21657220803561472</v>
      </c>
      <c r="V727" s="29">
        <f ca="1">_xlfn.XLOOKUP(Table_TrackDisplacement[[#This Row],[Track ID]],Table__Track_Baseline[Track ID],Table__Track_Baseline[Avg. Twist],"-")</f>
        <v>0.20758147378785452</v>
      </c>
      <c r="W727" s="29">
        <f ca="1">IFERROR(Table_TrackDisplacement[[#This Row],[Twist Raw Data]]-Table_TrackDisplacement[[#This Row],[BL Twist Raw Data]],"-")</f>
        <v>8.9907342477602015E-3</v>
      </c>
      <c r="X727" s="29">
        <f ca="1">IFERROR(Table_TrackDisplacement[[#This Row],[Cant Delta Data]]-OFFSET(Table_TrackDisplacement[[#This Row],[Cant Delta Data]],-2,0),"-")</f>
        <v>8.9907342477602015E-3</v>
      </c>
      <c r="Y727" s="29">
        <f ca="1">IFERROR(Table_TrackDisplacement[[#This Row],[Twist Delta Data]]-Table_TrackDisplacement[[#This Row],[Raw Twist Change]],"-")</f>
        <v>0</v>
      </c>
      <c r="Z7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1315.5871335941924</v>
      </c>
      <c r="AA727" s="29">
        <f>_xlfn.XLOOKUP(Table_TrackDisplacement[[#This Row],[Track ID]],Table__Track_Baseline[Track ID],Table__Track_Baseline[Avg. Gauge],"-")</f>
        <v>1315.6175827293309</v>
      </c>
      <c r="AB727" s="29">
        <f>IFERROR(Table_TrackDisplacement[[#This Row],[Gauge Raw Data]]-Table_TrackDisplacement[[#This Row],[BL Gauge Raw Data]],"-")</f>
        <v>-3.0449135138496786E-2</v>
      </c>
      <c r="AC7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3.0449436936041813E-2</v>
      </c>
    </row>
    <row r="728" spans="1:29" x14ac:dyDescent="0.25">
      <c r="A728" s="27">
        <v>45813.284722222219</v>
      </c>
      <c r="B728" s="28" t="s">
        <v>16</v>
      </c>
      <c r="C728" s="28" t="str">
        <f>Table_TrackDisplacement[[#This Row],[Epoch]]&amp;"-"&amp;Table_TrackDisplacement[[#This Row],[Track ID]]</f>
        <v>45813.2847222222-250-RL-OP-0025</v>
      </c>
      <c r="D728" s="34">
        <v>51889.947664398285</v>
      </c>
      <c r="E728" s="34">
        <v>159194.34677858101</v>
      </c>
      <c r="F728" s="34">
        <v>18.868773577574299</v>
      </c>
      <c r="G728" s="34">
        <v>51889.585912834904</v>
      </c>
      <c r="H728" s="34">
        <v>159193.07986440646</v>
      </c>
      <c r="I728" s="34">
        <v>18.864250806075855</v>
      </c>
      <c r="J728" s="33">
        <v>-4.9094378482550383E-5</v>
      </c>
      <c r="K728" s="33">
        <v>-1.7151059000752866E-4</v>
      </c>
      <c r="L728" s="33">
        <v>-4.6184004887095398E-7</v>
      </c>
      <c r="M728" s="33">
        <v>-3.2886979170143604E-5</v>
      </c>
      <c r="N728" s="33">
        <v>-1.1404053657315671E-4</v>
      </c>
      <c r="O728" s="33">
        <v>-4.9466096996297892E-7</v>
      </c>
      <c r="P728" s="29">
        <f>(Table_TrackDisplacement[[#This Row],[LR Track Z]]-Table_TrackDisplacement[[#This Row],[RR Track Z]])*1000</f>
        <v>4.5227714984434897</v>
      </c>
      <c r="Q728" s="29">
        <f>_xlfn.XLOOKUP(Table_TrackDisplacement[[#This Row],[Track ID]],Table__Track_Baseline[Track ID],Table__Track_Baseline[Avg. Cant],"-")</f>
        <v>4.5227386775223977</v>
      </c>
      <c r="R728" s="29">
        <f>Table_TrackDisplacement[[#This Row],[Cant Raw Data]]-Table_TrackDisplacement[[#This Row],[BL Cant Raw Data]]</f>
        <v>3.2820921092024946E-5</v>
      </c>
      <c r="S728" s="30">
        <f>(Table_TrackDisplacement[[#This Row],[Delta LR Z]]-Table_TrackDisplacement[[#This Row],[Delta RR Z]])*1000</f>
        <v>3.2820921092024946E-5</v>
      </c>
      <c r="T728" s="29">
        <f>Table_TrackDisplacement[[#This Row],[Cant Delta Data]]-Table_TrackDisplacement[[#This Row],[Raw Cant Change]]</f>
        <v>0</v>
      </c>
      <c r="U728" s="29">
        <f ca="1">IFERROR(Table_TrackDisplacement[[#This Row],[Cant Raw Data]]-OFFSET(Table_TrackDisplacement[[#This Row],[Cant Raw Data]],-2,0),"-")</f>
        <v>0.81927947089610598</v>
      </c>
      <c r="V728" s="29">
        <f ca="1">_xlfn.XLOOKUP(Table_TrackDisplacement[[#This Row],[Track ID]],Table__Track_Baseline[Track ID],Table__Track_Baseline[Avg. Twist],"-")</f>
        <v>0.8019222639248369</v>
      </c>
      <c r="W728" s="29">
        <f ca="1">IFERROR(Table_TrackDisplacement[[#This Row],[Twist Raw Data]]-Table_TrackDisplacement[[#This Row],[BL Twist Raw Data]],"-")</f>
        <v>1.7357206971269079E-2</v>
      </c>
      <c r="X728" s="29">
        <f ca="1">IFERROR(Table_TrackDisplacement[[#This Row],[Cant Delta Data]]-OFFSET(Table_TrackDisplacement[[#This Row],[Cant Delta Data]],-2,0),"-")</f>
        <v>1.7357206971269079E-2</v>
      </c>
      <c r="Y728" s="29">
        <f ca="1">IFERROR(Table_TrackDisplacement[[#This Row],[Twist Delta Data]]-Table_TrackDisplacement[[#This Row],[Raw Twist Change]],"-")</f>
        <v>0</v>
      </c>
      <c r="Z7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1317.5568962015589</v>
      </c>
      <c r="AA728" s="29">
        <f>_xlfn.XLOOKUP(Table_TrackDisplacement[[#This Row],[Track ID]],Table__Track_Baseline[Track ID],Table__Track_Baseline[Avg. Gauge],"-")</f>
        <v>1317.6166071174061</v>
      </c>
      <c r="AB728" s="29">
        <f>IFERROR(Table_TrackDisplacement[[#This Row],[Gauge Raw Data]]-Table_TrackDisplacement[[#This Row],[BL Gauge Raw Data]],"-")</f>
        <v>-5.971091584729038E-2</v>
      </c>
      <c r="AC7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5.9711706653170049E-2</v>
      </c>
    </row>
    <row r="729" spans="1:29" x14ac:dyDescent="0.25">
      <c r="A729" s="27">
        <v>45813.284722222219</v>
      </c>
      <c r="B729" s="28" t="s">
        <v>17</v>
      </c>
      <c r="C729" s="28" t="str">
        <f>Table_TrackDisplacement[[#This Row],[Epoch]]&amp;"-"&amp;Table_TrackDisplacement[[#This Row],[Track ID]]</f>
        <v>45813.2847222222-250-RL-OP-0026</v>
      </c>
      <c r="D729" s="34">
        <v>51890.909040475541</v>
      </c>
      <c r="E729" s="34">
        <v>159194.07154143095</v>
      </c>
      <c r="F729" s="34">
        <v>18.868032424905849</v>
      </c>
      <c r="G729" s="34">
        <v>51890.546744877509</v>
      </c>
      <c r="H729" s="34">
        <v>159192.80273566212</v>
      </c>
      <c r="I729" s="34">
        <v>18.86304873567655</v>
      </c>
      <c r="J729" s="33">
        <v>-7.460325286956504E-5</v>
      </c>
      <c r="K729" s="33">
        <v>-2.6062552933581173E-4</v>
      </c>
      <c r="L729" s="33">
        <v>-7.0180681888132312E-7</v>
      </c>
      <c r="M729" s="33">
        <v>-5.046325532021001E-5</v>
      </c>
      <c r="N729" s="33">
        <v>-1.7498896340839565E-4</v>
      </c>
      <c r="O729" s="33">
        <v>-7.5903004415067699E-7</v>
      </c>
      <c r="P729" s="29">
        <f>(Table_TrackDisplacement[[#This Row],[LR Track Z]]-Table_TrackDisplacement[[#This Row],[RR Track Z]])*1000</f>
        <v>4.9836892292987045</v>
      </c>
      <c r="Q729" s="29">
        <f>_xlfn.XLOOKUP(Table_TrackDisplacement[[#This Row],[Track ID]],Table__Track_Baseline[Track ID],Table__Track_Baseline[Avg. Cant],"-")</f>
        <v>4.9836320060734352</v>
      </c>
      <c r="R729" s="29">
        <f>Table_TrackDisplacement[[#This Row],[Cant Raw Data]]-Table_TrackDisplacement[[#This Row],[BL Cant Raw Data]]</f>
        <v>5.7223225269353861E-5</v>
      </c>
      <c r="S729" s="30">
        <f>(Table_TrackDisplacement[[#This Row],[Delta LR Z]]-Table_TrackDisplacement[[#This Row],[Delta RR Z]])*1000</f>
        <v>5.7223225269353861E-5</v>
      </c>
      <c r="T729" s="29">
        <f>Table_TrackDisplacement[[#This Row],[Cant Delta Data]]-Table_TrackDisplacement[[#This Row],[Raw Cant Change]]</f>
        <v>0</v>
      </c>
      <c r="U729" s="29">
        <f ca="1">IFERROR(Table_TrackDisplacement[[#This Row],[Cant Raw Data]]-OFFSET(Table_TrackDisplacement[[#This Row],[Cant Raw Data]],-2,0),"-")</f>
        <v>0.92183546171042963</v>
      </c>
      <c r="V729" s="29">
        <f ca="1">_xlfn.XLOOKUP(Table_TrackDisplacement[[#This Row],[Track ID]],Table__Track_Baseline[Track ID],Table__Track_Baseline[Avg. Twist],"-")</f>
        <v>0.9217866571091804</v>
      </c>
      <c r="W729" s="29">
        <f ca="1">IFERROR(Table_TrackDisplacement[[#This Row],[Twist Raw Data]]-Table_TrackDisplacement[[#This Row],[BL Twist Raw Data]],"-")</f>
        <v>4.8804601249230473E-5</v>
      </c>
      <c r="X729" s="29">
        <f ca="1">IFERROR(Table_TrackDisplacement[[#This Row],[Cant Delta Data]]-OFFSET(Table_TrackDisplacement[[#This Row],[Cant Delta Data]],-2,0),"-")</f>
        <v>4.8804601249230473E-5</v>
      </c>
      <c r="Y729" s="29">
        <f ca="1">IFERROR(Table_TrackDisplacement[[#This Row],[Twist Delta Data]]-Table_TrackDisplacement[[#This Row],[Raw Twist Change]],"-")</f>
        <v>0</v>
      </c>
      <c r="Z7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1319.5268153933114</v>
      </c>
      <c r="AA729" s="29">
        <f>_xlfn.XLOOKUP(Table_TrackDisplacement[[#This Row],[Track ID]],Table__Track_Baseline[Track ID],Table__Track_Baseline[Avg. Gauge],"-")</f>
        <v>1319.6157879683969</v>
      </c>
      <c r="AB729" s="29">
        <f>IFERROR(Table_TrackDisplacement[[#This Row],[Gauge Raw Data]]-Table_TrackDisplacement[[#This Row],[BL Gauge Raw Data]],"-")</f>
        <v>-8.8972575085563221E-2</v>
      </c>
      <c r="AC7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8.8973952255820679E-2</v>
      </c>
    </row>
    <row r="730" spans="1:29" x14ac:dyDescent="0.25">
      <c r="A730" s="27">
        <v>45813.284722222219</v>
      </c>
      <c r="B730" s="28" t="s">
        <v>18</v>
      </c>
      <c r="C730" s="28" t="str">
        <f>Table_TrackDisplacement[[#This Row],[Epoch]]&amp;"-"&amp;Table_TrackDisplacement[[#This Row],[Track ID]]</f>
        <v>45813.2847222222-250-RL-OP-0027</v>
      </c>
      <c r="D730" s="34">
        <v>51891.869997674046</v>
      </c>
      <c r="E730" s="34">
        <v>159193.79503821288</v>
      </c>
      <c r="F730" s="34">
        <v>18.865661670375356</v>
      </c>
      <c r="G730" s="34">
        <v>51891.504267267614</v>
      </c>
      <c r="H730" s="34">
        <v>159192.52660902659</v>
      </c>
      <c r="I730" s="34">
        <v>18.861283294009535</v>
      </c>
      <c r="J730" s="33">
        <v>-9.9999999656574801E-4</v>
      </c>
      <c r="K730" s="33">
        <v>0</v>
      </c>
      <c r="L730" s="33">
        <v>0</v>
      </c>
      <c r="M730" s="33">
        <v>-6.7881068389397115E-4</v>
      </c>
      <c r="N730" s="33">
        <v>-4.2185885831713676E-5</v>
      </c>
      <c r="O730" s="33">
        <v>4.2639255326548664E-7</v>
      </c>
      <c r="P730" s="29">
        <f>(Table_TrackDisplacement[[#This Row],[LR Track Z]]-Table_TrackDisplacement[[#This Row],[RR Track Z]])*1000</f>
        <v>4.3783763658211683</v>
      </c>
      <c r="Q730" s="29">
        <f>_xlfn.XLOOKUP(Table_TrackDisplacement[[#This Row],[Track ID]],Table__Track_Baseline[Track ID],Table__Track_Baseline[Avg. Cant],"-")</f>
        <v>4.3788027583744338</v>
      </c>
      <c r="R730" s="29">
        <f>Table_TrackDisplacement[[#This Row],[Cant Raw Data]]-Table_TrackDisplacement[[#This Row],[BL Cant Raw Data]]</f>
        <v>-4.2639255326548664E-4</v>
      </c>
      <c r="S730" s="30">
        <f>(Table_TrackDisplacement[[#This Row],[Delta LR Z]]-Table_TrackDisplacement[[#This Row],[Delta RR Z]])*1000</f>
        <v>-4.2639255326548664E-4</v>
      </c>
      <c r="T730" s="29">
        <f>Table_TrackDisplacement[[#This Row],[Cant Delta Data]]-Table_TrackDisplacement[[#This Row],[Raw Cant Change]]</f>
        <v>0</v>
      </c>
      <c r="U730" s="29">
        <f ca="1">IFERROR(Table_TrackDisplacement[[#This Row],[Cant Raw Data]]-OFFSET(Table_TrackDisplacement[[#This Row],[Cant Raw Data]],-2,0),"-")</f>
        <v>-0.1443951326223214</v>
      </c>
      <c r="V730" s="29">
        <f ca="1">_xlfn.XLOOKUP(Table_TrackDisplacement[[#This Row],[Track ID]],Table__Track_Baseline[Track ID],Table__Track_Baseline[Avg. Twist],"-")</f>
        <v>-0.14393591914796389</v>
      </c>
      <c r="W730" s="29">
        <f ca="1">IFERROR(Table_TrackDisplacement[[#This Row],[Twist Raw Data]]-Table_TrackDisplacement[[#This Row],[BL Twist Raw Data]],"-")</f>
        <v>-4.5921347435751159E-4</v>
      </c>
      <c r="X730" s="29">
        <f ca="1">IFERROR(Table_TrackDisplacement[[#This Row],[Cant Delta Data]]-OFFSET(Table_TrackDisplacement[[#This Row],[Cant Delta Data]],-2,0),"-")</f>
        <v>-4.5921347435751159E-4</v>
      </c>
      <c r="Y730" s="29">
        <f ca="1">IFERROR(Table_TrackDisplacement[[#This Row],[Twist Delta Data]]-Table_TrackDisplacement[[#This Row],[Raw Twist Change]],"-")</f>
        <v>0</v>
      </c>
      <c r="Z7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1320.1100336646869</v>
      </c>
      <c r="AA730" s="29">
        <f>_xlfn.XLOOKUP(Table_TrackDisplacement[[#This Row],[Track ID]],Table__Track_Baseline[Track ID],Table__Track_Baseline[Avg. Gauge],"-")</f>
        <v>1320.1585236010314</v>
      </c>
      <c r="AB730" s="29">
        <f>IFERROR(Table_TrackDisplacement[[#This Row],[Gauge Raw Data]]-Table_TrackDisplacement[[#This Row],[BL Gauge Raw Data]],"-")</f>
        <v>-4.8489936344594753E-2</v>
      </c>
      <c r="AC7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0.32394815225369678</v>
      </c>
    </row>
    <row r="731" spans="1:29" x14ac:dyDescent="0.25">
      <c r="A731" s="27">
        <v>45813.284722222219</v>
      </c>
      <c r="B731" s="28" t="s">
        <v>19</v>
      </c>
      <c r="C731" s="28" t="str">
        <f>Table_TrackDisplacement[[#This Row],[Epoch]]&amp;"-"&amp;Table_TrackDisplacement[[#This Row],[Track ID]]</f>
        <v>45813.2847222222-250-RL-OP-0028</v>
      </c>
      <c r="D731" s="34">
        <v>51892.83098666594</v>
      </c>
      <c r="E731" s="34">
        <v>159193.51846240537</v>
      </c>
      <c r="F731" s="34">
        <v>18.863216230483452</v>
      </c>
      <c r="G731" s="34">
        <v>51892.465111689802</v>
      </c>
      <c r="H731" s="34">
        <v>159192.24952641845</v>
      </c>
      <c r="I731" s="34">
        <v>18.859487576446288</v>
      </c>
      <c r="J731" s="33">
        <v>-9.9999999656574801E-4</v>
      </c>
      <c r="K731" s="33">
        <v>0</v>
      </c>
      <c r="L731" s="33">
        <v>0</v>
      </c>
      <c r="M731" s="33">
        <v>-6.915136327734217E-4</v>
      </c>
      <c r="N731" s="33">
        <v>-8.6313375504687428E-5</v>
      </c>
      <c r="O731" s="33">
        <v>8.7240986701431211E-7</v>
      </c>
      <c r="P731" s="29">
        <f>(Table_TrackDisplacement[[#This Row],[LR Track Z]]-Table_TrackDisplacement[[#This Row],[RR Track Z]])*1000</f>
        <v>3.7286540371646026</v>
      </c>
      <c r="Q731" s="29">
        <f>_xlfn.XLOOKUP(Table_TrackDisplacement[[#This Row],[Track ID]],Table__Track_Baseline[Track ID],Table__Track_Baseline[Avg. Cant],"-")</f>
        <v>3.729526447031617</v>
      </c>
      <c r="R731" s="29">
        <f>Table_TrackDisplacement[[#This Row],[Cant Raw Data]]-Table_TrackDisplacement[[#This Row],[BL Cant Raw Data]]</f>
        <v>-8.7240986701431211E-4</v>
      </c>
      <c r="S731" s="30">
        <f>(Table_TrackDisplacement[[#This Row],[Delta LR Z]]-Table_TrackDisplacement[[#This Row],[Delta RR Z]])*1000</f>
        <v>-8.7240986701431211E-4</v>
      </c>
      <c r="T731" s="29">
        <f>Table_TrackDisplacement[[#This Row],[Cant Delta Data]]-Table_TrackDisplacement[[#This Row],[Raw Cant Change]]</f>
        <v>0</v>
      </c>
      <c r="U731" s="29">
        <f ca="1">IFERROR(Table_TrackDisplacement[[#This Row],[Cant Raw Data]]-OFFSET(Table_TrackDisplacement[[#This Row],[Cant Raw Data]],-2,0),"-")</f>
        <v>-1.2550351921341019</v>
      </c>
      <c r="V731" s="29">
        <f ca="1">_xlfn.XLOOKUP(Table_TrackDisplacement[[#This Row],[Track ID]],Table__Track_Baseline[Track ID],Table__Track_Baseline[Avg. Twist],"-")</f>
        <v>-1.2541055590418182</v>
      </c>
      <c r="W731" s="29">
        <f ca="1">IFERROR(Table_TrackDisplacement[[#This Row],[Twist Raw Data]]-Table_TrackDisplacement[[#This Row],[BL Twist Raw Data]],"-")</f>
        <v>-9.2963309228366597E-4</v>
      </c>
      <c r="X731" s="29">
        <f ca="1">IFERROR(Table_TrackDisplacement[[#This Row],[Cant Delta Data]]-OFFSET(Table_TrackDisplacement[[#This Row],[Cant Delta Data]],-2,0),"-")</f>
        <v>-9.2963309228366597E-4</v>
      </c>
      <c r="Y731" s="29">
        <f ca="1">IFERROR(Table_TrackDisplacement[[#This Row],[Twist Delta Data]]-Table_TrackDisplacement[[#This Row],[Raw Twist Change]],"-")</f>
        <v>0</v>
      </c>
      <c r="Z7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1320.6350517469127</v>
      </c>
      <c r="AA731" s="29">
        <f>_xlfn.XLOOKUP(Table_TrackDisplacement[[#This Row],[Track ID]],Table__Track_Baseline[Track ID],Table__Track_Baseline[Avg. Gauge],"-")</f>
        <v>1320.6376231231336</v>
      </c>
      <c r="AB731" s="29">
        <f>IFERROR(Table_TrackDisplacement[[#This Row],[Gauge Raw Data]]-Table_TrackDisplacement[[#This Row],[BL Gauge Raw Data]],"-")</f>
        <v>-2.5713762208852131E-3</v>
      </c>
      <c r="AC7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0.32033513159783261</v>
      </c>
    </row>
    <row r="732" spans="1:29" x14ac:dyDescent="0.25">
      <c r="A732" s="27">
        <v>45813.284722222219</v>
      </c>
      <c r="B732" s="28" t="s">
        <v>20</v>
      </c>
      <c r="C732" s="28" t="str">
        <f>Table_TrackDisplacement[[#This Row],[Epoch]]&amp;"-"&amp;Table_TrackDisplacement[[#This Row],[Track ID]]</f>
        <v>45813.2847222222-250-RL-OP-0029</v>
      </c>
      <c r="D732" s="34">
        <v>51893.79183894024</v>
      </c>
      <c r="E732" s="34">
        <v>159193.24190592469</v>
      </c>
      <c r="F732" s="34">
        <v>18.86092641939771</v>
      </c>
      <c r="G732" s="34">
        <v>51893.426692719338</v>
      </c>
      <c r="H732" s="34">
        <v>159191.97223227765</v>
      </c>
      <c r="I732" s="34">
        <v>18.857700906113323</v>
      </c>
      <c r="J732" s="33">
        <v>-9.9552263418445364E-4</v>
      </c>
      <c r="K732" s="33">
        <v>1.5531608369201422E-5</v>
      </c>
      <c r="L732" s="33">
        <v>5.8660084256700884E-6</v>
      </c>
      <c r="M732" s="33">
        <v>1.6082049114629626E-7</v>
      </c>
      <c r="N732" s="33">
        <v>-3.3277564216405153E-4</v>
      </c>
      <c r="O732" s="33">
        <v>2.8613555969059234E-11</v>
      </c>
      <c r="P732" s="29">
        <f>(Table_TrackDisplacement[[#This Row],[LR Track Z]]-Table_TrackDisplacement[[#This Row],[RR Track Z]])*1000</f>
        <v>3.2255132843879153</v>
      </c>
      <c r="Q732" s="29">
        <f>_xlfn.XLOOKUP(Table_TrackDisplacement[[#This Row],[Track ID]],Table__Track_Baseline[Track ID],Table__Track_Baseline[Avg. Cant],"-")</f>
        <v>3.2196473045758012</v>
      </c>
      <c r="R732" s="29">
        <f>Table_TrackDisplacement[[#This Row],[Cant Raw Data]]-Table_TrackDisplacement[[#This Row],[BL Cant Raw Data]]</f>
        <v>5.8659798121141193E-3</v>
      </c>
      <c r="S732" s="30">
        <f>(Table_TrackDisplacement[[#This Row],[Delta LR Z]]-Table_TrackDisplacement[[#This Row],[Delta RR Z]])*1000</f>
        <v>5.8659798121141193E-3</v>
      </c>
      <c r="T732" s="29">
        <f>Table_TrackDisplacement[[#This Row],[Cant Delta Data]]-Table_TrackDisplacement[[#This Row],[Raw Cant Change]]</f>
        <v>0</v>
      </c>
      <c r="U732" s="29">
        <f ca="1">IFERROR(Table_TrackDisplacement[[#This Row],[Cant Raw Data]]-OFFSET(Table_TrackDisplacement[[#This Row],[Cant Raw Data]],-2,0),"-")</f>
        <v>-1.152863081433253</v>
      </c>
      <c r="V732" s="29">
        <f ca="1">_xlfn.XLOOKUP(Table_TrackDisplacement[[#This Row],[Track ID]],Table__Track_Baseline[Track ID],Table__Track_Baseline[Avg. Twist],"-")</f>
        <v>-1.1591554537986326</v>
      </c>
      <c r="W732" s="29">
        <f ca="1">IFERROR(Table_TrackDisplacement[[#This Row],[Twist Raw Data]]-Table_TrackDisplacement[[#This Row],[BL Twist Raw Data]],"-")</f>
        <v>6.292372365379606E-3</v>
      </c>
      <c r="X732" s="29">
        <f ca="1">IFERROR(Table_TrackDisplacement[[#This Row],[Cant Delta Data]]-OFFSET(Table_TrackDisplacement[[#This Row],[Cant Delta Data]],-2,0),"-")</f>
        <v>6.292372365379606E-3</v>
      </c>
      <c r="Y732" s="29">
        <f ca="1">IFERROR(Table_TrackDisplacement[[#This Row],[Twist Delta Data]]-Table_TrackDisplacement[[#This Row],[Raw Twist Change]],"-")</f>
        <v>0</v>
      </c>
      <c r="Z7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1321.1409222939872</v>
      </c>
      <c r="AA732" s="29">
        <f>_xlfn.XLOOKUP(Table_TrackDisplacement[[#This Row],[Track ID]],Table__Track_Baseline[Track ID],Table__Track_Baseline[Avg. Gauge],"-")</f>
        <v>1321.0817834196855</v>
      </c>
      <c r="AB732" s="29">
        <f>IFERROR(Table_TrackDisplacement[[#This Row],[Gauge Raw Data]]-Table_TrackDisplacement[[#This Row],[BL Gauge Raw Data]],"-")</f>
        <v>5.9138874301652322E-2</v>
      </c>
      <c r="AC7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1.0548639212751225</v>
      </c>
    </row>
    <row r="733" spans="1:29" x14ac:dyDescent="0.25">
      <c r="A733" s="27">
        <v>45813.284722222219</v>
      </c>
      <c r="B733" s="28" t="s">
        <v>21</v>
      </c>
      <c r="C733" s="28" t="str">
        <f>Table_TrackDisplacement[[#This Row],[Epoch]]&amp;"-"&amp;Table_TrackDisplacement[[#This Row],[Track ID]]</f>
        <v>45813.2847222222-250-RL-OP-0030</v>
      </c>
      <c r="D733" s="34">
        <v>51894.752729646825</v>
      </c>
      <c r="E733" s="34">
        <v>159192.96497849975</v>
      </c>
      <c r="F733" s="34">
        <v>18.861427736242298</v>
      </c>
      <c r="G733" s="34">
        <v>51894.38758316014</v>
      </c>
      <c r="H733" s="34">
        <v>159191.6953035295</v>
      </c>
      <c r="I733" s="34">
        <v>18.857871870891774</v>
      </c>
      <c r="J733" s="33">
        <v>-9.1056327801197767E-4</v>
      </c>
      <c r="K733" s="33">
        <v>3.1024907366372645E-4</v>
      </c>
      <c r="L733" s="33">
        <v>1.1717546621170527E-4</v>
      </c>
      <c r="M733" s="33">
        <v>3.0504175811074674E-5</v>
      </c>
      <c r="N733" s="33">
        <v>-2.2755490499548614E-4</v>
      </c>
      <c r="O733" s="33">
        <v>5.4274025274025917E-9</v>
      </c>
      <c r="P733" s="29">
        <f>(Table_TrackDisplacement[[#This Row],[LR Track Z]]-Table_TrackDisplacement[[#This Row],[RR Track Z]])*1000</f>
        <v>3.5558653505241011</v>
      </c>
      <c r="Q733" s="29">
        <f>_xlfn.XLOOKUP(Table_TrackDisplacement[[#This Row],[Track ID]],Table__Track_Baseline[Track ID],Table__Track_Baseline[Avg. Cant],"-")</f>
        <v>3.4386953117149233</v>
      </c>
      <c r="R733" s="29">
        <f>Table_TrackDisplacement[[#This Row],[Cant Raw Data]]-Table_TrackDisplacement[[#This Row],[BL Cant Raw Data]]</f>
        <v>0.11717003880917787</v>
      </c>
      <c r="S733" s="30">
        <f>(Table_TrackDisplacement[[#This Row],[Delta LR Z]]-Table_TrackDisplacement[[#This Row],[Delta RR Z]])*1000</f>
        <v>0.11717003880917787</v>
      </c>
      <c r="T733" s="29">
        <f>Table_TrackDisplacement[[#This Row],[Cant Delta Data]]-Table_TrackDisplacement[[#This Row],[Raw Cant Change]]</f>
        <v>0</v>
      </c>
      <c r="U733" s="29">
        <f ca="1">IFERROR(Table_TrackDisplacement[[#This Row],[Cant Raw Data]]-OFFSET(Table_TrackDisplacement[[#This Row],[Cant Raw Data]],-2,0),"-")</f>
        <v>-0.17278868664050151</v>
      </c>
      <c r="V733" s="29">
        <f ca="1">_xlfn.XLOOKUP(Table_TrackDisplacement[[#This Row],[Track ID]],Table__Track_Baseline[Track ID],Table__Track_Baseline[Avg. Twist],"-")</f>
        <v>-0.29083113531669369</v>
      </c>
      <c r="W733" s="29">
        <f ca="1">IFERROR(Table_TrackDisplacement[[#This Row],[Twist Raw Data]]-Table_TrackDisplacement[[#This Row],[BL Twist Raw Data]],"-")</f>
        <v>0.11804244867619218</v>
      </c>
      <c r="X733" s="29">
        <f ca="1">IFERROR(Table_TrackDisplacement[[#This Row],[Cant Delta Data]]-OFFSET(Table_TrackDisplacement[[#This Row],[Cant Delta Data]],-2,0),"-")</f>
        <v>0.11804244867619218</v>
      </c>
      <c r="Y733" s="29">
        <f ca="1">IFERROR(Table_TrackDisplacement[[#This Row],[Twist Delta Data]]-Table_TrackDisplacement[[#This Row],[Raw Twist Change]],"-")</f>
        <v>0</v>
      </c>
      <c r="Z7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1321.1431152537607</v>
      </c>
      <c r="AA733" s="29">
        <f>_xlfn.XLOOKUP(Table_TrackDisplacement[[#This Row],[Track ID]],Table__Track_Baseline[Track ID],Table__Track_Baseline[Avg. Gauge],"-")</f>
        <v>1320.8864707908592</v>
      </c>
      <c r="AB733" s="29">
        <f>IFERROR(Table_TrackDisplacement[[#This Row],[Gauge Raw Data]]-Table_TrackDisplacement[[#This Row],[BL Gauge Raw Data]],"-")</f>
        <v>0.2566444629014768</v>
      </c>
      <c r="AC7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1.0902155246102607</v>
      </c>
    </row>
    <row r="734" spans="1:29" x14ac:dyDescent="0.25">
      <c r="A734" s="27">
        <v>45813.284722222219</v>
      </c>
      <c r="B734" s="28" t="s">
        <v>22</v>
      </c>
      <c r="C734" s="28" t="str">
        <f>Table_TrackDisplacement[[#This Row],[Epoch]]&amp;"-"&amp;Table_TrackDisplacement[[#This Row],[Track ID]]</f>
        <v>45813.2847222222-250-RL-OP-0031</v>
      </c>
      <c r="D734" s="34">
        <v>51895.713620353403</v>
      </c>
      <c r="E734" s="34">
        <v>159192.6880510748</v>
      </c>
      <c r="F734" s="34">
        <v>18.861929053086882</v>
      </c>
      <c r="G734" s="34">
        <v>51895.348473600949</v>
      </c>
      <c r="H734" s="34">
        <v>159191.41837478138</v>
      </c>
      <c r="I734" s="34">
        <v>18.858042835670226</v>
      </c>
      <c r="J734" s="33">
        <v>-8.2560392183950171E-4</v>
      </c>
      <c r="K734" s="33">
        <v>6.0496653895825148E-4</v>
      </c>
      <c r="L734" s="33">
        <v>2.2848492399774045E-4</v>
      </c>
      <c r="M734" s="33">
        <v>6.0847531131003052E-5</v>
      </c>
      <c r="N734" s="33">
        <v>-1.2233413872309029E-4</v>
      </c>
      <c r="O734" s="33">
        <v>1.0826191498836124E-8</v>
      </c>
      <c r="P734" s="29">
        <f>(Table_TrackDisplacement[[#This Row],[LR Track Z]]-Table_TrackDisplacement[[#This Row],[RR Track Z]])*1000</f>
        <v>3.8862174166567343</v>
      </c>
      <c r="Q734" s="29">
        <f>_xlfn.XLOOKUP(Table_TrackDisplacement[[#This Row],[Track ID]],Table__Track_Baseline[Track ID],Table__Track_Baseline[Avg. Cant],"-")</f>
        <v>3.6577433188504926</v>
      </c>
      <c r="R734" s="29">
        <f>Table_TrackDisplacement[[#This Row],[Cant Raw Data]]-Table_TrackDisplacement[[#This Row],[BL Cant Raw Data]]</f>
        <v>0.22847409780624162</v>
      </c>
      <c r="S734" s="30">
        <f>(Table_TrackDisplacement[[#This Row],[Delta LR Z]]-Table_TrackDisplacement[[#This Row],[Delta RR Z]])*1000</f>
        <v>0.22847409780624162</v>
      </c>
      <c r="T734" s="29">
        <f>Table_TrackDisplacement[[#This Row],[Cant Delta Data]]-Table_TrackDisplacement[[#This Row],[Raw Cant Change]]</f>
        <v>0</v>
      </c>
      <c r="U734" s="29">
        <f ca="1">IFERROR(Table_TrackDisplacement[[#This Row],[Cant Raw Data]]-OFFSET(Table_TrackDisplacement[[#This Row],[Cant Raw Data]],-2,0),"-")</f>
        <v>0.66070413226881897</v>
      </c>
      <c r="V734" s="29">
        <f ca="1">_xlfn.XLOOKUP(Table_TrackDisplacement[[#This Row],[Track ID]],Table__Track_Baseline[Track ID],Table__Track_Baseline[Avg. Twist],"-")</f>
        <v>0.43809601427469147</v>
      </c>
      <c r="W734" s="29">
        <f ca="1">IFERROR(Table_TrackDisplacement[[#This Row],[Twist Raw Data]]-Table_TrackDisplacement[[#This Row],[BL Twist Raw Data]],"-")</f>
        <v>0.2226081179941275</v>
      </c>
      <c r="X734" s="29">
        <f ca="1">IFERROR(Table_TrackDisplacement[[#This Row],[Cant Delta Data]]-OFFSET(Table_TrackDisplacement[[#This Row],[Cant Delta Data]],-2,0),"-")</f>
        <v>0.2226081179941275</v>
      </c>
      <c r="Y734" s="29">
        <f ca="1">IFERROR(Table_TrackDisplacement[[#This Row],[Twist Delta Data]]-Table_TrackDisplacement[[#This Row],[Raw Twist Change]],"-")</f>
        <v>0</v>
      </c>
      <c r="Z7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1321.1453907837331</v>
      </c>
      <c r="AA734" s="29">
        <f>_xlfn.XLOOKUP(Table_TrackDisplacement[[#This Row],[Track ID]],Table__Track_Baseline[Track ID],Table__Track_Baseline[Avg. Gauge],"-")</f>
        <v>1320.6911946526989</v>
      </c>
      <c r="AB734" s="29">
        <f>IFERROR(Table_TrackDisplacement[[#This Row],[Gauge Raw Data]]-Table_TrackDisplacement[[#This Row],[BL Gauge Raw Data]],"-")</f>
        <v>0.45419613103422307</v>
      </c>
      <c r="AC7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1.1691718725652076</v>
      </c>
    </row>
    <row r="735" spans="1:29" x14ac:dyDescent="0.25">
      <c r="A735" s="27">
        <v>45813.284722222219</v>
      </c>
      <c r="B735" s="28" t="s">
        <v>23</v>
      </c>
      <c r="C735" s="28" t="str">
        <f>Table_TrackDisplacement[[#This Row],[Epoch]]&amp;"-"&amp;Table_TrackDisplacement[[#This Row],[Track ID]]</f>
        <v>45813.2847222222-250-RL-OP-0032</v>
      </c>
      <c r="D735" s="34">
        <v>51896.675400318774</v>
      </c>
      <c r="E735" s="34">
        <v>159192.4108883453</v>
      </c>
      <c r="F735" s="34">
        <v>18.862476975813159</v>
      </c>
      <c r="G735" s="34">
        <v>51896.309521418087</v>
      </c>
      <c r="H735" s="34">
        <v>159191.14170884955</v>
      </c>
      <c r="I735" s="34">
        <v>18.858247340168667</v>
      </c>
      <c r="J735" s="33">
        <v>-1.8839127733372152E-6</v>
      </c>
      <c r="K735" s="33">
        <v>6.6008087014779449E-4</v>
      </c>
      <c r="L735" s="33">
        <v>3.2620349303513763E-4</v>
      </c>
      <c r="M735" s="33">
        <v>6.7666405811905861E-9</v>
      </c>
      <c r="N735" s="33">
        <v>-1.9208528101444244E-9</v>
      </c>
      <c r="O735" s="33">
        <v>-9.2823794659580017E-6</v>
      </c>
      <c r="P735" s="29">
        <f>(Table_TrackDisplacement[[#This Row],[LR Track Z]]-Table_TrackDisplacement[[#This Row],[RR Track Z]])*1000</f>
        <v>4.2296356444921912</v>
      </c>
      <c r="Q735" s="29">
        <f>_xlfn.XLOOKUP(Table_TrackDisplacement[[#This Row],[Track ID]],Table__Track_Baseline[Track ID],Table__Track_Baseline[Avg. Cant],"-")</f>
        <v>3.8941497719910956</v>
      </c>
      <c r="R735" s="29">
        <f>Table_TrackDisplacement[[#This Row],[Cant Raw Data]]-Table_TrackDisplacement[[#This Row],[BL Cant Raw Data]]</f>
        <v>0.33548587250109563</v>
      </c>
      <c r="S735" s="30">
        <f>(Table_TrackDisplacement[[#This Row],[Delta LR Z]]-Table_TrackDisplacement[[#This Row],[Delta RR Z]])*1000</f>
        <v>0.33548587250109563</v>
      </c>
      <c r="T735" s="29">
        <f>Table_TrackDisplacement[[#This Row],[Cant Delta Data]]-Table_TrackDisplacement[[#This Row],[Raw Cant Change]]</f>
        <v>0</v>
      </c>
      <c r="U735" s="29">
        <f ca="1">IFERROR(Table_TrackDisplacement[[#This Row],[Cant Raw Data]]-OFFSET(Table_TrackDisplacement[[#This Row],[Cant Raw Data]],-2,0),"-")</f>
        <v>0.67377029396809007</v>
      </c>
      <c r="V735" s="29">
        <f ca="1">_xlfn.XLOOKUP(Table_TrackDisplacement[[#This Row],[Track ID]],Table__Track_Baseline[Track ID],Table__Track_Baseline[Avg. Twist],"-")</f>
        <v>0.45545446027617231</v>
      </c>
      <c r="W735" s="29">
        <f ca="1">IFERROR(Table_TrackDisplacement[[#This Row],[Twist Raw Data]]-Table_TrackDisplacement[[#This Row],[BL Twist Raw Data]],"-")</f>
        <v>0.21831583369191776</v>
      </c>
      <c r="X735" s="29">
        <f ca="1">IFERROR(Table_TrackDisplacement[[#This Row],[Cant Delta Data]]-OFFSET(Table_TrackDisplacement[[#This Row],[Cant Delta Data]],-2,0),"-")</f>
        <v>0.21831583369191776</v>
      </c>
      <c r="Y735" s="29">
        <f ca="1">IFERROR(Table_TrackDisplacement[[#This Row],[Twist Delta Data]]-Table_TrackDisplacement[[#This Row],[Raw Twist Change]],"-")</f>
        <v>0</v>
      </c>
      <c r="Z7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1320.87162594187</v>
      </c>
      <c r="AA735" s="29">
        <f>_xlfn.XLOOKUP(Table_TrackDisplacement[[#This Row],[Track ID]],Table__Track_Baseline[Track ID],Table__Track_Baseline[Avg. Gauge],"-")</f>
        <v>1320.2368798619764</v>
      </c>
      <c r="AB735" s="29">
        <f>IFERROR(Table_TrackDisplacement[[#This Row],[Gauge Raw Data]]-Table_TrackDisplacement[[#This Row],[BL Gauge Raw Data]],"-")</f>
        <v>0.63474607989360265</v>
      </c>
      <c r="AC7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0.74044826712716083</v>
      </c>
    </row>
    <row r="736" spans="1:29" x14ac:dyDescent="0.25">
      <c r="A736" s="27">
        <v>45813.284722222219</v>
      </c>
      <c r="B736" s="28" t="s">
        <v>24</v>
      </c>
      <c r="C736" s="28" t="str">
        <f>Table_TrackDisplacement[[#This Row],[Epoch]]&amp;"-"&amp;Table_TrackDisplacement[[#This Row],[Track ID]]</f>
        <v>45813.2847222222-250-RL-OP-0033</v>
      </c>
      <c r="D736" s="34">
        <v>51897.636381111792</v>
      </c>
      <c r="E736" s="34">
        <v>159192.13427607363</v>
      </c>
      <c r="F736" s="34">
        <v>18.863728615051535</v>
      </c>
      <c r="G736" s="34">
        <v>51897.271420156809</v>
      </c>
      <c r="H736" s="34">
        <v>159190.86830352191</v>
      </c>
      <c r="I736" s="34">
        <v>18.858833233345244</v>
      </c>
      <c r="J736" s="33">
        <v>-3.2516683859284967E-5</v>
      </c>
      <c r="K736" s="33">
        <v>5.5299466475844383E-4</v>
      </c>
      <c r="L736" s="33">
        <v>2.1027113043814438E-4</v>
      </c>
      <c r="M736" s="33">
        <v>9.0556568466126919E-8</v>
      </c>
      <c r="N736" s="33">
        <v>-2.5727786123752594E-8</v>
      </c>
      <c r="O736" s="33">
        <v>-1.241633134263509E-4</v>
      </c>
      <c r="P736" s="29">
        <f>(Table_TrackDisplacement[[#This Row],[LR Track Z]]-Table_TrackDisplacement[[#This Row],[RR Track Z]])*1000</f>
        <v>4.8953817062908911</v>
      </c>
      <c r="Q736" s="29">
        <f>_xlfn.XLOOKUP(Table_TrackDisplacement[[#This Row],[Track ID]],Table__Track_Baseline[Track ID],Table__Track_Baseline[Avg. Cant],"-")</f>
        <v>4.5609472624263958</v>
      </c>
      <c r="R736" s="29">
        <f>Table_TrackDisplacement[[#This Row],[Cant Raw Data]]-Table_TrackDisplacement[[#This Row],[BL Cant Raw Data]]</f>
        <v>0.33443444386449528</v>
      </c>
      <c r="S736" s="30">
        <f>(Table_TrackDisplacement[[#This Row],[Delta LR Z]]-Table_TrackDisplacement[[#This Row],[Delta RR Z]])*1000</f>
        <v>0.33443444386449528</v>
      </c>
      <c r="T736" s="29">
        <f>Table_TrackDisplacement[[#This Row],[Cant Delta Data]]-Table_TrackDisplacement[[#This Row],[Raw Cant Change]]</f>
        <v>0</v>
      </c>
      <c r="U736" s="29">
        <f ca="1">IFERROR(Table_TrackDisplacement[[#This Row],[Cant Raw Data]]-OFFSET(Table_TrackDisplacement[[#This Row],[Cant Raw Data]],-2,0),"-")</f>
        <v>1.0091642896341568</v>
      </c>
      <c r="V736" s="29">
        <f ca="1">_xlfn.XLOOKUP(Table_TrackDisplacement[[#This Row],[Track ID]],Table__Track_Baseline[Track ID],Table__Track_Baseline[Avg. Twist],"-")</f>
        <v>0.90320394357590317</v>
      </c>
      <c r="W736" s="29">
        <f ca="1">IFERROR(Table_TrackDisplacement[[#This Row],[Twist Raw Data]]-Table_TrackDisplacement[[#This Row],[BL Twist Raw Data]],"-")</f>
        <v>0.10596034605825366</v>
      </c>
      <c r="X736" s="29">
        <f ca="1">IFERROR(Table_TrackDisplacement[[#This Row],[Cant Delta Data]]-OFFSET(Table_TrackDisplacement[[#This Row],[Cant Delta Data]],-2,0),"-")</f>
        <v>0.10596034605825366</v>
      </c>
      <c r="Y736" s="29">
        <f ca="1">IFERROR(Table_TrackDisplacement[[#This Row],[Twist Delta Data]]-Table_TrackDisplacement[[#This Row],[Raw Twist Change]],"-")</f>
        <v>0</v>
      </c>
      <c r="Z7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1317.5382215025695</v>
      </c>
      <c r="AA736" s="29">
        <f>_xlfn.XLOOKUP(Table_TrackDisplacement[[#This Row],[Track ID]],Table__Track_Baseline[Track ID],Table__Track_Baseline[Avg. Gauge],"-")</f>
        <v>1317.0146897271238</v>
      </c>
      <c r="AB736" s="29">
        <f>IFERROR(Table_TrackDisplacement[[#This Row],[Gauge Raw Data]]-Table_TrackDisplacement[[#This Row],[BL Gauge Raw Data]],"-")</f>
        <v>0.52353177544569007</v>
      </c>
      <c r="AC7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0.64710214336023886</v>
      </c>
    </row>
    <row r="737" spans="1:29" x14ac:dyDescent="0.25">
      <c r="A737" s="27">
        <v>45813.284722222219</v>
      </c>
      <c r="B737" s="28" t="s">
        <v>25</v>
      </c>
      <c r="C737" s="28" t="str">
        <f>Table_TrackDisplacement[[#This Row],[Epoch]]&amp;"-"&amp;Table_TrackDisplacement[[#This Row],[Track ID]]</f>
        <v>45813.2847222222-250-RL-OP-0034</v>
      </c>
      <c r="D737" s="34">
        <v>51898.597361904809</v>
      </c>
      <c r="E737" s="34">
        <v>159191.85766380193</v>
      </c>
      <c r="F737" s="34">
        <v>18.864980254289915</v>
      </c>
      <c r="G737" s="34">
        <v>51898.233318895531</v>
      </c>
      <c r="H737" s="34">
        <v>159190.59489819428</v>
      </c>
      <c r="I737" s="34">
        <v>18.859419126521821</v>
      </c>
      <c r="J737" s="33">
        <v>-6.3149454945232719E-5</v>
      </c>
      <c r="K737" s="33">
        <v>4.4590843026526272E-4</v>
      </c>
      <c r="L737" s="33">
        <v>9.4338767841151139E-5</v>
      </c>
      <c r="M737" s="33">
        <v>1.7433922039344907E-7</v>
      </c>
      <c r="N737" s="33">
        <v>-4.9563823267817497E-8</v>
      </c>
      <c r="O737" s="33">
        <v>-2.3904424738674379E-4</v>
      </c>
      <c r="P737" s="29">
        <f>(Table_TrackDisplacement[[#This Row],[LR Track Z]]-Table_TrackDisplacement[[#This Row],[RR Track Z]])*1000</f>
        <v>5.5611277680931437</v>
      </c>
      <c r="Q737" s="29">
        <f>_xlfn.XLOOKUP(Table_TrackDisplacement[[#This Row],[Track ID]],Table__Track_Baseline[Track ID],Table__Track_Baseline[Avg. Cant],"-")</f>
        <v>5.2277447528652488</v>
      </c>
      <c r="R737" s="29">
        <f>Table_TrackDisplacement[[#This Row],[Cant Raw Data]]-Table_TrackDisplacement[[#This Row],[BL Cant Raw Data]]</f>
        <v>0.33338301522789493</v>
      </c>
      <c r="S737" s="30">
        <f>(Table_TrackDisplacement[[#This Row],[Delta LR Z]]-Table_TrackDisplacement[[#This Row],[Delta RR Z]])*1000</f>
        <v>0.33338301522789493</v>
      </c>
      <c r="T737" s="29">
        <f>Table_TrackDisplacement[[#This Row],[Cant Delta Data]]-Table_TrackDisplacement[[#This Row],[Raw Cant Change]]</f>
        <v>0</v>
      </c>
      <c r="U737" s="29">
        <f ca="1">IFERROR(Table_TrackDisplacement[[#This Row],[Cant Raw Data]]-OFFSET(Table_TrackDisplacement[[#This Row],[Cant Raw Data]],-2,0),"-")</f>
        <v>1.3314921236009525</v>
      </c>
      <c r="V737" s="29">
        <f ca="1">_xlfn.XLOOKUP(Table_TrackDisplacement[[#This Row],[Track ID]],Table__Track_Baseline[Track ID],Table__Track_Baseline[Avg. Twist],"-")</f>
        <v>1.3335949808741532</v>
      </c>
      <c r="W737" s="29">
        <f ca="1">IFERROR(Table_TrackDisplacement[[#This Row],[Twist Raw Data]]-Table_TrackDisplacement[[#This Row],[BL Twist Raw Data]],"-")</f>
        <v>-2.1028572732006978E-3</v>
      </c>
      <c r="X737" s="29">
        <f ca="1">IFERROR(Table_TrackDisplacement[[#This Row],[Cant Delta Data]]-OFFSET(Table_TrackDisplacement[[#This Row],[Cant Delta Data]],-2,0),"-")</f>
        <v>-2.1028572732006978E-3</v>
      </c>
      <c r="Y737" s="29">
        <f ca="1">IFERROR(Table_TrackDisplacement[[#This Row],[Twist Delta Data]]-Table_TrackDisplacement[[#This Row],[Raw Twist Change]],"-")</f>
        <v>0</v>
      </c>
      <c r="Z7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1314.2051661033915</v>
      </c>
      <c r="AA737" s="29">
        <f>_xlfn.XLOOKUP(Table_TrackDisplacement[[#This Row],[Track ID]],Table__Track_Baseline[Track ID],Table__Track_Baseline[Avg. Gauge],"-")</f>
        <v>1313.7928485909856</v>
      </c>
      <c r="AB737" s="29">
        <f>IFERROR(Table_TrackDisplacement[[#This Row],[Gauge Raw Data]]-Table_TrackDisplacement[[#This Row],[BL Gauge Raw Data]],"-")</f>
        <v>0.41231751240593439</v>
      </c>
      <c r="AC7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0.56038617955963121</v>
      </c>
    </row>
    <row r="738" spans="1:29" x14ac:dyDescent="0.25">
      <c r="A738" s="27">
        <v>45813.284722222219</v>
      </c>
      <c r="B738" s="28" t="s">
        <v>26</v>
      </c>
      <c r="C738" s="28" t="str">
        <f>Table_TrackDisplacement[[#This Row],[Epoch]]&amp;"-"&amp;Table_TrackDisplacement[[#This Row],[Track ID]]</f>
        <v>45813.2847222222-250-RL-OP-0035</v>
      </c>
      <c r="D738" s="34">
        <v>51899.558748431518</v>
      </c>
      <c r="E738" s="34">
        <v>159191.58237758733</v>
      </c>
      <c r="F738" s="34">
        <v>18.866</v>
      </c>
      <c r="G738" s="34">
        <v>51899.203488344778</v>
      </c>
      <c r="H738" s="34">
        <v>159190.31967680616</v>
      </c>
      <c r="I738" s="34">
        <v>18.859777416319687</v>
      </c>
      <c r="J738" s="33">
        <v>0</v>
      </c>
      <c r="K738" s="33">
        <v>3.3333332976326346E-4</v>
      </c>
      <c r="L738" s="33">
        <v>0</v>
      </c>
      <c r="M738" s="33">
        <v>1.0671683412510902E-5</v>
      </c>
      <c r="N738" s="33">
        <v>3.7855934351682663E-5</v>
      </c>
      <c r="O738" s="33">
        <v>-3.1291177260328595E-4</v>
      </c>
      <c r="P738" s="29">
        <f>(Table_TrackDisplacement[[#This Row],[LR Track Z]]-Table_TrackDisplacement[[#This Row],[RR Track Z]])*1000</f>
        <v>6.2225836803122547</v>
      </c>
      <c r="Q738" s="29">
        <f>_xlfn.XLOOKUP(Table_TrackDisplacement[[#This Row],[Track ID]],Table__Track_Baseline[Track ID],Table__Track_Baseline[Avg. Cant],"-")</f>
        <v>5.9096719077089688</v>
      </c>
      <c r="R738" s="29">
        <f>Table_TrackDisplacement[[#This Row],[Cant Raw Data]]-Table_TrackDisplacement[[#This Row],[BL Cant Raw Data]]</f>
        <v>0.31291177260328595</v>
      </c>
      <c r="S738" s="30">
        <f>(Table_TrackDisplacement[[#This Row],[Delta LR Z]]-Table_TrackDisplacement[[#This Row],[Delta RR Z]])*1000</f>
        <v>0.31291177260328595</v>
      </c>
      <c r="T738" s="29">
        <f>Table_TrackDisplacement[[#This Row],[Cant Delta Data]]-Table_TrackDisplacement[[#This Row],[Raw Cant Change]]</f>
        <v>0</v>
      </c>
      <c r="U738" s="29">
        <f ca="1">IFERROR(Table_TrackDisplacement[[#This Row],[Cant Raw Data]]-OFFSET(Table_TrackDisplacement[[#This Row],[Cant Raw Data]],-2,0),"-")</f>
        <v>1.3272019740213636</v>
      </c>
      <c r="V738" s="29">
        <f ca="1">_xlfn.XLOOKUP(Table_TrackDisplacement[[#This Row],[Track ID]],Table__Track_Baseline[Track ID],Table__Track_Baseline[Avg. Twist],"-")</f>
        <v>1.348724645282573</v>
      </c>
      <c r="W738" s="29">
        <f ca="1">IFERROR(Table_TrackDisplacement[[#This Row],[Twist Raw Data]]-Table_TrackDisplacement[[#This Row],[BL Twist Raw Data]],"-")</f>
        <v>-2.1522671261209325E-2</v>
      </c>
      <c r="X738" s="29">
        <f ca="1">IFERROR(Table_TrackDisplacement[[#This Row],[Cant Delta Data]]-OFFSET(Table_TrackDisplacement[[#This Row],[Cant Delta Data]],-2,0),"-")</f>
        <v>-2.1522671261209325E-2</v>
      </c>
      <c r="Y738" s="29">
        <f ca="1">IFERROR(Table_TrackDisplacement[[#This Row],[Twist Delta Data]]-Table_TrackDisplacement[[#This Row],[Raw Twist Change]],"-")</f>
        <v>0</v>
      </c>
      <c r="Z7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1311.7399561425082</v>
      </c>
      <c r="AA738" s="29">
        <f>_xlfn.XLOOKUP(Table_TrackDisplacement[[#This Row],[Track ID]],Table__Track_Baseline[Track ID],Table__Track_Baseline[Avg. Gauge],"-")</f>
        <v>1311.4569710845515</v>
      </c>
      <c r="AB738" s="29">
        <f>IFERROR(Table_TrackDisplacement[[#This Row],[Gauge Raw Data]]-Table_TrackDisplacement[[#This Row],[BL Gauge Raw Data]],"-")</f>
        <v>0.28298505795669371</v>
      </c>
      <c r="AC7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0.43050499818213384</v>
      </c>
    </row>
    <row r="739" spans="1:29" x14ac:dyDescent="0.25">
      <c r="A739" s="27">
        <v>45813.284722222219</v>
      </c>
      <c r="B739" s="28" t="s">
        <v>27</v>
      </c>
      <c r="C739" s="28" t="str">
        <f>Table_TrackDisplacement[[#This Row],[Epoch]]&amp;"-"&amp;Table_TrackDisplacement[[#This Row],[Track ID]]</f>
        <v>45813.2847222222-250-RL-OP-0036</v>
      </c>
      <c r="D739" s="34">
        <v>51900.521772886575</v>
      </c>
      <c r="E739" s="34">
        <v>159191.31296359556</v>
      </c>
      <c r="F739" s="34">
        <v>18.866</v>
      </c>
      <c r="G739" s="34">
        <v>51900.166132696293</v>
      </c>
      <c r="H739" s="34">
        <v>159190.04890859168</v>
      </c>
      <c r="I739" s="34">
        <v>18.859124333313233</v>
      </c>
      <c r="J739" s="33">
        <v>0</v>
      </c>
      <c r="K739" s="33">
        <v>3.3333332976326346E-4</v>
      </c>
      <c r="L739" s="33">
        <v>0</v>
      </c>
      <c r="M739" s="33">
        <v>6.7526663769967854E-5</v>
      </c>
      <c r="N739" s="33">
        <v>2.3953907657414675E-4</v>
      </c>
      <c r="O739" s="33">
        <v>-2.0411283424337512E-4</v>
      </c>
      <c r="P739" s="29">
        <f>(Table_TrackDisplacement[[#This Row],[LR Track Z]]-Table_TrackDisplacement[[#This Row],[RR Track Z]])*1000</f>
        <v>6.8756666867670901</v>
      </c>
      <c r="Q739" s="29">
        <f>_xlfn.XLOOKUP(Table_TrackDisplacement[[#This Row],[Track ID]],Table__Track_Baseline[Track ID],Table__Track_Baseline[Avg. Cant],"-")</f>
        <v>6.671553852523715</v>
      </c>
      <c r="R739" s="29">
        <f>Table_TrackDisplacement[[#This Row],[Cant Raw Data]]-Table_TrackDisplacement[[#This Row],[BL Cant Raw Data]]</f>
        <v>0.20411283424337512</v>
      </c>
      <c r="S739" s="30">
        <f>(Table_TrackDisplacement[[#This Row],[Delta LR Z]]-Table_TrackDisplacement[[#This Row],[Delta RR Z]])*1000</f>
        <v>0.20411283424337512</v>
      </c>
      <c r="T739" s="29">
        <f>Table_TrackDisplacement[[#This Row],[Cant Delta Data]]-Table_TrackDisplacement[[#This Row],[Raw Cant Change]]</f>
        <v>0</v>
      </c>
      <c r="U739" s="29">
        <f ca="1">IFERROR(Table_TrackDisplacement[[#This Row],[Cant Raw Data]]-OFFSET(Table_TrackDisplacement[[#This Row],[Cant Raw Data]],-2,0),"-")</f>
        <v>1.3145389186739465</v>
      </c>
      <c r="V739" s="29">
        <f ca="1">_xlfn.XLOOKUP(Table_TrackDisplacement[[#This Row],[Track ID]],Table__Track_Baseline[Track ID],Table__Track_Baseline[Avg. Twist],"-")</f>
        <v>1.4438090996584663</v>
      </c>
      <c r="W739" s="29">
        <f ca="1">IFERROR(Table_TrackDisplacement[[#This Row],[Twist Raw Data]]-Table_TrackDisplacement[[#This Row],[BL Twist Raw Data]],"-")</f>
        <v>-0.12927018098451981</v>
      </c>
      <c r="X739" s="29">
        <f ca="1">IFERROR(Table_TrackDisplacement[[#This Row],[Cant Delta Data]]-OFFSET(Table_TrackDisplacement[[#This Row],[Cant Delta Data]],-2,0),"-")</f>
        <v>-0.12927018098451981</v>
      </c>
      <c r="Y739" s="29">
        <f ca="1">IFERROR(Table_TrackDisplacement[[#This Row],[Twist Delta Data]]-Table_TrackDisplacement[[#This Row],[Raw Twist Change]],"-")</f>
        <v>0</v>
      </c>
      <c r="Z7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1313.1497525281857</v>
      </c>
      <c r="AA739" s="29">
        <f>_xlfn.XLOOKUP(Table_TrackDisplacement[[#This Row],[Track ID]],Table__Track_Baseline[Track ID],Table__Track_Baseline[Avg. Gauge],"-")</f>
        <v>1313.0767033808097</v>
      </c>
      <c r="AB739" s="29">
        <f>IFERROR(Table_TrackDisplacement[[#This Row],[Gauge Raw Data]]-Table_TrackDisplacement[[#This Row],[BL Gauge Raw Data]],"-")</f>
        <v>7.304914737596846E-2</v>
      </c>
      <c r="AC7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0.23456184974132077</v>
      </c>
    </row>
    <row r="740" spans="1:29" x14ac:dyDescent="0.25">
      <c r="A740" s="27">
        <v>45813.284722222219</v>
      </c>
      <c r="B740" s="28" t="s">
        <v>28</v>
      </c>
      <c r="C740" s="28" t="str">
        <f>Table_TrackDisplacement[[#This Row],[Epoch]]&amp;"-"&amp;Table_TrackDisplacement[[#This Row],[Track ID]]</f>
        <v>45813.2847222222-250-RL-OP-0037</v>
      </c>
      <c r="D740" s="34">
        <v>51901.484797341633</v>
      </c>
      <c r="E740" s="34">
        <v>159191.04354960378</v>
      </c>
      <c r="F740" s="34">
        <v>18.866</v>
      </c>
      <c r="G740" s="34">
        <v>51901.128777047808</v>
      </c>
      <c r="H740" s="34">
        <v>159189.7781403772</v>
      </c>
      <c r="I740" s="34">
        <v>18.858471250306778</v>
      </c>
      <c r="J740" s="33">
        <v>0</v>
      </c>
      <c r="K740" s="33">
        <v>3.3333332976326346E-4</v>
      </c>
      <c r="L740" s="33">
        <v>0</v>
      </c>
      <c r="M740" s="33">
        <v>1.2438165140338242E-4</v>
      </c>
      <c r="N740" s="33">
        <v>4.4122221879661083E-4</v>
      </c>
      <c r="O740" s="33">
        <v>-9.5313895887016997E-5</v>
      </c>
      <c r="P740" s="29">
        <f>(Table_TrackDisplacement[[#This Row],[LR Track Z]]-Table_TrackDisplacement[[#This Row],[RR Track Z]])*1000</f>
        <v>7.5287496932219256</v>
      </c>
      <c r="Q740" s="29">
        <f>_xlfn.XLOOKUP(Table_TrackDisplacement[[#This Row],[Track ID]],Table__Track_Baseline[Track ID],Table__Track_Baseline[Avg. Cant],"-")</f>
        <v>7.4334357973349086</v>
      </c>
      <c r="R740" s="29">
        <f>Table_TrackDisplacement[[#This Row],[Cant Raw Data]]-Table_TrackDisplacement[[#This Row],[BL Cant Raw Data]]</f>
        <v>9.5313895887016997E-2</v>
      </c>
      <c r="S740" s="30">
        <f>(Table_TrackDisplacement[[#This Row],[Delta LR Z]]-Table_TrackDisplacement[[#This Row],[Delta RR Z]])*1000</f>
        <v>9.5313895887016997E-2</v>
      </c>
      <c r="T740" s="29">
        <f>Table_TrackDisplacement[[#This Row],[Cant Delta Data]]-Table_TrackDisplacement[[#This Row],[Raw Cant Change]]</f>
        <v>0</v>
      </c>
      <c r="U740" s="29">
        <f ca="1">IFERROR(Table_TrackDisplacement[[#This Row],[Cant Raw Data]]-OFFSET(Table_TrackDisplacement[[#This Row],[Cant Raw Data]],-2,0),"-")</f>
        <v>1.3061660129096708</v>
      </c>
      <c r="V740" s="29">
        <f ca="1">_xlfn.XLOOKUP(Table_TrackDisplacement[[#This Row],[Track ID]],Table__Track_Baseline[Track ID],Table__Track_Baseline[Avg. Twist],"-")</f>
        <v>1.5237638896259398</v>
      </c>
      <c r="W740" s="29">
        <f ca="1">IFERROR(Table_TrackDisplacement[[#This Row],[Twist Raw Data]]-Table_TrackDisplacement[[#This Row],[BL Twist Raw Data]],"-")</f>
        <v>-0.21759787671626896</v>
      </c>
      <c r="X740" s="29">
        <f ca="1">IFERROR(Table_TrackDisplacement[[#This Row],[Cant Delta Data]]-OFFSET(Table_TrackDisplacement[[#This Row],[Cant Delta Data]],-2,0),"-")</f>
        <v>-0.21759787671626896</v>
      </c>
      <c r="Y740" s="29">
        <f ca="1">IFERROR(Table_TrackDisplacement[[#This Row],[Twist Delta Data]]-Table_TrackDisplacement[[#This Row],[Raw Twist Change]],"-")</f>
        <v>0</v>
      </c>
      <c r="Z7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1314.5598664265729</v>
      </c>
      <c r="AA740" s="29">
        <f>_xlfn.XLOOKUP(Table_TrackDisplacement[[#This Row],[Track ID]],Table__Track_Baseline[Track ID],Table__Track_Baseline[Avg. Gauge],"-")</f>
        <v>1314.6968682557522</v>
      </c>
      <c r="AB740" s="29">
        <f>IFERROR(Table_TrackDisplacement[[#This Row],[Gauge Raw Data]]-Table_TrackDisplacement[[#This Row],[BL Gauge Raw Data]],"-")</f>
        <v>-0.1370018291793258</v>
      </c>
      <c r="AC7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0.19025127156432781</v>
      </c>
    </row>
    <row r="741" spans="1:29" x14ac:dyDescent="0.25">
      <c r="A741" s="27">
        <v>45813.284722222219</v>
      </c>
      <c r="B741" s="28" t="s">
        <v>29</v>
      </c>
      <c r="C741" s="28" t="str">
        <f>Table_TrackDisplacement[[#This Row],[Epoch]]&amp;"-"&amp;Table_TrackDisplacement[[#This Row],[Track ID]]</f>
        <v>45813.2847222222-250-RL-OP-0038</v>
      </c>
      <c r="D741" s="34">
        <v>51902.447765809411</v>
      </c>
      <c r="E741" s="34">
        <v>159190.77523042282</v>
      </c>
      <c r="F741" s="34">
        <v>18.866124802963387</v>
      </c>
      <c r="G741" s="34">
        <v>51902.099861120325</v>
      </c>
      <c r="H741" s="34">
        <v>159189.50600598883</v>
      </c>
      <c r="I741" s="34">
        <v>18.857900000000001</v>
      </c>
      <c r="J741" s="33">
        <v>-2.0321749616414309E-8</v>
      </c>
      <c r="K741" s="33">
        <v>3.333388885948807E-4</v>
      </c>
      <c r="L741" s="33">
        <v>3.9619980672256361E-5</v>
      </c>
      <c r="M741" s="33">
        <v>-7.548631401732564E-6</v>
      </c>
      <c r="N741" s="33">
        <v>6.3904581475071609E-4</v>
      </c>
      <c r="O741" s="33">
        <v>0</v>
      </c>
      <c r="P741" s="29">
        <f>(Table_TrackDisplacement[[#This Row],[LR Track Z]]-Table_TrackDisplacement[[#This Row],[RR Track Z]])*1000</f>
        <v>8.2248029633866793</v>
      </c>
      <c r="Q741" s="29">
        <f>_xlfn.XLOOKUP(Table_TrackDisplacement[[#This Row],[Track ID]],Table__Track_Baseline[Track ID],Table__Track_Baseline[Avg. Cant],"-")</f>
        <v>8.1851829827144229</v>
      </c>
      <c r="R741" s="29">
        <f>Table_TrackDisplacement[[#This Row],[Cant Raw Data]]-Table_TrackDisplacement[[#This Row],[BL Cant Raw Data]]</f>
        <v>3.9619980672256361E-2</v>
      </c>
      <c r="S741" s="30">
        <f>(Table_TrackDisplacement[[#This Row],[Delta LR Z]]-Table_TrackDisplacement[[#This Row],[Delta RR Z]])*1000</f>
        <v>3.9619980672256361E-2</v>
      </c>
      <c r="T741" s="29">
        <f>Table_TrackDisplacement[[#This Row],[Cant Delta Data]]-Table_TrackDisplacement[[#This Row],[Raw Cant Change]]</f>
        <v>0</v>
      </c>
      <c r="U741" s="29">
        <f ca="1">IFERROR(Table_TrackDisplacement[[#This Row],[Cant Raw Data]]-OFFSET(Table_TrackDisplacement[[#This Row],[Cant Raw Data]],-2,0),"-")</f>
        <v>1.3491362766195891</v>
      </c>
      <c r="V741" s="29">
        <f ca="1">_xlfn.XLOOKUP(Table_TrackDisplacement[[#This Row],[Track ID]],Table__Track_Baseline[Track ID],Table__Track_Baseline[Avg. Twist],"-")</f>
        <v>1.5136291301907079</v>
      </c>
      <c r="W741" s="29">
        <f ca="1">IFERROR(Table_TrackDisplacement[[#This Row],[Twist Raw Data]]-Table_TrackDisplacement[[#This Row],[BL Twist Raw Data]],"-")</f>
        <v>-0.16449285357111876</v>
      </c>
      <c r="X741" s="29">
        <f ca="1">IFERROR(Table_TrackDisplacement[[#This Row],[Cant Delta Data]]-OFFSET(Table_TrackDisplacement[[#This Row],[Cant Delta Data]],-2,0),"-")</f>
        <v>-0.16449285357111876</v>
      </c>
      <c r="Y741" s="29">
        <f ca="1">IFERROR(Table_TrackDisplacement[[#This Row],[Twist Delta Data]]-Table_TrackDisplacement[[#This Row],[Raw Twist Change]],"-")</f>
        <v>0</v>
      </c>
      <c r="Z7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1316.0683811628619</v>
      </c>
      <c r="AA741" s="29">
        <f>_xlfn.XLOOKUP(Table_TrackDisplacement[[#This Row],[Track ID]],Table__Track_Baseline[Track ID],Table__Track_Baseline[Avg. Gauge],"-")</f>
        <v>1316.360972673865</v>
      </c>
      <c r="AB741" s="29">
        <f>IFERROR(Table_TrackDisplacement[[#This Row],[Gauge Raw Data]]-Table_TrackDisplacement[[#This Row],[BL Gauge Raw Data]],"-")</f>
        <v>-0.29259151100313829</v>
      </c>
      <c r="AC7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0.30835554643031399</v>
      </c>
    </row>
    <row r="742" spans="1:29" x14ac:dyDescent="0.25">
      <c r="A742" s="27">
        <v>45813.284722222219</v>
      </c>
      <c r="B742" s="28" t="s">
        <v>30</v>
      </c>
      <c r="C742" s="28" t="str">
        <f>Table_TrackDisplacement[[#This Row],[Epoch]]&amp;"-"&amp;Table_TrackDisplacement[[#This Row],[Track ID]]</f>
        <v>45813.2847222222-250-RL-OP-0039</v>
      </c>
      <c r="D742" s="34">
        <v>51903.412339687529</v>
      </c>
      <c r="E742" s="34">
        <v>159190.51141847001</v>
      </c>
      <c r="F742" s="34">
        <v>18.866822806114335</v>
      </c>
      <c r="G742" s="34">
        <v>51903.064443484443</v>
      </c>
      <c r="H742" s="34">
        <v>159189.24222414181</v>
      </c>
      <c r="I742" s="34">
        <v>18.857900000000001</v>
      </c>
      <c r="J742" s="33">
        <v>-1.3398675946518779E-7</v>
      </c>
      <c r="K742" s="33">
        <v>3.3336997148580849E-4</v>
      </c>
      <c r="L742" s="33">
        <v>2.6120823947550775E-4</v>
      </c>
      <c r="M742" s="33">
        <v>-6.3965911976993084E-5</v>
      </c>
      <c r="N742" s="33">
        <v>4.3261214159429073E-4</v>
      </c>
      <c r="O742" s="33">
        <v>0</v>
      </c>
      <c r="P742" s="29">
        <f>(Table_TrackDisplacement[[#This Row],[LR Track Z]]-Table_TrackDisplacement[[#This Row],[RR Track Z]])*1000</f>
        <v>8.9228061143344917</v>
      </c>
      <c r="Q742" s="29">
        <f>_xlfn.XLOOKUP(Table_TrackDisplacement[[#This Row],[Track ID]],Table__Track_Baseline[Track ID],Table__Track_Baseline[Avg. Cant],"-")</f>
        <v>8.6615978748589839</v>
      </c>
      <c r="R742" s="29">
        <f>Table_TrackDisplacement[[#This Row],[Cant Raw Data]]-Table_TrackDisplacement[[#This Row],[BL Cant Raw Data]]</f>
        <v>0.26120823947550775</v>
      </c>
      <c r="S742" s="30">
        <f>(Table_TrackDisplacement[[#This Row],[Delta LR Z]]-Table_TrackDisplacement[[#This Row],[Delta RR Z]])*1000</f>
        <v>0.26120823947550775</v>
      </c>
      <c r="T742" s="29">
        <f>Table_TrackDisplacement[[#This Row],[Cant Delta Data]]-Table_TrackDisplacement[[#This Row],[Raw Cant Change]]</f>
        <v>0</v>
      </c>
      <c r="U742" s="29">
        <f ca="1">IFERROR(Table_TrackDisplacement[[#This Row],[Cant Raw Data]]-OFFSET(Table_TrackDisplacement[[#This Row],[Cant Raw Data]],-2,0),"-")</f>
        <v>1.3940564211125661</v>
      </c>
      <c r="V742" s="29">
        <f ca="1">_xlfn.XLOOKUP(Table_TrackDisplacement[[#This Row],[Track ID]],Table__Track_Baseline[Track ID],Table__Track_Baseline[Avg. Twist],"-")</f>
        <v>1.2281620775240754</v>
      </c>
      <c r="W742" s="29">
        <f ca="1">IFERROR(Table_TrackDisplacement[[#This Row],[Twist Raw Data]]-Table_TrackDisplacement[[#This Row],[BL Twist Raw Data]],"-")</f>
        <v>0.16589434358849076</v>
      </c>
      <c r="X742" s="29">
        <f ca="1">IFERROR(Table_TrackDisplacement[[#This Row],[Cant Delta Data]]-OFFSET(Table_TrackDisplacement[[#This Row],[Cant Delta Data]],-2,0),"-")</f>
        <v>0.16589434358849076</v>
      </c>
      <c r="Y742" s="29">
        <f ca="1">IFERROR(Table_TrackDisplacement[[#This Row],[Twist Delta Data]]-Table_TrackDisplacement[[#This Row],[Raw Twist Change]],"-")</f>
        <v>0</v>
      </c>
      <c r="Z7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1316.0416510574603</v>
      </c>
      <c r="AA742" s="29">
        <f>_xlfn.XLOOKUP(Table_TrackDisplacement[[#This Row],[Track ID]],Table__Track_Baseline[Track ID],Table__Track_Baseline[Avg. Gauge],"-")</f>
        <v>1316.118744445334</v>
      </c>
      <c r="AB742" s="29">
        <f>IFERROR(Table_TrackDisplacement[[#This Row],[Gauge Raw Data]]-Table_TrackDisplacement[[#This Row],[BL Gauge Raw Data]],"-")</f>
        <v>-7.7093387873674146E-2</v>
      </c>
      <c r="AC7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0.28662391277545424</v>
      </c>
    </row>
    <row r="743" spans="1:29" x14ac:dyDescent="0.25">
      <c r="A743" s="27">
        <v>45813.284722222219</v>
      </c>
      <c r="B743" s="28" t="s">
        <v>31</v>
      </c>
      <c r="C743" s="28" t="str">
        <f>Table_TrackDisplacement[[#This Row],[Epoch]]&amp;"-"&amp;Table_TrackDisplacement[[#This Row],[Track ID]]</f>
        <v>45813.2847222222-250-RL-OP-0040</v>
      </c>
      <c r="D743" s="34">
        <v>51904.376913565648</v>
      </c>
      <c r="E743" s="34">
        <v>159190.24760651719</v>
      </c>
      <c r="F743" s="34">
        <v>18.867520809265283</v>
      </c>
      <c r="G743" s="34">
        <v>51904.029025848562</v>
      </c>
      <c r="H743" s="34">
        <v>159188.97844229479</v>
      </c>
      <c r="I743" s="34">
        <v>18.857900000000001</v>
      </c>
      <c r="J743" s="33">
        <v>-2.4765904527157545E-7</v>
      </c>
      <c r="K743" s="33">
        <v>3.3340105437673628E-4</v>
      </c>
      <c r="L743" s="33">
        <v>4.8279649827875915E-4</v>
      </c>
      <c r="M743" s="33">
        <v>-1.203831925522536E-4</v>
      </c>
      <c r="N743" s="33">
        <v>2.2617846843786538E-4</v>
      </c>
      <c r="O743" s="33">
        <v>0</v>
      </c>
      <c r="P743" s="29">
        <f>(Table_TrackDisplacement[[#This Row],[LR Track Z]]-Table_TrackDisplacement[[#This Row],[RR Track Z]])*1000</f>
        <v>9.6208092652823041</v>
      </c>
      <c r="Q743" s="29">
        <f>_xlfn.XLOOKUP(Table_TrackDisplacement[[#This Row],[Track ID]],Table__Track_Baseline[Track ID],Table__Track_Baseline[Avg. Cant],"-")</f>
        <v>9.1380127670035449</v>
      </c>
      <c r="R743" s="29">
        <f>Table_TrackDisplacement[[#This Row],[Cant Raw Data]]-Table_TrackDisplacement[[#This Row],[BL Cant Raw Data]]</f>
        <v>0.48279649827875915</v>
      </c>
      <c r="S743" s="30">
        <f>(Table_TrackDisplacement[[#This Row],[Delta LR Z]]-Table_TrackDisplacement[[#This Row],[Delta RR Z]])*1000</f>
        <v>0.48279649827875915</v>
      </c>
      <c r="T743" s="29">
        <f>Table_TrackDisplacement[[#This Row],[Cant Delta Data]]-Table_TrackDisplacement[[#This Row],[Raw Cant Change]]</f>
        <v>0</v>
      </c>
      <c r="U743" s="29">
        <f ca="1">IFERROR(Table_TrackDisplacement[[#This Row],[Cant Raw Data]]-OFFSET(Table_TrackDisplacement[[#This Row],[Cant Raw Data]],-2,0),"-")</f>
        <v>1.3960063018956248</v>
      </c>
      <c r="V743" s="29">
        <f ca="1">_xlfn.XLOOKUP(Table_TrackDisplacement[[#This Row],[Track ID]],Table__Track_Baseline[Track ID],Table__Track_Baseline[Avg. Twist],"-")</f>
        <v>0.95282978428912202</v>
      </c>
      <c r="W743" s="29">
        <f ca="1">IFERROR(Table_TrackDisplacement[[#This Row],[Twist Raw Data]]-Table_TrackDisplacement[[#This Row],[BL Twist Raw Data]],"-")</f>
        <v>0.44317651760650278</v>
      </c>
      <c r="X743" s="29">
        <f ca="1">IFERROR(Table_TrackDisplacement[[#This Row],[Cant Delta Data]]-OFFSET(Table_TrackDisplacement[[#This Row],[Cant Delta Data]],-2,0),"-")</f>
        <v>0.44317651760650278</v>
      </c>
      <c r="Y743" s="29">
        <f ca="1">IFERROR(Table_TrackDisplacement[[#This Row],[Twist Delta Data]]-Table_TrackDisplacement[[#This Row],[Raw Twist Change]],"-")</f>
        <v>0</v>
      </c>
      <c r="Z7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1316.0152913674651</v>
      </c>
      <c r="AA743" s="29">
        <f>_xlfn.XLOOKUP(Table_TrackDisplacement[[#This Row],[Track ID]],Table__Track_Baseline[Track ID],Table__Track_Baseline[Avg. Gauge],"-")</f>
        <v>1315.8766898367924</v>
      </c>
      <c r="AB743" s="29">
        <f>IFERROR(Table_TrackDisplacement[[#This Row],[Gauge Raw Data]]-Table_TrackDisplacement[[#This Row],[BL Gauge Raw Data]],"-")</f>
        <v>0.1386015306727586</v>
      </c>
      <c r="AC7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0.50894173349869598</v>
      </c>
    </row>
    <row r="744" spans="1:29" x14ac:dyDescent="0.25">
      <c r="A744" s="27">
        <v>45813.284722222219</v>
      </c>
      <c r="B744" s="28" t="s">
        <v>32</v>
      </c>
      <c r="C744" s="28" t="str">
        <f>Table_TrackDisplacement[[#This Row],[Epoch]]&amp;"-"&amp;Table_TrackDisplacement[[#This Row],[Track ID]]</f>
        <v>45813.2847222222-250-RL-OP-0041</v>
      </c>
      <c r="D744" s="34">
        <v>51905.341841450259</v>
      </c>
      <c r="E744" s="34">
        <v>159189.98517913549</v>
      </c>
      <c r="F744" s="34">
        <v>18.868392406740742</v>
      </c>
      <c r="G744" s="34">
        <v>51905.003864651924</v>
      </c>
      <c r="H744" s="34">
        <v>159188.71300367382</v>
      </c>
      <c r="I744" s="34">
        <v>18.858104633955975</v>
      </c>
      <c r="J744" s="33">
        <v>7.2817783802747726E-8</v>
      </c>
      <c r="K744" s="33">
        <v>3.3331406302750111E-4</v>
      </c>
      <c r="L744" s="33">
        <v>6.2688359244944536E-4</v>
      </c>
      <c r="M744" s="33">
        <v>7.3985574999824166E-6</v>
      </c>
      <c r="N744" s="33">
        <v>2.7907808544114232E-5</v>
      </c>
      <c r="O744" s="33">
        <v>-6.4769015040155864E-8</v>
      </c>
      <c r="P744" s="29">
        <f>(Table_TrackDisplacement[[#This Row],[LR Track Z]]-Table_TrackDisplacement[[#This Row],[RR Track Z]])*1000</f>
        <v>10.287772784767668</v>
      </c>
      <c r="Q744" s="29">
        <f>_xlfn.XLOOKUP(Table_TrackDisplacement[[#This Row],[Track ID]],Table__Track_Baseline[Track ID],Table__Track_Baseline[Avg. Cant],"-")</f>
        <v>9.6608244233031826</v>
      </c>
      <c r="R744" s="29">
        <f>Table_TrackDisplacement[[#This Row],[Cant Raw Data]]-Table_TrackDisplacement[[#This Row],[BL Cant Raw Data]]</f>
        <v>0.62694836146448552</v>
      </c>
      <c r="S744" s="30">
        <f>(Table_TrackDisplacement[[#This Row],[Delta LR Z]]-Table_TrackDisplacement[[#This Row],[Delta RR Z]])*1000</f>
        <v>0.62694836146448552</v>
      </c>
      <c r="T744" s="29">
        <f>Table_TrackDisplacement[[#This Row],[Cant Delta Data]]-Table_TrackDisplacement[[#This Row],[Raw Cant Change]]</f>
        <v>0</v>
      </c>
      <c r="U744" s="29">
        <f ca="1">IFERROR(Table_TrackDisplacement[[#This Row],[Cant Raw Data]]-OFFSET(Table_TrackDisplacement[[#This Row],[Cant Raw Data]],-2,0),"-")</f>
        <v>1.3649666704331764</v>
      </c>
      <c r="V744" s="29">
        <f ca="1">_xlfn.XLOOKUP(Table_TrackDisplacement[[#This Row],[Track ID]],Table__Track_Baseline[Track ID],Table__Track_Baseline[Avg. Twist],"-")</f>
        <v>0.99922654844419867</v>
      </c>
      <c r="W744" s="29">
        <f ca="1">IFERROR(Table_TrackDisplacement[[#This Row],[Twist Raw Data]]-Table_TrackDisplacement[[#This Row],[BL Twist Raw Data]],"-")</f>
        <v>0.36574012198897776</v>
      </c>
      <c r="X744" s="29">
        <f ca="1">IFERROR(Table_TrackDisplacement[[#This Row],[Cant Delta Data]]-OFFSET(Table_TrackDisplacement[[#This Row],[Cant Delta Data]],-2,0),"-")</f>
        <v>0.36574012198897776</v>
      </c>
      <c r="Y744" s="29">
        <f ca="1">IFERROR(Table_TrackDisplacement[[#This Row],[Twist Delta Data]]-Table_TrackDisplacement[[#This Row],[Raw Twist Change]],"-")</f>
        <v>0</v>
      </c>
      <c r="Z7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1316.3451522090918</v>
      </c>
      <c r="AA744" s="29">
        <f>_xlfn.XLOOKUP(Table_TrackDisplacement[[#This Row],[Track ID]],Table__Track_Baseline[Track ID],Table__Track_Baseline[Avg. Gauge],"-")</f>
        <v>1316.0471258679206</v>
      </c>
      <c r="AB744" s="29">
        <f>IFERROR(Table_TrackDisplacement[[#This Row],[Gauge Raw Data]]-Table_TrackDisplacement[[#This Row],[BL Gauge Raw Data]],"-")</f>
        <v>0.29802634117118032</v>
      </c>
      <c r="AC7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0.69741730311411376</v>
      </c>
    </row>
    <row r="745" spans="1:29" x14ac:dyDescent="0.25">
      <c r="A745" s="27">
        <v>45813.284722222219</v>
      </c>
      <c r="B745" s="28" t="s">
        <v>33</v>
      </c>
      <c r="C745" s="28" t="str">
        <f>Table_TrackDisplacement[[#This Row],[Epoch]]&amp;"-"&amp;Table_TrackDisplacement[[#This Row],[Track ID]]</f>
        <v>45813.2847222222-250-RL-OP-0042</v>
      </c>
      <c r="D745" s="34">
        <v>51906.308594977017</v>
      </c>
      <c r="E745" s="34">
        <v>159189.72947487878</v>
      </c>
      <c r="F745" s="34">
        <v>18.870110425193985</v>
      </c>
      <c r="G745" s="34">
        <v>51905.970516824025</v>
      </c>
      <c r="H745" s="34">
        <v>159188.45691499615</v>
      </c>
      <c r="I745" s="34">
        <v>18.859576820689611</v>
      </c>
      <c r="J745" s="33">
        <v>5.0065864343196154E-7</v>
      </c>
      <c r="K745" s="33">
        <v>3.3320090733468533E-4</v>
      </c>
      <c r="L745" s="33">
        <v>3.9314050068028905E-4</v>
      </c>
      <c r="M745" s="33">
        <v>6.062554894015193E-5</v>
      </c>
      <c r="N745" s="33">
        <v>2.2868331870995462E-4</v>
      </c>
      <c r="O745" s="33">
        <v>-5.307331321091624E-7</v>
      </c>
      <c r="P745" s="29">
        <f>(Table_TrackDisplacement[[#This Row],[LR Track Z]]-Table_TrackDisplacement[[#This Row],[RR Track Z]])*1000</f>
        <v>10.533604504374239</v>
      </c>
      <c r="Q745" s="29">
        <f>_xlfn.XLOOKUP(Table_TrackDisplacement[[#This Row],[Track ID]],Table__Track_Baseline[Track ID],Table__Track_Baseline[Avg. Cant],"-")</f>
        <v>10.139933270561841</v>
      </c>
      <c r="R745" s="29">
        <f>Table_TrackDisplacement[[#This Row],[Cant Raw Data]]-Table_TrackDisplacement[[#This Row],[BL Cant Raw Data]]</f>
        <v>0.39367123381239821</v>
      </c>
      <c r="S745" s="30">
        <f>(Table_TrackDisplacement[[#This Row],[Delta LR Z]]-Table_TrackDisplacement[[#This Row],[Delta RR Z]])*1000</f>
        <v>0.39367123381239821</v>
      </c>
      <c r="T745" s="29">
        <f>Table_TrackDisplacement[[#This Row],[Cant Delta Data]]-Table_TrackDisplacement[[#This Row],[Raw Cant Change]]</f>
        <v>0</v>
      </c>
      <c r="U745" s="29">
        <f ca="1">IFERROR(Table_TrackDisplacement[[#This Row],[Cant Raw Data]]-OFFSET(Table_TrackDisplacement[[#This Row],[Cant Raw Data]],-2,0),"-")</f>
        <v>0.91279523909193472</v>
      </c>
      <c r="V745" s="29">
        <f ca="1">_xlfn.XLOOKUP(Table_TrackDisplacement[[#This Row],[Track ID]],Table__Track_Baseline[Track ID],Table__Track_Baseline[Avg. Twist],"-")</f>
        <v>1.0019205035582956</v>
      </c>
      <c r="W745" s="29">
        <f ca="1">IFERROR(Table_TrackDisplacement[[#This Row],[Twist Raw Data]]-Table_TrackDisplacement[[#This Row],[BL Twist Raw Data]],"-")</f>
        <v>-8.9125264466360932E-2</v>
      </c>
      <c r="X745" s="29">
        <f ca="1">IFERROR(Table_TrackDisplacement[[#This Row],[Cant Delta Data]]-OFFSET(Table_TrackDisplacement[[#This Row],[Cant Delta Data]],-2,0),"-")</f>
        <v>-8.9125264466360932E-2</v>
      </c>
      <c r="Y745" s="29">
        <f ca="1">IFERROR(Table_TrackDisplacement[[#This Row],[Twist Delta Data]]-Table_TrackDisplacement[[#This Row],[Raw Twist Change]],"-")</f>
        <v>0</v>
      </c>
      <c r="Z7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1316.7446408662936</v>
      </c>
      <c r="AA745" s="29">
        <f>_xlfn.XLOOKUP(Table_TrackDisplacement[[#This Row],[Track ID]],Table__Track_Baseline[Track ID],Table__Track_Baseline[Avg. Gauge],"-")</f>
        <v>1316.655979842496</v>
      </c>
      <c r="AB745" s="29">
        <f>IFERROR(Table_TrackDisplacement[[#This Row],[Gauge Raw Data]]-Table_TrackDisplacement[[#This Row],[BL Gauge Raw Data]],"-")</f>
        <v>8.866102379761287E-2</v>
      </c>
      <c r="AC7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0.41172317046347651</v>
      </c>
    </row>
    <row r="746" spans="1:29" x14ac:dyDescent="0.25">
      <c r="A746" s="27">
        <v>45813.284722222219</v>
      </c>
      <c r="B746" s="28" t="s">
        <v>34</v>
      </c>
      <c r="C746" s="28" t="str">
        <f>Table_TrackDisplacement[[#This Row],[Epoch]]&amp;"-"&amp;Table_TrackDisplacement[[#This Row],[Track ID]]</f>
        <v>45813.2847222222-250-RL-OP-0043</v>
      </c>
      <c r="D746" s="34">
        <v>51907.275348503776</v>
      </c>
      <c r="E746" s="34">
        <v>159189.47377062205</v>
      </c>
      <c r="F746" s="34">
        <v>18.871828443647232</v>
      </c>
      <c r="G746" s="34">
        <v>51906.937168996134</v>
      </c>
      <c r="H746" s="34">
        <v>159188.20082631847</v>
      </c>
      <c r="I746" s="34">
        <v>18.861049007423247</v>
      </c>
      <c r="J746" s="33">
        <v>9.2849222710356116E-7</v>
      </c>
      <c r="K746" s="33">
        <v>3.3308775164186954E-4</v>
      </c>
      <c r="L746" s="33">
        <v>1.5939740891823817E-4</v>
      </c>
      <c r="M746" s="33">
        <v>1.1385255493223667E-4</v>
      </c>
      <c r="N746" s="33">
        <v>4.2945885797962546E-4</v>
      </c>
      <c r="O746" s="33">
        <v>-9.9669724917816893E-7</v>
      </c>
      <c r="P746" s="29">
        <f>(Table_TrackDisplacement[[#This Row],[LR Track Z]]-Table_TrackDisplacement[[#This Row],[RR Track Z]])*1000</f>
        <v>10.779436223984362</v>
      </c>
      <c r="Q746" s="29">
        <f>_xlfn.XLOOKUP(Table_TrackDisplacement[[#This Row],[Track ID]],Table__Track_Baseline[Track ID],Table__Track_Baseline[Avg. Cant],"-")</f>
        <v>10.619042117816946</v>
      </c>
      <c r="R746" s="29">
        <f>Table_TrackDisplacement[[#This Row],[Cant Raw Data]]-Table_TrackDisplacement[[#This Row],[BL Cant Raw Data]]</f>
        <v>0.16039410616741634</v>
      </c>
      <c r="S746" s="30">
        <f>(Table_TrackDisplacement[[#This Row],[Delta LR Z]]-Table_TrackDisplacement[[#This Row],[Delta RR Z]])*1000</f>
        <v>0.16039410616741634</v>
      </c>
      <c r="T746" s="29">
        <f>Table_TrackDisplacement[[#This Row],[Cant Delta Data]]-Table_TrackDisplacement[[#This Row],[Raw Cant Change]]</f>
        <v>0</v>
      </c>
      <c r="U746" s="29">
        <f ca="1">IFERROR(Table_TrackDisplacement[[#This Row],[Cant Raw Data]]-OFFSET(Table_TrackDisplacement[[#This Row],[Cant Raw Data]],-2,0),"-")</f>
        <v>0.49166343921669409</v>
      </c>
      <c r="V746" s="29">
        <f ca="1">_xlfn.XLOOKUP(Table_TrackDisplacement[[#This Row],[Track ID]],Table__Track_Baseline[Track ID],Table__Track_Baseline[Avg. Twist],"-")</f>
        <v>0.95821769451376326</v>
      </c>
      <c r="W746" s="29">
        <f ca="1">IFERROR(Table_TrackDisplacement[[#This Row],[Twist Raw Data]]-Table_TrackDisplacement[[#This Row],[BL Twist Raw Data]],"-")</f>
        <v>-0.46655425529706918</v>
      </c>
      <c r="X746" s="29">
        <f ca="1">IFERROR(Table_TrackDisplacement[[#This Row],[Cant Delta Data]]-OFFSET(Table_TrackDisplacement[[#This Row],[Cant Delta Data]],-2,0),"-")</f>
        <v>-0.46655425529706918</v>
      </c>
      <c r="Y746" s="29">
        <f ca="1">IFERROR(Table_TrackDisplacement[[#This Row],[Twist Delta Data]]-Table_TrackDisplacement[[#This Row],[Raw Twist Change]],"-")</f>
        <v>0</v>
      </c>
      <c r="Z7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1317.1441742071302</v>
      </c>
      <c r="AA746" s="29">
        <f>_xlfn.XLOOKUP(Table_TrackDisplacement[[#This Row],[Track ID]],Table__Track_Baseline[Track ID],Table__Track_Baseline[Avg. Gauge],"-")</f>
        <v>1317.2650047757083</v>
      </c>
      <c r="AB746" s="29">
        <f>IFERROR(Table_TrackDisplacement[[#This Row],[Gauge Raw Data]]-Table_TrackDisplacement[[#This Row],[BL Gauge Raw Data]],"-")</f>
        <v>-0.12083056857818519</v>
      </c>
      <c r="AC7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0.21855320489034316</v>
      </c>
    </row>
    <row r="747" spans="1:29" x14ac:dyDescent="0.25">
      <c r="A747" s="27">
        <v>45813.284722222219</v>
      </c>
      <c r="B747" s="28" t="s">
        <v>35</v>
      </c>
      <c r="C747" s="28" t="str">
        <f>Table_TrackDisplacement[[#This Row],[Epoch]]&amp;"-"&amp;Table_TrackDisplacement[[#This Row],[Track ID]]</f>
        <v>45813.2847222222-250-RL-OP-0044</v>
      </c>
      <c r="D747" s="34">
        <v>51908.242837315098</v>
      </c>
      <c r="E747" s="34">
        <v>159189.22162192487</v>
      </c>
      <c r="F747" s="34">
        <v>18.873859426244497</v>
      </c>
      <c r="G747" s="34">
        <v>51907.905517584324</v>
      </c>
      <c r="H747" s="34">
        <v>159187.94820456346</v>
      </c>
      <c r="I747" s="34">
        <v>18.86283128862453</v>
      </c>
      <c r="J747" s="33">
        <v>1.2180091289337724E-5</v>
      </c>
      <c r="K747" s="33">
        <v>3.8157796370796859E-4</v>
      </c>
      <c r="L747" s="33">
        <v>-1.5627740168611126E-7</v>
      </c>
      <c r="M747" s="33">
        <v>1.0110570656252094E-3</v>
      </c>
      <c r="N747" s="33">
        <v>3.7692097248509526E-4</v>
      </c>
      <c r="O747" s="33">
        <v>2.9815868529681211E-7</v>
      </c>
      <c r="P747" s="29">
        <f>(Table_TrackDisplacement[[#This Row],[LR Track Z]]-Table_TrackDisplacement[[#This Row],[RR Track Z]])*1000</f>
        <v>11.028137619966571</v>
      </c>
      <c r="Q747" s="29">
        <f>_xlfn.XLOOKUP(Table_TrackDisplacement[[#This Row],[Track ID]],Table__Track_Baseline[Track ID],Table__Track_Baseline[Avg. Cant],"-")</f>
        <v>11.028592056053554</v>
      </c>
      <c r="R747" s="29">
        <f>Table_TrackDisplacement[[#This Row],[Cant Raw Data]]-Table_TrackDisplacement[[#This Row],[BL Cant Raw Data]]</f>
        <v>-4.5443608698292337E-4</v>
      </c>
      <c r="S747" s="30">
        <f>(Table_TrackDisplacement[[#This Row],[Delta LR Z]]-Table_TrackDisplacement[[#This Row],[Delta RR Z]])*1000</f>
        <v>-4.5443608698292337E-4</v>
      </c>
      <c r="T747" s="29">
        <f>Table_TrackDisplacement[[#This Row],[Cant Delta Data]]-Table_TrackDisplacement[[#This Row],[Raw Cant Change]]</f>
        <v>0</v>
      </c>
      <c r="U747" s="29">
        <f ca="1">IFERROR(Table_TrackDisplacement[[#This Row],[Cant Raw Data]]-OFFSET(Table_TrackDisplacement[[#This Row],[Cant Raw Data]],-2,0),"-")</f>
        <v>0.49453311559233271</v>
      </c>
      <c r="V747" s="29">
        <f ca="1">_xlfn.XLOOKUP(Table_TrackDisplacement[[#This Row],[Track ID]],Table__Track_Baseline[Track ID],Table__Track_Baseline[Avg. Twist],"-")</f>
        <v>0.88865878549171384</v>
      </c>
      <c r="W747" s="29">
        <f ca="1">IFERROR(Table_TrackDisplacement[[#This Row],[Twist Raw Data]]-Table_TrackDisplacement[[#This Row],[BL Twist Raw Data]],"-")</f>
        <v>-0.39412566989938114</v>
      </c>
      <c r="X747" s="29">
        <f ca="1">IFERROR(Table_TrackDisplacement[[#This Row],[Cant Delta Data]]-OFFSET(Table_TrackDisplacement[[#This Row],[Cant Delta Data]],-2,0),"-")</f>
        <v>-0.39412566989938114</v>
      </c>
      <c r="Y747" s="29">
        <f ca="1">IFERROR(Table_TrackDisplacement[[#This Row],[Twist Delta Data]]-Table_TrackDisplacement[[#This Row],[Raw Twist Change]],"-")</f>
        <v>0</v>
      </c>
      <c r="Z7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1317.3830107093311</v>
      </c>
      <c r="AA747" s="29">
        <f>_xlfn.XLOOKUP(Table_TrackDisplacement[[#This Row],[Track ID]],Table__Track_Baseline[Track ID],Table__Track_Baseline[Avg. Gauge],"-")</f>
        <v>1317.6346329476246</v>
      </c>
      <c r="AB747" s="29">
        <f>IFERROR(Table_TrackDisplacement[[#This Row],[Gauge Raw Data]]-Table_TrackDisplacement[[#This Row],[BL Gauge Raw Data]],"-")</f>
        <v>-0.25162223829352115</v>
      </c>
      <c r="AC7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0.99888793362308292</v>
      </c>
    </row>
    <row r="748" spans="1:29" x14ac:dyDescent="0.25">
      <c r="A748" s="27">
        <v>45813.284722222219</v>
      </c>
      <c r="B748" s="28" t="s">
        <v>36</v>
      </c>
      <c r="C748" s="28" t="str">
        <f>Table_TrackDisplacement[[#This Row],[Epoch]]&amp;"-"&amp;Table_TrackDisplacement[[#This Row],[Track ID]]</f>
        <v>45813.2847222222-250-RL-OP-0045</v>
      </c>
      <c r="D748" s="34">
        <v>51909.212441955213</v>
      </c>
      <c r="E748" s="34">
        <v>159188.9769598452</v>
      </c>
      <c r="F748" s="34">
        <v>18.87656287463863</v>
      </c>
      <c r="G748" s="34">
        <v>51908.874845612299</v>
      </c>
      <c r="H748" s="34">
        <v>159187.70244515949</v>
      </c>
      <c r="I748" s="34">
        <v>18.865174266709456</v>
      </c>
      <c r="J748" s="33">
        <v>5.049430183134973E-5</v>
      </c>
      <c r="K748" s="33">
        <v>5.3333837422542274E-4</v>
      </c>
      <c r="L748" s="33">
        <v>-6.478703618029158E-7</v>
      </c>
      <c r="M748" s="33">
        <v>1.0422213235870004E-3</v>
      </c>
      <c r="N748" s="33">
        <v>4.9977225717157125E-4</v>
      </c>
      <c r="O748" s="33">
        <v>1.1385157527854517E-6</v>
      </c>
      <c r="P748" s="29">
        <f>(Table_TrackDisplacement[[#This Row],[LR Track Z]]-Table_TrackDisplacement[[#This Row],[RR Track Z]])*1000</f>
        <v>11.388607929173844</v>
      </c>
      <c r="Q748" s="29">
        <f>_xlfn.XLOOKUP(Table_TrackDisplacement[[#This Row],[Track ID]],Table__Track_Baseline[Track ID],Table__Track_Baseline[Avg. Cant],"-")</f>
        <v>11.390394315288432</v>
      </c>
      <c r="R748" s="29">
        <f>Table_TrackDisplacement[[#This Row],[Cant Raw Data]]-Table_TrackDisplacement[[#This Row],[BL Cant Raw Data]]</f>
        <v>-1.7863861145883675E-3</v>
      </c>
      <c r="S748" s="30">
        <f>(Table_TrackDisplacement[[#This Row],[Delta LR Z]]-Table_TrackDisplacement[[#This Row],[Delta RR Z]])*1000</f>
        <v>-1.7863861145883675E-3</v>
      </c>
      <c r="T748" s="29">
        <f>Table_TrackDisplacement[[#This Row],[Cant Delta Data]]-Table_TrackDisplacement[[#This Row],[Raw Cant Change]]</f>
        <v>0</v>
      </c>
      <c r="U748" s="29">
        <f ca="1">IFERROR(Table_TrackDisplacement[[#This Row],[Cant Raw Data]]-OFFSET(Table_TrackDisplacement[[#This Row],[Cant Raw Data]],-2,0),"-")</f>
        <v>0.60917170518948183</v>
      </c>
      <c r="V748" s="29">
        <f ca="1">_xlfn.XLOOKUP(Table_TrackDisplacement[[#This Row],[Track ID]],Table__Track_Baseline[Track ID],Table__Track_Baseline[Avg. Twist],"-")</f>
        <v>0.77135219747148653</v>
      </c>
      <c r="W748" s="29">
        <f ca="1">IFERROR(Table_TrackDisplacement[[#This Row],[Twist Raw Data]]-Table_TrackDisplacement[[#This Row],[BL Twist Raw Data]],"-")</f>
        <v>-0.16218049228200471</v>
      </c>
      <c r="X748" s="29">
        <f ca="1">IFERROR(Table_TrackDisplacement[[#This Row],[Cant Delta Data]]-OFFSET(Table_TrackDisplacement[[#This Row],[Cant Delta Data]],-2,0),"-")</f>
        <v>-0.16218049228200471</v>
      </c>
      <c r="Y748" s="29">
        <f ca="1">IFERROR(Table_TrackDisplacement[[#This Row],[Twist Delta Data]]-Table_TrackDisplacement[[#This Row],[Raw Twist Change]],"-")</f>
        <v>0</v>
      </c>
      <c r="Z7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1318.5176051979745</v>
      </c>
      <c r="AA748" s="29">
        <f>_xlfn.XLOOKUP(Table_TrackDisplacement[[#This Row],[Track ID]],Table__Track_Baseline[Track ID],Table__Track_Baseline[Avg. Gauge],"-")</f>
        <v>1318.7394535583733</v>
      </c>
      <c r="AB748" s="29">
        <f>IFERROR(Table_TrackDisplacement[[#This Row],[Gauge Raw Data]]-Table_TrackDisplacement[[#This Row],[BL Gauge Raw Data]],"-")</f>
        <v>-0.22184836039878064</v>
      </c>
      <c r="AC7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0.99229650864535257</v>
      </c>
    </row>
    <row r="749" spans="1:29" x14ac:dyDescent="0.25">
      <c r="A749" s="27">
        <v>45813.284722222219</v>
      </c>
      <c r="B749" s="28" t="s">
        <v>37</v>
      </c>
      <c r="C749" s="28" t="str">
        <f>Table_TrackDisplacement[[#This Row],[Epoch]]&amp;"-"&amp;Table_TrackDisplacement[[#This Row],[Track ID]]</f>
        <v>45813.2847222222-250-RL-OP-0046</v>
      </c>
      <c r="D749" s="34">
        <v>51910.182046595335</v>
      </c>
      <c r="E749" s="34">
        <v>159188.73229776553</v>
      </c>
      <c r="F749" s="34">
        <v>18.879266323032763</v>
      </c>
      <c r="G749" s="34">
        <v>51909.844173640267</v>
      </c>
      <c r="H749" s="34">
        <v>159187.45668575552</v>
      </c>
      <c r="I749" s="34">
        <v>18.867517244794382</v>
      </c>
      <c r="J749" s="33">
        <v>8.8808519649319351E-5</v>
      </c>
      <c r="K749" s="33">
        <v>6.8509878474287689E-4</v>
      </c>
      <c r="L749" s="33">
        <v>-1.1394633219197203E-6</v>
      </c>
      <c r="M749" s="33">
        <v>1.0733855669968762E-3</v>
      </c>
      <c r="N749" s="33">
        <v>6.2262354185804725E-4</v>
      </c>
      <c r="O749" s="33">
        <v>1.9788728202740913E-6</v>
      </c>
      <c r="P749" s="29">
        <f>(Table_TrackDisplacement[[#This Row],[LR Track Z]]-Table_TrackDisplacement[[#This Row],[RR Track Z]])*1000</f>
        <v>11.749078238381117</v>
      </c>
      <c r="Q749" s="29">
        <f>_xlfn.XLOOKUP(Table_TrackDisplacement[[#This Row],[Track ID]],Table__Track_Baseline[Track ID],Table__Track_Baseline[Avg. Cant],"-")</f>
        <v>11.75219657452331</v>
      </c>
      <c r="R749" s="29">
        <f>Table_TrackDisplacement[[#This Row],[Cant Raw Data]]-Table_TrackDisplacement[[#This Row],[BL Cant Raw Data]]</f>
        <v>-3.1183361421938116E-3</v>
      </c>
      <c r="S749" s="30">
        <f>(Table_TrackDisplacement[[#This Row],[Delta LR Z]]-Table_TrackDisplacement[[#This Row],[Delta RR Z]])*1000</f>
        <v>-3.1183361421938116E-3</v>
      </c>
      <c r="T749" s="29">
        <f>Table_TrackDisplacement[[#This Row],[Cant Delta Data]]-Table_TrackDisplacement[[#This Row],[Raw Cant Change]]</f>
        <v>0</v>
      </c>
      <c r="U749" s="29">
        <f ca="1">IFERROR(Table_TrackDisplacement[[#This Row],[Cant Raw Data]]-OFFSET(Table_TrackDisplacement[[#This Row],[Cant Raw Data]],-2,0),"-")</f>
        <v>0.72094061841454504</v>
      </c>
      <c r="V749" s="29">
        <f ca="1">_xlfn.XLOOKUP(Table_TrackDisplacement[[#This Row],[Track ID]],Table__Track_Baseline[Track ID],Table__Track_Baseline[Avg. Twist],"-")</f>
        <v>0.72360451846975593</v>
      </c>
      <c r="W749" s="29">
        <f ca="1">IFERROR(Table_TrackDisplacement[[#This Row],[Twist Raw Data]]-Table_TrackDisplacement[[#This Row],[BL Twist Raw Data]],"-")</f>
        <v>-2.6639000552108882E-3</v>
      </c>
      <c r="X749" s="29">
        <f ca="1">IFERROR(Table_TrackDisplacement[[#This Row],[Cant Delta Data]]-OFFSET(Table_TrackDisplacement[[#This Row],[Cant Delta Data]],-2,0),"-")</f>
        <v>-2.6639000552108882E-3</v>
      </c>
      <c r="Y749" s="29">
        <f ca="1">IFERROR(Table_TrackDisplacement[[#This Row],[Twist Delta Data]]-Table_TrackDisplacement[[#This Row],[Raw Twist Change]],"-")</f>
        <v>0</v>
      </c>
      <c r="Z7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1319.6522931006302</v>
      </c>
      <c r="AA749" s="29">
        <f>_xlfn.XLOOKUP(Table_TrackDisplacement[[#This Row],[Track ID]],Table__Track_Baseline[Track ID],Table__Track_Baseline[Avg. Gauge],"-")</f>
        <v>1319.8443684156091</v>
      </c>
      <c r="AB749" s="29">
        <f>IFERROR(Table_TrackDisplacement[[#This Row],[Gauge Raw Data]]-Table_TrackDisplacement[[#This Row],[BL Gauge Raw Data]],"-")</f>
        <v>-0.19207531497886521</v>
      </c>
      <c r="AC7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0.98656213294320561</v>
      </c>
    </row>
    <row r="750" spans="1:29" x14ac:dyDescent="0.25">
      <c r="A750" s="27">
        <v>45813.284722222219</v>
      </c>
      <c r="B750" s="28" t="s">
        <v>38</v>
      </c>
      <c r="C750" s="28" t="str">
        <f>Table_TrackDisplacement[[#This Row],[Epoch]]&amp;"-"&amp;Table_TrackDisplacement[[#This Row],[Track ID]]</f>
        <v>45813.2847222222-250-RL-OP-0047</v>
      </c>
      <c r="D750" s="34">
        <v>51911.152141496423</v>
      </c>
      <c r="E750" s="34">
        <v>159188.48944319948</v>
      </c>
      <c r="F750" s="34">
        <v>18.882328518492972</v>
      </c>
      <c r="G750" s="34">
        <v>51910.835188304052</v>
      </c>
      <c r="H750" s="34">
        <v>159187.20749995176</v>
      </c>
      <c r="I750" s="34">
        <v>18.870139116386202</v>
      </c>
      <c r="J750" s="33">
        <v>6.7252291046315804E-4</v>
      </c>
      <c r="K750" s="33">
        <v>6.8980609648860991E-4</v>
      </c>
      <c r="L750" s="33">
        <v>-4.9101338401413841E-5</v>
      </c>
      <c r="M750" s="33">
        <v>5.8477162383496761E-6</v>
      </c>
      <c r="N750" s="33">
        <v>1.0239715920761228E-3</v>
      </c>
      <c r="O750" s="33">
        <v>2.0378969622925069E-8</v>
      </c>
      <c r="P750" s="29">
        <f>(Table_TrackDisplacement[[#This Row],[LR Track Z]]-Table_TrackDisplacement[[#This Row],[RR Track Z]])*1000</f>
        <v>12.189402106770331</v>
      </c>
      <c r="Q750" s="29">
        <f>_xlfn.XLOOKUP(Table_TrackDisplacement[[#This Row],[Track ID]],Table__Track_Baseline[Track ID],Table__Track_Baseline[Avg. Cant],"-")</f>
        <v>12.238523824141367</v>
      </c>
      <c r="R750" s="29">
        <f>Table_TrackDisplacement[[#This Row],[Cant Raw Data]]-Table_TrackDisplacement[[#This Row],[BL Cant Raw Data]]</f>
        <v>-4.9121717371036766E-2</v>
      </c>
      <c r="S750" s="30">
        <f>(Table_TrackDisplacement[[#This Row],[Delta LR Z]]-Table_TrackDisplacement[[#This Row],[Delta RR Z]])*1000</f>
        <v>-4.9121717371036766E-2</v>
      </c>
      <c r="T750" s="29">
        <f>Table_TrackDisplacement[[#This Row],[Cant Delta Data]]-Table_TrackDisplacement[[#This Row],[Raw Cant Change]]</f>
        <v>0</v>
      </c>
      <c r="U750" s="29">
        <f ca="1">IFERROR(Table_TrackDisplacement[[#This Row],[Cant Raw Data]]-OFFSET(Table_TrackDisplacement[[#This Row],[Cant Raw Data]],-2,0),"-")</f>
        <v>0.80079417759648663</v>
      </c>
      <c r="V750" s="29">
        <f ca="1">_xlfn.XLOOKUP(Table_TrackDisplacement[[#This Row],[Track ID]],Table__Track_Baseline[Track ID],Table__Track_Baseline[Avg. Twist],"-")</f>
        <v>0.84812950885293503</v>
      </c>
      <c r="W750" s="29">
        <f ca="1">IFERROR(Table_TrackDisplacement[[#This Row],[Twist Raw Data]]-Table_TrackDisplacement[[#This Row],[BL Twist Raw Data]],"-")</f>
        <v>-4.7335331256448399E-2</v>
      </c>
      <c r="X750" s="29">
        <f ca="1">IFERROR(Table_TrackDisplacement[[#This Row],[Cant Delta Data]]-OFFSET(Table_TrackDisplacement[[#This Row],[Cant Delta Data]],-2,0),"-")</f>
        <v>-4.7335331256448399E-2</v>
      </c>
      <c r="Y750" s="29">
        <f ca="1">IFERROR(Table_TrackDisplacement[[#This Row],[Twist Delta Data]]-Table_TrackDisplacement[[#This Row],[Raw Twist Change]],"-")</f>
        <v>0</v>
      </c>
      <c r="Z7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1320.6007716305764</v>
      </c>
      <c r="AA750" s="29">
        <f>_xlfn.XLOOKUP(Table_TrackDisplacement[[#This Row],[Track ID]],Table__Track_Baseline[Track ID],Table__Track_Baseline[Avg. Gauge],"-")</f>
        <v>1320.7658031742594</v>
      </c>
      <c r="AB750" s="29">
        <f>IFERROR(Table_TrackDisplacement[[#This Row],[Gauge Raw Data]]-Table_TrackDisplacement[[#This Row],[BL Gauge Raw Data]],"-")</f>
        <v>-0.16503154368297146</v>
      </c>
      <c r="AC7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0.74735221693215981</v>
      </c>
    </row>
    <row r="751" spans="1:29" x14ac:dyDescent="0.25">
      <c r="A751" s="27">
        <v>45813.284722222219</v>
      </c>
      <c r="B751" s="28" t="s">
        <v>39</v>
      </c>
      <c r="C751" s="28" t="str">
        <f>Table_TrackDisplacement[[#This Row],[Epoch]]&amp;"-"&amp;Table_TrackDisplacement[[#This Row],[Track ID]]</f>
        <v>45813.2847222222-250-RL-OP-0048</v>
      </c>
      <c r="D751" s="34">
        <v>51912.123875350415</v>
      </c>
      <c r="E751" s="34">
        <v>159188.25340524639</v>
      </c>
      <c r="F751" s="34">
        <v>18.886733255176896</v>
      </c>
      <c r="G751" s="34">
        <v>51911.806733444027</v>
      </c>
      <c r="H751" s="34">
        <v>159186.97066968036</v>
      </c>
      <c r="I751" s="34">
        <v>18.873524899190596</v>
      </c>
      <c r="J751" s="33">
        <v>7.0030393544584513E-4</v>
      </c>
      <c r="K751" s="33">
        <v>7.9957579146139324E-4</v>
      </c>
      <c r="L751" s="33">
        <v>-2.8202988869452383E-4</v>
      </c>
      <c r="M751" s="33">
        <v>3.2635223760735244E-5</v>
      </c>
      <c r="N751" s="33">
        <v>1.1337820324115455E-3</v>
      </c>
      <c r="O751" s="33">
        <v>1.1373201402875566E-7</v>
      </c>
      <c r="P751" s="29">
        <f>(Table_TrackDisplacement[[#This Row],[LR Track Z]]-Table_TrackDisplacement[[#This Row],[RR Track Z]])*1000</f>
        <v>13.208355986300546</v>
      </c>
      <c r="Q751" s="29">
        <f>_xlfn.XLOOKUP(Table_TrackDisplacement[[#This Row],[Track ID]],Table__Track_Baseline[Track ID],Table__Track_Baseline[Avg. Cant],"-")</f>
        <v>13.490499607009099</v>
      </c>
      <c r="R751" s="29">
        <f>Table_TrackDisplacement[[#This Row],[Cant Raw Data]]-Table_TrackDisplacement[[#This Row],[BL Cant Raw Data]]</f>
        <v>-0.28214362070855259</v>
      </c>
      <c r="S751" s="30">
        <f>(Table_TrackDisplacement[[#This Row],[Delta LR Z]]-Table_TrackDisplacement[[#This Row],[Delta RR Z]])*1000</f>
        <v>-0.28214362070855259</v>
      </c>
      <c r="T751" s="29">
        <f>Table_TrackDisplacement[[#This Row],[Cant Delta Data]]-Table_TrackDisplacement[[#This Row],[Raw Cant Change]]</f>
        <v>0</v>
      </c>
      <c r="U751" s="29">
        <f ca="1">IFERROR(Table_TrackDisplacement[[#This Row],[Cant Raw Data]]-OFFSET(Table_TrackDisplacement[[#This Row],[Cant Raw Data]],-2,0),"-")</f>
        <v>1.4592777479194297</v>
      </c>
      <c r="V751" s="29">
        <f ca="1">_xlfn.XLOOKUP(Table_TrackDisplacement[[#This Row],[Track ID]],Table__Track_Baseline[Track ID],Table__Track_Baseline[Avg. Twist],"-")</f>
        <v>1.7383030324857884</v>
      </c>
      <c r="W751" s="29">
        <f ca="1">IFERROR(Table_TrackDisplacement[[#This Row],[Twist Raw Data]]-Table_TrackDisplacement[[#This Row],[BL Twist Raw Data]],"-")</f>
        <v>-0.27902528456635878</v>
      </c>
      <c r="X751" s="29">
        <f ca="1">IFERROR(Table_TrackDisplacement[[#This Row],[Cant Delta Data]]-OFFSET(Table_TrackDisplacement[[#This Row],[Cant Delta Data]],-2,0),"-")</f>
        <v>-0.27902528456635878</v>
      </c>
      <c r="Y751" s="29">
        <f ca="1">IFERROR(Table_TrackDisplacement[[#This Row],[Twist Delta Data]]-Table_TrackDisplacement[[#This Row],[Raw Twist Change]],"-")</f>
        <v>0</v>
      </c>
      <c r="Z7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1321.424981527254</v>
      </c>
      <c r="AA751" s="29">
        <f>_xlfn.XLOOKUP(Table_TrackDisplacement[[#This Row],[Track ID]],Table__Track_Baseline[Track ID],Table__Track_Baseline[Avg. Gauge],"-")</f>
        <v>1321.5922129002581</v>
      </c>
      <c r="AB751" s="29">
        <f>IFERROR(Table_TrackDisplacement[[#This Row],[Gauge Raw Data]]-Table_TrackDisplacement[[#This Row],[BL Gauge Raw Data]],"-")</f>
        <v>-0.16723137300414237</v>
      </c>
      <c r="AC7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0.79817312831228371</v>
      </c>
    </row>
    <row r="752" spans="1:29" x14ac:dyDescent="0.25">
      <c r="A752" s="27">
        <v>45813.284722222219</v>
      </c>
      <c r="B752" s="28" t="s">
        <v>40</v>
      </c>
      <c r="C752" s="28" t="str">
        <f>Table_TrackDisplacement[[#This Row],[Epoch]]&amp;"-"&amp;Table_TrackDisplacement[[#This Row],[Track ID]]</f>
        <v>45813.2847222222-250-RL-OP-0049</v>
      </c>
      <c r="D752" s="34">
        <v>51913.095609204407</v>
      </c>
      <c r="E752" s="34">
        <v>159188.0173672933</v>
      </c>
      <c r="F752" s="34">
        <v>18.89113799186082</v>
      </c>
      <c r="G752" s="34">
        <v>51912.77827858401</v>
      </c>
      <c r="H752" s="34">
        <v>159186.73383940893</v>
      </c>
      <c r="I752" s="34">
        <v>18.876910681994985</v>
      </c>
      <c r="J752" s="33">
        <v>7.2808496770448983E-4</v>
      </c>
      <c r="K752" s="33">
        <v>9.0934548643417656E-4</v>
      </c>
      <c r="L752" s="33">
        <v>-5.1495843898408111E-4</v>
      </c>
      <c r="M752" s="33">
        <v>5.9422738559078425E-5</v>
      </c>
      <c r="N752" s="33">
        <v>1.2435924145393074E-3</v>
      </c>
      <c r="O752" s="33">
        <v>2.0708505488187257E-7</v>
      </c>
      <c r="P752" s="29">
        <f>(Table_TrackDisplacement[[#This Row],[LR Track Z]]-Table_TrackDisplacement[[#This Row],[RR Track Z]])*1000</f>
        <v>14.227309865834314</v>
      </c>
      <c r="Q752" s="29">
        <f>_xlfn.XLOOKUP(Table_TrackDisplacement[[#This Row],[Track ID]],Table__Track_Baseline[Track ID],Table__Track_Baseline[Avg. Cant],"-")</f>
        <v>14.742475389873277</v>
      </c>
      <c r="R752" s="29">
        <f>Table_TrackDisplacement[[#This Row],[Cant Raw Data]]-Table_TrackDisplacement[[#This Row],[BL Cant Raw Data]]</f>
        <v>-0.51516552403896299</v>
      </c>
      <c r="S752" s="30">
        <f>(Table_TrackDisplacement[[#This Row],[Delta LR Z]]-Table_TrackDisplacement[[#This Row],[Delta RR Z]])*1000</f>
        <v>-0.51516552403896299</v>
      </c>
      <c r="T752" s="29">
        <f>Table_TrackDisplacement[[#This Row],[Cant Delta Data]]-Table_TrackDisplacement[[#This Row],[Raw Cant Change]]</f>
        <v>0</v>
      </c>
      <c r="U752" s="29">
        <f ca="1">IFERROR(Table_TrackDisplacement[[#This Row],[Cant Raw Data]]-OFFSET(Table_TrackDisplacement[[#This Row],[Cant Raw Data]],-2,0),"-")</f>
        <v>2.0379077590639838</v>
      </c>
      <c r="V752" s="29">
        <f ca="1">_xlfn.XLOOKUP(Table_TrackDisplacement[[#This Row],[Track ID]],Table__Track_Baseline[Track ID],Table__Track_Baseline[Avg. Twist],"-")</f>
        <v>2.50395156573191</v>
      </c>
      <c r="W752" s="29">
        <f ca="1">IFERROR(Table_TrackDisplacement[[#This Row],[Twist Raw Data]]-Table_TrackDisplacement[[#This Row],[BL Twist Raw Data]],"-")</f>
        <v>-0.46604380666792622</v>
      </c>
      <c r="X752" s="29">
        <f ca="1">IFERROR(Table_TrackDisplacement[[#This Row],[Cant Delta Data]]-OFFSET(Table_TrackDisplacement[[#This Row],[Cant Delta Data]],-2,0),"-")</f>
        <v>-0.46604380666792622</v>
      </c>
      <c r="Y752" s="29">
        <f ca="1">IFERROR(Table_TrackDisplacement[[#This Row],[Twist Delta Data]]-Table_TrackDisplacement[[#This Row],[Raw Twist Change]],"-")</f>
        <v>0</v>
      </c>
      <c r="Z7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1322.2499646224344</v>
      </c>
      <c r="AA752" s="29">
        <f>_xlfn.XLOOKUP(Table_TrackDisplacement[[#This Row],[Track ID]],Table__Track_Baseline[Track ID],Table__Track_Baseline[Avg. Gauge],"-")</f>
        <v>1322.4197928471017</v>
      </c>
      <c r="AB752" s="29">
        <f>IFERROR(Table_TrackDisplacement[[#This Row],[Gauge Raw Data]]-Table_TrackDisplacement[[#This Row],[BL Gauge Raw Data]],"-")</f>
        <v>-0.16982822466729885</v>
      </c>
      <c r="AC7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0.90786876958719442</v>
      </c>
    </row>
    <row r="753" spans="1:29" x14ac:dyDescent="0.25">
      <c r="A753" s="27">
        <v>45817.284722222219</v>
      </c>
      <c r="B753" s="28" t="s">
        <v>12</v>
      </c>
      <c r="C753" s="28" t="str">
        <f>Table_TrackDisplacement[[#This Row],[Epoch]]&amp;"-"&amp;Table_TrackDisplacement[[#This Row],[Track ID]]</f>
        <v>45817.2847222222-250-RL-OP-0021</v>
      </c>
      <c r="D753" s="34">
        <v>51886.101888003854</v>
      </c>
      <c r="E753" s="34">
        <v>159195.44568170901</v>
      </c>
      <c r="F753" s="34">
        <v>18.86977464079656</v>
      </c>
      <c r="G753" s="34">
        <v>51885.743029345111</v>
      </c>
      <c r="H753" s="34">
        <v>159194.18588072801</v>
      </c>
      <c r="I753" s="34">
        <v>18.86578752268592</v>
      </c>
      <c r="J753" s="33">
        <v>-9.5402773877140135E-4</v>
      </c>
      <c r="K753" s="33">
        <v>-1.7215055413544178E-4</v>
      </c>
      <c r="L753" s="33">
        <v>-2.8171598076909277E-4</v>
      </c>
      <c r="M753" s="33">
        <v>5.3203781135380268E-5</v>
      </c>
      <c r="N753" s="33">
        <v>-8.1499860971234739E-4</v>
      </c>
      <c r="O753" s="33">
        <v>-2.8112275465375092E-4</v>
      </c>
      <c r="P753" s="29">
        <f>(Table_TrackDisplacement[[#This Row],[LR Track Z]]-Table_TrackDisplacement[[#This Row],[RR Track Z]])*1000</f>
        <v>3.9871181106398978</v>
      </c>
      <c r="Q753" s="29">
        <f>_xlfn.XLOOKUP(Table_TrackDisplacement[[#This Row],[Track ID]],Table__Track_Baseline[Track ID],Table__Track_Baseline[Avg. Cant],"-")</f>
        <v>3.9877113367552397</v>
      </c>
      <c r="R753" s="29">
        <f>Table_TrackDisplacement[[#This Row],[Cant Raw Data]]-Table_TrackDisplacement[[#This Row],[BL Cant Raw Data]]</f>
        <v>-5.9322611534184944E-4</v>
      </c>
      <c r="S753" s="30">
        <f>(Table_TrackDisplacement[[#This Row],[Delta LR Z]]-Table_TrackDisplacement[[#This Row],[Delta RR Z]])*1000</f>
        <v>-5.9322611534184944E-4</v>
      </c>
      <c r="T753" s="29">
        <f>Table_TrackDisplacement[[#This Row],[Cant Delta Data]]-Table_TrackDisplacement[[#This Row],[Raw Cant Change]]</f>
        <v>0</v>
      </c>
      <c r="U753" s="29">
        <f ca="1">IFERROR(Table_TrackDisplacement[[#This Row],[Cant Raw Data]]-OFFSET(Table_TrackDisplacement[[#This Row],[Cant Raw Data]],-2,0),"-")</f>
        <v>-9.2212378756606483</v>
      </c>
      <c r="V753" s="29" t="str">
        <f ca="1">_xlfn.XLOOKUP(Table_TrackDisplacement[[#This Row],[Track ID]],Table__Track_Baseline[Track ID],Table__Track_Baseline[Avg. Twist],"-")</f>
        <v>-</v>
      </c>
      <c r="W753" s="29" t="str">
        <f ca="1">IFERROR(Table_TrackDisplacement[[#This Row],[Twist Raw Data]]-Table_TrackDisplacement[[#This Row],[BL Twist Raw Data]],"-")</f>
        <v>-</v>
      </c>
      <c r="X753" s="29">
        <f ca="1">IFERROR(Table_TrackDisplacement[[#This Row],[Cant Delta Data]]-OFFSET(Table_TrackDisplacement[[#This Row],[Cant Delta Data]],-2,0),"-")</f>
        <v>0.28155039459321074</v>
      </c>
      <c r="Y753" s="29" t="str">
        <f ca="1">IFERROR(Table_TrackDisplacement[[#This Row],[Twist Delta Data]]-Table_TrackDisplacement[[#This Row],[Raw Twist Change]],"-")</f>
        <v>-</v>
      </c>
      <c r="Z7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1309.9213509981491</v>
      </c>
      <c r="AA753" s="29">
        <f>_xlfn.XLOOKUP(Table_TrackDisplacement[[#This Row],[Track ID]],Table__Track_Baseline[Track ID],Table__Track_Baseline[Avg. Gauge],"-")</f>
        <v>1309.5795373260466</v>
      </c>
      <c r="AB753" s="29">
        <f>IFERROR(Table_TrackDisplacement[[#This Row],[Gauge Raw Data]]-Table_TrackDisplacement[[#This Row],[BL Gauge Raw Data]],"-")</f>
        <v>0.34181367210248936</v>
      </c>
      <c r="AC7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1.1948930115997656</v>
      </c>
    </row>
    <row r="754" spans="1:29" x14ac:dyDescent="0.25">
      <c r="A754" s="27">
        <v>45817.284722222219</v>
      </c>
      <c r="B754" s="28" t="s">
        <v>13</v>
      </c>
      <c r="C754" s="28" t="str">
        <f>Table_TrackDisplacement[[#This Row],[Epoch]]&amp;"-"&amp;Table_TrackDisplacement[[#This Row],[Track ID]]</f>
        <v>45817.2847222222-250-RL-OP-0022</v>
      </c>
      <c r="D754" s="34">
        <v>51887.0635346048</v>
      </c>
      <c r="E754" s="34">
        <v>159195.17139037082</v>
      </c>
      <c r="F754" s="34">
        <v>18.869497718698447</v>
      </c>
      <c r="G754" s="34">
        <v>51886.704122307987</v>
      </c>
      <c r="H754" s="34">
        <v>159193.90965564147</v>
      </c>
      <c r="I754" s="34">
        <v>18.865652333606498</v>
      </c>
      <c r="J754" s="33">
        <v>-8.9753687643678859E-4</v>
      </c>
      <c r="K754" s="33">
        <v>2.5911314878612757E-5</v>
      </c>
      <c r="L754" s="33">
        <v>-6.2788946414471525E-4</v>
      </c>
      <c r="M754" s="33">
        <v>1.1715063010342419E-4</v>
      </c>
      <c r="N754" s="33">
        <v>-5.9264121227897704E-4</v>
      </c>
      <c r="O754" s="33">
        <v>-6.1901068091785305E-4</v>
      </c>
      <c r="P754" s="29">
        <f>(Table_TrackDisplacement[[#This Row],[LR Track Z]]-Table_TrackDisplacement[[#This Row],[RR Track Z]])*1000</f>
        <v>3.845385091949538</v>
      </c>
      <c r="Q754" s="29">
        <f>_xlfn.XLOOKUP(Table_TrackDisplacement[[#This Row],[Track ID]],Table__Track_Baseline[Track ID],Table__Track_Baseline[Avg. Cant],"-")</f>
        <v>3.8542638751764002</v>
      </c>
      <c r="R754" s="29">
        <f>Table_TrackDisplacement[[#This Row],[Cant Raw Data]]-Table_TrackDisplacement[[#This Row],[BL Cant Raw Data]]</f>
        <v>-8.8787832268621969E-3</v>
      </c>
      <c r="S754" s="30">
        <f>(Table_TrackDisplacement[[#This Row],[Delta LR Z]]-Table_TrackDisplacement[[#This Row],[Delta RR Z]])*1000</f>
        <v>-8.8787832268621969E-3</v>
      </c>
      <c r="T754" s="29">
        <f>Table_TrackDisplacement[[#This Row],[Cant Delta Data]]-Table_TrackDisplacement[[#This Row],[Raw Cant Change]]</f>
        <v>0</v>
      </c>
      <c r="U754" s="29">
        <f ca="1">IFERROR(Table_TrackDisplacement[[#This Row],[Cant Raw Data]]-OFFSET(Table_TrackDisplacement[[#This Row],[Cant Raw Data]],-2,0),"-")</f>
        <v>-10.381924773884776</v>
      </c>
      <c r="V754" s="29" t="str">
        <f ca="1">_xlfn.XLOOKUP(Table_TrackDisplacement[[#This Row],[Track ID]],Table__Track_Baseline[Track ID],Table__Track_Baseline[Avg. Twist],"-")</f>
        <v>-</v>
      </c>
      <c r="W754" s="29" t="str">
        <f ca="1">IFERROR(Table_TrackDisplacement[[#This Row],[Twist Raw Data]]-Table_TrackDisplacement[[#This Row],[BL Twist Raw Data]],"-")</f>
        <v>-</v>
      </c>
      <c r="X754" s="29">
        <f ca="1">IFERROR(Table_TrackDisplacement[[#This Row],[Cant Delta Data]]-OFFSET(Table_TrackDisplacement[[#This Row],[Cant Delta Data]],-2,0),"-")</f>
        <v>0.50628674081210079</v>
      </c>
      <c r="Y754" s="29" t="str">
        <f ca="1">IFERROR(Table_TrackDisplacement[[#This Row],[Twist Delta Data]]-Table_TrackDisplacement[[#This Row],[Raw Twist Change]],"-")</f>
        <v>-</v>
      </c>
      <c r="Z7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1311.9323585132529</v>
      </c>
      <c r="AA754" s="29">
        <f>_xlfn.XLOOKUP(Table_TrackDisplacement[[#This Row],[Track ID]],Table__Track_Baseline[Track ID],Table__Track_Baseline[Avg. Gauge],"-")</f>
        <v>1311.6159795455751</v>
      </c>
      <c r="AB754" s="29">
        <f>IFERROR(Table_TrackDisplacement[[#This Row],[Gauge Raw Data]]-Table_TrackDisplacement[[#This Row],[BL Gauge Raw Data]],"-")</f>
        <v>0.31637896767779239</v>
      </c>
      <c r="AC7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1.1883925267239881</v>
      </c>
    </row>
    <row r="755" spans="1:29" x14ac:dyDescent="0.25">
      <c r="A755" s="27">
        <v>45817.284722222219</v>
      </c>
      <c r="B755" s="28" t="s">
        <v>14</v>
      </c>
      <c r="C755" s="28" t="str">
        <f>Table_TrackDisplacement[[#This Row],[Epoch]]&amp;"-"&amp;Table_TrackDisplacement[[#This Row],[Track ID]]</f>
        <v>45817.2847222222-250-RL-OP-0023</v>
      </c>
      <c r="D755" s="34">
        <v>51888.025181205747</v>
      </c>
      <c r="E755" s="34">
        <v>159194.89709903265</v>
      </c>
      <c r="F755" s="34">
        <v>18.869220796600338</v>
      </c>
      <c r="G755" s="34">
        <v>51887.665215270863</v>
      </c>
      <c r="H755" s="34">
        <v>159193.63343055494</v>
      </c>
      <c r="I755" s="34">
        <v>18.865517144527075</v>
      </c>
      <c r="J755" s="33">
        <v>-8.4104601410217583E-4</v>
      </c>
      <c r="K755" s="33">
        <v>2.2397324210032821E-4</v>
      </c>
      <c r="L755" s="33">
        <v>-9.7406294751678502E-4</v>
      </c>
      <c r="M755" s="33">
        <v>1.8109748634742573E-4</v>
      </c>
      <c r="N755" s="33">
        <v>-3.7028378574177623E-4</v>
      </c>
      <c r="O755" s="33">
        <v>-9.5689860718195519E-4</v>
      </c>
      <c r="P755" s="29">
        <f>(Table_TrackDisplacement[[#This Row],[LR Track Z]]-Table_TrackDisplacement[[#This Row],[RR Track Z]])*1000</f>
        <v>3.7036520732627309</v>
      </c>
      <c r="Q755" s="29">
        <f>_xlfn.XLOOKUP(Table_TrackDisplacement[[#This Row],[Track ID]],Table__Track_Baseline[Track ID],Table__Track_Baseline[Avg. Cant],"-")</f>
        <v>3.7208164135975608</v>
      </c>
      <c r="R755" s="29">
        <f>Table_TrackDisplacement[[#This Row],[Cant Raw Data]]-Table_TrackDisplacement[[#This Row],[BL Cant Raw Data]]</f>
        <v>-1.7164340334829831E-2</v>
      </c>
      <c r="S755" s="30">
        <f>(Table_TrackDisplacement[[#This Row],[Delta LR Z]]-Table_TrackDisplacement[[#This Row],[Delta RR Z]])*1000</f>
        <v>-1.7164340334829831E-2</v>
      </c>
      <c r="T755" s="29">
        <f>Table_TrackDisplacement[[#This Row],[Cant Delta Data]]-Table_TrackDisplacement[[#This Row],[Raw Cant Change]]</f>
        <v>0</v>
      </c>
      <c r="U755" s="29">
        <f ca="1">IFERROR(Table_TrackDisplacement[[#This Row],[Cant Raw Data]]-OFFSET(Table_TrackDisplacement[[#This Row],[Cant Raw Data]],-2,0),"-")</f>
        <v>-0.28346603737716691</v>
      </c>
      <c r="V755" s="29">
        <f ca="1">_xlfn.XLOOKUP(Table_TrackDisplacement[[#This Row],[Track ID]],Table__Track_Baseline[Track ID],Table__Track_Baseline[Avg. Twist],"-")</f>
        <v>-0.26689492315767893</v>
      </c>
      <c r="W755" s="29">
        <f ca="1">IFERROR(Table_TrackDisplacement[[#This Row],[Twist Raw Data]]-Table_TrackDisplacement[[#This Row],[BL Twist Raw Data]],"-")</f>
        <v>-1.6571114219487981E-2</v>
      </c>
      <c r="X755" s="29">
        <f ca="1">IFERROR(Table_TrackDisplacement[[#This Row],[Cant Delta Data]]-OFFSET(Table_TrackDisplacement[[#This Row],[Cant Delta Data]],-2,0),"-")</f>
        <v>-1.6571114219487981E-2</v>
      </c>
      <c r="Y755" s="29">
        <f ca="1">IFERROR(Table_TrackDisplacement[[#This Row],[Twist Delta Data]]-Table_TrackDisplacement[[#This Row],[Raw Twist Change]],"-")</f>
        <v>0</v>
      </c>
      <c r="Z7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1313.943382674091</v>
      </c>
      <c r="AA755" s="29">
        <f>_xlfn.XLOOKUP(Table_TrackDisplacement[[#This Row],[Track ID]],Table__Track_Baseline[Track ID],Table__Track_Baseline[Avg. Gauge],"-")</f>
        <v>1313.6524365911453</v>
      </c>
      <c r="AB755" s="29">
        <f>IFERROR(Table_TrackDisplacement[[#This Row],[Gauge Raw Data]]-Table_TrackDisplacement[[#This Row],[BL Gauge Raw Data]],"-")</f>
        <v>0.29094608294576574</v>
      </c>
      <c r="AC7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1.1824607246036656</v>
      </c>
    </row>
    <row r="756" spans="1:29" x14ac:dyDescent="0.25">
      <c r="A756" s="27">
        <v>45817.284722222219</v>
      </c>
      <c r="B756" s="28" t="s">
        <v>15</v>
      </c>
      <c r="C756" s="28" t="str">
        <f>Table_TrackDisplacement[[#This Row],[Epoch]]&amp;"-"&amp;Table_TrackDisplacement[[#This Row],[Track ID]]</f>
        <v>45817.2847222222-250-RL-OP-0024</v>
      </c>
      <c r="D756" s="34">
        <v>51888.986206032256</v>
      </c>
      <c r="E756" s="34">
        <v>159194.62172783251</v>
      </c>
      <c r="F756" s="34">
        <v>18.868826251099026</v>
      </c>
      <c r="G756" s="34">
        <v>51888.624024403252</v>
      </c>
      <c r="H756" s="34">
        <v>159193.35679661779</v>
      </c>
      <c r="I756" s="34">
        <v>18.864752372254646</v>
      </c>
      <c r="J756" s="33">
        <v>-1.0587427823338658E-4</v>
      </c>
      <c r="K756" s="33">
        <v>-3.702942340169102E-4</v>
      </c>
      <c r="L756" s="33">
        <v>-6.8870101700113651E-4</v>
      </c>
      <c r="M756" s="33">
        <v>-1.0716997567215003E-3</v>
      </c>
      <c r="N756" s="33">
        <v>-2.496251545380801E-4</v>
      </c>
      <c r="O756" s="33">
        <v>-7.0073451241725593E-4</v>
      </c>
      <c r="P756" s="29">
        <f>(Table_TrackDisplacement[[#This Row],[LR Track Z]]-Table_TrackDisplacement[[#This Row],[RR Track Z]])*1000</f>
        <v>4.0738788443803742</v>
      </c>
      <c r="Q756" s="29">
        <f>_xlfn.XLOOKUP(Table_TrackDisplacement[[#This Row],[Track ID]],Table__Track_Baseline[Track ID],Table__Track_Baseline[Avg. Cant],"-")</f>
        <v>4.0618453489642548</v>
      </c>
      <c r="R756" s="29">
        <f>Table_TrackDisplacement[[#This Row],[Cant Raw Data]]-Table_TrackDisplacement[[#This Row],[BL Cant Raw Data]]</f>
        <v>1.2033495416119422E-2</v>
      </c>
      <c r="S756" s="30">
        <f>(Table_TrackDisplacement[[#This Row],[Delta LR Z]]-Table_TrackDisplacement[[#This Row],[Delta RR Z]])*1000</f>
        <v>1.2033495416119422E-2</v>
      </c>
      <c r="T756" s="29">
        <f>Table_TrackDisplacement[[#This Row],[Cant Delta Data]]-Table_TrackDisplacement[[#This Row],[Raw Cant Change]]</f>
        <v>0</v>
      </c>
      <c r="U756" s="29">
        <f ca="1">IFERROR(Table_TrackDisplacement[[#This Row],[Cant Raw Data]]-OFFSET(Table_TrackDisplacement[[#This Row],[Cant Raw Data]],-2,0),"-")</f>
        <v>0.22849375243083614</v>
      </c>
      <c r="V756" s="29">
        <f ca="1">_xlfn.XLOOKUP(Table_TrackDisplacement[[#This Row],[Track ID]],Table__Track_Baseline[Track ID],Table__Track_Baseline[Avg. Twist],"-")</f>
        <v>0.20758147378785452</v>
      </c>
      <c r="W756" s="29">
        <f ca="1">IFERROR(Table_TrackDisplacement[[#This Row],[Twist Raw Data]]-Table_TrackDisplacement[[#This Row],[BL Twist Raw Data]],"-")</f>
        <v>2.0912278642981619E-2</v>
      </c>
      <c r="X756" s="29">
        <f ca="1">IFERROR(Table_TrackDisplacement[[#This Row],[Cant Delta Data]]-OFFSET(Table_TrackDisplacement[[#This Row],[Cant Delta Data]],-2,0),"-")</f>
        <v>2.0912278642981619E-2</v>
      </c>
      <c r="Y756" s="29">
        <f ca="1">IFERROR(Table_TrackDisplacement[[#This Row],[Twist Delta Data]]-Table_TrackDisplacement[[#This Row],[Raw Twist Change]],"-")</f>
        <v>0</v>
      </c>
      <c r="Z7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1315.7671172466587</v>
      </c>
      <c r="AA756" s="29">
        <f>_xlfn.XLOOKUP(Table_TrackDisplacement[[#This Row],[Track ID]],Table__Track_Baseline[Track ID],Table__Track_Baseline[Avg. Gauge],"-")</f>
        <v>1315.6175827293309</v>
      </c>
      <c r="AB756" s="29">
        <f>IFERROR(Table_TrackDisplacement[[#This Row],[Gauge Raw Data]]-Table_TrackDisplacement[[#This Row],[BL Gauge Raw Data]],"-")</f>
        <v>0.14953451732776557</v>
      </c>
      <c r="AC7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0.97340879729484253</v>
      </c>
    </row>
    <row r="757" spans="1:29" x14ac:dyDescent="0.25">
      <c r="A757" s="27">
        <v>45817.284722222219</v>
      </c>
      <c r="B757" s="28" t="s">
        <v>16</v>
      </c>
      <c r="C757" s="28" t="str">
        <f>Table_TrackDisplacement[[#This Row],[Epoch]]&amp;"-"&amp;Table_TrackDisplacement[[#This Row],[Track ID]]</f>
        <v>45817.2847222222-250-RL-OP-0025</v>
      </c>
      <c r="D757" s="34">
        <v>51889.947493110194</v>
      </c>
      <c r="E757" s="34">
        <v>159194.34617930613</v>
      </c>
      <c r="F757" s="34">
        <v>18.868422023431954</v>
      </c>
      <c r="G757" s="34">
        <v>51889.584791712696</v>
      </c>
      <c r="H757" s="34">
        <v>159193.07944225875</v>
      </c>
      <c r="I757" s="34">
        <v>18.863894115171242</v>
      </c>
      <c r="J757" s="33">
        <v>-2.2038246970623732E-4</v>
      </c>
      <c r="K757" s="33">
        <v>-7.7078546746633947E-4</v>
      </c>
      <c r="L757" s="33">
        <v>-3.5201598239353871E-4</v>
      </c>
      <c r="M757" s="33">
        <v>-1.1540091873030178E-3</v>
      </c>
      <c r="N757" s="33">
        <v>-5.3618825040757656E-4</v>
      </c>
      <c r="O757" s="33">
        <v>-3.5718556558350656E-4</v>
      </c>
      <c r="P757" s="29">
        <f>(Table_TrackDisplacement[[#This Row],[LR Track Z]]-Table_TrackDisplacement[[#This Row],[RR Track Z]])*1000</f>
        <v>4.5279082607123655</v>
      </c>
      <c r="Q757" s="29">
        <f>_xlfn.XLOOKUP(Table_TrackDisplacement[[#This Row],[Track ID]],Table__Track_Baseline[Track ID],Table__Track_Baseline[Avg. Cant],"-")</f>
        <v>4.5227386775223977</v>
      </c>
      <c r="R757" s="29">
        <f>Table_TrackDisplacement[[#This Row],[Cant Raw Data]]-Table_TrackDisplacement[[#This Row],[BL Cant Raw Data]]</f>
        <v>5.1695831899678524E-3</v>
      </c>
      <c r="S757" s="30">
        <f>(Table_TrackDisplacement[[#This Row],[Delta LR Z]]-Table_TrackDisplacement[[#This Row],[Delta RR Z]])*1000</f>
        <v>5.1695831899678524E-3</v>
      </c>
      <c r="T757" s="29">
        <f>Table_TrackDisplacement[[#This Row],[Cant Delta Data]]-Table_TrackDisplacement[[#This Row],[Raw Cant Change]]</f>
        <v>0</v>
      </c>
      <c r="U757" s="29">
        <f ca="1">IFERROR(Table_TrackDisplacement[[#This Row],[Cant Raw Data]]-OFFSET(Table_TrackDisplacement[[#This Row],[Cant Raw Data]],-2,0),"-")</f>
        <v>0.82425618744963458</v>
      </c>
      <c r="V757" s="29">
        <f ca="1">_xlfn.XLOOKUP(Table_TrackDisplacement[[#This Row],[Track ID]],Table__Track_Baseline[Track ID],Table__Track_Baseline[Avg. Twist],"-")</f>
        <v>0.8019222639248369</v>
      </c>
      <c r="W757" s="29">
        <f ca="1">IFERROR(Table_TrackDisplacement[[#This Row],[Twist Raw Data]]-Table_TrackDisplacement[[#This Row],[BL Twist Raw Data]],"-")</f>
        <v>2.2333923524797683E-2</v>
      </c>
      <c r="X757" s="29">
        <f ca="1">IFERROR(Table_TrackDisplacement[[#This Row],[Cant Delta Data]]-OFFSET(Table_TrackDisplacement[[#This Row],[Cant Delta Data]],-2,0),"-")</f>
        <v>2.2333923524797683E-2</v>
      </c>
      <c r="Y757" s="29">
        <f ca="1">IFERROR(Table_TrackDisplacement[[#This Row],[Twist Delta Data]]-Table_TrackDisplacement[[#This Row],[Raw Twist Change]],"-")</f>
        <v>0</v>
      </c>
      <c r="Z7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1317.6477347543471</v>
      </c>
      <c r="AA757" s="29">
        <f>_xlfn.XLOOKUP(Table_TrackDisplacement[[#This Row],[Track ID]],Table__Track_Baseline[Track ID],Table__Track_Baseline[Avg. Gauge],"-")</f>
        <v>1317.6166071174061</v>
      </c>
      <c r="AB757" s="29">
        <f>IFERROR(Table_TrackDisplacement[[#This Row],[Gauge Raw Data]]-Table_TrackDisplacement[[#This Row],[BL Gauge Raw Data]],"-")</f>
        <v>3.1127636940937009E-2</v>
      </c>
      <c r="AC7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0.96266371420793295</v>
      </c>
    </row>
    <row r="758" spans="1:29" x14ac:dyDescent="0.25">
      <c r="A758" s="27">
        <v>45817.284722222219</v>
      </c>
      <c r="B758" s="28" t="s">
        <v>17</v>
      </c>
      <c r="C758" s="28" t="str">
        <f>Table_TrackDisplacement[[#This Row],[Epoch]]&amp;"-"&amp;Table_TrackDisplacement[[#This Row],[Track ID]]</f>
        <v>45817.2847222222-250-RL-OP-0026</v>
      </c>
      <c r="D758" s="34">
        <v>51890.908780188132</v>
      </c>
      <c r="E758" s="34">
        <v>159194.07063077975</v>
      </c>
      <c r="F758" s="34">
        <v>18.868017795764882</v>
      </c>
      <c r="G758" s="34">
        <v>51890.545559022146</v>
      </c>
      <c r="H758" s="34">
        <v>159192.80208789968</v>
      </c>
      <c r="I758" s="34">
        <v>18.863035858087837</v>
      </c>
      <c r="J758" s="33">
        <v>-3.3489066117908806E-4</v>
      </c>
      <c r="K758" s="33">
        <v>-1.1712767300195992E-3</v>
      </c>
      <c r="L758" s="33">
        <v>-1.5330947785940907E-5</v>
      </c>
      <c r="M758" s="33">
        <v>-1.2363186178845353E-3</v>
      </c>
      <c r="N758" s="33">
        <v>-8.2275140448473394E-4</v>
      </c>
      <c r="O758" s="33">
        <v>-1.3636618756862617E-5</v>
      </c>
      <c r="P758" s="29">
        <f>(Table_TrackDisplacement[[#This Row],[LR Track Z]]-Table_TrackDisplacement[[#This Row],[RR Track Z]])*1000</f>
        <v>4.9819376770443569</v>
      </c>
      <c r="Q758" s="29">
        <f>_xlfn.XLOOKUP(Table_TrackDisplacement[[#This Row],[Track ID]],Table__Track_Baseline[Track ID],Table__Track_Baseline[Avg. Cant],"-")</f>
        <v>4.9836320060734352</v>
      </c>
      <c r="R758" s="29">
        <f>Table_TrackDisplacement[[#This Row],[Cant Raw Data]]-Table_TrackDisplacement[[#This Row],[BL Cant Raw Data]]</f>
        <v>-1.6943290290782898E-3</v>
      </c>
      <c r="S758" s="30">
        <f>(Table_TrackDisplacement[[#This Row],[Delta LR Z]]-Table_TrackDisplacement[[#This Row],[Delta RR Z]])*1000</f>
        <v>-1.6943290290782898E-3</v>
      </c>
      <c r="T758" s="29">
        <f>Table_TrackDisplacement[[#This Row],[Cant Delta Data]]-Table_TrackDisplacement[[#This Row],[Raw Cant Change]]</f>
        <v>0</v>
      </c>
      <c r="U758" s="29">
        <f ca="1">IFERROR(Table_TrackDisplacement[[#This Row],[Cant Raw Data]]-OFFSET(Table_TrackDisplacement[[#This Row],[Cant Raw Data]],-2,0),"-")</f>
        <v>0.90805883266398268</v>
      </c>
      <c r="V758" s="29">
        <f ca="1">_xlfn.XLOOKUP(Table_TrackDisplacement[[#This Row],[Track ID]],Table__Track_Baseline[Track ID],Table__Track_Baseline[Avg. Twist],"-")</f>
        <v>0.9217866571091804</v>
      </c>
      <c r="W758" s="29">
        <f ca="1">IFERROR(Table_TrackDisplacement[[#This Row],[Twist Raw Data]]-Table_TrackDisplacement[[#This Row],[BL Twist Raw Data]],"-")</f>
        <v>-1.3727824445197712E-2</v>
      </c>
      <c r="X758" s="29">
        <f ca="1">IFERROR(Table_TrackDisplacement[[#This Row],[Cant Delta Data]]-OFFSET(Table_TrackDisplacement[[#This Row],[Cant Delta Data]],-2,0),"-")</f>
        <v>-1.3727824445197712E-2</v>
      </c>
      <c r="Y758" s="29">
        <f ca="1">IFERROR(Table_TrackDisplacement[[#This Row],[Twist Delta Data]]-Table_TrackDisplacement[[#This Row],[Raw Twist Change]],"-")</f>
        <v>0</v>
      </c>
      <c r="Z7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1319.5285043206695</v>
      </c>
      <c r="AA758" s="29">
        <f>_xlfn.XLOOKUP(Table_TrackDisplacement[[#This Row],[Track ID]],Table__Track_Baseline[Track ID],Table__Track_Baseline[Avg. Gauge],"-")</f>
        <v>1319.6157879683969</v>
      </c>
      <c r="AB758" s="29">
        <f>IFERROR(Table_TrackDisplacement[[#This Row],[Gauge Raw Data]]-Table_TrackDisplacement[[#This Row],[BL Gauge Raw Data]],"-")</f>
        <v>-8.7283647727417701E-2</v>
      </c>
      <c r="AC7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0.96646010492942758</v>
      </c>
    </row>
    <row r="759" spans="1:29" x14ac:dyDescent="0.25">
      <c r="A759" s="27">
        <v>45817.284722222219</v>
      </c>
      <c r="B759" s="28" t="s">
        <v>18</v>
      </c>
      <c r="C759" s="28" t="str">
        <f>Table_TrackDisplacement[[#This Row],[Epoch]]&amp;"-"&amp;Table_TrackDisplacement[[#This Row],[Track ID]]</f>
        <v>45817.2847222222-250-RL-OP-0027</v>
      </c>
      <c r="D759" s="34">
        <v>51891.870085166687</v>
      </c>
      <c r="E759" s="34">
        <v>159193.79434240577</v>
      </c>
      <c r="F759" s="34">
        <v>18.865661447731828</v>
      </c>
      <c r="G759" s="34">
        <v>51891.504353461787</v>
      </c>
      <c r="H759" s="34">
        <v>159192.52590810764</v>
      </c>
      <c r="I759" s="34">
        <v>18.861283132921656</v>
      </c>
      <c r="J759" s="33">
        <v>-9.1250735567882657E-4</v>
      </c>
      <c r="K759" s="33">
        <v>-6.958071026019752E-4</v>
      </c>
      <c r="L759" s="33">
        <v>-2.2264352850243085E-7</v>
      </c>
      <c r="M759" s="33">
        <v>-5.9261651040287688E-4</v>
      </c>
      <c r="N759" s="33">
        <v>-7.431048434227705E-4</v>
      </c>
      <c r="O759" s="33">
        <v>2.6530467422958282E-7</v>
      </c>
      <c r="P759" s="29">
        <f>(Table_TrackDisplacement[[#This Row],[LR Track Z]]-Table_TrackDisplacement[[#This Row],[RR Track Z]])*1000</f>
        <v>4.3783148101717018</v>
      </c>
      <c r="Q759" s="29">
        <f>_xlfn.XLOOKUP(Table_TrackDisplacement[[#This Row],[Track ID]],Table__Track_Baseline[Track ID],Table__Track_Baseline[Avg. Cant],"-")</f>
        <v>4.3788027583744338</v>
      </c>
      <c r="R759" s="29">
        <f>Table_TrackDisplacement[[#This Row],[Cant Raw Data]]-Table_TrackDisplacement[[#This Row],[BL Cant Raw Data]]</f>
        <v>-4.8794820273201367E-4</v>
      </c>
      <c r="S759" s="30">
        <f>(Table_TrackDisplacement[[#This Row],[Delta LR Z]]-Table_TrackDisplacement[[#This Row],[Delta RR Z]])*1000</f>
        <v>-4.8794820273201367E-4</v>
      </c>
      <c r="T759" s="29">
        <f>Table_TrackDisplacement[[#This Row],[Cant Delta Data]]-Table_TrackDisplacement[[#This Row],[Raw Cant Change]]</f>
        <v>0</v>
      </c>
      <c r="U759" s="29">
        <f ca="1">IFERROR(Table_TrackDisplacement[[#This Row],[Cant Raw Data]]-OFFSET(Table_TrackDisplacement[[#This Row],[Cant Raw Data]],-2,0),"-")</f>
        <v>-0.14959345054066375</v>
      </c>
      <c r="V759" s="29">
        <f ca="1">_xlfn.XLOOKUP(Table_TrackDisplacement[[#This Row],[Track ID]],Table__Track_Baseline[Track ID],Table__Track_Baseline[Avg. Twist],"-")</f>
        <v>-0.14393591914796389</v>
      </c>
      <c r="W759" s="29">
        <f ca="1">IFERROR(Table_TrackDisplacement[[#This Row],[Twist Raw Data]]-Table_TrackDisplacement[[#This Row],[BL Twist Raw Data]],"-")</f>
        <v>-5.657531392699866E-3</v>
      </c>
      <c r="X759" s="29">
        <f ca="1">IFERROR(Table_TrackDisplacement[[#This Row],[Cant Delta Data]]-OFFSET(Table_TrackDisplacement[[#This Row],[Cant Delta Data]],-2,0),"-")</f>
        <v>-5.657531392699866E-3</v>
      </c>
      <c r="Y759" s="29">
        <f ca="1">IFERROR(Table_TrackDisplacement[[#This Row],[Twist Delta Data]]-Table_TrackDisplacement[[#This Row],[Raw Twist Change]],"-")</f>
        <v>0</v>
      </c>
      <c r="Z7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759" s="29">
        <f>_xlfn.XLOOKUP(Table_TrackDisplacement[[#This Row],[Track ID]],Table__Track_Baseline[Track ID],Table__Track_Baseline[Avg. Gauge],"-")</f>
        <v>1320.1585236010314</v>
      </c>
      <c r="AB759" s="29">
        <f>IFERROR(Table_TrackDisplacement[[#This Row],[Gauge Raw Data]]-Table_TrackDisplacement[[#This Row],[BL Gauge Raw Data]],"-")</f>
        <v>-4.3218674556783299E-2</v>
      </c>
      <c r="AC7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0.32336893368343422</v>
      </c>
    </row>
    <row r="760" spans="1:29" x14ac:dyDescent="0.25">
      <c r="A760" s="27">
        <v>45817.284722222219</v>
      </c>
      <c r="B760" s="28" t="s">
        <v>19</v>
      </c>
      <c r="C760" s="28" t="str">
        <f>Table_TrackDisplacement[[#This Row],[Epoch]]&amp;"-"&amp;Table_TrackDisplacement[[#This Row],[Track ID]]</f>
        <v>45817.2847222222-250-RL-OP-0028</v>
      </c>
      <c r="D760" s="34">
        <v>51892.831165658921</v>
      </c>
      <c r="E760" s="34">
        <v>159193.5180847251</v>
      </c>
      <c r="F760" s="34">
        <v>18.863215774997911</v>
      </c>
      <c r="G760" s="34">
        <v>51892.465288045249</v>
      </c>
      <c r="H760" s="34">
        <v>159192.24913834574</v>
      </c>
      <c r="I760" s="34">
        <v>18.859487246856443</v>
      </c>
      <c r="J760" s="33">
        <v>-8.2100701547460631E-4</v>
      </c>
      <c r="K760" s="33">
        <v>-3.7768026231788099E-4</v>
      </c>
      <c r="L760" s="33">
        <v>-4.5548554084007264E-7</v>
      </c>
      <c r="M760" s="33">
        <v>-5.151581863174215E-4</v>
      </c>
      <c r="N760" s="33">
        <v>-4.743860918097198E-4</v>
      </c>
      <c r="O760" s="33">
        <v>5.4282002182048927E-7</v>
      </c>
      <c r="P760" s="29">
        <f>(Table_TrackDisplacement[[#This Row],[LR Track Z]]-Table_TrackDisplacement[[#This Row],[RR Track Z]])*1000</f>
        <v>3.7285281414689564</v>
      </c>
      <c r="Q760" s="29">
        <f>_xlfn.XLOOKUP(Table_TrackDisplacement[[#This Row],[Track ID]],Table__Track_Baseline[Track ID],Table__Track_Baseline[Avg. Cant],"-")</f>
        <v>3.729526447031617</v>
      </c>
      <c r="R760" s="29">
        <f>Table_TrackDisplacement[[#This Row],[Cant Raw Data]]-Table_TrackDisplacement[[#This Row],[BL Cant Raw Data]]</f>
        <v>-9.9830556266056192E-4</v>
      </c>
      <c r="S760" s="30">
        <f>(Table_TrackDisplacement[[#This Row],[Delta LR Z]]-Table_TrackDisplacement[[#This Row],[Delta RR Z]])*1000</f>
        <v>-9.9830556266056192E-4</v>
      </c>
      <c r="T760" s="29">
        <f>Table_TrackDisplacement[[#This Row],[Cant Delta Data]]-Table_TrackDisplacement[[#This Row],[Raw Cant Change]]</f>
        <v>0</v>
      </c>
      <c r="U760" s="29">
        <f ca="1">IFERROR(Table_TrackDisplacement[[#This Row],[Cant Raw Data]]-OFFSET(Table_TrackDisplacement[[#This Row],[Cant Raw Data]],-2,0),"-")</f>
        <v>-1.2534095355754005</v>
      </c>
      <c r="V760" s="29">
        <f ca="1">_xlfn.XLOOKUP(Table_TrackDisplacement[[#This Row],[Track ID]],Table__Track_Baseline[Track ID],Table__Track_Baseline[Avg. Twist],"-")</f>
        <v>-1.2541055590418182</v>
      </c>
      <c r="W760" s="29">
        <f ca="1">IFERROR(Table_TrackDisplacement[[#This Row],[Twist Raw Data]]-Table_TrackDisplacement[[#This Row],[BL Twist Raw Data]],"-")</f>
        <v>6.9602346641772783E-4</v>
      </c>
      <c r="X760" s="29">
        <f ca="1">IFERROR(Table_TrackDisplacement[[#This Row],[Cant Delta Data]]-OFFSET(Table_TrackDisplacement[[#This Row],[Cant Delta Data]],-2,0),"-")</f>
        <v>6.9602346641772783E-4</v>
      </c>
      <c r="Y760" s="29">
        <f ca="1">IFERROR(Table_TrackDisplacement[[#This Row],[Twist Delta Data]]-Table_TrackDisplacement[[#This Row],[Raw Twist Change]],"-")</f>
        <v>0</v>
      </c>
      <c r="Z7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760" s="29">
        <f>_xlfn.XLOOKUP(Table_TrackDisplacement[[#This Row],[Track ID]],Table__Track_Baseline[Track ID],Table__Track_Baseline[Avg. Gauge],"-")</f>
        <v>1320.6376231231336</v>
      </c>
      <c r="AB760" s="29">
        <f>IFERROR(Table_TrackDisplacement[[#This Row],[Gauge Raw Data]]-Table_TrackDisplacement[[#This Row],[BL Gauge Raw Data]],"-")</f>
        <v>8.144602739093898E-3</v>
      </c>
      <c r="AC7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0.32077487490219969</v>
      </c>
    </row>
    <row r="761" spans="1:29" x14ac:dyDescent="0.25">
      <c r="A761" s="27">
        <v>45817.284722222219</v>
      </c>
      <c r="B761" s="28" t="s">
        <v>20</v>
      </c>
      <c r="C761" s="28" t="str">
        <f>Table_TrackDisplacement[[#This Row],[Epoch]]&amp;"-"&amp;Table_TrackDisplacement[[#This Row],[Track ID]]</f>
        <v>45817.2847222222-250-RL-OP-0029</v>
      </c>
      <c r="D761" s="34">
        <v>51893.791838945894</v>
      </c>
      <c r="E761" s="34">
        <v>159193.24190592306</v>
      </c>
      <c r="F761" s="34">
        <v>18.860908806466888</v>
      </c>
      <c r="G761" s="34">
        <v>51893.426692719338</v>
      </c>
      <c r="H761" s="34">
        <v>159191.97223227765</v>
      </c>
      <c r="I761" s="34">
        <v>18.857700906113323</v>
      </c>
      <c r="J761" s="33">
        <v>-9.9551698076538742E-4</v>
      </c>
      <c r="K761" s="33">
        <v>1.5529978554695845E-5</v>
      </c>
      <c r="L761" s="33">
        <v>-1.1746922396582704E-5</v>
      </c>
      <c r="M761" s="33">
        <v>1.6082049114629626E-7</v>
      </c>
      <c r="N761" s="33">
        <v>-3.3277564216405153E-4</v>
      </c>
      <c r="O761" s="33">
        <v>2.8613555969059234E-11</v>
      </c>
      <c r="P761" s="29">
        <f>(Table_TrackDisplacement[[#This Row],[LR Track Z]]-Table_TrackDisplacement[[#This Row],[RR Track Z]])*1000</f>
        <v>3.2079003535656625</v>
      </c>
      <c r="Q761" s="29">
        <f>_xlfn.XLOOKUP(Table_TrackDisplacement[[#This Row],[Track ID]],Table__Track_Baseline[Track ID],Table__Track_Baseline[Avg. Cant],"-")</f>
        <v>3.2196473045758012</v>
      </c>
      <c r="R761" s="29">
        <f>Table_TrackDisplacement[[#This Row],[Cant Raw Data]]-Table_TrackDisplacement[[#This Row],[BL Cant Raw Data]]</f>
        <v>-1.1746951010138673E-2</v>
      </c>
      <c r="S761" s="30">
        <f>(Table_TrackDisplacement[[#This Row],[Delta LR Z]]-Table_TrackDisplacement[[#This Row],[Delta RR Z]])*1000</f>
        <v>-1.1746951010138673E-2</v>
      </c>
      <c r="T761" s="29">
        <f>Table_TrackDisplacement[[#This Row],[Cant Delta Data]]-Table_TrackDisplacement[[#This Row],[Raw Cant Change]]</f>
        <v>0</v>
      </c>
      <c r="U761" s="29">
        <f ca="1">IFERROR(Table_TrackDisplacement[[#This Row],[Cant Raw Data]]-OFFSET(Table_TrackDisplacement[[#This Row],[Cant Raw Data]],-2,0),"-")</f>
        <v>-1.1704144566060393</v>
      </c>
      <c r="V761" s="29">
        <f ca="1">_xlfn.XLOOKUP(Table_TrackDisplacement[[#This Row],[Track ID]],Table__Track_Baseline[Track ID],Table__Track_Baseline[Avg. Twist],"-")</f>
        <v>-1.1591554537986326</v>
      </c>
      <c r="W761" s="29">
        <f ca="1">IFERROR(Table_TrackDisplacement[[#This Row],[Twist Raw Data]]-Table_TrackDisplacement[[#This Row],[BL Twist Raw Data]],"-")</f>
        <v>-1.1259002807406659E-2</v>
      </c>
      <c r="X761" s="29">
        <f ca="1">IFERROR(Table_TrackDisplacement[[#This Row],[Cant Delta Data]]-OFFSET(Table_TrackDisplacement[[#This Row],[Cant Delta Data]],-2,0),"-")</f>
        <v>-1.1259002807406659E-2</v>
      </c>
      <c r="Y761" s="29">
        <f ca="1">IFERROR(Table_TrackDisplacement[[#This Row],[Twist Delta Data]]-Table_TrackDisplacement[[#This Row],[Raw Twist Change]],"-")</f>
        <v>0</v>
      </c>
      <c r="Z7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1321.1408794063266</v>
      </c>
      <c r="AA761" s="29">
        <f>_xlfn.XLOOKUP(Table_TrackDisplacement[[#This Row],[Track ID]],Table__Track_Baseline[Track ID],Table__Track_Baseline[Avg. Gauge],"-")</f>
        <v>1321.0817834196855</v>
      </c>
      <c r="AB761" s="29">
        <f>IFERROR(Table_TrackDisplacement[[#This Row],[Gauge Raw Data]]-Table_TrackDisplacement[[#This Row],[BL Gauge Raw Data]],"-")</f>
        <v>5.9095986641068521E-2</v>
      </c>
      <c r="AC7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1.0549071429265005</v>
      </c>
    </row>
    <row r="762" spans="1:29" x14ac:dyDescent="0.25">
      <c r="A762" s="27">
        <v>45817.284722222219</v>
      </c>
      <c r="B762" s="28" t="s">
        <v>21</v>
      </c>
      <c r="C762" s="28" t="str">
        <f>Table_TrackDisplacement[[#This Row],[Epoch]]&amp;"-"&amp;Table_TrackDisplacement[[#This Row],[Track ID]]</f>
        <v>45817.2847222222-250-RL-OP-0030</v>
      </c>
      <c r="D762" s="34">
        <v>51894.752729759806</v>
      </c>
      <c r="E762" s="34">
        <v>159192.96497846718</v>
      </c>
      <c r="F762" s="34">
        <v>18.861075912100414</v>
      </c>
      <c r="G762" s="34">
        <v>51894.38758316014</v>
      </c>
      <c r="H762" s="34">
        <v>159191.6953035295</v>
      </c>
      <c r="I762" s="34">
        <v>18.857871870891774</v>
      </c>
      <c r="J762" s="33">
        <v>-9.1045029694214463E-4</v>
      </c>
      <c r="K762" s="33">
        <v>3.1021650647744536E-4</v>
      </c>
      <c r="L762" s="33">
        <v>-2.3464867567213332E-4</v>
      </c>
      <c r="M762" s="33">
        <v>3.0504175811074674E-5</v>
      </c>
      <c r="N762" s="33">
        <v>-2.2755490499548614E-4</v>
      </c>
      <c r="O762" s="33">
        <v>5.4274025274025917E-9</v>
      </c>
      <c r="P762" s="29">
        <f>(Table_TrackDisplacement[[#This Row],[LR Track Z]]-Table_TrackDisplacement[[#This Row],[RR Track Z]])*1000</f>
        <v>3.2040412086402625</v>
      </c>
      <c r="Q762" s="29">
        <f>_xlfn.XLOOKUP(Table_TrackDisplacement[[#This Row],[Track ID]],Table__Track_Baseline[Track ID],Table__Track_Baseline[Avg. Cant],"-")</f>
        <v>3.4386953117149233</v>
      </c>
      <c r="R762" s="29">
        <f>Table_TrackDisplacement[[#This Row],[Cant Raw Data]]-Table_TrackDisplacement[[#This Row],[BL Cant Raw Data]]</f>
        <v>-0.23465410307466072</v>
      </c>
      <c r="S762" s="30">
        <f>(Table_TrackDisplacement[[#This Row],[Delta LR Z]]-Table_TrackDisplacement[[#This Row],[Delta RR Z]])*1000</f>
        <v>-0.23465410307466072</v>
      </c>
      <c r="T762" s="29">
        <f>Table_TrackDisplacement[[#This Row],[Cant Delta Data]]-Table_TrackDisplacement[[#This Row],[Raw Cant Change]]</f>
        <v>0</v>
      </c>
      <c r="U762" s="29">
        <f ca="1">IFERROR(Table_TrackDisplacement[[#This Row],[Cant Raw Data]]-OFFSET(Table_TrackDisplacement[[#This Row],[Cant Raw Data]],-2,0),"-")</f>
        <v>-0.52448693282869385</v>
      </c>
      <c r="V762" s="29">
        <f ca="1">_xlfn.XLOOKUP(Table_TrackDisplacement[[#This Row],[Track ID]],Table__Track_Baseline[Track ID],Table__Track_Baseline[Avg. Twist],"-")</f>
        <v>-0.29083113531669369</v>
      </c>
      <c r="W762" s="29">
        <f ca="1">IFERROR(Table_TrackDisplacement[[#This Row],[Twist Raw Data]]-Table_TrackDisplacement[[#This Row],[BL Twist Raw Data]],"-")</f>
        <v>-0.23365579751200016</v>
      </c>
      <c r="X762" s="29">
        <f ca="1">IFERROR(Table_TrackDisplacement[[#This Row],[Cant Delta Data]]-OFFSET(Table_TrackDisplacement[[#This Row],[Cant Delta Data]],-2,0),"-")</f>
        <v>-0.23365579751200016</v>
      </c>
      <c r="Y762" s="29">
        <f ca="1">IFERROR(Table_TrackDisplacement[[#This Row],[Twist Delta Data]]-Table_TrackDisplacement[[#This Row],[Raw Twist Change]],"-")</f>
        <v>0</v>
      </c>
      <c r="Z7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1321.1422150903743</v>
      </c>
      <c r="AA762" s="29">
        <f>_xlfn.XLOOKUP(Table_TrackDisplacement[[#This Row],[Track ID]],Table__Track_Baseline[Track ID],Table__Track_Baseline[Avg. Gauge],"-")</f>
        <v>1320.8864707908592</v>
      </c>
      <c r="AB762" s="29">
        <f>IFERROR(Table_TrackDisplacement[[#This Row],[Gauge Raw Data]]-Table_TrackDisplacement[[#This Row],[BL Gauge Raw Data]],"-")</f>
        <v>0.25574429951507227</v>
      </c>
      <c r="AC7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1.1088985340785924</v>
      </c>
    </row>
    <row r="763" spans="1:29" x14ac:dyDescent="0.25">
      <c r="A763" s="27">
        <v>45817.284722222219</v>
      </c>
      <c r="B763" s="28" t="s">
        <v>22</v>
      </c>
      <c r="C763" s="28" t="str">
        <f>Table_TrackDisplacement[[#This Row],[Epoch]]&amp;"-"&amp;Table_TrackDisplacement[[#This Row],[Track ID]]</f>
        <v>45817.2847222222-250-RL-OP-0031</v>
      </c>
      <c r="D763" s="34">
        <v>51895.713620573719</v>
      </c>
      <c r="E763" s="34">
        <v>159192.68805101133</v>
      </c>
      <c r="F763" s="34">
        <v>18.861243017733944</v>
      </c>
      <c r="G763" s="34">
        <v>51895.348473600949</v>
      </c>
      <c r="H763" s="34">
        <v>159191.41837478138</v>
      </c>
      <c r="I763" s="34">
        <v>18.858042835670226</v>
      </c>
      <c r="J763" s="33">
        <v>-8.2538360584294423E-4</v>
      </c>
      <c r="K763" s="33">
        <v>6.0490306350402534E-4</v>
      </c>
      <c r="L763" s="33">
        <v>-4.5755042894057851E-4</v>
      </c>
      <c r="M763" s="33">
        <v>6.0847531131003052E-5</v>
      </c>
      <c r="N763" s="33">
        <v>-1.2233413872309029E-4</v>
      </c>
      <c r="O763" s="33">
        <v>1.0826191498836124E-8</v>
      </c>
      <c r="P763" s="29">
        <f>(Table_TrackDisplacement[[#This Row],[LR Track Z]]-Table_TrackDisplacement[[#This Row],[RR Track Z]])*1000</f>
        <v>3.2001820637184153</v>
      </c>
      <c r="Q763" s="29">
        <f>_xlfn.XLOOKUP(Table_TrackDisplacement[[#This Row],[Track ID]],Table__Track_Baseline[Track ID],Table__Track_Baseline[Avg. Cant],"-")</f>
        <v>3.6577433188504926</v>
      </c>
      <c r="R763" s="29">
        <f>Table_TrackDisplacement[[#This Row],[Cant Raw Data]]-Table_TrackDisplacement[[#This Row],[BL Cant Raw Data]]</f>
        <v>-0.45756125513207735</v>
      </c>
      <c r="S763" s="30">
        <f>(Table_TrackDisplacement[[#This Row],[Delta LR Z]]-Table_TrackDisplacement[[#This Row],[Delta RR Z]])*1000</f>
        <v>-0.45756125513207735</v>
      </c>
      <c r="T763" s="29">
        <f>Table_TrackDisplacement[[#This Row],[Cant Delta Data]]-Table_TrackDisplacement[[#This Row],[Raw Cant Change]]</f>
        <v>0</v>
      </c>
      <c r="U763" s="29">
        <f ca="1">IFERROR(Table_TrackDisplacement[[#This Row],[Cant Raw Data]]-OFFSET(Table_TrackDisplacement[[#This Row],[Cant Raw Data]],-2,0),"-")</f>
        <v>-7.7182898472472061E-3</v>
      </c>
      <c r="V763" s="29">
        <f ca="1">_xlfn.XLOOKUP(Table_TrackDisplacement[[#This Row],[Track ID]],Table__Track_Baseline[Track ID],Table__Track_Baseline[Avg. Twist],"-")</f>
        <v>0.43809601427469147</v>
      </c>
      <c r="W763" s="29">
        <f ca="1">IFERROR(Table_TrackDisplacement[[#This Row],[Twist Raw Data]]-Table_TrackDisplacement[[#This Row],[BL Twist Raw Data]],"-")</f>
        <v>-0.44581430412193868</v>
      </c>
      <c r="X763" s="29">
        <f ca="1">IFERROR(Table_TrackDisplacement[[#This Row],[Cant Delta Data]]-OFFSET(Table_TrackDisplacement[[#This Row],[Cant Delta Data]],-2,0),"-")</f>
        <v>-0.44581430412193868</v>
      </c>
      <c r="Y763" s="29">
        <f ca="1">IFERROR(Table_TrackDisplacement[[#This Row],[Twist Delta Data]]-Table_TrackDisplacement[[#This Row],[Raw Twist Change]],"-")</f>
        <v>0</v>
      </c>
      <c r="Z7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1321.1435507837023</v>
      </c>
      <c r="AA763" s="29">
        <f>_xlfn.XLOOKUP(Table_TrackDisplacement[[#This Row],[Track ID]],Table__Track_Baseline[Track ID],Table__Track_Baseline[Avg. Gauge],"-")</f>
        <v>1320.6911946526989</v>
      </c>
      <c r="AB763" s="29">
        <f>IFERROR(Table_TrackDisplacement[[#This Row],[Gauge Raw Data]]-Table_TrackDisplacement[[#This Row],[BL Gauge Raw Data]],"-")</f>
        <v>0.45235613100339833</v>
      </c>
      <c r="AC7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1.2343588937757528</v>
      </c>
    </row>
    <row r="764" spans="1:29" x14ac:dyDescent="0.25">
      <c r="A764" s="27">
        <v>45817.284722222219</v>
      </c>
      <c r="B764" s="28" t="s">
        <v>23</v>
      </c>
      <c r="C764" s="28" t="str">
        <f>Table_TrackDisplacement[[#This Row],[Epoch]]&amp;"-"&amp;Table_TrackDisplacement[[#This Row],[Track ID]]</f>
        <v>45817.2847222222-250-RL-OP-0032</v>
      </c>
      <c r="D764" s="34">
        <v>51896.675400289481</v>
      </c>
      <c r="E764" s="34">
        <v>159192.41088835374</v>
      </c>
      <c r="F764" s="34">
        <v>18.861498357934735</v>
      </c>
      <c r="G764" s="34">
        <v>51896.309521418087</v>
      </c>
      <c r="H764" s="34">
        <v>159191.14170884955</v>
      </c>
      <c r="I764" s="34">
        <v>18.858247340168667</v>
      </c>
      <c r="J764" s="33">
        <v>-1.9132057786919177E-6</v>
      </c>
      <c r="K764" s="33">
        <v>6.6008931025862694E-4</v>
      </c>
      <c r="L764" s="33">
        <v>-6.524143853887665E-4</v>
      </c>
      <c r="M764" s="33">
        <v>6.7666405811905861E-9</v>
      </c>
      <c r="N764" s="33">
        <v>-1.9208528101444244E-9</v>
      </c>
      <c r="O764" s="33">
        <v>-9.2823794659580017E-6</v>
      </c>
      <c r="P764" s="29">
        <f>(Table_TrackDisplacement[[#This Row],[LR Track Z]]-Table_TrackDisplacement[[#This Row],[RR Track Z]])*1000</f>
        <v>3.2510177660682871</v>
      </c>
      <c r="Q764" s="29">
        <f>_xlfn.XLOOKUP(Table_TrackDisplacement[[#This Row],[Track ID]],Table__Track_Baseline[Track ID],Table__Track_Baseline[Avg. Cant],"-")</f>
        <v>3.8941497719910956</v>
      </c>
      <c r="R764" s="29">
        <f>Table_TrackDisplacement[[#This Row],[Cant Raw Data]]-Table_TrackDisplacement[[#This Row],[BL Cant Raw Data]]</f>
        <v>-0.6431320059228085</v>
      </c>
      <c r="S764" s="30">
        <f>(Table_TrackDisplacement[[#This Row],[Delta LR Z]]-Table_TrackDisplacement[[#This Row],[Delta RR Z]])*1000</f>
        <v>-0.6431320059228085</v>
      </c>
      <c r="T764" s="29">
        <f>Table_TrackDisplacement[[#This Row],[Cant Delta Data]]-Table_TrackDisplacement[[#This Row],[Raw Cant Change]]</f>
        <v>0</v>
      </c>
      <c r="U764" s="29">
        <f ca="1">IFERROR(Table_TrackDisplacement[[#This Row],[Cant Raw Data]]-OFFSET(Table_TrackDisplacement[[#This Row],[Cant Raw Data]],-2,0),"-")</f>
        <v>4.6976557428024535E-2</v>
      </c>
      <c r="V764" s="29">
        <f ca="1">_xlfn.XLOOKUP(Table_TrackDisplacement[[#This Row],[Track ID]],Table__Track_Baseline[Track ID],Table__Track_Baseline[Avg. Twist],"-")</f>
        <v>0.45545446027617231</v>
      </c>
      <c r="W764" s="29">
        <f ca="1">IFERROR(Table_TrackDisplacement[[#This Row],[Twist Raw Data]]-Table_TrackDisplacement[[#This Row],[BL Twist Raw Data]],"-")</f>
        <v>-0.40847790284814778</v>
      </c>
      <c r="X764" s="29">
        <f ca="1">IFERROR(Table_TrackDisplacement[[#This Row],[Cant Delta Data]]-OFFSET(Table_TrackDisplacement[[#This Row],[Cant Delta Data]],-2,0),"-")</f>
        <v>-0.40847790284814778</v>
      </c>
      <c r="Y764" s="29">
        <f ca="1">IFERROR(Table_TrackDisplacement[[#This Row],[Twist Delta Data]]-Table_TrackDisplacement[[#This Row],[Raw Twist Change]],"-")</f>
        <v>0</v>
      </c>
      <c r="Z7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1320.8688547716599</v>
      </c>
      <c r="AA764" s="29">
        <f>_xlfn.XLOOKUP(Table_TrackDisplacement[[#This Row],[Track ID]],Table__Track_Baseline[Track ID],Table__Track_Baseline[Avg. Gauge],"-")</f>
        <v>1320.2368798619764</v>
      </c>
      <c r="AB764" s="29">
        <f>IFERROR(Table_TrackDisplacement[[#This Row],[Gauge Raw Data]]-Table_TrackDisplacement[[#This Row],[BL Gauge Raw Data]],"-")</f>
        <v>0.63197490968354941</v>
      </c>
      <c r="AC7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0.92159801254483986</v>
      </c>
    </row>
    <row r="765" spans="1:29" x14ac:dyDescent="0.25">
      <c r="A765" s="27">
        <v>45817.284722222219</v>
      </c>
      <c r="B765" s="28" t="s">
        <v>24</v>
      </c>
      <c r="C765" s="28" t="str">
        <f>Table_TrackDisplacement[[#This Row],[Epoch]]&amp;"-"&amp;Table_TrackDisplacement[[#This Row],[Track ID]]</f>
        <v>45817.2847222222-250-RL-OP-0033</v>
      </c>
      <c r="D765" s="34">
        <v>51897.636380606236</v>
      </c>
      <c r="E765" s="34">
        <v>159192.13427621915</v>
      </c>
      <c r="F765" s="34">
        <v>18.863097673946697</v>
      </c>
      <c r="G765" s="34">
        <v>51897.271420156809</v>
      </c>
      <c r="H765" s="34">
        <v>159190.86830352191</v>
      </c>
      <c r="I765" s="34">
        <v>18.858833233345244</v>
      </c>
      <c r="J765" s="33">
        <v>-3.3022239222191274E-5</v>
      </c>
      <c r="K765" s="33">
        <v>5.531401839107275E-4</v>
      </c>
      <c r="L765" s="33">
        <v>-4.2066997439960119E-4</v>
      </c>
      <c r="M765" s="33">
        <v>9.0556568466126919E-8</v>
      </c>
      <c r="N765" s="33">
        <v>-2.5727786123752594E-8</v>
      </c>
      <c r="O765" s="33">
        <v>-1.241633134263509E-4</v>
      </c>
      <c r="P765" s="29">
        <f>(Table_TrackDisplacement[[#This Row],[LR Track Z]]-Table_TrackDisplacement[[#This Row],[RR Track Z]])*1000</f>
        <v>4.2644406014531455</v>
      </c>
      <c r="Q765" s="29">
        <f>_xlfn.XLOOKUP(Table_TrackDisplacement[[#This Row],[Track ID]],Table__Track_Baseline[Track ID],Table__Track_Baseline[Avg. Cant],"-")</f>
        <v>4.5609472624263958</v>
      </c>
      <c r="R765" s="29">
        <f>Table_TrackDisplacement[[#This Row],[Cant Raw Data]]-Table_TrackDisplacement[[#This Row],[BL Cant Raw Data]]</f>
        <v>-0.29650666097325029</v>
      </c>
      <c r="S765" s="30">
        <f>(Table_TrackDisplacement[[#This Row],[Delta LR Z]]-Table_TrackDisplacement[[#This Row],[Delta RR Z]])*1000</f>
        <v>-0.29650666097325029</v>
      </c>
      <c r="T765" s="29">
        <f>Table_TrackDisplacement[[#This Row],[Cant Delta Data]]-Table_TrackDisplacement[[#This Row],[Raw Cant Change]]</f>
        <v>0</v>
      </c>
      <c r="U765" s="29">
        <f ca="1">IFERROR(Table_TrackDisplacement[[#This Row],[Cant Raw Data]]-OFFSET(Table_TrackDisplacement[[#This Row],[Cant Raw Data]],-2,0),"-")</f>
        <v>1.0642585377347302</v>
      </c>
      <c r="V765" s="29">
        <f ca="1">_xlfn.XLOOKUP(Table_TrackDisplacement[[#This Row],[Track ID]],Table__Track_Baseline[Track ID],Table__Track_Baseline[Avg. Twist],"-")</f>
        <v>0.90320394357590317</v>
      </c>
      <c r="W765" s="29">
        <f ca="1">IFERROR(Table_TrackDisplacement[[#This Row],[Twist Raw Data]]-Table_TrackDisplacement[[#This Row],[BL Twist Raw Data]],"-")</f>
        <v>0.16105459415882706</v>
      </c>
      <c r="X765" s="29">
        <f ca="1">IFERROR(Table_TrackDisplacement[[#This Row],[Cant Delta Data]]-OFFSET(Table_TrackDisplacement[[#This Row],[Cant Delta Data]],-2,0),"-")</f>
        <v>0.16105459415882706</v>
      </c>
      <c r="Y765" s="29">
        <f ca="1">IFERROR(Table_TrackDisplacement[[#This Row],[Twist Delta Data]]-Table_TrackDisplacement[[#This Row],[Raw Twist Change]],"-")</f>
        <v>0</v>
      </c>
      <c r="Z7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1317.5360280624559</v>
      </c>
      <c r="AA765" s="29">
        <f>_xlfn.XLOOKUP(Table_TrackDisplacement[[#This Row],[Track ID]],Table__Track_Baseline[Track ID],Table__Track_Baseline[Avg. Gauge],"-")</f>
        <v>1317.0146897271238</v>
      </c>
      <c r="AB765" s="29">
        <f>IFERROR(Table_TrackDisplacement[[#This Row],[Gauge Raw Data]]-Table_TrackDisplacement[[#This Row],[BL Gauge Raw Data]],"-")</f>
        <v>0.52133833533207508</v>
      </c>
      <c r="AC7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0.628494377946206</v>
      </c>
    </row>
    <row r="766" spans="1:29" x14ac:dyDescent="0.25">
      <c r="A766" s="27">
        <v>45817.284722222219</v>
      </c>
      <c r="B766" s="28" t="s">
        <v>25</v>
      </c>
      <c r="C766" s="28" t="str">
        <f>Table_TrackDisplacement[[#This Row],[Epoch]]&amp;"-"&amp;Table_TrackDisplacement[[#This Row],[Track ID]]</f>
        <v>45817.2847222222-250-RL-OP-0034</v>
      </c>
      <c r="D766" s="34">
        <v>51898.597360922984</v>
      </c>
      <c r="E766" s="34">
        <v>159191.85766408456</v>
      </c>
      <c r="F766" s="34">
        <v>18.864696989958659</v>
      </c>
      <c r="G766" s="34">
        <v>51898.233318895531</v>
      </c>
      <c r="H766" s="34">
        <v>159190.59489819428</v>
      </c>
      <c r="I766" s="34">
        <v>18.859419126521821</v>
      </c>
      <c r="J766" s="33">
        <v>-6.4131279941648245E-5</v>
      </c>
      <c r="K766" s="33">
        <v>4.4619105756282806E-4</v>
      </c>
      <c r="L766" s="33">
        <v>-1.8892556341398858E-4</v>
      </c>
      <c r="M766" s="33">
        <v>1.7433922039344907E-7</v>
      </c>
      <c r="N766" s="33">
        <v>-4.9563823267817497E-8</v>
      </c>
      <c r="O766" s="33">
        <v>-2.3904424738674379E-4</v>
      </c>
      <c r="P766" s="29">
        <f>(Table_TrackDisplacement[[#This Row],[LR Track Z]]-Table_TrackDisplacement[[#This Row],[RR Track Z]])*1000</f>
        <v>5.277863436838004</v>
      </c>
      <c r="Q766" s="29">
        <f>_xlfn.XLOOKUP(Table_TrackDisplacement[[#This Row],[Track ID]],Table__Track_Baseline[Track ID],Table__Track_Baseline[Avg. Cant],"-")</f>
        <v>5.2277447528652488</v>
      </c>
      <c r="R766" s="29">
        <f>Table_TrackDisplacement[[#This Row],[Cant Raw Data]]-Table_TrackDisplacement[[#This Row],[BL Cant Raw Data]]</f>
        <v>5.0118683972755207E-2</v>
      </c>
      <c r="S766" s="30">
        <f>(Table_TrackDisplacement[[#This Row],[Delta LR Z]]-Table_TrackDisplacement[[#This Row],[Delta RR Z]])*1000</f>
        <v>5.0118683972755207E-2</v>
      </c>
      <c r="T766" s="29">
        <f>Table_TrackDisplacement[[#This Row],[Cant Delta Data]]-Table_TrackDisplacement[[#This Row],[Raw Cant Change]]</f>
        <v>0</v>
      </c>
      <c r="U766" s="29">
        <f ca="1">IFERROR(Table_TrackDisplacement[[#This Row],[Cant Raw Data]]-OFFSET(Table_TrackDisplacement[[#This Row],[Cant Raw Data]],-2,0),"-")</f>
        <v>2.0268456707697169</v>
      </c>
      <c r="V766" s="29">
        <f ca="1">_xlfn.XLOOKUP(Table_TrackDisplacement[[#This Row],[Track ID]],Table__Track_Baseline[Track ID],Table__Track_Baseline[Avg. Twist],"-")</f>
        <v>1.3335949808741532</v>
      </c>
      <c r="W766" s="29">
        <f ca="1">IFERROR(Table_TrackDisplacement[[#This Row],[Twist Raw Data]]-Table_TrackDisplacement[[#This Row],[BL Twist Raw Data]],"-")</f>
        <v>0.69325068989556371</v>
      </c>
      <c r="X766" s="29">
        <f ca="1">IFERROR(Table_TrackDisplacement[[#This Row],[Cant Delta Data]]-OFFSET(Table_TrackDisplacement[[#This Row],[Cant Delta Data]],-2,0),"-")</f>
        <v>0.69325068989556371</v>
      </c>
      <c r="Y766" s="29">
        <f ca="1">IFERROR(Table_TrackDisplacement[[#This Row],[Twist Delta Data]]-Table_TrackDisplacement[[#This Row],[Raw Twist Change]],"-")</f>
        <v>0</v>
      </c>
      <c r="Z7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1314.2039975762139</v>
      </c>
      <c r="AA766" s="29">
        <f>_xlfn.XLOOKUP(Table_TrackDisplacement[[#This Row],[Track ID]],Table__Track_Baseline[Track ID],Table__Track_Baseline[Avg. Gauge],"-")</f>
        <v>1313.7928485909856</v>
      </c>
      <c r="AB766" s="29">
        <f>IFERROR(Table_TrackDisplacement[[#This Row],[Gauge Raw Data]]-Table_TrackDisplacement[[#This Row],[BL Gauge Raw Data]],"-")</f>
        <v>0.41114898522823751</v>
      </c>
      <c r="AC7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0.45362736614320731</v>
      </c>
    </row>
    <row r="767" spans="1:29" x14ac:dyDescent="0.25">
      <c r="A767" s="27">
        <v>45817.284722222219</v>
      </c>
      <c r="B767" s="28" t="s">
        <v>26</v>
      </c>
      <c r="C767" s="28" t="str">
        <f>Table_TrackDisplacement[[#This Row],[Epoch]]&amp;"-"&amp;Table_TrackDisplacement[[#This Row],[Track ID]]</f>
        <v>45817.2847222222-250-RL-OP-0035</v>
      </c>
      <c r="D767" s="34">
        <v>51899.558748431518</v>
      </c>
      <c r="E767" s="34">
        <v>159191.58237758733</v>
      </c>
      <c r="F767" s="34">
        <v>18.866</v>
      </c>
      <c r="G767" s="34">
        <v>51899.203488344778</v>
      </c>
      <c r="H767" s="34">
        <v>159190.31967680616</v>
      </c>
      <c r="I767" s="34">
        <v>18.859777416319687</v>
      </c>
      <c r="J767" s="33">
        <v>0</v>
      </c>
      <c r="K767" s="33">
        <v>3.3333332976326346E-4</v>
      </c>
      <c r="L767" s="33">
        <v>0</v>
      </c>
      <c r="M767" s="33">
        <v>1.0671683412510902E-5</v>
      </c>
      <c r="N767" s="33">
        <v>3.7855934351682663E-5</v>
      </c>
      <c r="O767" s="33">
        <v>-3.1291177260328595E-4</v>
      </c>
      <c r="P767" s="29">
        <f>(Table_TrackDisplacement[[#This Row],[LR Track Z]]-Table_TrackDisplacement[[#This Row],[RR Track Z]])*1000</f>
        <v>6.2225836803122547</v>
      </c>
      <c r="Q767" s="29">
        <f>_xlfn.XLOOKUP(Table_TrackDisplacement[[#This Row],[Track ID]],Table__Track_Baseline[Track ID],Table__Track_Baseline[Avg. Cant],"-")</f>
        <v>5.9096719077089688</v>
      </c>
      <c r="R767" s="29">
        <f>Table_TrackDisplacement[[#This Row],[Cant Raw Data]]-Table_TrackDisplacement[[#This Row],[BL Cant Raw Data]]</f>
        <v>0.31291177260328595</v>
      </c>
      <c r="S767" s="30">
        <f>(Table_TrackDisplacement[[#This Row],[Delta LR Z]]-Table_TrackDisplacement[[#This Row],[Delta RR Z]])*1000</f>
        <v>0.31291177260328595</v>
      </c>
      <c r="T767" s="29">
        <f>Table_TrackDisplacement[[#This Row],[Cant Delta Data]]-Table_TrackDisplacement[[#This Row],[Raw Cant Change]]</f>
        <v>0</v>
      </c>
      <c r="U767" s="29">
        <f ca="1">IFERROR(Table_TrackDisplacement[[#This Row],[Cant Raw Data]]-OFFSET(Table_TrackDisplacement[[#This Row],[Cant Raw Data]],-2,0),"-")</f>
        <v>1.9581430788591092</v>
      </c>
      <c r="V767" s="29">
        <f ca="1">_xlfn.XLOOKUP(Table_TrackDisplacement[[#This Row],[Track ID]],Table__Track_Baseline[Track ID],Table__Track_Baseline[Avg. Twist],"-")</f>
        <v>1.348724645282573</v>
      </c>
      <c r="W767" s="29">
        <f ca="1">IFERROR(Table_TrackDisplacement[[#This Row],[Twist Raw Data]]-Table_TrackDisplacement[[#This Row],[BL Twist Raw Data]],"-")</f>
        <v>0.60941843357653624</v>
      </c>
      <c r="X767" s="29">
        <f ca="1">IFERROR(Table_TrackDisplacement[[#This Row],[Cant Delta Data]]-OFFSET(Table_TrackDisplacement[[#This Row],[Cant Delta Data]],-2,0),"-")</f>
        <v>0.60941843357653624</v>
      </c>
      <c r="Y767" s="29">
        <f ca="1">IFERROR(Table_TrackDisplacement[[#This Row],[Twist Delta Data]]-Table_TrackDisplacement[[#This Row],[Raw Twist Change]],"-")</f>
        <v>0</v>
      </c>
      <c r="Z7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1311.7399561425082</v>
      </c>
      <c r="AA767" s="29">
        <f>_xlfn.XLOOKUP(Table_TrackDisplacement[[#This Row],[Track ID]],Table__Track_Baseline[Track ID],Table__Track_Baseline[Avg. Gauge],"-")</f>
        <v>1311.4569710845515</v>
      </c>
      <c r="AB767" s="29">
        <f>IFERROR(Table_TrackDisplacement[[#This Row],[Gauge Raw Data]]-Table_TrackDisplacement[[#This Row],[BL Gauge Raw Data]],"-")</f>
        <v>0.28298505795669371</v>
      </c>
      <c r="AC7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0.43050499818213384</v>
      </c>
    </row>
    <row r="768" spans="1:29" x14ac:dyDescent="0.25">
      <c r="A768" s="27">
        <v>45817.284722222219</v>
      </c>
      <c r="B768" s="28" t="s">
        <v>27</v>
      </c>
      <c r="C768" s="28" t="str">
        <f>Table_TrackDisplacement[[#This Row],[Epoch]]&amp;"-"&amp;Table_TrackDisplacement[[#This Row],[Track ID]]</f>
        <v>45817.2847222222-250-RL-OP-0036</v>
      </c>
      <c r="D768" s="34">
        <v>51900.521772886575</v>
      </c>
      <c r="E768" s="34">
        <v>159191.31296359556</v>
      </c>
      <c r="F768" s="34">
        <v>18.866</v>
      </c>
      <c r="G768" s="34">
        <v>51900.166132696293</v>
      </c>
      <c r="H768" s="34">
        <v>159190.04890859168</v>
      </c>
      <c r="I768" s="34">
        <v>18.859124333313233</v>
      </c>
      <c r="J768" s="33">
        <v>0</v>
      </c>
      <c r="K768" s="33">
        <v>3.3333332976326346E-4</v>
      </c>
      <c r="L768" s="33">
        <v>0</v>
      </c>
      <c r="M768" s="33">
        <v>6.7526663769967854E-5</v>
      </c>
      <c r="N768" s="33">
        <v>2.3953907657414675E-4</v>
      </c>
      <c r="O768" s="33">
        <v>-2.0411283424337512E-4</v>
      </c>
      <c r="P768" s="29">
        <f>(Table_TrackDisplacement[[#This Row],[LR Track Z]]-Table_TrackDisplacement[[#This Row],[RR Track Z]])*1000</f>
        <v>6.8756666867670901</v>
      </c>
      <c r="Q768" s="29">
        <f>_xlfn.XLOOKUP(Table_TrackDisplacement[[#This Row],[Track ID]],Table__Track_Baseline[Track ID],Table__Track_Baseline[Avg. Cant],"-")</f>
        <v>6.671553852523715</v>
      </c>
      <c r="R768" s="29">
        <f>Table_TrackDisplacement[[#This Row],[Cant Raw Data]]-Table_TrackDisplacement[[#This Row],[BL Cant Raw Data]]</f>
        <v>0.20411283424337512</v>
      </c>
      <c r="S768" s="30">
        <f>(Table_TrackDisplacement[[#This Row],[Delta LR Z]]-Table_TrackDisplacement[[#This Row],[Delta RR Z]])*1000</f>
        <v>0.20411283424337512</v>
      </c>
      <c r="T768" s="29">
        <f>Table_TrackDisplacement[[#This Row],[Cant Delta Data]]-Table_TrackDisplacement[[#This Row],[Raw Cant Change]]</f>
        <v>0</v>
      </c>
      <c r="U768" s="29">
        <f ca="1">IFERROR(Table_TrackDisplacement[[#This Row],[Cant Raw Data]]-OFFSET(Table_TrackDisplacement[[#This Row],[Cant Raw Data]],-2,0),"-")</f>
        <v>1.5978032499290862</v>
      </c>
      <c r="V768" s="29">
        <f ca="1">_xlfn.XLOOKUP(Table_TrackDisplacement[[#This Row],[Track ID]],Table__Track_Baseline[Track ID],Table__Track_Baseline[Avg. Twist],"-")</f>
        <v>1.4438090996584663</v>
      </c>
      <c r="W768" s="29">
        <f ca="1">IFERROR(Table_TrackDisplacement[[#This Row],[Twist Raw Data]]-Table_TrackDisplacement[[#This Row],[BL Twist Raw Data]],"-")</f>
        <v>0.15399415027061991</v>
      </c>
      <c r="X768" s="29">
        <f ca="1">IFERROR(Table_TrackDisplacement[[#This Row],[Cant Delta Data]]-OFFSET(Table_TrackDisplacement[[#This Row],[Cant Delta Data]],-2,0),"-")</f>
        <v>0.15399415027061991</v>
      </c>
      <c r="Y768" s="29">
        <f ca="1">IFERROR(Table_TrackDisplacement[[#This Row],[Twist Delta Data]]-Table_TrackDisplacement[[#This Row],[Raw Twist Change]],"-")</f>
        <v>0</v>
      </c>
      <c r="Z7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1313.1497525281857</v>
      </c>
      <c r="AA768" s="29">
        <f>_xlfn.XLOOKUP(Table_TrackDisplacement[[#This Row],[Track ID]],Table__Track_Baseline[Track ID],Table__Track_Baseline[Avg. Gauge],"-")</f>
        <v>1313.0767033808097</v>
      </c>
      <c r="AB768" s="29">
        <f>IFERROR(Table_TrackDisplacement[[#This Row],[Gauge Raw Data]]-Table_TrackDisplacement[[#This Row],[BL Gauge Raw Data]],"-")</f>
        <v>7.304914737596846E-2</v>
      </c>
      <c r="AC7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0.23456184974132077</v>
      </c>
    </row>
    <row r="769" spans="1:29" x14ac:dyDescent="0.25">
      <c r="A769" s="27">
        <v>45817.284722222219</v>
      </c>
      <c r="B769" s="28" t="s">
        <v>28</v>
      </c>
      <c r="C769" s="28" t="str">
        <f>Table_TrackDisplacement[[#This Row],[Epoch]]&amp;"-"&amp;Table_TrackDisplacement[[#This Row],[Track ID]]</f>
        <v>45817.2847222222-250-RL-OP-0037</v>
      </c>
      <c r="D769" s="34">
        <v>51901.484797341633</v>
      </c>
      <c r="E769" s="34">
        <v>159191.04354960378</v>
      </c>
      <c r="F769" s="34">
        <v>18.866</v>
      </c>
      <c r="G769" s="34">
        <v>51901.128777047808</v>
      </c>
      <c r="H769" s="34">
        <v>159189.7781403772</v>
      </c>
      <c r="I769" s="34">
        <v>18.858471250306778</v>
      </c>
      <c r="J769" s="33">
        <v>0</v>
      </c>
      <c r="K769" s="33">
        <v>3.3333332976326346E-4</v>
      </c>
      <c r="L769" s="33">
        <v>0</v>
      </c>
      <c r="M769" s="33">
        <v>1.2438165140338242E-4</v>
      </c>
      <c r="N769" s="33">
        <v>4.4122221879661083E-4</v>
      </c>
      <c r="O769" s="33">
        <v>-9.5313895887016997E-5</v>
      </c>
      <c r="P769" s="29">
        <f>(Table_TrackDisplacement[[#This Row],[LR Track Z]]-Table_TrackDisplacement[[#This Row],[RR Track Z]])*1000</f>
        <v>7.5287496932219256</v>
      </c>
      <c r="Q769" s="29">
        <f>_xlfn.XLOOKUP(Table_TrackDisplacement[[#This Row],[Track ID]],Table__Track_Baseline[Track ID],Table__Track_Baseline[Avg. Cant],"-")</f>
        <v>7.4334357973349086</v>
      </c>
      <c r="R769" s="29">
        <f>Table_TrackDisplacement[[#This Row],[Cant Raw Data]]-Table_TrackDisplacement[[#This Row],[BL Cant Raw Data]]</f>
        <v>9.5313895887016997E-2</v>
      </c>
      <c r="S769" s="30">
        <f>(Table_TrackDisplacement[[#This Row],[Delta LR Z]]-Table_TrackDisplacement[[#This Row],[Delta RR Z]])*1000</f>
        <v>9.5313895887016997E-2</v>
      </c>
      <c r="T769" s="29">
        <f>Table_TrackDisplacement[[#This Row],[Cant Delta Data]]-Table_TrackDisplacement[[#This Row],[Raw Cant Change]]</f>
        <v>0</v>
      </c>
      <c r="U769" s="29">
        <f ca="1">IFERROR(Table_TrackDisplacement[[#This Row],[Cant Raw Data]]-OFFSET(Table_TrackDisplacement[[#This Row],[Cant Raw Data]],-2,0),"-")</f>
        <v>1.3061660129096708</v>
      </c>
      <c r="V769" s="29">
        <f ca="1">_xlfn.XLOOKUP(Table_TrackDisplacement[[#This Row],[Track ID]],Table__Track_Baseline[Track ID],Table__Track_Baseline[Avg. Twist],"-")</f>
        <v>1.5237638896259398</v>
      </c>
      <c r="W769" s="29">
        <f ca="1">IFERROR(Table_TrackDisplacement[[#This Row],[Twist Raw Data]]-Table_TrackDisplacement[[#This Row],[BL Twist Raw Data]],"-")</f>
        <v>-0.21759787671626896</v>
      </c>
      <c r="X769" s="29">
        <f ca="1">IFERROR(Table_TrackDisplacement[[#This Row],[Cant Delta Data]]-OFFSET(Table_TrackDisplacement[[#This Row],[Cant Delta Data]],-2,0),"-")</f>
        <v>-0.21759787671626896</v>
      </c>
      <c r="Y769" s="29">
        <f ca="1">IFERROR(Table_TrackDisplacement[[#This Row],[Twist Delta Data]]-Table_TrackDisplacement[[#This Row],[Raw Twist Change]],"-")</f>
        <v>0</v>
      </c>
      <c r="Z7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1314.5598664265729</v>
      </c>
      <c r="AA769" s="29">
        <f>_xlfn.XLOOKUP(Table_TrackDisplacement[[#This Row],[Track ID]],Table__Track_Baseline[Track ID],Table__Track_Baseline[Avg. Gauge],"-")</f>
        <v>1314.6968682557522</v>
      </c>
      <c r="AB769" s="29">
        <f>IFERROR(Table_TrackDisplacement[[#This Row],[Gauge Raw Data]]-Table_TrackDisplacement[[#This Row],[BL Gauge Raw Data]],"-")</f>
        <v>-0.1370018291793258</v>
      </c>
      <c r="AC7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0.19025127156432781</v>
      </c>
    </row>
    <row r="770" spans="1:29" x14ac:dyDescent="0.25">
      <c r="A770" s="27">
        <v>45817.284722222219</v>
      </c>
      <c r="B770" s="28" t="s">
        <v>29</v>
      </c>
      <c r="C770" s="28" t="str">
        <f>Table_TrackDisplacement[[#This Row],[Epoch]]&amp;"-"&amp;Table_TrackDisplacement[[#This Row],[Track ID]]</f>
        <v>45817.2847222222-250-RL-OP-0038</v>
      </c>
      <c r="D770" s="34">
        <v>51902.447765839897</v>
      </c>
      <c r="E770" s="34">
        <v>159190.77523041447</v>
      </c>
      <c r="F770" s="34">
        <v>18.866065372992377</v>
      </c>
      <c r="G770" s="34">
        <v>51902.099861120325</v>
      </c>
      <c r="H770" s="34">
        <v>159189.50600598883</v>
      </c>
      <c r="I770" s="34">
        <v>18.857900000000001</v>
      </c>
      <c r="J770" s="33">
        <v>1.0164512787014246E-8</v>
      </c>
      <c r="K770" s="33">
        <v>3.3333053579553962E-4</v>
      </c>
      <c r="L770" s="33">
        <v>-1.9809990337904537E-5</v>
      </c>
      <c r="M770" s="33">
        <v>-7.548631401732564E-6</v>
      </c>
      <c r="N770" s="33">
        <v>6.3904581475071609E-4</v>
      </c>
      <c r="O770" s="33">
        <v>0</v>
      </c>
      <c r="P770" s="29">
        <f>(Table_TrackDisplacement[[#This Row],[LR Track Z]]-Table_TrackDisplacement[[#This Row],[RR Track Z]])*1000</f>
        <v>8.1653729923765184</v>
      </c>
      <c r="Q770" s="29">
        <f>_xlfn.XLOOKUP(Table_TrackDisplacement[[#This Row],[Track ID]],Table__Track_Baseline[Track ID],Table__Track_Baseline[Avg. Cant],"-")</f>
        <v>8.1851829827144229</v>
      </c>
      <c r="R770" s="29">
        <f>Table_TrackDisplacement[[#This Row],[Cant Raw Data]]-Table_TrackDisplacement[[#This Row],[BL Cant Raw Data]]</f>
        <v>-1.9809990337904537E-2</v>
      </c>
      <c r="S770" s="30">
        <f>(Table_TrackDisplacement[[#This Row],[Delta LR Z]]-Table_TrackDisplacement[[#This Row],[Delta RR Z]])*1000</f>
        <v>-1.9809990337904537E-2</v>
      </c>
      <c r="T770" s="29">
        <f>Table_TrackDisplacement[[#This Row],[Cant Delta Data]]-Table_TrackDisplacement[[#This Row],[Raw Cant Change]]</f>
        <v>0</v>
      </c>
      <c r="U770" s="29">
        <f ca="1">IFERROR(Table_TrackDisplacement[[#This Row],[Cant Raw Data]]-OFFSET(Table_TrackDisplacement[[#This Row],[Cant Raw Data]],-2,0),"-")</f>
        <v>1.2897063056094282</v>
      </c>
      <c r="V770" s="29">
        <f ca="1">_xlfn.XLOOKUP(Table_TrackDisplacement[[#This Row],[Track ID]],Table__Track_Baseline[Track ID],Table__Track_Baseline[Avg. Twist],"-")</f>
        <v>1.5136291301907079</v>
      </c>
      <c r="W770" s="29">
        <f ca="1">IFERROR(Table_TrackDisplacement[[#This Row],[Twist Raw Data]]-Table_TrackDisplacement[[#This Row],[BL Twist Raw Data]],"-")</f>
        <v>-0.22392282458127966</v>
      </c>
      <c r="X770" s="29">
        <f ca="1">IFERROR(Table_TrackDisplacement[[#This Row],[Cant Delta Data]]-OFFSET(Table_TrackDisplacement[[#This Row],[Cant Delta Data]],-2,0),"-")</f>
        <v>-0.22392282458127966</v>
      </c>
      <c r="Y770" s="29">
        <f ca="1">IFERROR(Table_TrackDisplacement[[#This Row],[Twist Delta Data]]-Table_TrackDisplacement[[#This Row],[Raw Twist Change]],"-")</f>
        <v>0</v>
      </c>
      <c r="Z7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1316.0680110991334</v>
      </c>
      <c r="AA770" s="29">
        <f>_xlfn.XLOOKUP(Table_TrackDisplacement[[#This Row],[Track ID]],Table__Track_Baseline[Track ID],Table__Track_Baseline[Avg. Gauge],"-")</f>
        <v>1316.360972673865</v>
      </c>
      <c r="AB770" s="29">
        <f>IFERROR(Table_TrackDisplacement[[#This Row],[Gauge Raw Data]]-Table_TrackDisplacement[[#This Row],[BL Gauge Raw Data]],"-")</f>
        <v>-0.29296157473163476</v>
      </c>
      <c r="AC7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0.30644967433415005</v>
      </c>
    </row>
    <row r="771" spans="1:29" x14ac:dyDescent="0.25">
      <c r="A771" s="27">
        <v>45817.284722222219</v>
      </c>
      <c r="B771" s="28" t="s">
        <v>30</v>
      </c>
      <c r="C771" s="28" t="str">
        <f>Table_TrackDisplacement[[#This Row],[Epoch]]&amp;"-"&amp;Table_TrackDisplacement[[#This Row],[Track ID]]</f>
        <v>45817.2847222222-250-RL-OP-0039</v>
      </c>
      <c r="D771" s="34">
        <v>51903.412339888513</v>
      </c>
      <c r="E771" s="34">
        <v>159190.51141841503</v>
      </c>
      <c r="F771" s="34">
        <v>18.866430993755124</v>
      </c>
      <c r="G771" s="34">
        <v>51903.064443484443</v>
      </c>
      <c r="H771" s="34">
        <v>159189.24222414181</v>
      </c>
      <c r="I771" s="34">
        <v>18.857900000000001</v>
      </c>
      <c r="J771" s="33">
        <v>6.6997017711400986E-8</v>
      </c>
      <c r="K771" s="33">
        <v>3.3331499435007572E-4</v>
      </c>
      <c r="L771" s="33">
        <v>-1.3060411973597752E-4</v>
      </c>
      <c r="M771" s="33">
        <v>-6.3965911976993084E-5</v>
      </c>
      <c r="N771" s="33">
        <v>4.3261214159429073E-4</v>
      </c>
      <c r="O771" s="33">
        <v>0</v>
      </c>
      <c r="P771" s="29">
        <f>(Table_TrackDisplacement[[#This Row],[LR Track Z]]-Table_TrackDisplacement[[#This Row],[RR Track Z]])*1000</f>
        <v>8.5309937551230064</v>
      </c>
      <c r="Q771" s="29">
        <f>_xlfn.XLOOKUP(Table_TrackDisplacement[[#This Row],[Track ID]],Table__Track_Baseline[Track ID],Table__Track_Baseline[Avg. Cant],"-")</f>
        <v>8.6615978748589839</v>
      </c>
      <c r="R771" s="29">
        <f>Table_TrackDisplacement[[#This Row],[Cant Raw Data]]-Table_TrackDisplacement[[#This Row],[BL Cant Raw Data]]</f>
        <v>-0.13060411973597752</v>
      </c>
      <c r="S771" s="30">
        <f>(Table_TrackDisplacement[[#This Row],[Delta LR Z]]-Table_TrackDisplacement[[#This Row],[Delta RR Z]])*1000</f>
        <v>-0.13060411973597752</v>
      </c>
      <c r="T771" s="29">
        <f>Table_TrackDisplacement[[#This Row],[Cant Delta Data]]-Table_TrackDisplacement[[#This Row],[Raw Cant Change]]</f>
        <v>0</v>
      </c>
      <c r="U771" s="29">
        <f ca="1">IFERROR(Table_TrackDisplacement[[#This Row],[Cant Raw Data]]-OFFSET(Table_TrackDisplacement[[#This Row],[Cant Raw Data]],-2,0),"-")</f>
        <v>1.0022440619010808</v>
      </c>
      <c r="V771" s="29">
        <f ca="1">_xlfn.XLOOKUP(Table_TrackDisplacement[[#This Row],[Track ID]],Table__Track_Baseline[Track ID],Table__Track_Baseline[Avg. Twist],"-")</f>
        <v>1.2281620775240754</v>
      </c>
      <c r="W771" s="29">
        <f ca="1">IFERROR(Table_TrackDisplacement[[#This Row],[Twist Raw Data]]-Table_TrackDisplacement[[#This Row],[BL Twist Raw Data]],"-")</f>
        <v>-0.22591801562299452</v>
      </c>
      <c r="X771" s="29">
        <f ca="1">IFERROR(Table_TrackDisplacement[[#This Row],[Cant Delta Data]]-OFFSET(Table_TrackDisplacement[[#This Row],[Cant Delta Data]],-2,0),"-")</f>
        <v>-0.22591801562299452</v>
      </c>
      <c r="Y771" s="29">
        <f ca="1">IFERROR(Table_TrackDisplacement[[#This Row],[Twist Delta Data]]-Table_TrackDisplacement[[#This Row],[Raw Twist Change]],"-")</f>
        <v>0</v>
      </c>
      <c r="Z7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1316.0390529893989</v>
      </c>
      <c r="AA771" s="29">
        <f>_xlfn.XLOOKUP(Table_TrackDisplacement[[#This Row],[Track ID]],Table__Track_Baseline[Track ID],Table__Track_Baseline[Avg. Gauge],"-")</f>
        <v>1316.118744445334</v>
      </c>
      <c r="AB771" s="29">
        <f>IFERROR(Table_TrackDisplacement[[#This Row],[Gauge Raw Data]]-Table_TrackDisplacement[[#This Row],[BL Gauge Raw Data]],"-")</f>
        <v>-7.969145593506255E-2</v>
      </c>
      <c r="AC7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0.17611806544807654</v>
      </c>
    </row>
    <row r="772" spans="1:29" x14ac:dyDescent="0.25">
      <c r="A772" s="27">
        <v>45817.284722222219</v>
      </c>
      <c r="B772" s="28" t="s">
        <v>31</v>
      </c>
      <c r="C772" s="28" t="str">
        <f>Table_TrackDisplacement[[#This Row],[Epoch]]&amp;"-"&amp;Table_TrackDisplacement[[#This Row],[Track ID]]</f>
        <v>45817.2847222222-250-RL-OP-0040</v>
      </c>
      <c r="D772" s="34">
        <v>51904.376913937136</v>
      </c>
      <c r="E772" s="34">
        <v>159190.24760641559</v>
      </c>
      <c r="F772" s="34">
        <v>18.866796614517867</v>
      </c>
      <c r="G772" s="34">
        <v>51904.029025848562</v>
      </c>
      <c r="H772" s="34">
        <v>159188.97844229479</v>
      </c>
      <c r="I772" s="34">
        <v>18.857900000000001</v>
      </c>
      <c r="J772" s="33">
        <v>1.2382952263578773E-7</v>
      </c>
      <c r="K772" s="33">
        <v>3.3329945290461183E-4</v>
      </c>
      <c r="L772" s="33">
        <v>-2.4139824913760322E-4</v>
      </c>
      <c r="M772" s="33">
        <v>-1.203831925522536E-4</v>
      </c>
      <c r="N772" s="33">
        <v>2.2617846843786538E-4</v>
      </c>
      <c r="O772" s="33">
        <v>0</v>
      </c>
      <c r="P772" s="29">
        <f>(Table_TrackDisplacement[[#This Row],[LR Track Z]]-Table_TrackDisplacement[[#This Row],[RR Track Z]])*1000</f>
        <v>8.8966145178659417</v>
      </c>
      <c r="Q772" s="29">
        <f>_xlfn.XLOOKUP(Table_TrackDisplacement[[#This Row],[Track ID]],Table__Track_Baseline[Track ID],Table__Track_Baseline[Avg. Cant],"-")</f>
        <v>9.1380127670035449</v>
      </c>
      <c r="R772" s="29">
        <f>Table_TrackDisplacement[[#This Row],[Cant Raw Data]]-Table_TrackDisplacement[[#This Row],[BL Cant Raw Data]]</f>
        <v>-0.24139824913760322</v>
      </c>
      <c r="S772" s="30">
        <f>(Table_TrackDisplacement[[#This Row],[Delta LR Z]]-Table_TrackDisplacement[[#This Row],[Delta RR Z]])*1000</f>
        <v>-0.24139824913760322</v>
      </c>
      <c r="T772" s="29">
        <f>Table_TrackDisplacement[[#This Row],[Cant Delta Data]]-Table_TrackDisplacement[[#This Row],[Raw Cant Change]]</f>
        <v>0</v>
      </c>
      <c r="U772" s="29">
        <f ca="1">IFERROR(Table_TrackDisplacement[[#This Row],[Cant Raw Data]]-OFFSET(Table_TrackDisplacement[[#This Row],[Cant Raw Data]],-2,0),"-")</f>
        <v>0.73124152548942334</v>
      </c>
      <c r="V772" s="29">
        <f ca="1">_xlfn.XLOOKUP(Table_TrackDisplacement[[#This Row],[Track ID]],Table__Track_Baseline[Track ID],Table__Track_Baseline[Avg. Twist],"-")</f>
        <v>0.95282978428912202</v>
      </c>
      <c r="W772" s="29">
        <f ca="1">IFERROR(Table_TrackDisplacement[[#This Row],[Twist Raw Data]]-Table_TrackDisplacement[[#This Row],[BL Twist Raw Data]],"-")</f>
        <v>-0.22158825879969868</v>
      </c>
      <c r="X772" s="29">
        <f ca="1">IFERROR(Table_TrackDisplacement[[#This Row],[Cant Delta Data]]-OFFSET(Table_TrackDisplacement[[#This Row],[Cant Delta Data]],-2,0),"-")</f>
        <v>-0.22158825879969868</v>
      </c>
      <c r="Y772" s="29">
        <f ca="1">IFERROR(Table_TrackDisplacement[[#This Row],[Twist Delta Data]]-Table_TrackDisplacement[[#This Row],[Raw Twist Change]],"-")</f>
        <v>0</v>
      </c>
      <c r="Z7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1316.0101965664307</v>
      </c>
      <c r="AA772" s="29">
        <f>_xlfn.XLOOKUP(Table_TrackDisplacement[[#This Row],[Track ID]],Table__Track_Baseline[Track ID],Table__Track_Baseline[Avg. Gauge],"-")</f>
        <v>1315.8766898367924</v>
      </c>
      <c r="AB772" s="29">
        <f>IFERROR(Table_TrackDisplacement[[#This Row],[Gauge Raw Data]]-Table_TrackDisplacement[[#This Row],[BL Gauge Raw Data]],"-")</f>
        <v>0.13350672963838406</v>
      </c>
      <c r="AC7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0.29029289066248792</v>
      </c>
    </row>
    <row r="773" spans="1:29" x14ac:dyDescent="0.25">
      <c r="A773" s="27">
        <v>45817.284722222219</v>
      </c>
      <c r="B773" s="28" t="s">
        <v>32</v>
      </c>
      <c r="C773" s="28" t="str">
        <f>Table_TrackDisplacement[[#This Row],[Epoch]]&amp;"-"&amp;Table_TrackDisplacement[[#This Row],[Track ID]]</f>
        <v>45817.2847222222-250-RL-OP-0041</v>
      </c>
      <c r="D773" s="34">
        <v>51905.341841450259</v>
      </c>
      <c r="E773" s="34">
        <v>159189.98517913549</v>
      </c>
      <c r="F773" s="34">
        <v>18.867392406740741</v>
      </c>
      <c r="G773" s="34">
        <v>51905.003864714286</v>
      </c>
      <c r="H773" s="34">
        <v>159188.71300365729</v>
      </c>
      <c r="I773" s="34">
        <v>18.858054723306822</v>
      </c>
      <c r="J773" s="33">
        <v>7.2817783802747726E-8</v>
      </c>
      <c r="K773" s="33">
        <v>3.3331406302750111E-4</v>
      </c>
      <c r="L773" s="33">
        <v>-3.7311640755177677E-4</v>
      </c>
      <c r="M773" s="33">
        <v>7.4609197326935828E-6</v>
      </c>
      <c r="N773" s="33">
        <v>2.7891277568414807E-5</v>
      </c>
      <c r="O773" s="33">
        <v>-4.9975418168202168E-5</v>
      </c>
      <c r="P773" s="29">
        <f>(Table_TrackDisplacement[[#This Row],[LR Track Z]]-Table_TrackDisplacement[[#This Row],[RR Track Z]])*1000</f>
        <v>9.337683433919608</v>
      </c>
      <c r="Q773" s="29">
        <f>_xlfn.XLOOKUP(Table_TrackDisplacement[[#This Row],[Track ID]],Table__Track_Baseline[Track ID],Table__Track_Baseline[Avg. Cant],"-")</f>
        <v>9.6608244233031826</v>
      </c>
      <c r="R773" s="29">
        <f>Table_TrackDisplacement[[#This Row],[Cant Raw Data]]-Table_TrackDisplacement[[#This Row],[BL Cant Raw Data]]</f>
        <v>-0.32314098938357461</v>
      </c>
      <c r="S773" s="30">
        <f>(Table_TrackDisplacement[[#This Row],[Delta LR Z]]-Table_TrackDisplacement[[#This Row],[Delta RR Z]])*1000</f>
        <v>-0.32314098938357461</v>
      </c>
      <c r="T773" s="29">
        <f>Table_TrackDisplacement[[#This Row],[Cant Delta Data]]-Table_TrackDisplacement[[#This Row],[Raw Cant Change]]</f>
        <v>0</v>
      </c>
      <c r="U773" s="29">
        <f ca="1">IFERROR(Table_TrackDisplacement[[#This Row],[Cant Raw Data]]-OFFSET(Table_TrackDisplacement[[#This Row],[Cant Raw Data]],-2,0),"-")</f>
        <v>0.80668967879660158</v>
      </c>
      <c r="V773" s="29">
        <f ca="1">_xlfn.XLOOKUP(Table_TrackDisplacement[[#This Row],[Track ID]],Table__Track_Baseline[Track ID],Table__Track_Baseline[Avg. Twist],"-")</f>
        <v>0.99922654844419867</v>
      </c>
      <c r="W773" s="29">
        <f ca="1">IFERROR(Table_TrackDisplacement[[#This Row],[Twist Raw Data]]-Table_TrackDisplacement[[#This Row],[BL Twist Raw Data]],"-")</f>
        <v>-0.19253686964759709</v>
      </c>
      <c r="X773" s="29">
        <f ca="1">IFERROR(Table_TrackDisplacement[[#This Row],[Cant Delta Data]]-OFFSET(Table_TrackDisplacement[[#This Row],[Cant Delta Data]],-2,0),"-")</f>
        <v>-0.19253686964759709</v>
      </c>
      <c r="Y773" s="29">
        <f ca="1">IFERROR(Table_TrackDisplacement[[#This Row],[Twist Delta Data]]-Table_TrackDisplacement[[#This Row],[Raw Twist Change]],"-")</f>
        <v>0</v>
      </c>
      <c r="Z7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1316.3380696895651</v>
      </c>
      <c r="AA773" s="29">
        <f>_xlfn.XLOOKUP(Table_TrackDisplacement[[#This Row],[Track ID]],Table__Track_Baseline[Track ID],Table__Track_Baseline[Avg. Gauge],"-")</f>
        <v>1316.0471258679206</v>
      </c>
      <c r="AB773" s="29">
        <f>IFERROR(Table_TrackDisplacement[[#This Row],[Gauge Raw Data]]-Table_TrackDisplacement[[#This Row],[BL Gauge Raw Data]],"-")</f>
        <v>0.29094382164453236</v>
      </c>
      <c r="AC7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0.44469963002884283</v>
      </c>
    </row>
    <row r="774" spans="1:29" x14ac:dyDescent="0.25">
      <c r="A774" s="27">
        <v>45817.284722222219</v>
      </c>
      <c r="B774" s="28" t="s">
        <v>33</v>
      </c>
      <c r="C774" s="28" t="str">
        <f>Table_TrackDisplacement[[#This Row],[Epoch]]&amp;"-"&amp;Table_TrackDisplacement[[#This Row],[Track ID]]</f>
        <v>45817.2847222222-250-RL-OP-0042</v>
      </c>
      <c r="D774" s="34">
        <v>51906.308594977017</v>
      </c>
      <c r="E774" s="34">
        <v>159189.72947487878</v>
      </c>
      <c r="F774" s="34">
        <v>18.869110425193988</v>
      </c>
      <c r="G774" s="34">
        <v>51905.970517335067</v>
      </c>
      <c r="H774" s="34">
        <v>159188.45691486076</v>
      </c>
      <c r="I774" s="34">
        <v>18.859167840622082</v>
      </c>
      <c r="J774" s="33">
        <v>5.0065864343196154E-7</v>
      </c>
      <c r="K774" s="33">
        <v>3.3320090733468533E-4</v>
      </c>
      <c r="L774" s="33">
        <v>-6.0685949931738037E-4</v>
      </c>
      <c r="M774" s="33">
        <v>6.1136590375099331E-5</v>
      </c>
      <c r="N774" s="33">
        <v>2.2854792769066989E-4</v>
      </c>
      <c r="O774" s="33">
        <v>-4.0951080066164991E-4</v>
      </c>
      <c r="P774" s="29">
        <f>(Table_TrackDisplacement[[#This Row],[LR Track Z]]-Table_TrackDisplacement[[#This Row],[RR Track Z]])*1000</f>
        <v>9.9425845719061101</v>
      </c>
      <c r="Q774" s="29">
        <f>_xlfn.XLOOKUP(Table_TrackDisplacement[[#This Row],[Track ID]],Table__Track_Baseline[Track ID],Table__Track_Baseline[Avg. Cant],"-")</f>
        <v>10.139933270561841</v>
      </c>
      <c r="R774" s="29">
        <f>Table_TrackDisplacement[[#This Row],[Cant Raw Data]]-Table_TrackDisplacement[[#This Row],[BL Cant Raw Data]]</f>
        <v>-0.19734869865573046</v>
      </c>
      <c r="S774" s="30">
        <f>(Table_TrackDisplacement[[#This Row],[Delta LR Z]]-Table_TrackDisplacement[[#This Row],[Delta RR Z]])*1000</f>
        <v>-0.19734869865573046</v>
      </c>
      <c r="T774" s="29">
        <f>Table_TrackDisplacement[[#This Row],[Cant Delta Data]]-Table_TrackDisplacement[[#This Row],[Raw Cant Change]]</f>
        <v>0</v>
      </c>
      <c r="U774" s="29">
        <f ca="1">IFERROR(Table_TrackDisplacement[[#This Row],[Cant Raw Data]]-OFFSET(Table_TrackDisplacement[[#This Row],[Cant Raw Data]],-2,0),"-")</f>
        <v>1.0459700540401684</v>
      </c>
      <c r="V774" s="29">
        <f ca="1">_xlfn.XLOOKUP(Table_TrackDisplacement[[#This Row],[Track ID]],Table__Track_Baseline[Track ID],Table__Track_Baseline[Avg. Twist],"-")</f>
        <v>1.0019205035582956</v>
      </c>
      <c r="W774" s="29">
        <f ca="1">IFERROR(Table_TrackDisplacement[[#This Row],[Twist Raw Data]]-Table_TrackDisplacement[[#This Row],[BL Twist Raw Data]],"-")</f>
        <v>4.4049550481872757E-2</v>
      </c>
      <c r="X774" s="29">
        <f ca="1">IFERROR(Table_TrackDisplacement[[#This Row],[Cant Delta Data]]-OFFSET(Table_TrackDisplacement[[#This Row],[Cant Delta Data]],-2,0),"-")</f>
        <v>4.4049550481872757E-2</v>
      </c>
      <c r="Y774" s="29">
        <f ca="1">IFERROR(Table_TrackDisplacement[[#This Row],[Twist Delta Data]]-Table_TrackDisplacement[[#This Row],[Raw Twist Change]],"-")</f>
        <v>0</v>
      </c>
      <c r="Z7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1316.7400451330434</v>
      </c>
      <c r="AA774" s="29">
        <f>_xlfn.XLOOKUP(Table_TrackDisplacement[[#This Row],[Track ID]],Table__Track_Baseline[Track ID],Table__Track_Baseline[Avg. Gauge],"-")</f>
        <v>1316.655979842496</v>
      </c>
      <c r="AB774" s="29">
        <f>IFERROR(Table_TrackDisplacement[[#This Row],[Gauge Raw Data]]-Table_TrackDisplacement[[#This Row],[BL Gauge Raw Data]],"-")</f>
        <v>8.4065290547414406E-2</v>
      </c>
      <c r="AC7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0.23146375791135951</v>
      </c>
    </row>
    <row r="775" spans="1:29" x14ac:dyDescent="0.25">
      <c r="A775" s="27">
        <v>45817.284722222219</v>
      </c>
      <c r="B775" s="28" t="s">
        <v>34</v>
      </c>
      <c r="C775" s="28" t="str">
        <f>Table_TrackDisplacement[[#This Row],[Epoch]]&amp;"-"&amp;Table_TrackDisplacement[[#This Row],[Track ID]]</f>
        <v>45817.2847222222-250-RL-OP-0043</v>
      </c>
      <c r="D775" s="34">
        <v>51907.275348503776</v>
      </c>
      <c r="E775" s="34">
        <v>159189.47377062205</v>
      </c>
      <c r="F775" s="34">
        <v>18.87082844364723</v>
      </c>
      <c r="G775" s="34">
        <v>51906.937169955847</v>
      </c>
      <c r="H775" s="34">
        <v>159188.20082606422</v>
      </c>
      <c r="I775" s="34">
        <v>18.860280957937338</v>
      </c>
      <c r="J775" s="33">
        <v>9.2849222710356116E-7</v>
      </c>
      <c r="K775" s="33">
        <v>3.3308775164186954E-4</v>
      </c>
      <c r="L775" s="33">
        <v>-8.4060259108298396E-4</v>
      </c>
      <c r="M775" s="33">
        <v>1.1481226829346269E-4</v>
      </c>
      <c r="N775" s="33">
        <v>4.2920460691675544E-4</v>
      </c>
      <c r="O775" s="33">
        <v>-7.6904618315865036E-4</v>
      </c>
      <c r="P775" s="29">
        <f>(Table_TrackDisplacement[[#This Row],[LR Track Z]]-Table_TrackDisplacement[[#This Row],[RR Track Z]])*1000</f>
        <v>10.547485709892612</v>
      </c>
      <c r="Q775" s="29">
        <f>_xlfn.XLOOKUP(Table_TrackDisplacement[[#This Row],[Track ID]],Table__Track_Baseline[Track ID],Table__Track_Baseline[Avg. Cant],"-")</f>
        <v>10.619042117816946</v>
      </c>
      <c r="R775" s="29">
        <f>Table_TrackDisplacement[[#This Row],[Cant Raw Data]]-Table_TrackDisplacement[[#This Row],[BL Cant Raw Data]]</f>
        <v>-7.1556407924333598E-2</v>
      </c>
      <c r="S775" s="30">
        <f>(Table_TrackDisplacement[[#This Row],[Delta LR Z]]-Table_TrackDisplacement[[#This Row],[Delta RR Z]])*1000</f>
        <v>-7.1556407924333598E-2</v>
      </c>
      <c r="T775" s="29">
        <f>Table_TrackDisplacement[[#This Row],[Cant Delta Data]]-Table_TrackDisplacement[[#This Row],[Raw Cant Change]]</f>
        <v>0</v>
      </c>
      <c r="U775" s="29">
        <f ca="1">IFERROR(Table_TrackDisplacement[[#This Row],[Cant Raw Data]]-OFFSET(Table_TrackDisplacement[[#This Row],[Cant Raw Data]],-2,0),"-")</f>
        <v>1.2098022759730043</v>
      </c>
      <c r="V775" s="29">
        <f ca="1">_xlfn.XLOOKUP(Table_TrackDisplacement[[#This Row],[Track ID]],Table__Track_Baseline[Track ID],Table__Track_Baseline[Avg. Twist],"-")</f>
        <v>0.95821769451376326</v>
      </c>
      <c r="W775" s="29">
        <f ca="1">IFERROR(Table_TrackDisplacement[[#This Row],[Twist Raw Data]]-Table_TrackDisplacement[[#This Row],[BL Twist Raw Data]],"-")</f>
        <v>0.25158458145924101</v>
      </c>
      <c r="X775" s="29">
        <f ca="1">IFERROR(Table_TrackDisplacement[[#This Row],[Cant Delta Data]]-OFFSET(Table_TrackDisplacement[[#This Row],[Cant Delta Data]],-2,0),"-")</f>
        <v>0.25158458145924101</v>
      </c>
      <c r="Y775" s="29">
        <f ca="1">IFERROR(Table_TrackDisplacement[[#This Row],[Twist Delta Data]]-Table_TrackDisplacement[[#This Row],[Raw Twist Change]],"-")</f>
        <v>0</v>
      </c>
      <c r="Z7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1317.1422956698195</v>
      </c>
      <c r="AA775" s="29">
        <f>_xlfn.XLOOKUP(Table_TrackDisplacement[[#This Row],[Track ID]],Table__Track_Baseline[Track ID],Table__Track_Baseline[Avg. Gauge],"-")</f>
        <v>1317.2650047757083</v>
      </c>
      <c r="AB775" s="29">
        <f>IFERROR(Table_TrackDisplacement[[#This Row],[Gauge Raw Data]]-Table_TrackDisplacement[[#This Row],[BL Gauge Raw Data]],"-")</f>
        <v>-0.12270910588881634</v>
      </c>
      <c r="AC7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0.16531268503687074</v>
      </c>
    </row>
    <row r="776" spans="1:29" x14ac:dyDescent="0.25">
      <c r="A776" s="27">
        <v>45817.284722222219</v>
      </c>
      <c r="B776" s="28" t="s">
        <v>35</v>
      </c>
      <c r="C776" s="28" t="str">
        <f>Table_TrackDisplacement[[#This Row],[Epoch]]&amp;"-"&amp;Table_TrackDisplacement[[#This Row],[Track ID]]</f>
        <v>45817.2847222222-250-RL-OP-0044</v>
      </c>
      <c r="D776" s="34">
        <v>51908.242837030943</v>
      </c>
      <c r="E776" s="34">
        <v>159189.22162199658</v>
      </c>
      <c r="F776" s="34">
        <v>18.872961738006055</v>
      </c>
      <c r="G776" s="34">
        <v>51907.905517584324</v>
      </c>
      <c r="H776" s="34">
        <v>159187.94820456346</v>
      </c>
      <c r="I776" s="34">
        <v>18.861831288624529</v>
      </c>
      <c r="J776" s="33">
        <v>1.1895936040673405E-5</v>
      </c>
      <c r="K776" s="33">
        <v>3.8164967554621398E-4</v>
      </c>
      <c r="L776" s="33">
        <v>-8.9784451584407066E-4</v>
      </c>
      <c r="M776" s="33">
        <v>1.0110570656252094E-3</v>
      </c>
      <c r="N776" s="33">
        <v>3.7692097248509526E-4</v>
      </c>
      <c r="O776" s="33">
        <v>-9.9970184131592532E-4</v>
      </c>
      <c r="P776" s="29">
        <f>(Table_TrackDisplacement[[#This Row],[LR Track Z]]-Table_TrackDisplacement[[#This Row],[RR Track Z]])*1000</f>
        <v>11.130449381525409</v>
      </c>
      <c r="Q776" s="29">
        <f>_xlfn.XLOOKUP(Table_TrackDisplacement[[#This Row],[Track ID]],Table__Track_Baseline[Track ID],Table__Track_Baseline[Avg. Cant],"-")</f>
        <v>11.028592056053554</v>
      </c>
      <c r="R776" s="29">
        <f>Table_TrackDisplacement[[#This Row],[Cant Raw Data]]-Table_TrackDisplacement[[#This Row],[BL Cant Raw Data]]</f>
        <v>0.10185732547185467</v>
      </c>
      <c r="S776" s="30">
        <f>(Table_TrackDisplacement[[#This Row],[Delta LR Z]]-Table_TrackDisplacement[[#This Row],[Delta RR Z]])*1000</f>
        <v>0.10185732547185467</v>
      </c>
      <c r="T776" s="29">
        <f>Table_TrackDisplacement[[#This Row],[Cant Delta Data]]-Table_TrackDisplacement[[#This Row],[Raw Cant Change]]</f>
        <v>0</v>
      </c>
      <c r="U776" s="29">
        <f ca="1">IFERROR(Table_TrackDisplacement[[#This Row],[Cant Raw Data]]-OFFSET(Table_TrackDisplacement[[#This Row],[Cant Raw Data]],-2,0),"-")</f>
        <v>1.187864809619299</v>
      </c>
      <c r="V776" s="29">
        <f ca="1">_xlfn.XLOOKUP(Table_TrackDisplacement[[#This Row],[Track ID]],Table__Track_Baseline[Track ID],Table__Track_Baseline[Avg. Twist],"-")</f>
        <v>0.88865878549171384</v>
      </c>
      <c r="W776" s="29">
        <f ca="1">IFERROR(Table_TrackDisplacement[[#This Row],[Twist Raw Data]]-Table_TrackDisplacement[[#This Row],[BL Twist Raw Data]],"-")</f>
        <v>0.29920602412758512</v>
      </c>
      <c r="X776" s="29">
        <f ca="1">IFERROR(Table_TrackDisplacement[[#This Row],[Cant Delta Data]]-OFFSET(Table_TrackDisplacement[[#This Row],[Cant Delta Data]],-2,0),"-")</f>
        <v>0.29920602412758512</v>
      </c>
      <c r="Y776" s="29">
        <f ca="1">IFERROR(Table_TrackDisplacement[[#This Row],[Twist Delta Data]]-Table_TrackDisplacement[[#This Row],[Raw Twist Change]],"-")</f>
        <v>0</v>
      </c>
      <c r="Z7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1317.3838677187425</v>
      </c>
      <c r="AA776" s="29">
        <f>_xlfn.XLOOKUP(Table_TrackDisplacement[[#This Row],[Track ID]],Table__Track_Baseline[Track ID],Table__Track_Baseline[Avg. Gauge],"-")</f>
        <v>1317.6346329476246</v>
      </c>
      <c r="AB776" s="29">
        <f>IFERROR(Table_TrackDisplacement[[#This Row],[Gauge Raw Data]]-Table_TrackDisplacement[[#This Row],[BL Gauge Raw Data]],"-")</f>
        <v>-0.25076522888207364</v>
      </c>
      <c r="AC7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1.0043506550291912</v>
      </c>
    </row>
    <row r="777" spans="1:29" x14ac:dyDescent="0.25">
      <c r="A777" s="27">
        <v>45817.284722222219</v>
      </c>
      <c r="B777" s="28" t="s">
        <v>36</v>
      </c>
      <c r="C777" s="28" t="str">
        <f>Table_TrackDisplacement[[#This Row],[Epoch]]&amp;"-"&amp;Table_TrackDisplacement[[#This Row],[Track ID]]</f>
        <v>45817.2847222222-250-RL-OP-0045</v>
      </c>
      <c r="D777" s="34">
        <v>51909.212440777213</v>
      </c>
      <c r="E777" s="34">
        <v>159188.97696014243</v>
      </c>
      <c r="F777" s="34">
        <v>18.875987022705825</v>
      </c>
      <c r="G777" s="34">
        <v>51908.874845612299</v>
      </c>
      <c r="H777" s="34">
        <v>159187.70244515949</v>
      </c>
      <c r="I777" s="34">
        <v>18.864174266709455</v>
      </c>
      <c r="J777" s="33">
        <v>4.9316302465740591E-5</v>
      </c>
      <c r="K777" s="33">
        <v>5.3363561164587736E-4</v>
      </c>
      <c r="L777" s="33">
        <v>-5.7649980316654137E-4</v>
      </c>
      <c r="M777" s="33">
        <v>1.0422213235870004E-3</v>
      </c>
      <c r="N777" s="33">
        <v>4.9977225717157125E-4</v>
      </c>
      <c r="O777" s="33">
        <v>-9.9886148424843668E-4</v>
      </c>
      <c r="P777" s="29">
        <f>(Table_TrackDisplacement[[#This Row],[LR Track Z]]-Table_TrackDisplacement[[#This Row],[RR Track Z]])*1000</f>
        <v>11.812755996370328</v>
      </c>
      <c r="Q777" s="29">
        <f>_xlfn.XLOOKUP(Table_TrackDisplacement[[#This Row],[Track ID]],Table__Track_Baseline[Track ID],Table__Track_Baseline[Avg. Cant],"-")</f>
        <v>11.390394315288432</v>
      </c>
      <c r="R777" s="29">
        <f>Table_TrackDisplacement[[#This Row],[Cant Raw Data]]-Table_TrackDisplacement[[#This Row],[BL Cant Raw Data]]</f>
        <v>0.42236168108189531</v>
      </c>
      <c r="S777" s="30">
        <f>(Table_TrackDisplacement[[#This Row],[Delta LR Z]]-Table_TrackDisplacement[[#This Row],[Delta RR Z]])*1000</f>
        <v>0.42236168108189531</v>
      </c>
      <c r="T777" s="29">
        <f>Table_TrackDisplacement[[#This Row],[Cant Delta Data]]-Table_TrackDisplacement[[#This Row],[Raw Cant Change]]</f>
        <v>0</v>
      </c>
      <c r="U777" s="29">
        <f ca="1">IFERROR(Table_TrackDisplacement[[#This Row],[Cant Raw Data]]-OFFSET(Table_TrackDisplacement[[#This Row],[Cant Raw Data]],-2,0),"-")</f>
        <v>1.2652702864777154</v>
      </c>
      <c r="V777" s="29">
        <f ca="1">_xlfn.XLOOKUP(Table_TrackDisplacement[[#This Row],[Track ID]],Table__Track_Baseline[Track ID],Table__Track_Baseline[Avg. Twist],"-")</f>
        <v>0.77135219747148653</v>
      </c>
      <c r="W777" s="29">
        <f ca="1">IFERROR(Table_TrackDisplacement[[#This Row],[Twist Raw Data]]-Table_TrackDisplacement[[#This Row],[BL Twist Raw Data]],"-")</f>
        <v>0.49391808900622891</v>
      </c>
      <c r="X777" s="29">
        <f ca="1">IFERROR(Table_TrackDisplacement[[#This Row],[Cant Delta Data]]-OFFSET(Table_TrackDisplacement[[#This Row],[Cant Delta Data]],-2,0),"-")</f>
        <v>0.49391808900622891</v>
      </c>
      <c r="Y777" s="29">
        <f ca="1">IFERROR(Table_TrackDisplacement[[#This Row],[Twist Delta Data]]-Table_TrackDisplacement[[#This Row],[Raw Twist Change]],"-")</f>
        <v>0</v>
      </c>
      <c r="Z7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1318.5213226650917</v>
      </c>
      <c r="AA777" s="29">
        <f>_xlfn.XLOOKUP(Table_TrackDisplacement[[#This Row],[Track ID]],Table__Track_Baseline[Track ID],Table__Track_Baseline[Avg. Gauge],"-")</f>
        <v>1318.7394535583733</v>
      </c>
      <c r="AB777" s="29">
        <f>IFERROR(Table_TrackDisplacement[[#This Row],[Gauge Raw Data]]-Table_TrackDisplacement[[#This Row],[BL Gauge Raw Data]],"-")</f>
        <v>-0.21813089328156821</v>
      </c>
      <c r="AC7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1.0795353154901355</v>
      </c>
    </row>
    <row r="778" spans="1:29" x14ac:dyDescent="0.25">
      <c r="A778" s="27">
        <v>45817.284722222219</v>
      </c>
      <c r="B778" s="28" t="s">
        <v>37</v>
      </c>
      <c r="C778" s="28" t="str">
        <f>Table_TrackDisplacement[[#This Row],[Epoch]]&amp;"-"&amp;Table_TrackDisplacement[[#This Row],[Track ID]]</f>
        <v>45817.2847222222-250-RL-OP-0046</v>
      </c>
      <c r="D778" s="34">
        <v>51910.182044523492</v>
      </c>
      <c r="E778" s="34">
        <v>159188.73229828832</v>
      </c>
      <c r="F778" s="34">
        <v>18.879012307405592</v>
      </c>
      <c r="G778" s="34">
        <v>51909.844173640267</v>
      </c>
      <c r="H778" s="34">
        <v>159187.45668575552</v>
      </c>
      <c r="I778" s="34">
        <v>18.86651724479438</v>
      </c>
      <c r="J778" s="33">
        <v>8.6736676166765392E-5</v>
      </c>
      <c r="K778" s="33">
        <v>6.8562157684937119E-4</v>
      </c>
      <c r="L778" s="33">
        <v>-2.551550904925648E-4</v>
      </c>
      <c r="M778" s="33">
        <v>1.0733855669968762E-3</v>
      </c>
      <c r="N778" s="33">
        <v>6.2262354185804725E-4</v>
      </c>
      <c r="O778" s="33">
        <v>-9.9802112718094804E-4</v>
      </c>
      <c r="P778" s="29">
        <f>(Table_TrackDisplacement[[#This Row],[LR Track Z]]-Table_TrackDisplacement[[#This Row],[RR Track Z]])*1000</f>
        <v>12.495062611211694</v>
      </c>
      <c r="Q778" s="29">
        <f>_xlfn.XLOOKUP(Table_TrackDisplacement[[#This Row],[Track ID]],Table__Track_Baseline[Track ID],Table__Track_Baseline[Avg. Cant],"-")</f>
        <v>11.75219657452331</v>
      </c>
      <c r="R778" s="29">
        <f>Table_TrackDisplacement[[#This Row],[Cant Raw Data]]-Table_TrackDisplacement[[#This Row],[BL Cant Raw Data]]</f>
        <v>0.74286603668838325</v>
      </c>
      <c r="S778" s="30">
        <f>(Table_TrackDisplacement[[#This Row],[Delta LR Z]]-Table_TrackDisplacement[[#This Row],[Delta RR Z]])*1000</f>
        <v>0.74286603668838325</v>
      </c>
      <c r="T778" s="29">
        <f>Table_TrackDisplacement[[#This Row],[Cant Delta Data]]-Table_TrackDisplacement[[#This Row],[Raw Cant Change]]</f>
        <v>0</v>
      </c>
      <c r="U778" s="29">
        <f ca="1">IFERROR(Table_TrackDisplacement[[#This Row],[Cant Raw Data]]-OFFSET(Table_TrackDisplacement[[#This Row],[Cant Raw Data]],-2,0),"-")</f>
        <v>1.3646132296862845</v>
      </c>
      <c r="V778" s="29">
        <f ca="1">_xlfn.XLOOKUP(Table_TrackDisplacement[[#This Row],[Track ID]],Table__Track_Baseline[Track ID],Table__Track_Baseline[Avg. Twist],"-")</f>
        <v>0.72360451846975593</v>
      </c>
      <c r="W778" s="29">
        <f ca="1">IFERROR(Table_TrackDisplacement[[#This Row],[Twist Raw Data]]-Table_TrackDisplacement[[#This Row],[BL Twist Raw Data]],"-")</f>
        <v>0.64100871121652858</v>
      </c>
      <c r="X778" s="29">
        <f ca="1">IFERROR(Table_TrackDisplacement[[#This Row],[Cant Delta Data]]-OFFSET(Table_TrackDisplacement[[#This Row],[Cant Delta Data]],-2,0),"-")</f>
        <v>0.64100871121652858</v>
      </c>
      <c r="Y778" s="29">
        <f ca="1">IFERROR(Table_TrackDisplacement[[#This Row],[Twist Delta Data]]-Table_TrackDisplacement[[#This Row],[Raw Twist Change]],"-")</f>
        <v>0</v>
      </c>
      <c r="Z7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1319.6591204400263</v>
      </c>
      <c r="AA778" s="29">
        <f>_xlfn.XLOOKUP(Table_TrackDisplacement[[#This Row],[Track ID]],Table__Track_Baseline[Track ID],Table__Track_Baseline[Avg. Gauge],"-")</f>
        <v>1319.8443684156091</v>
      </c>
      <c r="AB778" s="29">
        <f>IFERROR(Table_TrackDisplacement[[#This Row],[Gauge Raw Data]]-Table_TrackDisplacement[[#This Row],[BL Gauge Raw Data]],"-")</f>
        <v>-0.18524797558279715</v>
      </c>
      <c r="AC7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1.2366465682053875</v>
      </c>
    </row>
    <row r="779" spans="1:29" x14ac:dyDescent="0.25">
      <c r="A779" s="27">
        <v>45817.284722222219</v>
      </c>
      <c r="B779" s="28" t="s">
        <v>38</v>
      </c>
      <c r="C779" s="28" t="str">
        <f>Table_TrackDisplacement[[#This Row],[Epoch]]&amp;"-"&amp;Table_TrackDisplacement[[#This Row],[Track ID]]</f>
        <v>45817.2847222222-250-RL-OP-0047</v>
      </c>
      <c r="D779" s="34">
        <v>51911.152137387231</v>
      </c>
      <c r="E779" s="34">
        <v>159188.48942629149</v>
      </c>
      <c r="F779" s="34">
        <v>18.882328834015588</v>
      </c>
      <c r="G779" s="34">
        <v>51910.83519231317</v>
      </c>
      <c r="H779" s="34">
        <v>159187.20751754259</v>
      </c>
      <c r="I779" s="34">
        <v>18.869215036543238</v>
      </c>
      <c r="J779" s="33">
        <v>6.6841371881309897E-4</v>
      </c>
      <c r="K779" s="33">
        <v>6.7289810976944864E-4</v>
      </c>
      <c r="L779" s="33">
        <v>-4.8785815785379327E-5</v>
      </c>
      <c r="M779" s="33">
        <v>9.8568343673832715E-6</v>
      </c>
      <c r="N779" s="33">
        <v>1.0415624128654599E-3</v>
      </c>
      <c r="O779" s="33">
        <v>-9.24059463994098E-4</v>
      </c>
      <c r="P779" s="29">
        <f>(Table_TrackDisplacement[[#This Row],[LR Track Z]]-Table_TrackDisplacement[[#This Row],[RR Track Z]])*1000</f>
        <v>13.113797472350086</v>
      </c>
      <c r="Q779" s="29">
        <f>_xlfn.XLOOKUP(Table_TrackDisplacement[[#This Row],[Track ID]],Table__Track_Baseline[Track ID],Table__Track_Baseline[Avg. Cant],"-")</f>
        <v>12.238523824141367</v>
      </c>
      <c r="R779" s="29">
        <f>Table_TrackDisplacement[[#This Row],[Cant Raw Data]]-Table_TrackDisplacement[[#This Row],[BL Cant Raw Data]]</f>
        <v>0.87527364820871867</v>
      </c>
      <c r="S779" s="30">
        <f>(Table_TrackDisplacement[[#This Row],[Delta LR Z]]-Table_TrackDisplacement[[#This Row],[Delta RR Z]])*1000</f>
        <v>0.87527364820871867</v>
      </c>
      <c r="T779" s="29">
        <f>Table_TrackDisplacement[[#This Row],[Cant Delta Data]]-Table_TrackDisplacement[[#This Row],[Raw Cant Change]]</f>
        <v>0</v>
      </c>
      <c r="U779" s="29">
        <f ca="1">IFERROR(Table_TrackDisplacement[[#This Row],[Cant Raw Data]]-OFFSET(Table_TrackDisplacement[[#This Row],[Cant Raw Data]],-2,0),"-")</f>
        <v>1.3010414759797584</v>
      </c>
      <c r="V779" s="29">
        <f ca="1">_xlfn.XLOOKUP(Table_TrackDisplacement[[#This Row],[Track ID]],Table__Track_Baseline[Track ID],Table__Track_Baseline[Avg. Twist],"-")</f>
        <v>0.84812950885293503</v>
      </c>
      <c r="W779" s="29">
        <f ca="1">IFERROR(Table_TrackDisplacement[[#This Row],[Twist Raw Data]]-Table_TrackDisplacement[[#This Row],[BL Twist Raw Data]],"-")</f>
        <v>0.45291196712682336</v>
      </c>
      <c r="X779" s="29">
        <f ca="1">IFERROR(Table_TrackDisplacement[[#This Row],[Cant Delta Data]]-OFFSET(Table_TrackDisplacement[[#This Row],[Cant Delta Data]],-2,0),"-")</f>
        <v>0.45291196712682336</v>
      </c>
      <c r="Y779" s="29">
        <f ca="1">IFERROR(Table_TrackDisplacement[[#This Row],[Twist Delta Data]]-Table_TrackDisplacement[[#This Row],[Raw Twist Change]],"-")</f>
        <v>0</v>
      </c>
      <c r="Z7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1320.5741903326343</v>
      </c>
      <c r="AA779" s="29">
        <f>_xlfn.XLOOKUP(Table_TrackDisplacement[[#This Row],[Track ID]],Table__Track_Baseline[Track ID],Table__Track_Baseline[Avg. Gauge],"-")</f>
        <v>1320.7658031742594</v>
      </c>
      <c r="AB779" s="29">
        <f>IFERROR(Table_TrackDisplacement[[#This Row],[Gauge Raw Data]]-Table_TrackDisplacement[[#This Row],[BL Gauge Raw Data]],"-")</f>
        <v>-0.19161284162510128</v>
      </c>
      <c r="AC7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1.1557311528537746</v>
      </c>
    </row>
    <row r="780" spans="1:29" x14ac:dyDescent="0.25">
      <c r="A780" s="27">
        <v>45817.284722222219</v>
      </c>
      <c r="B780" s="28" t="s">
        <v>39</v>
      </c>
      <c r="C780" s="28" t="str">
        <f>Table_TrackDisplacement[[#This Row],[Epoch]]&amp;"-"&amp;Table_TrackDisplacement[[#This Row],[Track ID]]</f>
        <v>45817.2847222222-250-RL-OP-0048</v>
      </c>
      <c r="D780" s="34">
        <v>51912.123851747914</v>
      </c>
      <c r="E780" s="34">
        <v>159188.25330812964</v>
      </c>
      <c r="F780" s="34">
        <v>18.886735067486118</v>
      </c>
      <c r="G780" s="34">
        <v>51911.806755818332</v>
      </c>
      <c r="H780" s="34">
        <v>159186.97076785209</v>
      </c>
      <c r="I780" s="34">
        <v>18.872948598353751</v>
      </c>
      <c r="J780" s="33">
        <v>6.7670143471332267E-4</v>
      </c>
      <c r="K780" s="33">
        <v>7.024590449873358E-4</v>
      </c>
      <c r="L780" s="33">
        <v>-2.8021757947271908E-4</v>
      </c>
      <c r="M780" s="33">
        <v>5.5009528296068311E-5</v>
      </c>
      <c r="N780" s="33">
        <v>1.2319537636358291E-3</v>
      </c>
      <c r="O780" s="33">
        <v>-5.7618710482998381E-4</v>
      </c>
      <c r="P780" s="29">
        <f>(Table_TrackDisplacement[[#This Row],[LR Track Z]]-Table_TrackDisplacement[[#This Row],[RR Track Z]])*1000</f>
        <v>13.786469132366364</v>
      </c>
      <c r="Q780" s="29">
        <f>_xlfn.XLOOKUP(Table_TrackDisplacement[[#This Row],[Track ID]],Table__Track_Baseline[Track ID],Table__Track_Baseline[Avg. Cant],"-")</f>
        <v>13.490499607009099</v>
      </c>
      <c r="R780" s="29">
        <f>Table_TrackDisplacement[[#This Row],[Cant Raw Data]]-Table_TrackDisplacement[[#This Row],[BL Cant Raw Data]]</f>
        <v>0.29596952535726473</v>
      </c>
      <c r="S780" s="30">
        <f>(Table_TrackDisplacement[[#This Row],[Delta LR Z]]-Table_TrackDisplacement[[#This Row],[Delta RR Z]])*1000</f>
        <v>0.29596952535726473</v>
      </c>
      <c r="T780" s="29">
        <f>Table_TrackDisplacement[[#This Row],[Cant Delta Data]]-Table_TrackDisplacement[[#This Row],[Raw Cant Change]]</f>
        <v>0</v>
      </c>
      <c r="U780" s="29">
        <f ca="1">IFERROR(Table_TrackDisplacement[[#This Row],[Cant Raw Data]]-OFFSET(Table_TrackDisplacement[[#This Row],[Cant Raw Data]],-2,0),"-")</f>
        <v>1.2914065211546699</v>
      </c>
      <c r="V780" s="29">
        <f ca="1">_xlfn.XLOOKUP(Table_TrackDisplacement[[#This Row],[Track ID]],Table__Track_Baseline[Track ID],Table__Track_Baseline[Avg. Twist],"-")</f>
        <v>1.7383030324857884</v>
      </c>
      <c r="W780" s="29">
        <f ca="1">IFERROR(Table_TrackDisplacement[[#This Row],[Twist Raw Data]]-Table_TrackDisplacement[[#This Row],[BL Twist Raw Data]],"-")</f>
        <v>-0.44689651133111852</v>
      </c>
      <c r="X780" s="29">
        <f ca="1">IFERROR(Table_TrackDisplacement[[#This Row],[Cant Delta Data]]-OFFSET(Table_TrackDisplacement[[#This Row],[Cant Delta Data]],-2,0),"-")</f>
        <v>-0.44689651133111852</v>
      </c>
      <c r="Y780" s="29">
        <f ca="1">IFERROR(Table_TrackDisplacement[[#This Row],[Twist Delta Data]]-Table_TrackDisplacement[[#This Row],[Raw Twist Change]],"-")</f>
        <v>0</v>
      </c>
      <c r="Z7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1321.2302822838019</v>
      </c>
      <c r="AA780" s="29">
        <f>_xlfn.XLOOKUP(Table_TrackDisplacement[[#This Row],[Track ID]],Table__Track_Baseline[Track ID],Table__Track_Baseline[Avg. Gauge],"-")</f>
        <v>1321.5922129002581</v>
      </c>
      <c r="AB780" s="29">
        <f>IFERROR(Table_TrackDisplacement[[#This Row],[Gauge Raw Data]]-Table_TrackDisplacement[[#This Row],[BL Gauge Raw Data]],"-")</f>
        <v>-0.36193061645622038</v>
      </c>
      <c r="AC7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0.86859855141576869</v>
      </c>
    </row>
    <row r="781" spans="1:29" x14ac:dyDescent="0.25">
      <c r="A781" s="27">
        <v>45817.284722222219</v>
      </c>
      <c r="B781" s="28" t="s">
        <v>40</v>
      </c>
      <c r="C781" s="28" t="str">
        <f>Table_TrackDisplacement[[#This Row],[Epoch]]&amp;"-"&amp;Table_TrackDisplacement[[#This Row],[Track ID]]</f>
        <v>45817.2847222222-250-RL-OP-0049</v>
      </c>
      <c r="D781" s="34">
        <v>51913.09556610859</v>
      </c>
      <c r="E781" s="34">
        <v>159188.0171899678</v>
      </c>
      <c r="F781" s="34">
        <v>18.891141300956644</v>
      </c>
      <c r="G781" s="34">
        <v>51912.778319323494</v>
      </c>
      <c r="H781" s="34">
        <v>159186.73401816157</v>
      </c>
      <c r="I781" s="34">
        <v>18.876682160164268</v>
      </c>
      <c r="J781" s="33">
        <v>6.8498915061354637E-4</v>
      </c>
      <c r="K781" s="33">
        <v>7.3201998020522296E-4</v>
      </c>
      <c r="L781" s="33">
        <v>-5.1164934316005883E-4</v>
      </c>
      <c r="M781" s="33">
        <v>1.0016222222475335E-4</v>
      </c>
      <c r="N781" s="33">
        <v>1.4223450561985373E-3</v>
      </c>
      <c r="O781" s="33">
        <v>-2.2831474566231691E-4</v>
      </c>
      <c r="P781" s="29">
        <f>(Table_TrackDisplacement[[#This Row],[LR Track Z]]-Table_TrackDisplacement[[#This Row],[RR Track Z]])*1000</f>
        <v>14.459140792375536</v>
      </c>
      <c r="Q781" s="29">
        <f>_xlfn.XLOOKUP(Table_TrackDisplacement[[#This Row],[Track ID]],Table__Track_Baseline[Track ID],Table__Track_Baseline[Avg. Cant],"-")</f>
        <v>14.742475389873277</v>
      </c>
      <c r="R781" s="29">
        <f>Table_TrackDisplacement[[#This Row],[Cant Raw Data]]-Table_TrackDisplacement[[#This Row],[BL Cant Raw Data]]</f>
        <v>-0.28333459749774192</v>
      </c>
      <c r="S781" s="30">
        <f>(Table_TrackDisplacement[[#This Row],[Delta LR Z]]-Table_TrackDisplacement[[#This Row],[Delta RR Z]])*1000</f>
        <v>-0.28333459749774192</v>
      </c>
      <c r="T781" s="29">
        <f>Table_TrackDisplacement[[#This Row],[Cant Delta Data]]-Table_TrackDisplacement[[#This Row],[Raw Cant Change]]</f>
        <v>0</v>
      </c>
      <c r="U781" s="29">
        <f ca="1">IFERROR(Table_TrackDisplacement[[#This Row],[Cant Raw Data]]-OFFSET(Table_TrackDisplacement[[#This Row],[Cant Raw Data]],-2,0),"-")</f>
        <v>1.3453433200254494</v>
      </c>
      <c r="V781" s="29">
        <f ca="1">_xlfn.XLOOKUP(Table_TrackDisplacement[[#This Row],[Track ID]],Table__Track_Baseline[Track ID],Table__Track_Baseline[Avg. Twist],"-")</f>
        <v>2.50395156573191</v>
      </c>
      <c r="W781" s="29">
        <f ca="1">IFERROR(Table_TrackDisplacement[[#This Row],[Twist Raw Data]]-Table_TrackDisplacement[[#This Row],[BL Twist Raw Data]],"-")</f>
        <v>-1.1586082457064606</v>
      </c>
      <c r="X781" s="29">
        <f ca="1">IFERROR(Table_TrackDisplacement[[#This Row],[Cant Delta Data]]-OFFSET(Table_TrackDisplacement[[#This Row],[Cant Delta Data]],-2,0),"-")</f>
        <v>-1.1586082457064606</v>
      </c>
      <c r="Y781" s="29">
        <f ca="1">IFERROR(Table_TrackDisplacement[[#This Row],[Twist Delta Data]]-Table_TrackDisplacement[[#This Row],[Raw Twist Change]],"-")</f>
        <v>0</v>
      </c>
      <c r="Z7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1321.8867098548233</v>
      </c>
      <c r="AA781" s="29">
        <f>_xlfn.XLOOKUP(Table_TrackDisplacement[[#This Row],[Track ID]],Table__Track_Baseline[Track ID],Table__Track_Baseline[Avg. Gauge],"-")</f>
        <v>1322.4197928471017</v>
      </c>
      <c r="AB781" s="29">
        <f>IFERROR(Table_TrackDisplacement[[#This Row],[Gauge Raw Data]]-Table_TrackDisplacement[[#This Row],[BL Gauge Raw Data]],"-")</f>
        <v>-0.53308299227842326</v>
      </c>
      <c r="AC7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0.94807686442242278</v>
      </c>
    </row>
    <row r="782" spans="1:29" x14ac:dyDescent="0.25">
      <c r="A782" s="27">
        <v>45821.291666666664</v>
      </c>
      <c r="B782" s="28" t="s">
        <v>12</v>
      </c>
      <c r="C782" s="28" t="str">
        <f>Table_TrackDisplacement[[#This Row],[Epoch]]&amp;"-"&amp;Table_TrackDisplacement[[#This Row],[Track ID]]</f>
        <v>45821.2916666667-250-RL-OP-0021</v>
      </c>
      <c r="D782" s="34">
        <v>51886.101888031983</v>
      </c>
      <c r="E782" s="34">
        <v>159195.44568170098</v>
      </c>
      <c r="F782" s="34">
        <v>18.870056339802886</v>
      </c>
      <c r="G782" s="34">
        <v>51885.743050780671</v>
      </c>
      <c r="H782" s="34">
        <v>159194.18695535802</v>
      </c>
      <c r="I782" s="34">
        <v>18.866068661183395</v>
      </c>
      <c r="J782" s="33">
        <v>-9.5399960991926491E-4</v>
      </c>
      <c r="K782" s="33">
        <v>-1.7215858679264784E-4</v>
      </c>
      <c r="L782" s="33">
        <v>-1.6974443184381016E-8</v>
      </c>
      <c r="M782" s="33">
        <v>7.463934161933139E-5</v>
      </c>
      <c r="N782" s="33">
        <v>2.5963140069507062E-4</v>
      </c>
      <c r="O782" s="33">
        <v>1.5742820380637568E-8</v>
      </c>
      <c r="P782" s="29">
        <f>(Table_TrackDisplacement[[#This Row],[LR Track Z]]-Table_TrackDisplacement[[#This Row],[RR Track Z]])*1000</f>
        <v>3.9876786194916747</v>
      </c>
      <c r="Q782" s="29">
        <f>_xlfn.XLOOKUP(Table_TrackDisplacement[[#This Row],[Track ID]],Table__Track_Baseline[Track ID],Table__Track_Baseline[Avg. Cant],"-")</f>
        <v>3.9877113367552397</v>
      </c>
      <c r="R782" s="29">
        <f>Table_TrackDisplacement[[#This Row],[Cant Raw Data]]-Table_TrackDisplacement[[#This Row],[BL Cant Raw Data]]</f>
        <v>-3.2717263565018584E-5</v>
      </c>
      <c r="S782" s="30">
        <f>(Table_TrackDisplacement[[#This Row],[Delta LR Z]]-Table_TrackDisplacement[[#This Row],[Delta RR Z]])*1000</f>
        <v>-3.2717263565018584E-5</v>
      </c>
      <c r="T782" s="29">
        <f>Table_TrackDisplacement[[#This Row],[Cant Delta Data]]-Table_TrackDisplacement[[#This Row],[Raw Cant Change]]</f>
        <v>0</v>
      </c>
      <c r="U782" s="29">
        <f ca="1">IFERROR(Table_TrackDisplacement[[#This Row],[Cant Raw Data]]-OFFSET(Table_TrackDisplacement[[#This Row],[Cant Raw Data]],-2,0),"-")</f>
        <v>-9.7987905128746888</v>
      </c>
      <c r="V782" s="29" t="str">
        <f ca="1">_xlfn.XLOOKUP(Table_TrackDisplacement[[#This Row],[Track ID]],Table__Track_Baseline[Track ID],Table__Track_Baseline[Avg. Twist],"-")</f>
        <v>-</v>
      </c>
      <c r="W782" s="29" t="str">
        <f ca="1">IFERROR(Table_TrackDisplacement[[#This Row],[Twist Raw Data]]-Table_TrackDisplacement[[#This Row],[BL Twist Raw Data]],"-")</f>
        <v>-</v>
      </c>
      <c r="X782" s="29">
        <f ca="1">IFERROR(Table_TrackDisplacement[[#This Row],[Cant Delta Data]]-OFFSET(Table_TrackDisplacement[[#This Row],[Cant Delta Data]],-2,0),"-")</f>
        <v>-0.29600224262082975</v>
      </c>
      <c r="Y782" s="29" t="str">
        <f ca="1">IFERROR(Table_TrackDisplacement[[#This Row],[Twist Delta Data]]-Table_TrackDisplacement[[#This Row],[Raw Twist Change]],"-")</f>
        <v>-</v>
      </c>
      <c r="Z7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1308.8819965794494</v>
      </c>
      <c r="AA782" s="29">
        <f>_xlfn.XLOOKUP(Table_TrackDisplacement[[#This Row],[Track ID]],Table__Track_Baseline[Track ID],Table__Track_Baseline[Avg. Gauge],"-")</f>
        <v>1309.5795373260466</v>
      </c>
      <c r="AB782" s="29">
        <f>IFERROR(Table_TrackDisplacement[[#This Row],[Gauge Raw Data]]-Table_TrackDisplacement[[#This Row],[BL Gauge Raw Data]],"-")</f>
        <v>-0.69754074659726939</v>
      </c>
      <c r="AC7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1.115589838151767</v>
      </c>
    </row>
    <row r="783" spans="1:29" x14ac:dyDescent="0.25">
      <c r="A783" s="27">
        <v>45821.291666666664</v>
      </c>
      <c r="B783" s="28" t="s">
        <v>13</v>
      </c>
      <c r="C783" s="28" t="str">
        <f>Table_TrackDisplacement[[#This Row],[Epoch]]&amp;"-"&amp;Table_TrackDisplacement[[#This Row],[Track ID]]</f>
        <v>45821.2916666667-250-RL-OP-0022</v>
      </c>
      <c r="D783" s="34">
        <v>51887.063534667497</v>
      </c>
      <c r="E783" s="34">
        <v>159195.17139035295</v>
      </c>
      <c r="F783" s="34">
        <v>18.870125570329904</v>
      </c>
      <c r="G783" s="34">
        <v>51886.704169507437</v>
      </c>
      <c r="H783" s="34">
        <v>159193.910819971</v>
      </c>
      <c r="I783" s="34">
        <v>18.866271378951897</v>
      </c>
      <c r="J783" s="33">
        <v>-8.9747417951002717E-4</v>
      </c>
      <c r="K783" s="33">
        <v>2.5893445126712322E-5</v>
      </c>
      <c r="L783" s="33">
        <v>-3.7832688093430988E-8</v>
      </c>
      <c r="M783" s="33">
        <v>1.6435008001280949E-4</v>
      </c>
      <c r="N783" s="33">
        <v>5.71688316995278E-4</v>
      </c>
      <c r="O783" s="33">
        <v>3.4664481063373387E-8</v>
      </c>
      <c r="P783" s="29">
        <f>(Table_TrackDisplacement[[#This Row],[LR Track Z]]-Table_TrackDisplacement[[#This Row],[RR Track Z]])*1000</f>
        <v>3.8541913780072434</v>
      </c>
      <c r="Q783" s="29">
        <f>_xlfn.XLOOKUP(Table_TrackDisplacement[[#This Row],[Track ID]],Table__Track_Baseline[Track ID],Table__Track_Baseline[Avg. Cant],"-")</f>
        <v>3.8542638751764002</v>
      </c>
      <c r="R783" s="29">
        <f>Table_TrackDisplacement[[#This Row],[Cant Raw Data]]-Table_TrackDisplacement[[#This Row],[BL Cant Raw Data]]</f>
        <v>-7.2497169156804375E-5</v>
      </c>
      <c r="S783" s="30">
        <f>(Table_TrackDisplacement[[#This Row],[Delta LR Z]]-Table_TrackDisplacement[[#This Row],[Delta RR Z]])*1000</f>
        <v>-7.2497169156804375E-5</v>
      </c>
      <c r="T783" s="29">
        <f>Table_TrackDisplacement[[#This Row],[Cant Delta Data]]-Table_TrackDisplacement[[#This Row],[Raw Cant Change]]</f>
        <v>0</v>
      </c>
      <c r="U783" s="29">
        <f ca="1">IFERROR(Table_TrackDisplacement[[#This Row],[Cant Raw Data]]-OFFSET(Table_TrackDisplacement[[#This Row],[Cant Raw Data]],-2,0),"-")</f>
        <v>-10.604949414368292</v>
      </c>
      <c r="V783" s="29" t="str">
        <f ca="1">_xlfn.XLOOKUP(Table_TrackDisplacement[[#This Row],[Track ID]],Table__Track_Baseline[Track ID],Table__Track_Baseline[Avg. Twist],"-")</f>
        <v>-</v>
      </c>
      <c r="W783" s="29" t="str">
        <f ca="1">IFERROR(Table_TrackDisplacement[[#This Row],[Twist Raw Data]]-Table_TrackDisplacement[[#This Row],[BL Twist Raw Data]],"-")</f>
        <v>-</v>
      </c>
      <c r="X783" s="29">
        <f ca="1">IFERROR(Table_TrackDisplacement[[#This Row],[Cant Delta Data]]-OFFSET(Table_TrackDisplacement[[#This Row],[Cant Delta Data]],-2,0),"-")</f>
        <v>0.28326210032858512</v>
      </c>
      <c r="Y783" s="29" t="str">
        <f ca="1">IFERROR(Table_TrackDisplacement[[#This Row],[Twist Delta Data]]-Table_TrackDisplacement[[#This Row],[Raw Twist Change]],"-")</f>
        <v>-</v>
      </c>
      <c r="Z7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1310.7997028102768</v>
      </c>
      <c r="AA783" s="29">
        <f>_xlfn.XLOOKUP(Table_TrackDisplacement[[#This Row],[Track ID]],Table__Track_Baseline[Track ID],Table__Track_Baseline[Avg. Gauge],"-")</f>
        <v>1311.6159795455751</v>
      </c>
      <c r="AB783" s="29">
        <f>IFERROR(Table_TrackDisplacement[[#This Row],[Gauge Raw Data]]-Table_TrackDisplacement[[#This Row],[BL Gauge Raw Data]],"-")</f>
        <v>-0.81627673529828826</v>
      </c>
      <c r="AC7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1.1938855914722666</v>
      </c>
    </row>
    <row r="784" spans="1:29" x14ac:dyDescent="0.25">
      <c r="A784" s="27">
        <v>45821.291666666664</v>
      </c>
      <c r="B784" s="28" t="s">
        <v>14</v>
      </c>
      <c r="C784" s="28" t="str">
        <f>Table_TrackDisplacement[[#This Row],[Epoch]]&amp;"-"&amp;Table_TrackDisplacement[[#This Row],[Track ID]]</f>
        <v>45821.2916666667-250-RL-OP-0023</v>
      </c>
      <c r="D784" s="34">
        <v>51888.025181303019</v>
      </c>
      <c r="E784" s="34">
        <v>159194.89709900491</v>
      </c>
      <c r="F784" s="34">
        <v>18.870194800856918</v>
      </c>
      <c r="G784" s="34">
        <v>51887.66528823421</v>
      </c>
      <c r="H784" s="34">
        <v>159193.63468458402</v>
      </c>
      <c r="I784" s="34">
        <v>18.866474096720399</v>
      </c>
      <c r="J784" s="33">
        <v>-8.4094874182483181E-4</v>
      </c>
      <c r="K784" s="33">
        <v>2.2394550614990294E-4</v>
      </c>
      <c r="L784" s="33">
        <v>-5.8690936555194639E-8</v>
      </c>
      <c r="M784" s="33">
        <v>2.5406083295820281E-4</v>
      </c>
      <c r="N784" s="33">
        <v>8.8374529150314629E-4</v>
      </c>
      <c r="O784" s="33">
        <v>5.3586141746109206E-8</v>
      </c>
      <c r="P784" s="29">
        <f>(Table_TrackDisplacement[[#This Row],[LR Track Z]]-Table_TrackDisplacement[[#This Row],[RR Track Z]])*1000</f>
        <v>3.7207041365192595</v>
      </c>
      <c r="Q784" s="29">
        <f>_xlfn.XLOOKUP(Table_TrackDisplacement[[#This Row],[Track ID]],Table__Track_Baseline[Track ID],Table__Track_Baseline[Avg. Cant],"-")</f>
        <v>3.7208164135975608</v>
      </c>
      <c r="R784" s="29">
        <f>Table_TrackDisplacement[[#This Row],[Cant Raw Data]]-Table_TrackDisplacement[[#This Row],[BL Cant Raw Data]]</f>
        <v>-1.1227707830130385E-4</v>
      </c>
      <c r="S784" s="30">
        <f>(Table_TrackDisplacement[[#This Row],[Delta LR Z]]-Table_TrackDisplacement[[#This Row],[Delta RR Z]])*1000</f>
        <v>-1.1227707830130385E-4</v>
      </c>
      <c r="T784" s="29">
        <f>Table_TrackDisplacement[[#This Row],[Cant Delta Data]]-Table_TrackDisplacement[[#This Row],[Raw Cant Change]]</f>
        <v>0</v>
      </c>
      <c r="U784" s="29">
        <f ca="1">IFERROR(Table_TrackDisplacement[[#This Row],[Cant Raw Data]]-OFFSET(Table_TrackDisplacement[[#This Row],[Cant Raw Data]],-2,0),"-")</f>
        <v>-0.26697448297241522</v>
      </c>
      <c r="V784" s="29">
        <f ca="1">_xlfn.XLOOKUP(Table_TrackDisplacement[[#This Row],[Track ID]],Table__Track_Baseline[Track ID],Table__Track_Baseline[Avg. Twist],"-")</f>
        <v>-0.26689492315767893</v>
      </c>
      <c r="W784" s="29">
        <f ca="1">IFERROR(Table_TrackDisplacement[[#This Row],[Twist Raw Data]]-Table_TrackDisplacement[[#This Row],[BL Twist Raw Data]],"-")</f>
        <v>-7.9559814736285261E-5</v>
      </c>
      <c r="X784" s="29">
        <f ca="1">IFERROR(Table_TrackDisplacement[[#This Row],[Cant Delta Data]]-OFFSET(Table_TrackDisplacement[[#This Row],[Cant Delta Data]],-2,0),"-")</f>
        <v>-7.9559814736285261E-5</v>
      </c>
      <c r="Y784" s="29">
        <f ca="1">IFERROR(Table_TrackDisplacement[[#This Row],[Twist Delta Data]]-Table_TrackDisplacement[[#This Row],[Raw Twist Change]],"-")</f>
        <v>0</v>
      </c>
      <c r="Z7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1312.7174237832976</v>
      </c>
      <c r="AA784" s="29">
        <f>_xlfn.XLOOKUP(Table_TrackDisplacement[[#This Row],[Track ID]],Table__Track_Baseline[Track ID],Table__Track_Baseline[Avg. Gauge],"-")</f>
        <v>1313.6524365911453</v>
      </c>
      <c r="AB784" s="29">
        <f>IFERROR(Table_TrackDisplacement[[#This Row],[Gauge Raw Data]]-Table_TrackDisplacement[[#This Row],[BL Gauge Raw Data]],"-")</f>
        <v>-0.93501280784767005</v>
      </c>
      <c r="AC7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1.2784294029100125</v>
      </c>
    </row>
    <row r="785" spans="1:29" x14ac:dyDescent="0.25">
      <c r="A785" s="27">
        <v>45821.291666666664</v>
      </c>
      <c r="B785" s="28" t="s">
        <v>15</v>
      </c>
      <c r="C785" s="28" t="str">
        <f>Table_TrackDisplacement[[#This Row],[Epoch]]&amp;"-"&amp;Table_TrackDisplacement[[#This Row],[Track ID]]</f>
        <v>45821.2916666667-250-RL-OP-0024</v>
      </c>
      <c r="D785" s="34">
        <v>51888.98628832103</v>
      </c>
      <c r="E785" s="34">
        <v>159194.62201573106</v>
      </c>
      <c r="F785" s="34">
        <v>18.869514730242752</v>
      </c>
      <c r="G785" s="34">
        <v>51888.625001090913</v>
      </c>
      <c r="H785" s="34">
        <v>159193.35771698906</v>
      </c>
      <c r="I785" s="34">
        <v>18.86545297618737</v>
      </c>
      <c r="J785" s="33">
        <v>-2.3585504095535725E-5</v>
      </c>
      <c r="K785" s="33">
        <v>-8.2395679783076048E-5</v>
      </c>
      <c r="L785" s="33">
        <v>-2.2187327530787115E-7</v>
      </c>
      <c r="M785" s="33">
        <v>-9.5012095698621124E-5</v>
      </c>
      <c r="N785" s="33">
        <v>6.7074611433781683E-4</v>
      </c>
      <c r="O785" s="33">
        <v>-1.3057969283636339E-7</v>
      </c>
      <c r="P785" s="29">
        <f>(Table_TrackDisplacement[[#This Row],[LR Track Z]]-Table_TrackDisplacement[[#This Row],[RR Track Z]])*1000</f>
        <v>4.0617540553817832</v>
      </c>
      <c r="Q785" s="29">
        <f>_xlfn.XLOOKUP(Table_TrackDisplacement[[#This Row],[Track ID]],Table__Track_Baseline[Track ID],Table__Track_Baseline[Avg. Cant],"-")</f>
        <v>4.0618453489642548</v>
      </c>
      <c r="R785" s="29">
        <f>Table_TrackDisplacement[[#This Row],[Cant Raw Data]]-Table_TrackDisplacement[[#This Row],[BL Cant Raw Data]]</f>
        <v>-9.1293582471507762E-5</v>
      </c>
      <c r="S785" s="30">
        <f>(Table_TrackDisplacement[[#This Row],[Delta LR Z]]-Table_TrackDisplacement[[#This Row],[Delta RR Z]])*1000</f>
        <v>-9.1293582471507762E-5</v>
      </c>
      <c r="T785" s="29">
        <f>Table_TrackDisplacement[[#This Row],[Cant Delta Data]]-Table_TrackDisplacement[[#This Row],[Raw Cant Change]]</f>
        <v>0</v>
      </c>
      <c r="U785" s="29">
        <f ca="1">IFERROR(Table_TrackDisplacement[[#This Row],[Cant Raw Data]]-OFFSET(Table_TrackDisplacement[[#This Row],[Cant Raw Data]],-2,0),"-")</f>
        <v>0.20756267737453982</v>
      </c>
      <c r="V785" s="29">
        <f ca="1">_xlfn.XLOOKUP(Table_TrackDisplacement[[#This Row],[Track ID]],Table__Track_Baseline[Track ID],Table__Track_Baseline[Avg. Twist],"-")</f>
        <v>0.20758147378785452</v>
      </c>
      <c r="W785" s="29">
        <f ca="1">IFERROR(Table_TrackDisplacement[[#This Row],[Twist Raw Data]]-Table_TrackDisplacement[[#This Row],[BL Twist Raw Data]],"-")</f>
        <v>-1.8796413314703386E-5</v>
      </c>
      <c r="X785" s="29">
        <f ca="1">IFERROR(Table_TrackDisplacement[[#This Row],[Cant Delta Data]]-OFFSET(Table_TrackDisplacement[[#This Row],[Cant Delta Data]],-2,0),"-")</f>
        <v>-1.8796413314703386E-5</v>
      </c>
      <c r="Y785" s="29">
        <f ca="1">IFERROR(Table_TrackDisplacement[[#This Row],[Twist Delta Data]]-Table_TrackDisplacement[[#This Row],[Raw Twist Change]],"-")</f>
        <v>0</v>
      </c>
      <c r="Z7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1314.9130273541991</v>
      </c>
      <c r="AA785" s="29">
        <f>_xlfn.XLOOKUP(Table_TrackDisplacement[[#This Row],[Track ID]],Table__Track_Baseline[Track ID],Table__Track_Baseline[Avg. Gauge],"-")</f>
        <v>1315.6175827293309</v>
      </c>
      <c r="AB785" s="29">
        <f>IFERROR(Table_TrackDisplacement[[#This Row],[Gauge Raw Data]]-Table_TrackDisplacement[[#This Row],[BL Gauge Raw Data]],"-")</f>
        <v>-0.70455537513180388</v>
      </c>
      <c r="AC7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0.75652120153647351</v>
      </c>
    </row>
    <row r="786" spans="1:29" x14ac:dyDescent="0.25">
      <c r="A786" s="27">
        <v>45821.291666666664</v>
      </c>
      <c r="B786" s="28" t="s">
        <v>16</v>
      </c>
      <c r="C786" s="28" t="str">
        <f>Table_TrackDisplacement[[#This Row],[Epoch]]&amp;"-"&amp;Table_TrackDisplacement[[#This Row],[Track ID]]</f>
        <v>45821.2916666667-250-RL-OP-0025</v>
      </c>
      <c r="D786" s="34">
        <v>51889.947664398285</v>
      </c>
      <c r="E786" s="34">
        <v>159194.34677858101</v>
      </c>
      <c r="F786" s="34">
        <v>18.868773577574299</v>
      </c>
      <c r="G786" s="34">
        <v>51889.585741638402</v>
      </c>
      <c r="H786" s="34">
        <v>159193.08027121829</v>
      </c>
      <c r="I786" s="34">
        <v>18.864251020255072</v>
      </c>
      <c r="J786" s="33">
        <v>-4.9094378482550383E-5</v>
      </c>
      <c r="K786" s="33">
        <v>-1.7151059000752866E-4</v>
      </c>
      <c r="L786" s="33">
        <v>-4.6184004887095398E-7</v>
      </c>
      <c r="M786" s="33">
        <v>-2.040834806393832E-4</v>
      </c>
      <c r="N786" s="33">
        <v>2.9277129215188324E-4</v>
      </c>
      <c r="O786" s="33">
        <v>-2.8048175337858083E-7</v>
      </c>
      <c r="P786" s="29">
        <f>(Table_TrackDisplacement[[#This Row],[LR Track Z]]-Table_TrackDisplacement[[#This Row],[RR Track Z]])*1000</f>
        <v>4.5225573192269053</v>
      </c>
      <c r="Q786" s="29">
        <f>_xlfn.XLOOKUP(Table_TrackDisplacement[[#This Row],[Track ID]],Table__Track_Baseline[Track ID],Table__Track_Baseline[Avg. Cant],"-")</f>
        <v>4.5227386775223977</v>
      </c>
      <c r="R786" s="29">
        <f>Table_TrackDisplacement[[#This Row],[Cant Raw Data]]-Table_TrackDisplacement[[#This Row],[BL Cant Raw Data]]</f>
        <v>-1.8135829549237314E-4</v>
      </c>
      <c r="S786" s="30">
        <f>(Table_TrackDisplacement[[#This Row],[Delta LR Z]]-Table_TrackDisplacement[[#This Row],[Delta RR Z]])*1000</f>
        <v>-1.8135829549237314E-4</v>
      </c>
      <c r="T786" s="29">
        <f>Table_TrackDisplacement[[#This Row],[Cant Delta Data]]-Table_TrackDisplacement[[#This Row],[Raw Cant Change]]</f>
        <v>0</v>
      </c>
      <c r="U786" s="29">
        <f ca="1">IFERROR(Table_TrackDisplacement[[#This Row],[Cant Raw Data]]-OFFSET(Table_TrackDisplacement[[#This Row],[Cant Raw Data]],-2,0),"-")</f>
        <v>0.80185318270764583</v>
      </c>
      <c r="V786" s="29">
        <f ca="1">_xlfn.XLOOKUP(Table_TrackDisplacement[[#This Row],[Track ID]],Table__Track_Baseline[Track ID],Table__Track_Baseline[Avg. Twist],"-")</f>
        <v>0.8019222639248369</v>
      </c>
      <c r="W786" s="29">
        <f ca="1">IFERROR(Table_TrackDisplacement[[#This Row],[Twist Raw Data]]-Table_TrackDisplacement[[#This Row],[BL Twist Raw Data]],"-")</f>
        <v>-6.90812171910693E-5</v>
      </c>
      <c r="X786" s="29">
        <f ca="1">IFERROR(Table_TrackDisplacement[[#This Row],[Cant Delta Data]]-OFFSET(Table_TrackDisplacement[[#This Row],[Cant Delta Data]],-2,0),"-")</f>
        <v>-6.90812171910693E-5</v>
      </c>
      <c r="Y786" s="29">
        <f ca="1">IFERROR(Table_TrackDisplacement[[#This Row],[Twist Delta Data]]-Table_TrackDisplacement[[#This Row],[Raw Twist Change]],"-")</f>
        <v>0</v>
      </c>
      <c r="Z7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1317.2127532994839</v>
      </c>
      <c r="AA786" s="29">
        <f>_xlfn.XLOOKUP(Table_TrackDisplacement[[#This Row],[Track ID]],Table__Track_Baseline[Track ID],Table__Track_Baseline[Avg. Gauge],"-")</f>
        <v>1317.6166071174061</v>
      </c>
      <c r="AB786" s="29">
        <f>IFERROR(Table_TrackDisplacement[[#This Row],[Gauge Raw Data]]-Table_TrackDisplacement[[#This Row],[BL Gauge Raw Data]],"-")</f>
        <v>-0.40385381792225417</v>
      </c>
      <c r="AC7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0.48946840631413441</v>
      </c>
    </row>
    <row r="787" spans="1:29" x14ac:dyDescent="0.25">
      <c r="A787" s="27">
        <v>45821.291666666664</v>
      </c>
      <c r="B787" s="28" t="s">
        <v>17</v>
      </c>
      <c r="C787" s="28" t="str">
        <f>Table_TrackDisplacement[[#This Row],[Epoch]]&amp;"-"&amp;Table_TrackDisplacement[[#This Row],[Track ID]]</f>
        <v>45821.2916666667-250-RL-OP-0026</v>
      </c>
      <c r="D787" s="34">
        <v>51890.909040475541</v>
      </c>
      <c r="E787" s="34">
        <v>159194.07154143095</v>
      </c>
      <c r="F787" s="34">
        <v>18.868032424905849</v>
      </c>
      <c r="G787" s="34">
        <v>51890.546482185884</v>
      </c>
      <c r="H787" s="34">
        <v>159192.80282544752</v>
      </c>
      <c r="I787" s="34">
        <v>18.86304906432277</v>
      </c>
      <c r="J787" s="33">
        <v>-7.460325286956504E-5</v>
      </c>
      <c r="K787" s="33">
        <v>-2.6062552933581173E-4</v>
      </c>
      <c r="L787" s="33">
        <v>-7.0180681888132312E-7</v>
      </c>
      <c r="M787" s="33">
        <v>-3.131548801320605E-4</v>
      </c>
      <c r="N787" s="33">
        <v>-8.5203559137880802E-5</v>
      </c>
      <c r="O787" s="33">
        <v>-4.3038382457893931E-7</v>
      </c>
      <c r="P787" s="29">
        <f>(Table_TrackDisplacement[[#This Row],[LR Track Z]]-Table_TrackDisplacement[[#This Row],[RR Track Z]])*1000</f>
        <v>4.9833605830791328</v>
      </c>
      <c r="Q787" s="29">
        <f>_xlfn.XLOOKUP(Table_TrackDisplacement[[#This Row],[Track ID]],Table__Track_Baseline[Track ID],Table__Track_Baseline[Avg. Cant],"-")</f>
        <v>4.9836320060734352</v>
      </c>
      <c r="R787" s="29">
        <f>Table_TrackDisplacement[[#This Row],[Cant Raw Data]]-Table_TrackDisplacement[[#This Row],[BL Cant Raw Data]]</f>
        <v>-2.7142299430238381E-4</v>
      </c>
      <c r="S787" s="30">
        <f>(Table_TrackDisplacement[[#This Row],[Delta LR Z]]-Table_TrackDisplacement[[#This Row],[Delta RR Z]])*1000</f>
        <v>-2.7142299430238381E-4</v>
      </c>
      <c r="T787" s="29">
        <f>Table_TrackDisplacement[[#This Row],[Cant Delta Data]]-Table_TrackDisplacement[[#This Row],[Raw Cant Change]]</f>
        <v>0</v>
      </c>
      <c r="U787" s="29">
        <f ca="1">IFERROR(Table_TrackDisplacement[[#This Row],[Cant Raw Data]]-OFFSET(Table_TrackDisplacement[[#This Row],[Cant Raw Data]],-2,0),"-")</f>
        <v>0.92160652769734952</v>
      </c>
      <c r="V787" s="29">
        <f ca="1">_xlfn.XLOOKUP(Table_TrackDisplacement[[#This Row],[Track ID]],Table__Track_Baseline[Track ID],Table__Track_Baseline[Avg. Twist],"-")</f>
        <v>0.9217866571091804</v>
      </c>
      <c r="W787" s="29">
        <f ca="1">IFERROR(Table_TrackDisplacement[[#This Row],[Twist Raw Data]]-Table_TrackDisplacement[[#This Row],[BL Twist Raw Data]],"-")</f>
        <v>-1.8012941183087605E-4</v>
      </c>
      <c r="X787" s="29">
        <f ca="1">IFERROR(Table_TrackDisplacement[[#This Row],[Cant Delta Data]]-OFFSET(Table_TrackDisplacement[[#This Row],[Cant Delta Data]],-2,0),"-")</f>
        <v>-1.8012941183087605E-4</v>
      </c>
      <c r="Y787" s="29">
        <f ca="1">IFERROR(Table_TrackDisplacement[[#This Row],[Twist Delta Data]]-Table_TrackDisplacement[[#This Row],[Raw Twist Change]],"-")</f>
        <v>0</v>
      </c>
      <c r="Z7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1319.5126349889629</v>
      </c>
      <c r="AA787" s="29">
        <f>_xlfn.XLOOKUP(Table_TrackDisplacement[[#This Row],[Track ID]],Table__Track_Baseline[Track ID],Table__Track_Baseline[Avg. Gauge],"-")</f>
        <v>1319.6157879683969</v>
      </c>
      <c r="AB787" s="29">
        <f>IFERROR(Table_TrackDisplacement[[#This Row],[Gauge Raw Data]]-Table_TrackDisplacement[[#This Row],[BL Gauge Raw Data]],"-")</f>
        <v>-0.10315297943407131</v>
      </c>
      <c r="AC7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0.2961077847138609</v>
      </c>
    </row>
    <row r="788" spans="1:29" x14ac:dyDescent="0.25">
      <c r="A788" s="27">
        <v>45821.291666666664</v>
      </c>
      <c r="B788" s="28" t="s">
        <v>18</v>
      </c>
      <c r="C788" s="28" t="str">
        <f>Table_TrackDisplacement[[#This Row],[Epoch]]&amp;"-"&amp;Table_TrackDisplacement[[#This Row],[Track ID]]</f>
        <v>45821.2916666667-250-RL-OP-0027</v>
      </c>
      <c r="D788" s="34">
        <v>51891.870085166687</v>
      </c>
      <c r="E788" s="34">
        <v>159193.79534240576</v>
      </c>
      <c r="F788" s="34">
        <v>18.865661447731828</v>
      </c>
      <c r="G788" s="34">
        <v>51891.504353461787</v>
      </c>
      <c r="H788" s="34">
        <v>159192.52690810763</v>
      </c>
      <c r="I788" s="34">
        <v>18.861283132921656</v>
      </c>
      <c r="J788" s="33">
        <v>-9.1250735567882657E-4</v>
      </c>
      <c r="K788" s="33">
        <v>3.0419288668781519E-4</v>
      </c>
      <c r="L788" s="33">
        <v>-2.2264352850243085E-7</v>
      </c>
      <c r="M788" s="33">
        <v>-5.9261651040287688E-4</v>
      </c>
      <c r="N788" s="33">
        <v>2.5689514586701989E-4</v>
      </c>
      <c r="O788" s="33">
        <v>2.6530467422958282E-7</v>
      </c>
      <c r="P788" s="29">
        <f>(Table_TrackDisplacement[[#This Row],[LR Track Z]]-Table_TrackDisplacement[[#This Row],[RR Track Z]])*1000</f>
        <v>4.3783148101717018</v>
      </c>
      <c r="Q788" s="29">
        <f>_xlfn.XLOOKUP(Table_TrackDisplacement[[#This Row],[Track ID]],Table__Track_Baseline[Track ID],Table__Track_Baseline[Avg. Cant],"-")</f>
        <v>4.3788027583744338</v>
      </c>
      <c r="R788" s="29">
        <f>Table_TrackDisplacement[[#This Row],[Cant Raw Data]]-Table_TrackDisplacement[[#This Row],[BL Cant Raw Data]]</f>
        <v>-4.8794820273201367E-4</v>
      </c>
      <c r="S788" s="30">
        <f>(Table_TrackDisplacement[[#This Row],[Delta LR Z]]-Table_TrackDisplacement[[#This Row],[Delta RR Z]])*1000</f>
        <v>-4.8794820273201367E-4</v>
      </c>
      <c r="T788" s="29">
        <f>Table_TrackDisplacement[[#This Row],[Cant Delta Data]]-Table_TrackDisplacement[[#This Row],[Raw Cant Change]]</f>
        <v>0</v>
      </c>
      <c r="U788" s="29">
        <f ca="1">IFERROR(Table_TrackDisplacement[[#This Row],[Cant Raw Data]]-OFFSET(Table_TrackDisplacement[[#This Row],[Cant Raw Data]],-2,0),"-")</f>
        <v>-0.14424250905520353</v>
      </c>
      <c r="V788" s="29">
        <f ca="1">_xlfn.XLOOKUP(Table_TrackDisplacement[[#This Row],[Track ID]],Table__Track_Baseline[Track ID],Table__Track_Baseline[Avg. Twist],"-")</f>
        <v>-0.14393591914796389</v>
      </c>
      <c r="W788" s="29">
        <f ca="1">IFERROR(Table_TrackDisplacement[[#This Row],[Twist Raw Data]]-Table_TrackDisplacement[[#This Row],[BL Twist Raw Data]],"-")</f>
        <v>-3.0658990723964052E-4</v>
      </c>
      <c r="X788" s="29">
        <f ca="1">IFERROR(Table_TrackDisplacement[[#This Row],[Cant Delta Data]]-OFFSET(Table_TrackDisplacement[[#This Row],[Cant Delta Data]],-2,0),"-")</f>
        <v>-3.0658990723964052E-4</v>
      </c>
      <c r="Y788" s="29">
        <f ca="1">IFERROR(Table_TrackDisplacement[[#This Row],[Twist Delta Data]]-Table_TrackDisplacement[[#This Row],[Raw Twist Change]],"-")</f>
        <v>0</v>
      </c>
      <c r="Z7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788" s="29">
        <f>_xlfn.XLOOKUP(Table_TrackDisplacement[[#This Row],[Track ID]],Table__Track_Baseline[Track ID],Table__Track_Baseline[Avg. Gauge],"-")</f>
        <v>1320.1585236010314</v>
      </c>
      <c r="AB788" s="29">
        <f>IFERROR(Table_TrackDisplacement[[#This Row],[Gauge Raw Data]]-Table_TrackDisplacement[[#This Row],[BL Gauge Raw Data]],"-")</f>
        <v>-4.3218674556783299E-2</v>
      </c>
      <c r="AC7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0.32336893368343422</v>
      </c>
    </row>
    <row r="789" spans="1:29" x14ac:dyDescent="0.25">
      <c r="A789" s="27">
        <v>45821.291666666664</v>
      </c>
      <c r="B789" s="28" t="s">
        <v>19</v>
      </c>
      <c r="C789" s="28" t="str">
        <f>Table_TrackDisplacement[[#This Row],[Epoch]]&amp;"-"&amp;Table_TrackDisplacement[[#This Row],[Track ID]]</f>
        <v>45821.2916666667-250-RL-OP-0028</v>
      </c>
      <c r="D789" s="34">
        <v>51892.831165658921</v>
      </c>
      <c r="E789" s="34">
        <v>159193.51908472509</v>
      </c>
      <c r="F789" s="34">
        <v>18.863215774997911</v>
      </c>
      <c r="G789" s="34">
        <v>51892.465288045249</v>
      </c>
      <c r="H789" s="34">
        <v>159192.25013834573</v>
      </c>
      <c r="I789" s="34">
        <v>18.859487246856443</v>
      </c>
      <c r="J789" s="33">
        <v>-8.2100701547460631E-4</v>
      </c>
      <c r="K789" s="33">
        <v>6.223197269719094E-4</v>
      </c>
      <c r="L789" s="33">
        <v>-4.5548554084007264E-7</v>
      </c>
      <c r="M789" s="33">
        <v>-5.151581863174215E-4</v>
      </c>
      <c r="N789" s="33">
        <v>5.2561389748007059E-4</v>
      </c>
      <c r="O789" s="33">
        <v>5.4282002182048927E-7</v>
      </c>
      <c r="P789" s="29">
        <f>(Table_TrackDisplacement[[#This Row],[LR Track Z]]-Table_TrackDisplacement[[#This Row],[RR Track Z]])*1000</f>
        <v>3.7285281414689564</v>
      </c>
      <c r="Q789" s="29">
        <f>_xlfn.XLOOKUP(Table_TrackDisplacement[[#This Row],[Track ID]],Table__Track_Baseline[Track ID],Table__Track_Baseline[Avg. Cant],"-")</f>
        <v>3.729526447031617</v>
      </c>
      <c r="R789" s="29">
        <f>Table_TrackDisplacement[[#This Row],[Cant Raw Data]]-Table_TrackDisplacement[[#This Row],[BL Cant Raw Data]]</f>
        <v>-9.9830556266056192E-4</v>
      </c>
      <c r="S789" s="30">
        <f>(Table_TrackDisplacement[[#This Row],[Delta LR Z]]-Table_TrackDisplacement[[#This Row],[Delta RR Z]])*1000</f>
        <v>-9.9830556266056192E-4</v>
      </c>
      <c r="T789" s="29">
        <f>Table_TrackDisplacement[[#This Row],[Cant Delta Data]]-Table_TrackDisplacement[[#This Row],[Raw Cant Change]]</f>
        <v>0</v>
      </c>
      <c r="U789" s="29">
        <f ca="1">IFERROR(Table_TrackDisplacement[[#This Row],[Cant Raw Data]]-OFFSET(Table_TrackDisplacement[[#This Row],[Cant Raw Data]],-2,0),"-")</f>
        <v>-1.2548324416101764</v>
      </c>
      <c r="V789" s="29">
        <f ca="1">_xlfn.XLOOKUP(Table_TrackDisplacement[[#This Row],[Track ID]],Table__Track_Baseline[Track ID],Table__Track_Baseline[Avg. Twist],"-")</f>
        <v>-1.2541055590418182</v>
      </c>
      <c r="W789" s="29">
        <f ca="1">IFERROR(Table_TrackDisplacement[[#This Row],[Twist Raw Data]]-Table_TrackDisplacement[[#This Row],[BL Twist Raw Data]],"-")</f>
        <v>-7.268825683581781E-4</v>
      </c>
      <c r="X789" s="29">
        <f ca="1">IFERROR(Table_TrackDisplacement[[#This Row],[Cant Delta Data]]-OFFSET(Table_TrackDisplacement[[#This Row],[Cant Delta Data]],-2,0),"-")</f>
        <v>-7.268825683581781E-4</v>
      </c>
      <c r="Y789" s="29">
        <f ca="1">IFERROR(Table_TrackDisplacement[[#This Row],[Twist Delta Data]]-Table_TrackDisplacement[[#This Row],[Raw Twist Change]],"-")</f>
        <v>0</v>
      </c>
      <c r="Z7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789" s="29">
        <f>_xlfn.XLOOKUP(Table_TrackDisplacement[[#This Row],[Track ID]],Table__Track_Baseline[Track ID],Table__Track_Baseline[Avg. Gauge],"-")</f>
        <v>1320.6376231231336</v>
      </c>
      <c r="AB789" s="29">
        <f>IFERROR(Table_TrackDisplacement[[#This Row],[Gauge Raw Data]]-Table_TrackDisplacement[[#This Row],[BL Gauge Raw Data]],"-")</f>
        <v>8.144602739093898E-3</v>
      </c>
      <c r="AC7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0.32077487490219969</v>
      </c>
    </row>
    <row r="790" spans="1:29" x14ac:dyDescent="0.25">
      <c r="A790" s="27">
        <v>45821.291666666664</v>
      </c>
      <c r="B790" s="28" t="s">
        <v>20</v>
      </c>
      <c r="C790" s="28" t="str">
        <f>Table_TrackDisplacement[[#This Row],[Epoch]]&amp;"-"&amp;Table_TrackDisplacement[[#This Row],[Track ID]]</f>
        <v>45821.2916666667-250-RL-OP-0029</v>
      </c>
      <c r="D790" s="34">
        <v>51893.791838945894</v>
      </c>
      <c r="E790" s="34">
        <v>159193.24290592305</v>
      </c>
      <c r="F790" s="34">
        <v>18.860908806466888</v>
      </c>
      <c r="G790" s="34">
        <v>51893.426692719338</v>
      </c>
      <c r="H790" s="34">
        <v>159191.97323227764</v>
      </c>
      <c r="I790" s="34">
        <v>18.857700906113323</v>
      </c>
      <c r="J790" s="33">
        <v>-9.9551698076538742E-4</v>
      </c>
      <c r="K790" s="33">
        <v>1.0155299678444862E-3</v>
      </c>
      <c r="L790" s="33">
        <v>-1.1746922396582704E-5</v>
      </c>
      <c r="M790" s="33">
        <v>1.6082049114629626E-7</v>
      </c>
      <c r="N790" s="33">
        <v>6.6722434712573886E-4</v>
      </c>
      <c r="O790" s="33">
        <v>2.8613555969059234E-11</v>
      </c>
      <c r="P790" s="29">
        <f>(Table_TrackDisplacement[[#This Row],[LR Track Z]]-Table_TrackDisplacement[[#This Row],[RR Track Z]])*1000</f>
        <v>3.2079003535656625</v>
      </c>
      <c r="Q790" s="29">
        <f>_xlfn.XLOOKUP(Table_TrackDisplacement[[#This Row],[Track ID]],Table__Track_Baseline[Track ID],Table__Track_Baseline[Avg. Cant],"-")</f>
        <v>3.2196473045758012</v>
      </c>
      <c r="R790" s="29">
        <f>Table_TrackDisplacement[[#This Row],[Cant Raw Data]]-Table_TrackDisplacement[[#This Row],[BL Cant Raw Data]]</f>
        <v>-1.1746951010138673E-2</v>
      </c>
      <c r="S790" s="30">
        <f>(Table_TrackDisplacement[[#This Row],[Delta LR Z]]-Table_TrackDisplacement[[#This Row],[Delta RR Z]])*1000</f>
        <v>-1.1746951010138673E-2</v>
      </c>
      <c r="T790" s="29">
        <f>Table_TrackDisplacement[[#This Row],[Cant Delta Data]]-Table_TrackDisplacement[[#This Row],[Raw Cant Change]]</f>
        <v>0</v>
      </c>
      <c r="U790" s="29">
        <f ca="1">IFERROR(Table_TrackDisplacement[[#This Row],[Cant Raw Data]]-OFFSET(Table_TrackDisplacement[[#This Row],[Cant Raw Data]],-2,0),"-")</f>
        <v>-1.1704144566060393</v>
      </c>
      <c r="V790" s="29">
        <f ca="1">_xlfn.XLOOKUP(Table_TrackDisplacement[[#This Row],[Track ID]],Table__Track_Baseline[Track ID],Table__Track_Baseline[Avg. Twist],"-")</f>
        <v>-1.1591554537986326</v>
      </c>
      <c r="W790" s="29">
        <f ca="1">IFERROR(Table_TrackDisplacement[[#This Row],[Twist Raw Data]]-Table_TrackDisplacement[[#This Row],[BL Twist Raw Data]],"-")</f>
        <v>-1.1259002807406659E-2</v>
      </c>
      <c r="X790" s="29">
        <f ca="1">IFERROR(Table_TrackDisplacement[[#This Row],[Cant Delta Data]]-OFFSET(Table_TrackDisplacement[[#This Row],[Cant Delta Data]],-2,0),"-")</f>
        <v>-1.1259002807406659E-2</v>
      </c>
      <c r="Y790" s="29">
        <f ca="1">IFERROR(Table_TrackDisplacement[[#This Row],[Twist Delta Data]]-Table_TrackDisplacement[[#This Row],[Raw Twist Change]],"-")</f>
        <v>0</v>
      </c>
      <c r="Z7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1321.1408794063266</v>
      </c>
      <c r="AA790" s="29">
        <f>_xlfn.XLOOKUP(Table_TrackDisplacement[[#This Row],[Track ID]],Table__Track_Baseline[Track ID],Table__Track_Baseline[Avg. Gauge],"-")</f>
        <v>1321.0817834196855</v>
      </c>
      <c r="AB790" s="29">
        <f>IFERROR(Table_TrackDisplacement[[#This Row],[Gauge Raw Data]]-Table_TrackDisplacement[[#This Row],[BL Gauge Raw Data]],"-")</f>
        <v>5.9095986641068521E-2</v>
      </c>
      <c r="AC7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1.0549071429265005</v>
      </c>
    </row>
    <row r="791" spans="1:29" x14ac:dyDescent="0.25">
      <c r="A791" s="27">
        <v>45821.291666666664</v>
      </c>
      <c r="B791" s="28" t="s">
        <v>21</v>
      </c>
      <c r="C791" s="28" t="str">
        <f>Table_TrackDisplacement[[#This Row],[Epoch]]&amp;"-"&amp;Table_TrackDisplacement[[#This Row],[Track ID]]</f>
        <v>45821.2916666667-250-RL-OP-0030</v>
      </c>
      <c r="D791" s="34">
        <v>51894.752729759806</v>
      </c>
      <c r="E791" s="34">
        <v>159192.96597846717</v>
      </c>
      <c r="F791" s="34">
        <v>18.861075912100414</v>
      </c>
      <c r="G791" s="34">
        <v>51894.38758316014</v>
      </c>
      <c r="H791" s="34">
        <v>159191.69630352949</v>
      </c>
      <c r="I791" s="34">
        <v>18.857871870891774</v>
      </c>
      <c r="J791" s="33">
        <v>-9.1045029694214463E-4</v>
      </c>
      <c r="K791" s="33">
        <v>1.3102164957672358E-3</v>
      </c>
      <c r="L791" s="33">
        <v>-2.3464867567213332E-4</v>
      </c>
      <c r="M791" s="33">
        <v>3.0504175811074674E-5</v>
      </c>
      <c r="N791" s="33">
        <v>7.7244508429430425E-4</v>
      </c>
      <c r="O791" s="33">
        <v>5.4274025274025917E-9</v>
      </c>
      <c r="P791" s="29">
        <f>(Table_TrackDisplacement[[#This Row],[LR Track Z]]-Table_TrackDisplacement[[#This Row],[RR Track Z]])*1000</f>
        <v>3.2040412086402625</v>
      </c>
      <c r="Q791" s="29">
        <f>_xlfn.XLOOKUP(Table_TrackDisplacement[[#This Row],[Track ID]],Table__Track_Baseline[Track ID],Table__Track_Baseline[Avg. Cant],"-")</f>
        <v>3.4386953117149233</v>
      </c>
      <c r="R791" s="29">
        <f>Table_TrackDisplacement[[#This Row],[Cant Raw Data]]-Table_TrackDisplacement[[#This Row],[BL Cant Raw Data]]</f>
        <v>-0.23465410307466072</v>
      </c>
      <c r="S791" s="30">
        <f>(Table_TrackDisplacement[[#This Row],[Delta LR Z]]-Table_TrackDisplacement[[#This Row],[Delta RR Z]])*1000</f>
        <v>-0.23465410307466072</v>
      </c>
      <c r="T791" s="29">
        <f>Table_TrackDisplacement[[#This Row],[Cant Delta Data]]-Table_TrackDisplacement[[#This Row],[Raw Cant Change]]</f>
        <v>0</v>
      </c>
      <c r="U791" s="29">
        <f ca="1">IFERROR(Table_TrackDisplacement[[#This Row],[Cant Raw Data]]-OFFSET(Table_TrackDisplacement[[#This Row],[Cant Raw Data]],-2,0),"-")</f>
        <v>-0.52448693282869385</v>
      </c>
      <c r="V791" s="29">
        <f ca="1">_xlfn.XLOOKUP(Table_TrackDisplacement[[#This Row],[Track ID]],Table__Track_Baseline[Track ID],Table__Track_Baseline[Avg. Twist],"-")</f>
        <v>-0.29083113531669369</v>
      </c>
      <c r="W791" s="29">
        <f ca="1">IFERROR(Table_TrackDisplacement[[#This Row],[Twist Raw Data]]-Table_TrackDisplacement[[#This Row],[BL Twist Raw Data]],"-")</f>
        <v>-0.23365579751200016</v>
      </c>
      <c r="X791" s="29">
        <f ca="1">IFERROR(Table_TrackDisplacement[[#This Row],[Cant Delta Data]]-OFFSET(Table_TrackDisplacement[[#This Row],[Cant Delta Data]],-2,0),"-")</f>
        <v>-0.23365579751200016</v>
      </c>
      <c r="Y791" s="29">
        <f ca="1">IFERROR(Table_TrackDisplacement[[#This Row],[Twist Delta Data]]-Table_TrackDisplacement[[#This Row],[Raw Twist Change]],"-")</f>
        <v>0</v>
      </c>
      <c r="Z7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1321.1422150903743</v>
      </c>
      <c r="AA791" s="29">
        <f>_xlfn.XLOOKUP(Table_TrackDisplacement[[#This Row],[Track ID]],Table__Track_Baseline[Track ID],Table__Track_Baseline[Avg. Gauge],"-")</f>
        <v>1320.8864707908592</v>
      </c>
      <c r="AB791" s="29">
        <f>IFERROR(Table_TrackDisplacement[[#This Row],[Gauge Raw Data]]-Table_TrackDisplacement[[#This Row],[BL Gauge Raw Data]],"-")</f>
        <v>0.25574429951507227</v>
      </c>
      <c r="AC7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1.1088985340785924</v>
      </c>
    </row>
    <row r="792" spans="1:29" x14ac:dyDescent="0.25">
      <c r="A792" s="27">
        <v>45821.291666666664</v>
      </c>
      <c r="B792" s="28" t="s">
        <v>22</v>
      </c>
      <c r="C792" s="28" t="str">
        <f>Table_TrackDisplacement[[#This Row],[Epoch]]&amp;"-"&amp;Table_TrackDisplacement[[#This Row],[Track ID]]</f>
        <v>45821.2916666667-250-RL-OP-0031</v>
      </c>
      <c r="D792" s="34">
        <v>51895.713620573719</v>
      </c>
      <c r="E792" s="34">
        <v>159192.68905101132</v>
      </c>
      <c r="F792" s="34">
        <v>18.861243017733944</v>
      </c>
      <c r="G792" s="34">
        <v>51895.348473600949</v>
      </c>
      <c r="H792" s="34">
        <v>159191.41937478137</v>
      </c>
      <c r="I792" s="34">
        <v>18.858042835670226</v>
      </c>
      <c r="J792" s="33">
        <v>-8.2538360584294423E-4</v>
      </c>
      <c r="K792" s="33">
        <v>1.6049030527938157E-3</v>
      </c>
      <c r="L792" s="33">
        <v>-4.5755042894057851E-4</v>
      </c>
      <c r="M792" s="33">
        <v>6.0847531131003052E-5</v>
      </c>
      <c r="N792" s="33">
        <v>8.776658505667001E-4</v>
      </c>
      <c r="O792" s="33">
        <v>1.0826191498836124E-8</v>
      </c>
      <c r="P792" s="29">
        <f>(Table_TrackDisplacement[[#This Row],[LR Track Z]]-Table_TrackDisplacement[[#This Row],[RR Track Z]])*1000</f>
        <v>3.2001820637184153</v>
      </c>
      <c r="Q792" s="29">
        <f>_xlfn.XLOOKUP(Table_TrackDisplacement[[#This Row],[Track ID]],Table__Track_Baseline[Track ID],Table__Track_Baseline[Avg. Cant],"-")</f>
        <v>3.6577433188504926</v>
      </c>
      <c r="R792" s="29">
        <f>Table_TrackDisplacement[[#This Row],[Cant Raw Data]]-Table_TrackDisplacement[[#This Row],[BL Cant Raw Data]]</f>
        <v>-0.45756125513207735</v>
      </c>
      <c r="S792" s="30">
        <f>(Table_TrackDisplacement[[#This Row],[Delta LR Z]]-Table_TrackDisplacement[[#This Row],[Delta RR Z]])*1000</f>
        <v>-0.45756125513207735</v>
      </c>
      <c r="T792" s="29">
        <f>Table_TrackDisplacement[[#This Row],[Cant Delta Data]]-Table_TrackDisplacement[[#This Row],[Raw Cant Change]]</f>
        <v>0</v>
      </c>
      <c r="U792" s="29">
        <f ca="1">IFERROR(Table_TrackDisplacement[[#This Row],[Cant Raw Data]]-OFFSET(Table_TrackDisplacement[[#This Row],[Cant Raw Data]],-2,0),"-")</f>
        <v>-7.7182898472472061E-3</v>
      </c>
      <c r="V792" s="29">
        <f ca="1">_xlfn.XLOOKUP(Table_TrackDisplacement[[#This Row],[Track ID]],Table__Track_Baseline[Track ID],Table__Track_Baseline[Avg. Twist],"-")</f>
        <v>0.43809601427469147</v>
      </c>
      <c r="W792" s="29">
        <f ca="1">IFERROR(Table_TrackDisplacement[[#This Row],[Twist Raw Data]]-Table_TrackDisplacement[[#This Row],[BL Twist Raw Data]],"-")</f>
        <v>-0.44581430412193868</v>
      </c>
      <c r="X792" s="29">
        <f ca="1">IFERROR(Table_TrackDisplacement[[#This Row],[Cant Delta Data]]-OFFSET(Table_TrackDisplacement[[#This Row],[Cant Delta Data]],-2,0),"-")</f>
        <v>-0.44581430412193868</v>
      </c>
      <c r="Y792" s="29">
        <f ca="1">IFERROR(Table_TrackDisplacement[[#This Row],[Twist Delta Data]]-Table_TrackDisplacement[[#This Row],[Raw Twist Change]],"-")</f>
        <v>0</v>
      </c>
      <c r="Z7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1321.1435507837023</v>
      </c>
      <c r="AA792" s="29">
        <f>_xlfn.XLOOKUP(Table_TrackDisplacement[[#This Row],[Track ID]],Table__Track_Baseline[Track ID],Table__Track_Baseline[Avg. Gauge],"-")</f>
        <v>1320.6911946526989</v>
      </c>
      <c r="AB792" s="29">
        <f>IFERROR(Table_TrackDisplacement[[#This Row],[Gauge Raw Data]]-Table_TrackDisplacement[[#This Row],[BL Gauge Raw Data]],"-")</f>
        <v>0.45235613100339833</v>
      </c>
      <c r="AC7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1.2343588937757528</v>
      </c>
    </row>
    <row r="793" spans="1:29" x14ac:dyDescent="0.25">
      <c r="A793" s="27">
        <v>45821.291666666664</v>
      </c>
      <c r="B793" s="28" t="s">
        <v>23</v>
      </c>
      <c r="C793" s="28" t="str">
        <f>Table_TrackDisplacement[[#This Row],[Epoch]]&amp;"-"&amp;Table_TrackDisplacement[[#This Row],[Track ID]]</f>
        <v>45821.2916666667-250-RL-OP-0032</v>
      </c>
      <c r="D793" s="34">
        <v>51896.675400289481</v>
      </c>
      <c r="E793" s="34">
        <v>159192.41188835373</v>
      </c>
      <c r="F793" s="34">
        <v>18.861498357934735</v>
      </c>
      <c r="G793" s="34">
        <v>51896.309521418087</v>
      </c>
      <c r="H793" s="34">
        <v>159191.14270884954</v>
      </c>
      <c r="I793" s="34">
        <v>18.858247340168667</v>
      </c>
      <c r="J793" s="33">
        <v>-1.9132057786919177E-6</v>
      </c>
      <c r="K793" s="33">
        <v>1.6600892995484173E-3</v>
      </c>
      <c r="L793" s="33">
        <v>-6.524143853887665E-4</v>
      </c>
      <c r="M793" s="33">
        <v>6.7666405811905861E-9</v>
      </c>
      <c r="N793" s="33">
        <v>9.9999806843698025E-4</v>
      </c>
      <c r="O793" s="33">
        <v>-9.2823794659580017E-6</v>
      </c>
      <c r="P793" s="29">
        <f>(Table_TrackDisplacement[[#This Row],[LR Track Z]]-Table_TrackDisplacement[[#This Row],[RR Track Z]])*1000</f>
        <v>3.2510177660682871</v>
      </c>
      <c r="Q793" s="29">
        <f>_xlfn.XLOOKUP(Table_TrackDisplacement[[#This Row],[Track ID]],Table__Track_Baseline[Track ID],Table__Track_Baseline[Avg. Cant],"-")</f>
        <v>3.8941497719910956</v>
      </c>
      <c r="R793" s="29">
        <f>Table_TrackDisplacement[[#This Row],[Cant Raw Data]]-Table_TrackDisplacement[[#This Row],[BL Cant Raw Data]]</f>
        <v>-0.6431320059228085</v>
      </c>
      <c r="S793" s="30">
        <f>(Table_TrackDisplacement[[#This Row],[Delta LR Z]]-Table_TrackDisplacement[[#This Row],[Delta RR Z]])*1000</f>
        <v>-0.6431320059228085</v>
      </c>
      <c r="T793" s="29">
        <f>Table_TrackDisplacement[[#This Row],[Cant Delta Data]]-Table_TrackDisplacement[[#This Row],[Raw Cant Change]]</f>
        <v>0</v>
      </c>
      <c r="U793" s="29">
        <f ca="1">IFERROR(Table_TrackDisplacement[[#This Row],[Cant Raw Data]]-OFFSET(Table_TrackDisplacement[[#This Row],[Cant Raw Data]],-2,0),"-")</f>
        <v>4.6976557428024535E-2</v>
      </c>
      <c r="V793" s="29">
        <f ca="1">_xlfn.XLOOKUP(Table_TrackDisplacement[[#This Row],[Track ID]],Table__Track_Baseline[Track ID],Table__Track_Baseline[Avg. Twist],"-")</f>
        <v>0.45545446027617231</v>
      </c>
      <c r="W793" s="29">
        <f ca="1">IFERROR(Table_TrackDisplacement[[#This Row],[Twist Raw Data]]-Table_TrackDisplacement[[#This Row],[BL Twist Raw Data]],"-")</f>
        <v>-0.40847790284814778</v>
      </c>
      <c r="X793" s="29">
        <f ca="1">IFERROR(Table_TrackDisplacement[[#This Row],[Cant Delta Data]]-OFFSET(Table_TrackDisplacement[[#This Row],[Cant Delta Data]],-2,0),"-")</f>
        <v>-0.40847790284814778</v>
      </c>
      <c r="Y793" s="29">
        <f ca="1">IFERROR(Table_TrackDisplacement[[#This Row],[Twist Delta Data]]-Table_TrackDisplacement[[#This Row],[Raw Twist Change]],"-")</f>
        <v>0</v>
      </c>
      <c r="Z7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1320.8688547716599</v>
      </c>
      <c r="AA793" s="29">
        <f>_xlfn.XLOOKUP(Table_TrackDisplacement[[#This Row],[Track ID]],Table__Track_Baseline[Track ID],Table__Track_Baseline[Avg. Gauge],"-")</f>
        <v>1320.2368798619764</v>
      </c>
      <c r="AB793" s="29">
        <f>IFERROR(Table_TrackDisplacement[[#This Row],[Gauge Raw Data]]-Table_TrackDisplacement[[#This Row],[BL Gauge Raw Data]],"-")</f>
        <v>0.63197490968354941</v>
      </c>
      <c r="AC7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0.92159801254483986</v>
      </c>
    </row>
    <row r="794" spans="1:29" x14ac:dyDescent="0.25">
      <c r="A794" s="27">
        <v>45821.291666666664</v>
      </c>
      <c r="B794" s="28" t="s">
        <v>24</v>
      </c>
      <c r="C794" s="28" t="str">
        <f>Table_TrackDisplacement[[#This Row],[Epoch]]&amp;"-"&amp;Table_TrackDisplacement[[#This Row],[Track ID]]</f>
        <v>45821.2916666667-250-RL-OP-0033</v>
      </c>
      <c r="D794" s="34">
        <v>51897.636380606236</v>
      </c>
      <c r="E794" s="34">
        <v>159192.13527621914</v>
      </c>
      <c r="F794" s="34">
        <v>18.863097673946701</v>
      </c>
      <c r="G794" s="34">
        <v>51897.271420156809</v>
      </c>
      <c r="H794" s="34">
        <v>159190.8693035219</v>
      </c>
      <c r="I794" s="34">
        <v>18.858833233345244</v>
      </c>
      <c r="J794" s="33">
        <v>-3.3022239222191274E-5</v>
      </c>
      <c r="K794" s="33">
        <v>1.5531401732005179E-3</v>
      </c>
      <c r="L794" s="33">
        <v>-4.2066997439604847E-4</v>
      </c>
      <c r="M794" s="33">
        <v>9.0556568466126919E-8</v>
      </c>
      <c r="N794" s="33">
        <v>9.9997426150366664E-4</v>
      </c>
      <c r="O794" s="33">
        <v>-1.241633134263509E-4</v>
      </c>
      <c r="P794" s="29">
        <f>(Table_TrackDisplacement[[#This Row],[LR Track Z]]-Table_TrackDisplacement[[#This Row],[RR Track Z]])*1000</f>
        <v>4.2644406014566982</v>
      </c>
      <c r="Q794" s="29">
        <f>_xlfn.XLOOKUP(Table_TrackDisplacement[[#This Row],[Track ID]],Table__Track_Baseline[Track ID],Table__Track_Baseline[Avg. Cant],"-")</f>
        <v>4.5609472624263958</v>
      </c>
      <c r="R794" s="29">
        <f>Table_TrackDisplacement[[#This Row],[Cant Raw Data]]-Table_TrackDisplacement[[#This Row],[BL Cant Raw Data]]</f>
        <v>-0.29650666096969758</v>
      </c>
      <c r="S794" s="30">
        <f>(Table_TrackDisplacement[[#This Row],[Delta LR Z]]-Table_TrackDisplacement[[#This Row],[Delta RR Z]])*1000</f>
        <v>-0.29650666096969758</v>
      </c>
      <c r="T794" s="29">
        <f>Table_TrackDisplacement[[#This Row],[Cant Delta Data]]-Table_TrackDisplacement[[#This Row],[Raw Cant Change]]</f>
        <v>0</v>
      </c>
      <c r="U794" s="29">
        <f ca="1">IFERROR(Table_TrackDisplacement[[#This Row],[Cant Raw Data]]-OFFSET(Table_TrackDisplacement[[#This Row],[Cant Raw Data]],-2,0),"-")</f>
        <v>1.0642585377382829</v>
      </c>
      <c r="V794" s="29">
        <f ca="1">_xlfn.XLOOKUP(Table_TrackDisplacement[[#This Row],[Track ID]],Table__Track_Baseline[Track ID],Table__Track_Baseline[Avg. Twist],"-")</f>
        <v>0.90320394357590317</v>
      </c>
      <c r="W794" s="29">
        <f ca="1">IFERROR(Table_TrackDisplacement[[#This Row],[Twist Raw Data]]-Table_TrackDisplacement[[#This Row],[BL Twist Raw Data]],"-")</f>
        <v>0.16105459416237977</v>
      </c>
      <c r="X794" s="29">
        <f ca="1">IFERROR(Table_TrackDisplacement[[#This Row],[Cant Delta Data]]-OFFSET(Table_TrackDisplacement[[#This Row],[Cant Delta Data]],-2,0),"-")</f>
        <v>0.16105459416237977</v>
      </c>
      <c r="Y794" s="29">
        <f ca="1">IFERROR(Table_TrackDisplacement[[#This Row],[Twist Delta Data]]-Table_TrackDisplacement[[#This Row],[Raw Twist Change]],"-")</f>
        <v>0</v>
      </c>
      <c r="Z7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1317.5360280624559</v>
      </c>
      <c r="AA794" s="29">
        <f>_xlfn.XLOOKUP(Table_TrackDisplacement[[#This Row],[Track ID]],Table__Track_Baseline[Track ID],Table__Track_Baseline[Avg. Gauge],"-")</f>
        <v>1317.0146897271238</v>
      </c>
      <c r="AB794" s="29">
        <f>IFERROR(Table_TrackDisplacement[[#This Row],[Gauge Raw Data]]-Table_TrackDisplacement[[#This Row],[BL Gauge Raw Data]],"-")</f>
        <v>0.52133833533207508</v>
      </c>
      <c r="AC7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0.62849437794452989</v>
      </c>
    </row>
    <row r="795" spans="1:29" x14ac:dyDescent="0.25">
      <c r="A795" s="27">
        <v>45821.291666666664</v>
      </c>
      <c r="B795" s="28" t="s">
        <v>25</v>
      </c>
      <c r="C795" s="28" t="str">
        <f>Table_TrackDisplacement[[#This Row],[Epoch]]&amp;"-"&amp;Table_TrackDisplacement[[#This Row],[Track ID]]</f>
        <v>45821.2916666667-250-RL-OP-0034</v>
      </c>
      <c r="D795" s="34">
        <v>51898.597360922991</v>
      </c>
      <c r="E795" s="34">
        <v>159191.85866408455</v>
      </c>
      <c r="F795" s="34">
        <v>18.864696989958667</v>
      </c>
      <c r="G795" s="34">
        <v>51898.233318895531</v>
      </c>
      <c r="H795" s="34">
        <v>159190.59589819427</v>
      </c>
      <c r="I795" s="34">
        <v>18.859419126521821</v>
      </c>
      <c r="J795" s="33">
        <v>-6.4131272665690631E-5</v>
      </c>
      <c r="K795" s="33">
        <v>1.4461910468526185E-3</v>
      </c>
      <c r="L795" s="33">
        <v>-1.8892556340688316E-4</v>
      </c>
      <c r="M795" s="33">
        <v>1.7433922039344907E-7</v>
      </c>
      <c r="N795" s="33">
        <v>9.9995042546652257E-4</v>
      </c>
      <c r="O795" s="33">
        <v>-2.3904424738674379E-4</v>
      </c>
      <c r="P795" s="29">
        <f>(Table_TrackDisplacement[[#This Row],[LR Track Z]]-Table_TrackDisplacement[[#This Row],[RR Track Z]])*1000</f>
        <v>5.2778634368451094</v>
      </c>
      <c r="Q795" s="29">
        <f>_xlfn.XLOOKUP(Table_TrackDisplacement[[#This Row],[Track ID]],Table__Track_Baseline[Track ID],Table__Track_Baseline[Avg. Cant],"-")</f>
        <v>5.2277447528652488</v>
      </c>
      <c r="R795" s="29">
        <f>Table_TrackDisplacement[[#This Row],[Cant Raw Data]]-Table_TrackDisplacement[[#This Row],[BL Cant Raw Data]]</f>
        <v>5.0118683979860634E-2</v>
      </c>
      <c r="S795" s="30">
        <f>(Table_TrackDisplacement[[#This Row],[Delta LR Z]]-Table_TrackDisplacement[[#This Row],[Delta RR Z]])*1000</f>
        <v>5.0118683979860634E-2</v>
      </c>
      <c r="T795" s="29">
        <f>Table_TrackDisplacement[[#This Row],[Cant Delta Data]]-Table_TrackDisplacement[[#This Row],[Raw Cant Change]]</f>
        <v>0</v>
      </c>
      <c r="U795" s="29">
        <f ca="1">IFERROR(Table_TrackDisplacement[[#This Row],[Cant Raw Data]]-OFFSET(Table_TrackDisplacement[[#This Row],[Cant Raw Data]],-2,0),"-")</f>
        <v>2.0268456707768223</v>
      </c>
      <c r="V795" s="29">
        <f ca="1">_xlfn.XLOOKUP(Table_TrackDisplacement[[#This Row],[Track ID]],Table__Track_Baseline[Track ID],Table__Track_Baseline[Avg. Twist],"-")</f>
        <v>1.3335949808741532</v>
      </c>
      <c r="W795" s="29">
        <f ca="1">IFERROR(Table_TrackDisplacement[[#This Row],[Twist Raw Data]]-Table_TrackDisplacement[[#This Row],[BL Twist Raw Data]],"-")</f>
        <v>0.69325068990266914</v>
      </c>
      <c r="X795" s="29">
        <f ca="1">IFERROR(Table_TrackDisplacement[[#This Row],[Cant Delta Data]]-OFFSET(Table_TrackDisplacement[[#This Row],[Cant Delta Data]],-2,0),"-")</f>
        <v>0.69325068990266914</v>
      </c>
      <c r="Y795" s="29">
        <f ca="1">IFERROR(Table_TrackDisplacement[[#This Row],[Twist Delta Data]]-Table_TrackDisplacement[[#This Row],[Raw Twist Change]],"-")</f>
        <v>0</v>
      </c>
      <c r="Z7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1314.2039975782293</v>
      </c>
      <c r="AA795" s="29">
        <f>_xlfn.XLOOKUP(Table_TrackDisplacement[[#This Row],[Track ID]],Table__Track_Baseline[Track ID],Table__Track_Baseline[Avg. Gauge],"-")</f>
        <v>1313.7928485909856</v>
      </c>
      <c r="AB795" s="29">
        <f>IFERROR(Table_TrackDisplacement[[#This Row],[Gauge Raw Data]]-Table_TrackDisplacement[[#This Row],[BL Gauge Raw Data]],"-")</f>
        <v>0.41114898724367777</v>
      </c>
      <c r="AC7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0.45362736511256213</v>
      </c>
    </row>
    <row r="796" spans="1:29" x14ac:dyDescent="0.25">
      <c r="A796" s="27">
        <v>45821.291666666664</v>
      </c>
      <c r="B796" s="28" t="s">
        <v>26</v>
      </c>
      <c r="C796" s="28" t="str">
        <f>Table_TrackDisplacement[[#This Row],[Epoch]]&amp;"-"&amp;Table_TrackDisplacement[[#This Row],[Track ID]]</f>
        <v>45821.2916666667-250-RL-OP-0035</v>
      </c>
      <c r="D796" s="34">
        <v>51899.558748431518</v>
      </c>
      <c r="E796" s="34">
        <v>159191.58337758735</v>
      </c>
      <c r="F796" s="34">
        <v>18.866</v>
      </c>
      <c r="G796" s="34">
        <v>51899.203488344778</v>
      </c>
      <c r="H796" s="34">
        <v>159190.32067680615</v>
      </c>
      <c r="I796" s="34">
        <v>18.859777416319687</v>
      </c>
      <c r="J796" s="33">
        <v>0</v>
      </c>
      <c r="K796" s="33">
        <v>1.3333333481568843E-3</v>
      </c>
      <c r="L796" s="33">
        <v>0</v>
      </c>
      <c r="M796" s="33">
        <v>1.0671683412510902E-5</v>
      </c>
      <c r="N796" s="33">
        <v>1.0378559236414731E-3</v>
      </c>
      <c r="O796" s="33">
        <v>-3.1291177260328595E-4</v>
      </c>
      <c r="P796" s="29">
        <f>(Table_TrackDisplacement[[#This Row],[LR Track Z]]-Table_TrackDisplacement[[#This Row],[RR Track Z]])*1000</f>
        <v>6.2225836803122547</v>
      </c>
      <c r="Q796" s="29">
        <f>_xlfn.XLOOKUP(Table_TrackDisplacement[[#This Row],[Track ID]],Table__Track_Baseline[Track ID],Table__Track_Baseline[Avg. Cant],"-")</f>
        <v>5.9096719077089688</v>
      </c>
      <c r="R796" s="29">
        <f>Table_TrackDisplacement[[#This Row],[Cant Raw Data]]-Table_TrackDisplacement[[#This Row],[BL Cant Raw Data]]</f>
        <v>0.31291177260328595</v>
      </c>
      <c r="S796" s="30">
        <f>(Table_TrackDisplacement[[#This Row],[Delta LR Z]]-Table_TrackDisplacement[[#This Row],[Delta RR Z]])*1000</f>
        <v>0.31291177260328595</v>
      </c>
      <c r="T796" s="29">
        <f>Table_TrackDisplacement[[#This Row],[Cant Delta Data]]-Table_TrackDisplacement[[#This Row],[Raw Cant Change]]</f>
        <v>0</v>
      </c>
      <c r="U796" s="29">
        <f ca="1">IFERROR(Table_TrackDisplacement[[#This Row],[Cant Raw Data]]-OFFSET(Table_TrackDisplacement[[#This Row],[Cant Raw Data]],-2,0),"-")</f>
        <v>1.9581430788555565</v>
      </c>
      <c r="V796" s="29">
        <f ca="1">_xlfn.XLOOKUP(Table_TrackDisplacement[[#This Row],[Track ID]],Table__Track_Baseline[Track ID],Table__Track_Baseline[Avg. Twist],"-")</f>
        <v>1.348724645282573</v>
      </c>
      <c r="W796" s="29">
        <f ca="1">IFERROR(Table_TrackDisplacement[[#This Row],[Twist Raw Data]]-Table_TrackDisplacement[[#This Row],[BL Twist Raw Data]],"-")</f>
        <v>0.60941843357298353</v>
      </c>
      <c r="X796" s="29">
        <f ca="1">IFERROR(Table_TrackDisplacement[[#This Row],[Cant Delta Data]]-OFFSET(Table_TrackDisplacement[[#This Row],[Cant Delta Data]],-2,0),"-")</f>
        <v>0.60941843357298353</v>
      </c>
      <c r="Y796" s="29">
        <f ca="1">IFERROR(Table_TrackDisplacement[[#This Row],[Twist Delta Data]]-Table_TrackDisplacement[[#This Row],[Raw Twist Change]],"-")</f>
        <v>0</v>
      </c>
      <c r="Z7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1311.739956170524</v>
      </c>
      <c r="AA796" s="29">
        <f>_xlfn.XLOOKUP(Table_TrackDisplacement[[#This Row],[Track ID]],Table__Track_Baseline[Track ID],Table__Track_Baseline[Avg. Gauge],"-")</f>
        <v>1311.4569710845515</v>
      </c>
      <c r="AB796" s="29">
        <f>IFERROR(Table_TrackDisplacement[[#This Row],[Gauge Raw Data]]-Table_TrackDisplacement[[#This Row],[BL Gauge Raw Data]],"-")</f>
        <v>0.28298508597254113</v>
      </c>
      <c r="AC7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0.43050501815756798</v>
      </c>
    </row>
    <row r="797" spans="1:29" x14ac:dyDescent="0.25">
      <c r="A797" s="27">
        <v>45821.291666666664</v>
      </c>
      <c r="B797" s="28" t="s">
        <v>27</v>
      </c>
      <c r="C797" s="28" t="str">
        <f>Table_TrackDisplacement[[#This Row],[Epoch]]&amp;"-"&amp;Table_TrackDisplacement[[#This Row],[Track ID]]</f>
        <v>45821.2916666667-250-RL-OP-0036</v>
      </c>
      <c r="D797" s="34">
        <v>51900.521772886575</v>
      </c>
      <c r="E797" s="34">
        <v>159191.31396359557</v>
      </c>
      <c r="F797" s="34">
        <v>18.866</v>
      </c>
      <c r="G797" s="34">
        <v>51900.166132696293</v>
      </c>
      <c r="H797" s="34">
        <v>159190.04990859167</v>
      </c>
      <c r="I797" s="34">
        <v>18.859124333313233</v>
      </c>
      <c r="J797" s="33">
        <v>0</v>
      </c>
      <c r="K797" s="33">
        <v>1.3333333481568843E-3</v>
      </c>
      <c r="L797" s="33">
        <v>0</v>
      </c>
      <c r="M797" s="33">
        <v>6.7526663769967854E-5</v>
      </c>
      <c r="N797" s="33">
        <v>1.2395390658639371E-3</v>
      </c>
      <c r="O797" s="33">
        <v>-2.0411283424337512E-4</v>
      </c>
      <c r="P797" s="29">
        <f>(Table_TrackDisplacement[[#This Row],[LR Track Z]]-Table_TrackDisplacement[[#This Row],[RR Track Z]])*1000</f>
        <v>6.8756666867670901</v>
      </c>
      <c r="Q797" s="29">
        <f>_xlfn.XLOOKUP(Table_TrackDisplacement[[#This Row],[Track ID]],Table__Track_Baseline[Track ID],Table__Track_Baseline[Avg. Cant],"-")</f>
        <v>6.671553852523715</v>
      </c>
      <c r="R797" s="29">
        <f>Table_TrackDisplacement[[#This Row],[Cant Raw Data]]-Table_TrackDisplacement[[#This Row],[BL Cant Raw Data]]</f>
        <v>0.20411283424337512</v>
      </c>
      <c r="S797" s="30">
        <f>(Table_TrackDisplacement[[#This Row],[Delta LR Z]]-Table_TrackDisplacement[[#This Row],[Delta RR Z]])*1000</f>
        <v>0.20411283424337512</v>
      </c>
      <c r="T797" s="29">
        <f>Table_TrackDisplacement[[#This Row],[Cant Delta Data]]-Table_TrackDisplacement[[#This Row],[Raw Cant Change]]</f>
        <v>0</v>
      </c>
      <c r="U797" s="29">
        <f ca="1">IFERROR(Table_TrackDisplacement[[#This Row],[Cant Raw Data]]-OFFSET(Table_TrackDisplacement[[#This Row],[Cant Raw Data]],-2,0),"-")</f>
        <v>1.5978032499219808</v>
      </c>
      <c r="V797" s="29">
        <f ca="1">_xlfn.XLOOKUP(Table_TrackDisplacement[[#This Row],[Track ID]],Table__Track_Baseline[Track ID],Table__Track_Baseline[Avg. Twist],"-")</f>
        <v>1.4438090996584663</v>
      </c>
      <c r="W797" s="29">
        <f ca="1">IFERROR(Table_TrackDisplacement[[#This Row],[Twist Raw Data]]-Table_TrackDisplacement[[#This Row],[BL Twist Raw Data]],"-")</f>
        <v>0.15399415026351448</v>
      </c>
      <c r="X797" s="29">
        <f ca="1">IFERROR(Table_TrackDisplacement[[#This Row],[Cant Delta Data]]-OFFSET(Table_TrackDisplacement[[#This Row],[Cant Delta Data]],-2,0),"-")</f>
        <v>0.15399415026351448</v>
      </c>
      <c r="Y797" s="29">
        <f ca="1">IFERROR(Table_TrackDisplacement[[#This Row],[Twist Delta Data]]-Table_TrackDisplacement[[#This Row],[Raw Twist Change]],"-")</f>
        <v>0</v>
      </c>
      <c r="Z7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1313.1497525562015</v>
      </c>
      <c r="AA797" s="29">
        <f>_xlfn.XLOOKUP(Table_TrackDisplacement[[#This Row],[Track ID]],Table__Track_Baseline[Track ID],Table__Track_Baseline[Avg. Gauge],"-")</f>
        <v>1313.0767033808097</v>
      </c>
      <c r="AB797" s="29">
        <f>IFERROR(Table_TrackDisplacement[[#This Row],[Gauge Raw Data]]-Table_TrackDisplacement[[#This Row],[BL Gauge Raw Data]],"-")</f>
        <v>7.3049175391815879E-2</v>
      </c>
      <c r="AC7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0.23456186137907176</v>
      </c>
    </row>
    <row r="798" spans="1:29" x14ac:dyDescent="0.25">
      <c r="A798" s="27">
        <v>45821.291666666664</v>
      </c>
      <c r="B798" s="28" t="s">
        <v>28</v>
      </c>
      <c r="C798" s="28" t="str">
        <f>Table_TrackDisplacement[[#This Row],[Epoch]]&amp;"-"&amp;Table_TrackDisplacement[[#This Row],[Track ID]]</f>
        <v>45821.2916666667-250-RL-OP-0037</v>
      </c>
      <c r="D798" s="34">
        <v>51901.484797341633</v>
      </c>
      <c r="E798" s="34">
        <v>159191.0445496038</v>
      </c>
      <c r="F798" s="34">
        <v>18.866</v>
      </c>
      <c r="G798" s="34">
        <v>51901.128777047808</v>
      </c>
      <c r="H798" s="34">
        <v>159189.77914037718</v>
      </c>
      <c r="I798" s="34">
        <v>18.858471250306778</v>
      </c>
      <c r="J798" s="33">
        <v>0</v>
      </c>
      <c r="K798" s="33">
        <v>1.3333333481568843E-3</v>
      </c>
      <c r="L798" s="33">
        <v>0</v>
      </c>
      <c r="M798" s="33">
        <v>1.2438165140338242E-4</v>
      </c>
      <c r="N798" s="33">
        <v>1.4412222080864012E-3</v>
      </c>
      <c r="O798" s="33">
        <v>-9.5313895887016997E-5</v>
      </c>
      <c r="P798" s="29">
        <f>(Table_TrackDisplacement[[#This Row],[LR Track Z]]-Table_TrackDisplacement[[#This Row],[RR Track Z]])*1000</f>
        <v>7.5287496932219256</v>
      </c>
      <c r="Q798" s="29">
        <f>_xlfn.XLOOKUP(Table_TrackDisplacement[[#This Row],[Track ID]],Table__Track_Baseline[Track ID],Table__Track_Baseline[Avg. Cant],"-")</f>
        <v>7.4334357973349086</v>
      </c>
      <c r="R798" s="29">
        <f>Table_TrackDisplacement[[#This Row],[Cant Raw Data]]-Table_TrackDisplacement[[#This Row],[BL Cant Raw Data]]</f>
        <v>9.5313895887016997E-2</v>
      </c>
      <c r="S798" s="30">
        <f>(Table_TrackDisplacement[[#This Row],[Delta LR Z]]-Table_TrackDisplacement[[#This Row],[Delta RR Z]])*1000</f>
        <v>9.5313895887016997E-2</v>
      </c>
      <c r="T798" s="29">
        <f>Table_TrackDisplacement[[#This Row],[Cant Delta Data]]-Table_TrackDisplacement[[#This Row],[Raw Cant Change]]</f>
        <v>0</v>
      </c>
      <c r="U798" s="29">
        <f ca="1">IFERROR(Table_TrackDisplacement[[#This Row],[Cant Raw Data]]-OFFSET(Table_TrackDisplacement[[#This Row],[Cant Raw Data]],-2,0),"-")</f>
        <v>1.3061660129096708</v>
      </c>
      <c r="V798" s="29">
        <f ca="1">_xlfn.XLOOKUP(Table_TrackDisplacement[[#This Row],[Track ID]],Table__Track_Baseline[Track ID],Table__Track_Baseline[Avg. Twist],"-")</f>
        <v>1.5237638896259398</v>
      </c>
      <c r="W798" s="29">
        <f ca="1">IFERROR(Table_TrackDisplacement[[#This Row],[Twist Raw Data]]-Table_TrackDisplacement[[#This Row],[BL Twist Raw Data]],"-")</f>
        <v>-0.21759787671626896</v>
      </c>
      <c r="X798" s="29">
        <f ca="1">IFERROR(Table_TrackDisplacement[[#This Row],[Cant Delta Data]]-OFFSET(Table_TrackDisplacement[[#This Row],[Cant Delta Data]],-2,0),"-")</f>
        <v>-0.21759787671626896</v>
      </c>
      <c r="Y798" s="29">
        <f ca="1">IFERROR(Table_TrackDisplacement[[#This Row],[Twist Delta Data]]-Table_TrackDisplacement[[#This Row],[Raw Twist Change]],"-")</f>
        <v>0</v>
      </c>
      <c r="Z7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1314.5598664545885</v>
      </c>
      <c r="AA798" s="29">
        <f>_xlfn.XLOOKUP(Table_TrackDisplacement[[#This Row],[Track ID]],Table__Track_Baseline[Track ID],Table__Track_Baseline[Avg. Gauge],"-")</f>
        <v>1314.6968682557522</v>
      </c>
      <c r="AB798" s="29">
        <f>IFERROR(Table_TrackDisplacement[[#This Row],[Gauge Raw Data]]-Table_TrackDisplacement[[#This Row],[BL Gauge Raw Data]],"-")</f>
        <v>-0.13700180116370575</v>
      </c>
      <c r="AC7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0.19025125505994589</v>
      </c>
    </row>
    <row r="799" spans="1:29" x14ac:dyDescent="0.25">
      <c r="A799" s="27">
        <v>45821.291666666664</v>
      </c>
      <c r="B799" s="28" t="s">
        <v>29</v>
      </c>
      <c r="C799" s="28" t="str">
        <f>Table_TrackDisplacement[[#This Row],[Epoch]]&amp;"-"&amp;Table_TrackDisplacement[[#This Row],[Track ID]]</f>
        <v>45821.2916666667-250-RL-OP-0038</v>
      </c>
      <c r="D799" s="34">
        <v>51902.447765839897</v>
      </c>
      <c r="E799" s="34">
        <v>159190.77623041449</v>
      </c>
      <c r="F799" s="34">
        <v>18.866065372992377</v>
      </c>
      <c r="G799" s="34">
        <v>51902.099872443272</v>
      </c>
      <c r="H799" s="34">
        <v>159189.50704742008</v>
      </c>
      <c r="I799" s="34">
        <v>18.857900000000001</v>
      </c>
      <c r="J799" s="33">
        <v>1.0164512787014246E-8</v>
      </c>
      <c r="K799" s="33">
        <v>1.3333305541891605E-3</v>
      </c>
      <c r="L799" s="33">
        <v>-1.9809990337904537E-5</v>
      </c>
      <c r="M799" s="33">
        <v>3.774315700866282E-6</v>
      </c>
      <c r="N799" s="33">
        <v>1.6804770566523075E-3</v>
      </c>
      <c r="O799" s="33">
        <v>0</v>
      </c>
      <c r="P799" s="29">
        <f>(Table_TrackDisplacement[[#This Row],[LR Track Z]]-Table_TrackDisplacement[[#This Row],[RR Track Z]])*1000</f>
        <v>8.1653729923765184</v>
      </c>
      <c r="Q799" s="29">
        <f>_xlfn.XLOOKUP(Table_TrackDisplacement[[#This Row],[Track ID]],Table__Track_Baseline[Track ID],Table__Track_Baseline[Avg. Cant],"-")</f>
        <v>8.1851829827144229</v>
      </c>
      <c r="R799" s="29">
        <f>Table_TrackDisplacement[[#This Row],[Cant Raw Data]]-Table_TrackDisplacement[[#This Row],[BL Cant Raw Data]]</f>
        <v>-1.9809990337904537E-2</v>
      </c>
      <c r="S799" s="30">
        <f>(Table_TrackDisplacement[[#This Row],[Delta LR Z]]-Table_TrackDisplacement[[#This Row],[Delta RR Z]])*1000</f>
        <v>-1.9809990337904537E-2</v>
      </c>
      <c r="T799" s="29">
        <f>Table_TrackDisplacement[[#This Row],[Cant Delta Data]]-Table_TrackDisplacement[[#This Row],[Raw Cant Change]]</f>
        <v>0</v>
      </c>
      <c r="U799" s="29">
        <f ca="1">IFERROR(Table_TrackDisplacement[[#This Row],[Cant Raw Data]]-OFFSET(Table_TrackDisplacement[[#This Row],[Cant Raw Data]],-2,0),"-")</f>
        <v>1.2897063056094282</v>
      </c>
      <c r="V799" s="29">
        <f ca="1">_xlfn.XLOOKUP(Table_TrackDisplacement[[#This Row],[Track ID]],Table__Track_Baseline[Track ID],Table__Track_Baseline[Avg. Twist],"-")</f>
        <v>1.5136291301907079</v>
      </c>
      <c r="W799" s="29">
        <f ca="1">IFERROR(Table_TrackDisplacement[[#This Row],[Twist Raw Data]]-Table_TrackDisplacement[[#This Row],[BL Twist Raw Data]],"-")</f>
        <v>-0.22392282458127966</v>
      </c>
      <c r="X799" s="29">
        <f ca="1">IFERROR(Table_TrackDisplacement[[#This Row],[Cant Delta Data]]-OFFSET(Table_TrackDisplacement[[#This Row],[Cant Delta Data]],-2,0),"-")</f>
        <v>-0.22392282458127966</v>
      </c>
      <c r="Y799" s="29">
        <f ca="1">IFERROR(Table_TrackDisplacement[[#This Row],[Twist Delta Data]]-Table_TrackDisplacement[[#This Row],[Raw Twist Change]],"-")</f>
        <v>0</v>
      </c>
      <c r="Z7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1316.0250613221585</v>
      </c>
      <c r="AA799" s="29">
        <f>_xlfn.XLOOKUP(Table_TrackDisplacement[[#This Row],[Track ID]],Table__Track_Baseline[Track ID],Table__Track_Baseline[Avg. Gauge],"-")</f>
        <v>1316.360972673865</v>
      </c>
      <c r="AB799" s="29">
        <f>IFERROR(Table_TrackDisplacement[[#This Row],[Gauge Raw Data]]-Table_TrackDisplacement[[#This Row],[BL Gauge Raw Data]],"-")</f>
        <v>-0.33591135170649977</v>
      </c>
      <c r="AC7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0.34773164757288105</v>
      </c>
    </row>
    <row r="800" spans="1:29" x14ac:dyDescent="0.25">
      <c r="A800" s="27">
        <v>45821.291666666664</v>
      </c>
      <c r="B800" s="28" t="s">
        <v>30</v>
      </c>
      <c r="C800" s="28" t="str">
        <f>Table_TrackDisplacement[[#This Row],[Epoch]]&amp;"-"&amp;Table_TrackDisplacement[[#This Row],[Track ID]]</f>
        <v>45821.2916666667-250-RL-OP-0039</v>
      </c>
      <c r="D800" s="34">
        <v>51903.412339888513</v>
      </c>
      <c r="E800" s="34">
        <v>159190.51241841505</v>
      </c>
      <c r="F800" s="34">
        <v>18.86643099375512</v>
      </c>
      <c r="G800" s="34">
        <v>51903.064539433311</v>
      </c>
      <c r="H800" s="34">
        <v>159189.24357522361</v>
      </c>
      <c r="I800" s="34">
        <v>18.857900000000001</v>
      </c>
      <c r="J800" s="33">
        <v>6.6997017711400986E-8</v>
      </c>
      <c r="K800" s="33">
        <v>1.3333150127436966E-3</v>
      </c>
      <c r="L800" s="33">
        <v>-1.3060411973953023E-4</v>
      </c>
      <c r="M800" s="33">
        <v>3.1982955988496542E-5</v>
      </c>
      <c r="N800" s="33">
        <v>1.7836939368862659E-3</v>
      </c>
      <c r="O800" s="33">
        <v>0</v>
      </c>
      <c r="P800" s="29">
        <f>(Table_TrackDisplacement[[#This Row],[LR Track Z]]-Table_TrackDisplacement[[#This Row],[RR Track Z]])*1000</f>
        <v>8.5309937551194537</v>
      </c>
      <c r="Q800" s="29">
        <f>_xlfn.XLOOKUP(Table_TrackDisplacement[[#This Row],[Track ID]],Table__Track_Baseline[Track ID],Table__Track_Baseline[Avg. Cant],"-")</f>
        <v>8.6615978748589839</v>
      </c>
      <c r="R800" s="29">
        <f>Table_TrackDisplacement[[#This Row],[Cant Raw Data]]-Table_TrackDisplacement[[#This Row],[BL Cant Raw Data]]</f>
        <v>-0.13060411973953023</v>
      </c>
      <c r="S800" s="30">
        <f>(Table_TrackDisplacement[[#This Row],[Delta LR Z]]-Table_TrackDisplacement[[#This Row],[Delta RR Z]])*1000</f>
        <v>-0.13060411973953023</v>
      </c>
      <c r="T800" s="29">
        <f>Table_TrackDisplacement[[#This Row],[Cant Delta Data]]-Table_TrackDisplacement[[#This Row],[Raw Cant Change]]</f>
        <v>0</v>
      </c>
      <c r="U800" s="29">
        <f ca="1">IFERROR(Table_TrackDisplacement[[#This Row],[Cant Raw Data]]-OFFSET(Table_TrackDisplacement[[#This Row],[Cant Raw Data]],-2,0),"-")</f>
        <v>1.0022440618975281</v>
      </c>
      <c r="V800" s="29">
        <f ca="1">_xlfn.XLOOKUP(Table_TrackDisplacement[[#This Row],[Track ID]],Table__Track_Baseline[Track ID],Table__Track_Baseline[Avg. Twist],"-")</f>
        <v>1.2281620775240754</v>
      </c>
      <c r="W800" s="29">
        <f ca="1">IFERROR(Table_TrackDisplacement[[#This Row],[Twist Raw Data]]-Table_TrackDisplacement[[#This Row],[BL Twist Raw Data]],"-")</f>
        <v>-0.22591801562654723</v>
      </c>
      <c r="X800" s="29">
        <f ca="1">IFERROR(Table_TrackDisplacement[[#This Row],[Cant Delta Data]]-OFFSET(Table_TrackDisplacement[[#This Row],[Cant Delta Data]],-2,0),"-")</f>
        <v>-0.22591801562654723</v>
      </c>
      <c r="Y800" s="29">
        <f ca="1">IFERROR(Table_TrackDisplacement[[#This Row],[Twist Delta Data]]-Table_TrackDisplacement[[#This Row],[Raw Twist Change]],"-")</f>
        <v>0</v>
      </c>
      <c r="Z8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1315.6751038779332</v>
      </c>
      <c r="AA800" s="29">
        <f>_xlfn.XLOOKUP(Table_TrackDisplacement[[#This Row],[Track ID]],Table__Track_Baseline[Track ID],Table__Track_Baseline[Avg. Gauge],"-")</f>
        <v>1316.118744445334</v>
      </c>
      <c r="AB800" s="29">
        <f>IFERROR(Table_TrackDisplacement[[#This Row],[Gauge Raw Data]]-Table_TrackDisplacement[[#This Row],[BL Gauge Raw Data]],"-")</f>
        <v>-0.44364056740073465</v>
      </c>
      <c r="AC8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0.47001833989939223</v>
      </c>
    </row>
    <row r="801" spans="1:29" x14ac:dyDescent="0.25">
      <c r="A801" s="27">
        <v>45821.291666666664</v>
      </c>
      <c r="B801" s="28" t="s">
        <v>31</v>
      </c>
      <c r="C801" s="28" t="str">
        <f>Table_TrackDisplacement[[#This Row],[Epoch]]&amp;"-"&amp;Table_TrackDisplacement[[#This Row],[Track ID]]</f>
        <v>45821.2916666667-250-RL-OP-0040</v>
      </c>
      <c r="D801" s="34">
        <v>51904.376913937129</v>
      </c>
      <c r="E801" s="34">
        <v>159190.24860641561</v>
      </c>
      <c r="F801" s="34">
        <v>18.866796614517863</v>
      </c>
      <c r="G801" s="34">
        <v>51904.029206423358</v>
      </c>
      <c r="H801" s="34">
        <v>159188.9801030271</v>
      </c>
      <c r="I801" s="34">
        <v>18.857900000000001</v>
      </c>
      <c r="J801" s="33">
        <v>1.2382224667817354E-7</v>
      </c>
      <c r="K801" s="33">
        <v>1.3332994712982327E-3</v>
      </c>
      <c r="L801" s="33">
        <v>-2.4139824914115593E-4</v>
      </c>
      <c r="M801" s="33">
        <v>6.0191603552084416E-5</v>
      </c>
      <c r="N801" s="33">
        <v>1.8869107880163938E-3</v>
      </c>
      <c r="O801" s="33">
        <v>0</v>
      </c>
      <c r="P801" s="29">
        <f>(Table_TrackDisplacement[[#This Row],[LR Track Z]]-Table_TrackDisplacement[[#This Row],[RR Track Z]])*1000</f>
        <v>8.896614517862389</v>
      </c>
      <c r="Q801" s="29">
        <f>_xlfn.XLOOKUP(Table_TrackDisplacement[[#This Row],[Track ID]],Table__Track_Baseline[Track ID],Table__Track_Baseline[Avg. Cant],"-")</f>
        <v>9.1380127670035449</v>
      </c>
      <c r="R801" s="29">
        <f>Table_TrackDisplacement[[#This Row],[Cant Raw Data]]-Table_TrackDisplacement[[#This Row],[BL Cant Raw Data]]</f>
        <v>-0.24139824914115593</v>
      </c>
      <c r="S801" s="30">
        <f>(Table_TrackDisplacement[[#This Row],[Delta LR Z]]-Table_TrackDisplacement[[#This Row],[Delta RR Z]])*1000</f>
        <v>-0.24139824914115593</v>
      </c>
      <c r="T801" s="29">
        <f>Table_TrackDisplacement[[#This Row],[Cant Delta Data]]-Table_TrackDisplacement[[#This Row],[Raw Cant Change]]</f>
        <v>0</v>
      </c>
      <c r="U801" s="29">
        <f ca="1">IFERROR(Table_TrackDisplacement[[#This Row],[Cant Raw Data]]-OFFSET(Table_TrackDisplacement[[#This Row],[Cant Raw Data]],-2,0),"-")</f>
        <v>0.73124152548587062</v>
      </c>
      <c r="V801" s="29">
        <f ca="1">_xlfn.XLOOKUP(Table_TrackDisplacement[[#This Row],[Track ID]],Table__Track_Baseline[Track ID],Table__Track_Baseline[Avg. Twist],"-")</f>
        <v>0.95282978428912202</v>
      </c>
      <c r="W801" s="29">
        <f ca="1">IFERROR(Table_TrackDisplacement[[#This Row],[Twist Raw Data]]-Table_TrackDisplacement[[#This Row],[BL Twist Raw Data]],"-")</f>
        <v>-0.22158825880325139</v>
      </c>
      <c r="X801" s="29">
        <f ca="1">IFERROR(Table_TrackDisplacement[[#This Row],[Cant Delta Data]]-OFFSET(Table_TrackDisplacement[[#This Row],[Cant Delta Data]],-2,0),"-")</f>
        <v>-0.22158825880325139</v>
      </c>
      <c r="Y801" s="29">
        <f ca="1">IFERROR(Table_TrackDisplacement[[#This Row],[Twist Delta Data]]-Table_TrackDisplacement[[#This Row],[Raw Twist Change]],"-")</f>
        <v>0</v>
      </c>
      <c r="Z8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1315.3252493336465</v>
      </c>
      <c r="AA801" s="29">
        <f>_xlfn.XLOOKUP(Table_TrackDisplacement[[#This Row],[Track ID]],Table__Track_Baseline[Track ID],Table__Track_Baseline[Avg. Gauge],"-")</f>
        <v>1315.8766898367924</v>
      </c>
      <c r="AB801" s="29">
        <f>IFERROR(Table_TrackDisplacement[[#This Row],[Gauge Raw Data]]-Table_TrackDisplacement[[#This Row],[BL Gauge Raw Data]],"-")</f>
        <v>-0.55144050314584092</v>
      </c>
      <c r="AC8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0.6069322392473363</v>
      </c>
    </row>
    <row r="802" spans="1:29" x14ac:dyDescent="0.25">
      <c r="A802" s="27">
        <v>45821.291666666664</v>
      </c>
      <c r="B802" s="28" t="s">
        <v>32</v>
      </c>
      <c r="C802" s="28" t="str">
        <f>Table_TrackDisplacement[[#This Row],[Epoch]]&amp;"-"&amp;Table_TrackDisplacement[[#This Row],[Track ID]]</f>
        <v>45821.2916666667-250-RL-OP-0041</v>
      </c>
      <c r="D802" s="34">
        <v>51905.341856193925</v>
      </c>
      <c r="E802" s="34">
        <v>159189.98623491602</v>
      </c>
      <c r="F802" s="34">
        <v>18.867392432941728</v>
      </c>
      <c r="G802" s="34">
        <v>51905.003852351983</v>
      </c>
      <c r="H802" s="34">
        <v>159188.71495702621</v>
      </c>
      <c r="I802" s="34">
        <v>18.858054709071411</v>
      </c>
      <c r="J802" s="33">
        <v>1.481648359913379E-5</v>
      </c>
      <c r="K802" s="33">
        <v>1.3890945992898196E-3</v>
      </c>
      <c r="L802" s="33">
        <v>-3.7309020656550729E-4</v>
      </c>
      <c r="M802" s="33">
        <v>-4.9013833631761372E-6</v>
      </c>
      <c r="N802" s="33">
        <v>1.9812601967714727E-3</v>
      </c>
      <c r="O802" s="33">
        <v>-4.9989653579274318E-5</v>
      </c>
      <c r="P802" s="29">
        <f>(Table_TrackDisplacement[[#This Row],[LR Track Z]]-Table_TrackDisplacement[[#This Row],[RR Track Z]])*1000</f>
        <v>9.3377238703169496</v>
      </c>
      <c r="Q802" s="29">
        <f>_xlfn.XLOOKUP(Table_TrackDisplacement[[#This Row],[Track ID]],Table__Track_Baseline[Track ID],Table__Track_Baseline[Avg. Cant],"-")</f>
        <v>9.6608244233031826</v>
      </c>
      <c r="R802" s="29">
        <f>Table_TrackDisplacement[[#This Row],[Cant Raw Data]]-Table_TrackDisplacement[[#This Row],[BL Cant Raw Data]]</f>
        <v>-0.32310055298623297</v>
      </c>
      <c r="S802" s="30">
        <f>(Table_TrackDisplacement[[#This Row],[Delta LR Z]]-Table_TrackDisplacement[[#This Row],[Delta RR Z]])*1000</f>
        <v>-0.32310055298623297</v>
      </c>
      <c r="T802" s="29">
        <f>Table_TrackDisplacement[[#This Row],[Cant Delta Data]]-Table_TrackDisplacement[[#This Row],[Raw Cant Change]]</f>
        <v>0</v>
      </c>
      <c r="U802" s="29">
        <f ca="1">IFERROR(Table_TrackDisplacement[[#This Row],[Cant Raw Data]]-OFFSET(Table_TrackDisplacement[[#This Row],[Cant Raw Data]],-2,0),"-")</f>
        <v>0.80673011519749593</v>
      </c>
      <c r="V802" s="29">
        <f ca="1">_xlfn.XLOOKUP(Table_TrackDisplacement[[#This Row],[Track ID]],Table__Track_Baseline[Track ID],Table__Track_Baseline[Avg. Twist],"-")</f>
        <v>0.99922654844419867</v>
      </c>
      <c r="W802" s="29">
        <f ca="1">IFERROR(Table_TrackDisplacement[[#This Row],[Twist Raw Data]]-Table_TrackDisplacement[[#This Row],[BL Twist Raw Data]],"-")</f>
        <v>-0.19249643324670274</v>
      </c>
      <c r="X802" s="29">
        <f ca="1">IFERROR(Table_TrackDisplacement[[#This Row],[Cant Delta Data]]-OFFSET(Table_TrackDisplacement[[#This Row],[Cant Delta Data]],-2,0),"-")</f>
        <v>-0.19249643324670274</v>
      </c>
      <c r="Y802" s="29">
        <f ca="1">IFERROR(Table_TrackDisplacement[[#This Row],[Twist Delta Data]]-Table_TrackDisplacement[[#This Row],[Raw Twist Change]],"-")</f>
        <v>0</v>
      </c>
      <c r="Z8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1315.477579961768</v>
      </c>
      <c r="AA802" s="29">
        <f>_xlfn.XLOOKUP(Table_TrackDisplacement[[#This Row],[Track ID]],Table__Track_Baseline[Track ID],Table__Track_Baseline[Avg. Gauge],"-")</f>
        <v>1316.0471258679206</v>
      </c>
      <c r="AB802" s="29">
        <f>IFERROR(Table_TrackDisplacement[[#This Row],[Gauge Raw Data]]-Table_TrackDisplacement[[#This Row],[BL Gauge Raw Data]],"-")</f>
        <v>-0.56954590615259804</v>
      </c>
      <c r="AC8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0.67486506537111257</v>
      </c>
    </row>
    <row r="803" spans="1:29" x14ac:dyDescent="0.25">
      <c r="A803" s="27">
        <v>45821.291666666664</v>
      </c>
      <c r="B803" s="28" t="s">
        <v>33</v>
      </c>
      <c r="C803" s="28" t="str">
        <f>Table_TrackDisplacement[[#This Row],[Epoch]]&amp;"-"&amp;Table_TrackDisplacement[[#This Row],[Track ID]]</f>
        <v>45821.2916666667-250-RL-OP-0042</v>
      </c>
      <c r="D803" s="34">
        <v>51906.308696346234</v>
      </c>
      <c r="E803" s="34">
        <v>159189.73085839444</v>
      </c>
      <c r="F803" s="34">
        <v>18.869110605337301</v>
      </c>
      <c r="G803" s="34">
        <v>51905.970416035314</v>
      </c>
      <c r="H803" s="34">
        <v>159188.45853275422</v>
      </c>
      <c r="I803" s="34">
        <v>18.859167723973648</v>
      </c>
      <c r="J803" s="33">
        <v>1.0186987492488697E-4</v>
      </c>
      <c r="K803" s="33">
        <v>1.7167165642604232E-3</v>
      </c>
      <c r="L803" s="33">
        <v>-6.0667935600378087E-4</v>
      </c>
      <c r="M803" s="33">
        <v>-4.016316233901307E-5</v>
      </c>
      <c r="N803" s="33">
        <v>1.8464413878973573E-3</v>
      </c>
      <c r="O803" s="33">
        <v>-4.0962744909478488E-4</v>
      </c>
      <c r="P803" s="29">
        <f>(Table_TrackDisplacement[[#This Row],[LR Track Z]]-Table_TrackDisplacement[[#This Row],[RR Track Z]])*1000</f>
        <v>9.9428813636528446</v>
      </c>
      <c r="Q803" s="29">
        <f>_xlfn.XLOOKUP(Table_TrackDisplacement[[#This Row],[Track ID]],Table__Track_Baseline[Track ID],Table__Track_Baseline[Avg. Cant],"-")</f>
        <v>10.139933270561841</v>
      </c>
      <c r="R803" s="29">
        <f>Table_TrackDisplacement[[#This Row],[Cant Raw Data]]-Table_TrackDisplacement[[#This Row],[BL Cant Raw Data]]</f>
        <v>-0.19705190690899599</v>
      </c>
      <c r="S803" s="30">
        <f>(Table_TrackDisplacement[[#This Row],[Delta LR Z]]-Table_TrackDisplacement[[#This Row],[Delta RR Z]])*1000</f>
        <v>-0.19705190690899599</v>
      </c>
      <c r="T803" s="29">
        <f>Table_TrackDisplacement[[#This Row],[Cant Delta Data]]-Table_TrackDisplacement[[#This Row],[Raw Cant Change]]</f>
        <v>0</v>
      </c>
      <c r="U803" s="29">
        <f ca="1">IFERROR(Table_TrackDisplacement[[#This Row],[Cant Raw Data]]-OFFSET(Table_TrackDisplacement[[#This Row],[Cant Raw Data]],-2,0),"-")</f>
        <v>1.0462668457904556</v>
      </c>
      <c r="V803" s="29">
        <f ca="1">_xlfn.XLOOKUP(Table_TrackDisplacement[[#This Row],[Track ID]],Table__Track_Baseline[Track ID],Table__Track_Baseline[Avg. Twist],"-")</f>
        <v>1.0019205035582956</v>
      </c>
      <c r="W803" s="29">
        <f ca="1">IFERROR(Table_TrackDisplacement[[#This Row],[Twist Raw Data]]-Table_TrackDisplacement[[#This Row],[BL Twist Raw Data]],"-")</f>
        <v>4.4346342232159941E-2</v>
      </c>
      <c r="X803" s="29">
        <f ca="1">IFERROR(Table_TrackDisplacement[[#This Row],[Cant Delta Data]]-OFFSET(Table_TrackDisplacement[[#This Row],[Cant Delta Data]],-2,0),"-")</f>
        <v>4.4346342232159941E-2</v>
      </c>
      <c r="Y803" s="29">
        <f ca="1">IFERROR(Table_TrackDisplacement[[#This Row],[Twist Delta Data]]-Table_TrackDisplacement[[#This Row],[Raw Twist Change]],"-")</f>
        <v>0</v>
      </c>
      <c r="Z8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1316.5655944227044</v>
      </c>
      <c r="AA803" s="29">
        <f>_xlfn.XLOOKUP(Table_TrackDisplacement[[#This Row],[Track ID]],Table__Track_Baseline[Track ID],Table__Track_Baseline[Avg. Gauge],"-")</f>
        <v>1316.655979842496</v>
      </c>
      <c r="AB803" s="29">
        <f>IFERROR(Table_TrackDisplacement[[#This Row],[Gauge Raw Data]]-Table_TrackDisplacement[[#This Row],[BL Gauge Raw Data]],"-")</f>
        <v>-9.038541979157344E-2</v>
      </c>
      <c r="AC8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0.27537495811804258</v>
      </c>
    </row>
    <row r="804" spans="1:29" x14ac:dyDescent="0.25">
      <c r="A804" s="27">
        <v>45821.291666666664</v>
      </c>
      <c r="B804" s="28" t="s">
        <v>34</v>
      </c>
      <c r="C804" s="28" t="str">
        <f>Table_TrackDisplacement[[#This Row],[Epoch]]&amp;"-"&amp;Table_TrackDisplacement[[#This Row],[Track ID]]</f>
        <v>45821.2916666667-250-RL-OP-0043</v>
      </c>
      <c r="D804" s="34">
        <v>51907.275536498542</v>
      </c>
      <c r="E804" s="34">
        <v>159189.47548187288</v>
      </c>
      <c r="F804" s="34">
        <v>18.870828777732875</v>
      </c>
      <c r="G804" s="34">
        <v>51906.936979718637</v>
      </c>
      <c r="H804" s="34">
        <v>159188.20210848222</v>
      </c>
      <c r="I804" s="34">
        <v>18.860280738875886</v>
      </c>
      <c r="J804" s="33">
        <v>1.8892325897468254E-4</v>
      </c>
      <c r="K804" s="33">
        <v>2.0443385874386877E-3</v>
      </c>
      <c r="L804" s="33">
        <v>-8.4026850543850173E-4</v>
      </c>
      <c r="M804" s="33">
        <v>-7.5424941314850003E-5</v>
      </c>
      <c r="N804" s="33">
        <v>1.7116226081270725E-3</v>
      </c>
      <c r="O804" s="33">
        <v>-7.6926524461029544E-4</v>
      </c>
      <c r="P804" s="29">
        <f>(Table_TrackDisplacement[[#This Row],[LR Track Z]]-Table_TrackDisplacement[[#This Row],[RR Track Z]])*1000</f>
        <v>10.54803885698874</v>
      </c>
      <c r="Q804" s="29">
        <f>_xlfn.XLOOKUP(Table_TrackDisplacement[[#This Row],[Track ID]],Table__Track_Baseline[Track ID],Table__Track_Baseline[Avg. Cant],"-")</f>
        <v>10.619042117816946</v>
      </c>
      <c r="R804" s="29">
        <f>Table_TrackDisplacement[[#This Row],[Cant Raw Data]]-Table_TrackDisplacement[[#This Row],[BL Cant Raw Data]]</f>
        <v>-7.1003260828206294E-2</v>
      </c>
      <c r="S804" s="30">
        <f>(Table_TrackDisplacement[[#This Row],[Delta LR Z]]-Table_TrackDisplacement[[#This Row],[Delta RR Z]])*1000</f>
        <v>-7.1003260828206294E-2</v>
      </c>
      <c r="T804" s="29">
        <f>Table_TrackDisplacement[[#This Row],[Cant Delta Data]]-Table_TrackDisplacement[[#This Row],[Raw Cant Change]]</f>
        <v>0</v>
      </c>
      <c r="U804" s="29">
        <f ca="1">IFERROR(Table_TrackDisplacement[[#This Row],[Cant Raw Data]]-OFFSET(Table_TrackDisplacement[[#This Row],[Cant Raw Data]],-2,0),"-")</f>
        <v>1.2103149866717899</v>
      </c>
      <c r="V804" s="29">
        <f ca="1">_xlfn.XLOOKUP(Table_TrackDisplacement[[#This Row],[Track ID]],Table__Track_Baseline[Track ID],Table__Track_Baseline[Avg. Twist],"-")</f>
        <v>0.95821769451376326</v>
      </c>
      <c r="W804" s="29">
        <f ca="1">IFERROR(Table_TrackDisplacement[[#This Row],[Twist Raw Data]]-Table_TrackDisplacement[[#This Row],[BL Twist Raw Data]],"-")</f>
        <v>0.25209729215802668</v>
      </c>
      <c r="X804" s="29">
        <f ca="1">IFERROR(Table_TrackDisplacement[[#This Row],[Cant Delta Data]]-OFFSET(Table_TrackDisplacement[[#This Row],[Cant Delta Data]],-2,0),"-")</f>
        <v>0.25209729215802668</v>
      </c>
      <c r="Y804" s="29">
        <f ca="1">IFERROR(Table_TrackDisplacement[[#This Row],[Twist Delta Data]]-Table_TrackDisplacement[[#This Row],[Raw Twist Change]],"-")</f>
        <v>0</v>
      </c>
      <c r="Z8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1317.6538795888009</v>
      </c>
      <c r="AA804" s="29">
        <f>_xlfn.XLOOKUP(Table_TrackDisplacement[[#This Row],[Track ID]],Table__Track_Baseline[Track ID],Table__Track_Baseline[Avg. Gauge],"-")</f>
        <v>1317.2650047757083</v>
      </c>
      <c r="AB804" s="29">
        <f>IFERROR(Table_TrackDisplacement[[#This Row],[Gauge Raw Data]]-Table_TrackDisplacement[[#This Row],[BL Gauge Raw Data]],"-")</f>
        <v>0.38887481309257055</v>
      </c>
      <c r="AC8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0.43083797062682422</v>
      </c>
    </row>
    <row r="805" spans="1:29" x14ac:dyDescent="0.25">
      <c r="A805" s="27">
        <v>45821.291666666664</v>
      </c>
      <c r="B805" s="28" t="s">
        <v>35</v>
      </c>
      <c r="C805" s="28" t="str">
        <f>Table_TrackDisplacement[[#This Row],[Epoch]]&amp;"-"&amp;Table_TrackDisplacement[[#This Row],[Track ID]]</f>
        <v>45821.2916666667-250-RL-OP-0044</v>
      </c>
      <c r="D805" s="34">
        <v>51908.24281274675</v>
      </c>
      <c r="E805" s="34">
        <v>159189.22352581975</v>
      </c>
      <c r="F805" s="34">
        <v>18.872961662236339</v>
      </c>
      <c r="G805" s="34">
        <v>51907.905517584324</v>
      </c>
      <c r="H805" s="34">
        <v>159187.94920456348</v>
      </c>
      <c r="I805" s="34">
        <v>18.861831288624526</v>
      </c>
      <c r="J805" s="33">
        <v>-1.2388256436679512E-5</v>
      </c>
      <c r="K805" s="33">
        <v>2.285472844960168E-3</v>
      </c>
      <c r="L805" s="33">
        <v>-8.9792028555990555E-4</v>
      </c>
      <c r="M805" s="33">
        <v>1.0110570656252094E-3</v>
      </c>
      <c r="N805" s="33">
        <v>1.3769209908787161E-3</v>
      </c>
      <c r="O805" s="33">
        <v>-9.9970184131947804E-4</v>
      </c>
      <c r="P805" s="29">
        <f>(Table_TrackDisplacement[[#This Row],[LR Track Z]]-Table_TrackDisplacement[[#This Row],[RR Track Z]])*1000</f>
        <v>11.130373611813127</v>
      </c>
      <c r="Q805" s="29">
        <f>_xlfn.XLOOKUP(Table_TrackDisplacement[[#This Row],[Track ID]],Table__Track_Baseline[Track ID],Table__Track_Baseline[Avg. Cant],"-")</f>
        <v>11.028592056053554</v>
      </c>
      <c r="R805" s="29">
        <f>Table_TrackDisplacement[[#This Row],[Cant Raw Data]]-Table_TrackDisplacement[[#This Row],[BL Cant Raw Data]]</f>
        <v>0.10178155575957248</v>
      </c>
      <c r="S805" s="30">
        <f>(Table_TrackDisplacement[[#This Row],[Delta LR Z]]-Table_TrackDisplacement[[#This Row],[Delta RR Z]])*1000</f>
        <v>0.10178155575957248</v>
      </c>
      <c r="T805" s="29">
        <f>Table_TrackDisplacement[[#This Row],[Cant Delta Data]]-Table_TrackDisplacement[[#This Row],[Raw Cant Change]]</f>
        <v>0</v>
      </c>
      <c r="U805" s="29">
        <f ca="1">IFERROR(Table_TrackDisplacement[[#This Row],[Cant Raw Data]]-OFFSET(Table_TrackDisplacement[[#This Row],[Cant Raw Data]],-2,0),"-")</f>
        <v>1.1874922481602823</v>
      </c>
      <c r="V805" s="29">
        <f ca="1">_xlfn.XLOOKUP(Table_TrackDisplacement[[#This Row],[Track ID]],Table__Track_Baseline[Track ID],Table__Track_Baseline[Avg. Twist],"-")</f>
        <v>0.88865878549171384</v>
      </c>
      <c r="W805" s="29">
        <f ca="1">IFERROR(Table_TrackDisplacement[[#This Row],[Twist Raw Data]]-Table_TrackDisplacement[[#This Row],[BL Twist Raw Data]],"-")</f>
        <v>0.29883346266856847</v>
      </c>
      <c r="X805" s="29">
        <f ca="1">IFERROR(Table_TrackDisplacement[[#This Row],[Cant Delta Data]]-OFFSET(Table_TrackDisplacement[[#This Row],[Cant Delta Data]],-2,0),"-")</f>
        <v>0.29883346266856847</v>
      </c>
      <c r="Y805" s="29">
        <f ca="1">IFERROR(Table_TrackDisplacement[[#This Row],[Twist Delta Data]]-Table_TrackDisplacement[[#This Row],[Raw Twist Change]],"-")</f>
        <v>0</v>
      </c>
      <c r="Z8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1318.2513326289838</v>
      </c>
      <c r="AA805" s="29">
        <f>_xlfn.XLOOKUP(Table_TrackDisplacement[[#This Row],[Track ID]],Table__Track_Baseline[Track ID],Table__Track_Baseline[Avg. Gauge],"-")</f>
        <v>1317.6346329476246</v>
      </c>
      <c r="AB805" s="29">
        <f>IFERROR(Table_TrackDisplacement[[#This Row],[Gauge Raw Data]]-Table_TrackDisplacement[[#This Row],[BL Gauge Raw Data]],"-")</f>
        <v>0.61669968135925046</v>
      </c>
      <c r="AC8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1.3723214943656774</v>
      </c>
    </row>
    <row r="806" spans="1:29" x14ac:dyDescent="0.25">
      <c r="A806" s="27">
        <v>45821.291666666664</v>
      </c>
      <c r="B806" s="28" t="s">
        <v>36</v>
      </c>
      <c r="C806" s="28" t="str">
        <f>Table_TrackDisplacement[[#This Row],[Epoch]]&amp;"-"&amp;Table_TrackDisplacement[[#This Row],[Track ID]]</f>
        <v>45821.2916666667-250-RL-OP-0045</v>
      </c>
      <c r="D806" s="34">
        <v>51909.212340103608</v>
      </c>
      <c r="E806" s="34">
        <v>159188.97856142768</v>
      </c>
      <c r="F806" s="34">
        <v>18.875986708591611</v>
      </c>
      <c r="G806" s="34">
        <v>51908.874845612292</v>
      </c>
      <c r="H806" s="34">
        <v>159187.70344515948</v>
      </c>
      <c r="I806" s="34">
        <v>18.864174266709448</v>
      </c>
      <c r="J806" s="33">
        <v>-5.1357303163968027E-5</v>
      </c>
      <c r="K806" s="33">
        <v>2.1349208545871079E-3</v>
      </c>
      <c r="L806" s="33">
        <v>-5.768139173802922E-4</v>
      </c>
      <c r="M806" s="33">
        <v>1.0422213163110428E-3</v>
      </c>
      <c r="N806" s="33">
        <v>1.4997722464613616E-3</v>
      </c>
      <c r="O806" s="33">
        <v>-9.9886148425554211E-4</v>
      </c>
      <c r="P806" s="29">
        <f>(Table_TrackDisplacement[[#This Row],[LR Track Z]]-Table_TrackDisplacement[[#This Row],[RR Track Z]])*1000</f>
        <v>11.812441882163682</v>
      </c>
      <c r="Q806" s="29">
        <f>_xlfn.XLOOKUP(Table_TrackDisplacement[[#This Row],[Track ID]],Table__Track_Baseline[Track ID],Table__Track_Baseline[Avg. Cant],"-")</f>
        <v>11.390394315288432</v>
      </c>
      <c r="R806" s="29">
        <f>Table_TrackDisplacement[[#This Row],[Cant Raw Data]]-Table_TrackDisplacement[[#This Row],[BL Cant Raw Data]]</f>
        <v>0.42204756687524991</v>
      </c>
      <c r="S806" s="30">
        <f>(Table_TrackDisplacement[[#This Row],[Delta LR Z]]-Table_TrackDisplacement[[#This Row],[Delta RR Z]])*1000</f>
        <v>0.42204756687524991</v>
      </c>
      <c r="T806" s="29">
        <f>Table_TrackDisplacement[[#This Row],[Cant Delta Data]]-Table_TrackDisplacement[[#This Row],[Raw Cant Change]]</f>
        <v>0</v>
      </c>
      <c r="U806" s="29">
        <f ca="1">IFERROR(Table_TrackDisplacement[[#This Row],[Cant Raw Data]]-OFFSET(Table_TrackDisplacement[[#This Row],[Cant Raw Data]],-2,0),"-")</f>
        <v>1.2644030251749427</v>
      </c>
      <c r="V806" s="29">
        <f ca="1">_xlfn.XLOOKUP(Table_TrackDisplacement[[#This Row],[Track ID]],Table__Track_Baseline[Track ID],Table__Track_Baseline[Avg. Twist],"-")</f>
        <v>0.77135219747148653</v>
      </c>
      <c r="W806" s="29">
        <f ca="1">IFERROR(Table_TrackDisplacement[[#This Row],[Twist Raw Data]]-Table_TrackDisplacement[[#This Row],[BL Twist Raw Data]],"-")</f>
        <v>0.49305082770345621</v>
      </c>
      <c r="X806" s="29">
        <f ca="1">IFERROR(Table_TrackDisplacement[[#This Row],[Cant Delta Data]]-OFFSET(Table_TrackDisplacement[[#This Row],[Cant Delta Data]],-2,0),"-")</f>
        <v>0.49305082770345621</v>
      </c>
      <c r="Y806" s="29">
        <f ca="1">IFERROR(Table_TrackDisplacement[[#This Row],[Twist Delta Data]]-Table_TrackDisplacement[[#This Row],[Raw Twist Change]],"-")</f>
        <v>0</v>
      </c>
      <c r="Z8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1319.0767842965574</v>
      </c>
      <c r="AA806" s="29">
        <f>_xlfn.XLOOKUP(Table_TrackDisplacement[[#This Row],[Track ID]],Table__Track_Baseline[Track ID],Table__Track_Baseline[Avg. Gauge],"-")</f>
        <v>1318.7394535583733</v>
      </c>
      <c r="AB806" s="29">
        <f>IFERROR(Table_TrackDisplacement[[#This Row],[Gauge Raw Data]]-Table_TrackDisplacement[[#This Row],[BL Gauge Raw Data]],"-")</f>
        <v>0.33733073818416415</v>
      </c>
      <c r="AC8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1.3332111986036803</v>
      </c>
    </row>
    <row r="807" spans="1:29" x14ac:dyDescent="0.25">
      <c r="A807" s="27">
        <v>45821.291666666664</v>
      </c>
      <c r="B807" s="28" t="s">
        <v>37</v>
      </c>
      <c r="C807" s="28" t="str">
        <f>Table_TrackDisplacement[[#This Row],[Epoch]]&amp;"-"&amp;Table_TrackDisplacement[[#This Row],[Track ID]]</f>
        <v>45821.2916666667-250-RL-OP-0046</v>
      </c>
      <c r="D807" s="34">
        <v>51910.181867460473</v>
      </c>
      <c r="E807" s="34">
        <v>159188.73359703558</v>
      </c>
      <c r="F807" s="34">
        <v>18.87901175494688</v>
      </c>
      <c r="G807" s="34">
        <v>51909.84417364026</v>
      </c>
      <c r="H807" s="34">
        <v>159187.45768575551</v>
      </c>
      <c r="I807" s="34">
        <v>18.866517244794366</v>
      </c>
      <c r="J807" s="33">
        <v>-9.0326342615298927E-5</v>
      </c>
      <c r="K807" s="33">
        <v>1.9843688351102173E-3</v>
      </c>
      <c r="L807" s="33">
        <v>-2.5570754920423155E-4</v>
      </c>
      <c r="M807" s="33">
        <v>1.0733855597209185E-3</v>
      </c>
      <c r="N807" s="33">
        <v>1.6226235311478376E-3</v>
      </c>
      <c r="O807" s="33">
        <v>-9.980211271951589E-4</v>
      </c>
      <c r="P807" s="29">
        <f>(Table_TrackDisplacement[[#This Row],[LR Track Z]]-Table_TrackDisplacement[[#This Row],[RR Track Z]])*1000</f>
        <v>12.494510152514238</v>
      </c>
      <c r="Q807" s="29">
        <f>_xlfn.XLOOKUP(Table_TrackDisplacement[[#This Row],[Track ID]],Table__Track_Baseline[Track ID],Table__Track_Baseline[Avg. Cant],"-")</f>
        <v>11.75219657452331</v>
      </c>
      <c r="R807" s="29">
        <f>Table_TrackDisplacement[[#This Row],[Cant Raw Data]]-Table_TrackDisplacement[[#This Row],[BL Cant Raw Data]]</f>
        <v>0.74231357799092734</v>
      </c>
      <c r="S807" s="30">
        <f>(Table_TrackDisplacement[[#This Row],[Delta LR Z]]-Table_TrackDisplacement[[#This Row],[Delta RR Z]])*1000</f>
        <v>0.74231357799092734</v>
      </c>
      <c r="T807" s="29">
        <f>Table_TrackDisplacement[[#This Row],[Cant Delta Data]]-Table_TrackDisplacement[[#This Row],[Raw Cant Change]]</f>
        <v>0</v>
      </c>
      <c r="U807" s="29">
        <f ca="1">IFERROR(Table_TrackDisplacement[[#This Row],[Cant Raw Data]]-OFFSET(Table_TrackDisplacement[[#This Row],[Cant Raw Data]],-2,0),"-")</f>
        <v>1.3641365407011108</v>
      </c>
      <c r="V807" s="29">
        <f ca="1">_xlfn.XLOOKUP(Table_TrackDisplacement[[#This Row],[Track ID]],Table__Track_Baseline[Track ID],Table__Track_Baseline[Avg. Twist],"-")</f>
        <v>0.72360451846975593</v>
      </c>
      <c r="W807" s="29">
        <f ca="1">IFERROR(Table_TrackDisplacement[[#This Row],[Twist Raw Data]]-Table_TrackDisplacement[[#This Row],[BL Twist Raw Data]],"-")</f>
        <v>0.64053202223135486</v>
      </c>
      <c r="X807" s="29">
        <f ca="1">IFERROR(Table_TrackDisplacement[[#This Row],[Cant Delta Data]]-OFFSET(Table_TrackDisplacement[[#This Row],[Cant Delta Data]],-2,0),"-")</f>
        <v>0.64053202223135486</v>
      </c>
      <c r="Y807" s="29">
        <f ca="1">IFERROR(Table_TrackDisplacement[[#This Row],[Twist Delta Data]]-Table_TrackDisplacement[[#This Row],[Raw Twist Change]],"-")</f>
        <v>0</v>
      </c>
      <c r="Z8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1319.9025811039198</v>
      </c>
      <c r="AA807" s="29">
        <f>_xlfn.XLOOKUP(Table_TrackDisplacement[[#This Row],[Track ID]],Table__Track_Baseline[Track ID],Table__Track_Baseline[Avg. Gauge],"-")</f>
        <v>1319.8443684156091</v>
      </c>
      <c r="AB807" s="29">
        <f>IFERROR(Table_TrackDisplacement[[#This Row],[Gauge Raw Data]]-Table_TrackDisplacement[[#This Row],[BL Gauge Raw Data]],"-")</f>
        <v>5.8212688310732119E-2</v>
      </c>
      <c r="AC8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1.426924841975745</v>
      </c>
    </row>
    <row r="808" spans="1:29" x14ac:dyDescent="0.25">
      <c r="A808" s="27">
        <v>45821.291666666664</v>
      </c>
      <c r="B808" s="28" t="s">
        <v>38</v>
      </c>
      <c r="C808" s="28" t="str">
        <f>Table_TrackDisplacement[[#This Row],[Epoch]]&amp;"-"&amp;Table_TrackDisplacement[[#This Row],[Track ID]]</f>
        <v>45821.2916666667-250-RL-OP-0047</v>
      </c>
      <c r="D808" s="34">
        <v>51911.152137387231</v>
      </c>
      <c r="E808" s="34">
        <v>159188.49042629151</v>
      </c>
      <c r="F808" s="34">
        <v>18.882328834015588</v>
      </c>
      <c r="G808" s="34">
        <v>51910.835192576567</v>
      </c>
      <c r="H808" s="34">
        <v>159187.2085174784</v>
      </c>
      <c r="I808" s="34">
        <v>18.869138865821263</v>
      </c>
      <c r="J808" s="33">
        <v>6.6841371881309897E-4</v>
      </c>
      <c r="K808" s="33">
        <v>1.6728981281630695E-3</v>
      </c>
      <c r="L808" s="33">
        <v>-4.8785815785379327E-5</v>
      </c>
      <c r="M808" s="33">
        <v>1.0120231308974326E-5</v>
      </c>
      <c r="N808" s="33">
        <v>2.0414982282090932E-3</v>
      </c>
      <c r="O808" s="33">
        <v>-1.0002301859692864E-3</v>
      </c>
      <c r="P808" s="29">
        <f>(Table_TrackDisplacement[[#This Row],[LR Track Z]]-Table_TrackDisplacement[[#This Row],[RR Track Z]])*1000</f>
        <v>13.189968194325274</v>
      </c>
      <c r="Q808" s="29">
        <f>_xlfn.XLOOKUP(Table_TrackDisplacement[[#This Row],[Track ID]],Table__Track_Baseline[Track ID],Table__Track_Baseline[Avg. Cant],"-")</f>
        <v>12.238523824141367</v>
      </c>
      <c r="R808" s="29">
        <f>Table_TrackDisplacement[[#This Row],[Cant Raw Data]]-Table_TrackDisplacement[[#This Row],[BL Cant Raw Data]]</f>
        <v>0.95144437018390704</v>
      </c>
      <c r="S808" s="30">
        <f>(Table_TrackDisplacement[[#This Row],[Delta LR Z]]-Table_TrackDisplacement[[#This Row],[Delta RR Z]])*1000</f>
        <v>0.95144437018390704</v>
      </c>
      <c r="T808" s="29">
        <f>Table_TrackDisplacement[[#This Row],[Cant Delta Data]]-Table_TrackDisplacement[[#This Row],[Raw Cant Change]]</f>
        <v>0</v>
      </c>
      <c r="U808" s="29">
        <f ca="1">IFERROR(Table_TrackDisplacement[[#This Row],[Cant Raw Data]]-OFFSET(Table_TrackDisplacement[[#This Row],[Cant Raw Data]],-2,0),"-")</f>
        <v>1.3775263121615922</v>
      </c>
      <c r="V808" s="29">
        <f ca="1">_xlfn.XLOOKUP(Table_TrackDisplacement[[#This Row],[Track ID]],Table__Track_Baseline[Track ID],Table__Track_Baseline[Avg. Twist],"-")</f>
        <v>0.84812950885293503</v>
      </c>
      <c r="W808" s="29">
        <f ca="1">IFERROR(Table_TrackDisplacement[[#This Row],[Twist Raw Data]]-Table_TrackDisplacement[[#This Row],[BL Twist Raw Data]],"-")</f>
        <v>0.52939680330865713</v>
      </c>
      <c r="X808" s="29">
        <f ca="1">IFERROR(Table_TrackDisplacement[[#This Row],[Cant Delta Data]]-OFFSET(Table_TrackDisplacement[[#This Row],[Cant Delta Data]],-2,0),"-")</f>
        <v>0.52939680330865713</v>
      </c>
      <c r="Y808" s="29">
        <f ca="1">IFERROR(Table_TrackDisplacement[[#This Row],[Twist Delta Data]]-Table_TrackDisplacement[[#This Row],[Raw Twist Change]],"-")</f>
        <v>0</v>
      </c>
      <c r="Z8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1320.5749480395893</v>
      </c>
      <c r="AA808" s="29">
        <f>_xlfn.XLOOKUP(Table_TrackDisplacement[[#This Row],[Track ID]],Table__Track_Baseline[Track ID],Table__Track_Baseline[Avg. Gauge],"-")</f>
        <v>1320.7658031742594</v>
      </c>
      <c r="AB808" s="29">
        <f>IFERROR(Table_TrackDisplacement[[#This Row],[Gauge Raw Data]]-Table_TrackDisplacement[[#This Row],[BL Gauge Raw Data]],"-")</f>
        <v>-0.19085513467007331</v>
      </c>
      <c r="AC8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1.214274573150131</v>
      </c>
    </row>
    <row r="809" spans="1:29" x14ac:dyDescent="0.25">
      <c r="A809" s="27">
        <v>45821.291666666664</v>
      </c>
      <c r="B809" s="28" t="s">
        <v>39</v>
      </c>
      <c r="C809" s="28" t="str">
        <f>Table_TrackDisplacement[[#This Row],[Epoch]]&amp;"-"&amp;Table_TrackDisplacement[[#This Row],[Track ID]]</f>
        <v>45821.2916666667-250-RL-OP-0048</v>
      </c>
      <c r="D809" s="34">
        <v>51912.123851747907</v>
      </c>
      <c r="E809" s="34">
        <v>159188.25430812963</v>
      </c>
      <c r="F809" s="34">
        <v>18.886735067486104</v>
      </c>
      <c r="G809" s="34">
        <v>51911.806757288294</v>
      </c>
      <c r="H809" s="34">
        <v>159186.97176749387</v>
      </c>
      <c r="I809" s="34">
        <v>18.872523500824762</v>
      </c>
      <c r="J809" s="33">
        <v>6.7670142743736506E-4</v>
      </c>
      <c r="K809" s="33">
        <v>1.7024590342771262E-3</v>
      </c>
      <c r="L809" s="33">
        <v>-2.8021757948692994E-4</v>
      </c>
      <c r="M809" s="33">
        <v>5.6479490012861788E-5</v>
      </c>
      <c r="N809" s="33">
        <v>2.231595542980358E-3</v>
      </c>
      <c r="O809" s="33">
        <v>-1.0012846338192105E-3</v>
      </c>
      <c r="P809" s="29">
        <f>(Table_TrackDisplacement[[#This Row],[LR Track Z]]-Table_TrackDisplacement[[#This Row],[RR Track Z]])*1000</f>
        <v>14.211566661341379</v>
      </c>
      <c r="Q809" s="29">
        <f>_xlfn.XLOOKUP(Table_TrackDisplacement[[#This Row],[Track ID]],Table__Track_Baseline[Track ID],Table__Track_Baseline[Avg. Cant],"-")</f>
        <v>13.490499607009099</v>
      </c>
      <c r="R809" s="29">
        <f>Table_TrackDisplacement[[#This Row],[Cant Raw Data]]-Table_TrackDisplacement[[#This Row],[BL Cant Raw Data]]</f>
        <v>0.72106705433228058</v>
      </c>
      <c r="S809" s="30">
        <f>(Table_TrackDisplacement[[#This Row],[Delta LR Z]]-Table_TrackDisplacement[[#This Row],[Delta RR Z]])*1000</f>
        <v>0.72106705433228058</v>
      </c>
      <c r="T809" s="29">
        <f>Table_TrackDisplacement[[#This Row],[Cant Delta Data]]-Table_TrackDisplacement[[#This Row],[Raw Cant Change]]</f>
        <v>0</v>
      </c>
      <c r="U809" s="29">
        <f ca="1">IFERROR(Table_TrackDisplacement[[#This Row],[Cant Raw Data]]-OFFSET(Table_TrackDisplacement[[#This Row],[Cant Raw Data]],-2,0),"-")</f>
        <v>1.7170565088271417</v>
      </c>
      <c r="V809" s="29">
        <f ca="1">_xlfn.XLOOKUP(Table_TrackDisplacement[[#This Row],[Track ID]],Table__Track_Baseline[Track ID],Table__Track_Baseline[Avg. Twist],"-")</f>
        <v>1.7383030324857884</v>
      </c>
      <c r="W809" s="29">
        <f ca="1">IFERROR(Table_TrackDisplacement[[#This Row],[Twist Raw Data]]-Table_TrackDisplacement[[#This Row],[BL Twist Raw Data]],"-")</f>
        <v>-2.1246523658646765E-2</v>
      </c>
      <c r="X809" s="29">
        <f ca="1">IFERROR(Table_TrackDisplacement[[#This Row],[Cant Delta Data]]-OFFSET(Table_TrackDisplacement[[#This Row],[Cant Delta Data]],-2,0),"-")</f>
        <v>-2.1246523658646765E-2</v>
      </c>
      <c r="Y809" s="29">
        <f ca="1">IFERROR(Table_TrackDisplacement[[#This Row],[Twist Delta Data]]-Table_TrackDisplacement[[#This Row],[Raw Twist Change]],"-")</f>
        <v>0</v>
      </c>
      <c r="Z8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1321.2347812999976</v>
      </c>
      <c r="AA809" s="29">
        <f>_xlfn.XLOOKUP(Table_TrackDisplacement[[#This Row],[Track ID]],Table__Track_Baseline[Track ID],Table__Track_Baseline[Avg. Gauge],"-")</f>
        <v>1321.5922129002581</v>
      </c>
      <c r="AB809" s="29">
        <f>IFERROR(Table_TrackDisplacement[[#This Row],[Gauge Raw Data]]-Table_TrackDisplacement[[#This Row],[BL Gauge Raw Data]],"-")</f>
        <v>-0.35743160026049736</v>
      </c>
      <c r="AC8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1.088392573177841</v>
      </c>
    </row>
    <row r="810" spans="1:29" x14ac:dyDescent="0.25">
      <c r="A810" s="27">
        <v>45821.291666666664</v>
      </c>
      <c r="B810" s="28" t="s">
        <v>40</v>
      </c>
      <c r="C810" s="28" t="str">
        <f>Table_TrackDisplacement[[#This Row],[Epoch]]&amp;"-"&amp;Table_TrackDisplacement[[#This Row],[Track ID]]</f>
        <v>45821.2916666667-250-RL-OP-0049</v>
      </c>
      <c r="D810" s="34">
        <v>51913.095566108583</v>
      </c>
      <c r="E810" s="34">
        <v>159188.01818996778</v>
      </c>
      <c r="F810" s="34">
        <v>18.891141300956619</v>
      </c>
      <c r="G810" s="34">
        <v>51912.77832200002</v>
      </c>
      <c r="H810" s="34">
        <v>159186.73501750935</v>
      </c>
      <c r="I810" s="34">
        <v>18.875908135828258</v>
      </c>
      <c r="J810" s="33">
        <v>6.8498914333758876E-4</v>
      </c>
      <c r="K810" s="33">
        <v>1.7320199694950134E-3</v>
      </c>
      <c r="L810" s="33">
        <v>-5.1164934318492783E-4</v>
      </c>
      <c r="M810" s="33">
        <v>1.0283874871674925E-4</v>
      </c>
      <c r="N810" s="33">
        <v>2.4216928286477923E-3</v>
      </c>
      <c r="O810" s="33">
        <v>-1.0023390816726874E-3</v>
      </c>
      <c r="P810" s="29">
        <f>(Table_TrackDisplacement[[#This Row],[LR Track Z]]-Table_TrackDisplacement[[#This Row],[RR Track Z]])*1000</f>
        <v>15.233165128361037</v>
      </c>
      <c r="Q810" s="29">
        <f>_xlfn.XLOOKUP(Table_TrackDisplacement[[#This Row],[Track ID]],Table__Track_Baseline[Track ID],Table__Track_Baseline[Avg. Cant],"-")</f>
        <v>14.742475389873277</v>
      </c>
      <c r="R810" s="29">
        <f>Table_TrackDisplacement[[#This Row],[Cant Raw Data]]-Table_TrackDisplacement[[#This Row],[BL Cant Raw Data]]</f>
        <v>0.49068973848775954</v>
      </c>
      <c r="S810" s="30">
        <f>(Table_TrackDisplacement[[#This Row],[Delta LR Z]]-Table_TrackDisplacement[[#This Row],[Delta RR Z]])*1000</f>
        <v>0.49068973848775954</v>
      </c>
      <c r="T810" s="29">
        <f>Table_TrackDisplacement[[#This Row],[Cant Delta Data]]-Table_TrackDisplacement[[#This Row],[Raw Cant Change]]</f>
        <v>0</v>
      </c>
      <c r="U810" s="29">
        <f ca="1">IFERROR(Table_TrackDisplacement[[#This Row],[Cant Raw Data]]-OFFSET(Table_TrackDisplacement[[#This Row],[Cant Raw Data]],-2,0),"-")</f>
        <v>2.0431969340357625</v>
      </c>
      <c r="V810" s="29">
        <f ca="1">_xlfn.XLOOKUP(Table_TrackDisplacement[[#This Row],[Track ID]],Table__Track_Baseline[Track ID],Table__Track_Baseline[Avg. Twist],"-")</f>
        <v>2.50395156573191</v>
      </c>
      <c r="W810" s="29">
        <f ca="1">IFERROR(Table_TrackDisplacement[[#This Row],[Twist Raw Data]]-Table_TrackDisplacement[[#This Row],[BL Twist Raw Data]],"-")</f>
        <v>-0.4607546316961475</v>
      </c>
      <c r="X810" s="29">
        <f ca="1">IFERROR(Table_TrackDisplacement[[#This Row],[Cant Delta Data]]-OFFSET(Table_TrackDisplacement[[#This Row],[Cant Delta Data]],-2,0),"-")</f>
        <v>-0.4607546316961475</v>
      </c>
      <c r="Y810" s="29">
        <f ca="1">IFERROR(Table_TrackDisplacement[[#This Row],[Twist Delta Data]]-Table_TrackDisplacement[[#This Row],[Raw Twist Change]],"-")</f>
        <v>0</v>
      </c>
      <c r="Z8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1321.8953936809182</v>
      </c>
      <c r="AA810" s="29">
        <f>_xlfn.XLOOKUP(Table_TrackDisplacement[[#This Row],[Track ID]],Table__Track_Baseline[Track ID],Table__Track_Baseline[Avg. Gauge],"-")</f>
        <v>1322.4197928471017</v>
      </c>
      <c r="AB810" s="29">
        <f>IFERROR(Table_TrackDisplacement[[#This Row],[Gauge Raw Data]]-Table_TrackDisplacement[[#This Row],[BL Gauge Raw Data]],"-")</f>
        <v>-0.52439916618345706</v>
      </c>
      <c r="AC8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1.0272897128202705</v>
      </c>
    </row>
    <row r="811" spans="1:29" x14ac:dyDescent="0.25">
      <c r="A811" s="27">
        <v>45825.229166666664</v>
      </c>
      <c r="B811" s="28" t="s">
        <v>12</v>
      </c>
      <c r="C811" s="28" t="str">
        <f>Table_TrackDisplacement[[#This Row],[Epoch]]&amp;"-"&amp;Table_TrackDisplacement[[#This Row],[Track ID]]</f>
        <v>45825.2291666667-250-RL-OP-0021</v>
      </c>
      <c r="D811" s="34">
        <v>51886.101888003854</v>
      </c>
      <c r="E811" s="34">
        <v>159195.44568170901</v>
      </c>
      <c r="F811" s="34">
        <v>18.86977464079656</v>
      </c>
      <c r="G811" s="34">
        <v>51885.742050789791</v>
      </c>
      <c r="H811" s="34">
        <v>159194.18595535541</v>
      </c>
      <c r="I811" s="34">
        <v>18.865787559209785</v>
      </c>
      <c r="J811" s="33">
        <v>-9.5402773877140135E-4</v>
      </c>
      <c r="K811" s="33">
        <v>-1.7215055413544178E-4</v>
      </c>
      <c r="L811" s="33">
        <v>-2.8171598076909277E-4</v>
      </c>
      <c r="M811" s="33">
        <v>-9.2535153817152604E-4</v>
      </c>
      <c r="N811" s="33">
        <v>-7.4037120793946087E-4</v>
      </c>
      <c r="O811" s="33">
        <v>-2.8108623078892947E-4</v>
      </c>
      <c r="P811" s="29">
        <f>(Table_TrackDisplacement[[#This Row],[LR Track Z]]-Table_TrackDisplacement[[#This Row],[RR Track Z]])*1000</f>
        <v>3.9870815867750764</v>
      </c>
      <c r="Q811" s="29">
        <f>_xlfn.XLOOKUP(Table_TrackDisplacement[[#This Row],[Track ID]],Table__Track_Baseline[Track ID],Table__Track_Baseline[Avg. Cant],"-")</f>
        <v>3.9877113367552397</v>
      </c>
      <c r="R811" s="29">
        <f>Table_TrackDisplacement[[#This Row],[Cant Raw Data]]-Table_TrackDisplacement[[#This Row],[BL Cant Raw Data]]</f>
        <v>-6.2974998016329664E-4</v>
      </c>
      <c r="S811" s="30">
        <f>(Table_TrackDisplacement[[#This Row],[Delta LR Z]]-Table_TrackDisplacement[[#This Row],[Delta RR Z]])*1000</f>
        <v>-6.2974998016329664E-4</v>
      </c>
      <c r="T811" s="29">
        <f>Table_TrackDisplacement[[#This Row],[Cant Delta Data]]-Table_TrackDisplacement[[#This Row],[Raw Cant Change]]</f>
        <v>0</v>
      </c>
      <c r="U811" s="29">
        <f ca="1">IFERROR(Table_TrackDisplacement[[#This Row],[Cant Raw Data]]-OFFSET(Table_TrackDisplacement[[#This Row],[Cant Raw Data]],-2,0),"-")</f>
        <v>-10.224485074566303</v>
      </c>
      <c r="V811" s="29" t="str">
        <f ca="1">_xlfn.XLOOKUP(Table_TrackDisplacement[[#This Row],[Track ID]],Table__Track_Baseline[Track ID],Table__Track_Baseline[Avg. Twist],"-")</f>
        <v>-</v>
      </c>
      <c r="W811" s="29" t="str">
        <f ca="1">IFERROR(Table_TrackDisplacement[[#This Row],[Twist Raw Data]]-Table_TrackDisplacement[[#This Row],[BL Twist Raw Data]],"-")</f>
        <v>-</v>
      </c>
      <c r="X811" s="29">
        <f ca="1">IFERROR(Table_TrackDisplacement[[#This Row],[Cant Delta Data]]-OFFSET(Table_TrackDisplacement[[#This Row],[Cant Delta Data]],-2,0),"-")</f>
        <v>-0.72169680431244387</v>
      </c>
      <c r="Y811" s="29" t="str">
        <f ca="1">IFERROR(Table_TrackDisplacement[[#This Row],[Twist Delta Data]]-Table_TrackDisplacement[[#This Row],[Raw Twist Change]],"-")</f>
        <v>-</v>
      </c>
      <c r="Z8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1310.1180112494399</v>
      </c>
      <c r="AA811" s="29">
        <f>_xlfn.XLOOKUP(Table_TrackDisplacement[[#This Row],[Track ID]],Table__Track_Baseline[Track ID],Table__Track_Baseline[Avg. Gauge],"-")</f>
        <v>1309.5795373260466</v>
      </c>
      <c r="AB811" s="29">
        <f>IFERROR(Table_TrackDisplacement[[#This Row],[Gauge Raw Data]]-Table_TrackDisplacement[[#This Row],[BL Gauge Raw Data]],"-")</f>
        <v>0.53847392339321232</v>
      </c>
      <c r="AC8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0.56894413827312496</v>
      </c>
    </row>
    <row r="812" spans="1:29" x14ac:dyDescent="0.25">
      <c r="A812" s="27">
        <v>45825.229166666664</v>
      </c>
      <c r="B812" s="28" t="s">
        <v>13</v>
      </c>
      <c r="C812" s="28" t="str">
        <f>Table_TrackDisplacement[[#This Row],[Epoch]]&amp;"-"&amp;Table_TrackDisplacement[[#This Row],[Track ID]]</f>
        <v>45825.2291666667-250-RL-OP-0022</v>
      </c>
      <c r="D812" s="34">
        <v>51887.0635346048</v>
      </c>
      <c r="E812" s="34">
        <v>159195.17139037082</v>
      </c>
      <c r="F812" s="34">
        <v>18.869497718698447</v>
      </c>
      <c r="G812" s="34">
        <v>51886.703169527536</v>
      </c>
      <c r="H812" s="34">
        <v>159193.90981996525</v>
      </c>
      <c r="I812" s="34">
        <v>18.865652414029238</v>
      </c>
      <c r="J812" s="33">
        <v>-8.9753687643678859E-4</v>
      </c>
      <c r="K812" s="33">
        <v>2.5911314878612757E-5</v>
      </c>
      <c r="L812" s="33">
        <v>-6.2788946414471525E-4</v>
      </c>
      <c r="M812" s="33">
        <v>-8.3562982035800815E-4</v>
      </c>
      <c r="N812" s="33">
        <v>-4.2831743485294282E-4</v>
      </c>
      <c r="O812" s="33">
        <v>-6.1893025817738589E-4</v>
      </c>
      <c r="P812" s="29">
        <f>(Table_TrackDisplacement[[#This Row],[LR Track Z]]-Table_TrackDisplacement[[#This Row],[RR Track Z]])*1000</f>
        <v>3.8453046692090709</v>
      </c>
      <c r="Q812" s="29">
        <f>_xlfn.XLOOKUP(Table_TrackDisplacement[[#This Row],[Track ID]],Table__Track_Baseline[Track ID],Table__Track_Baseline[Avg. Cant],"-")</f>
        <v>3.8542638751764002</v>
      </c>
      <c r="R812" s="29">
        <f>Table_TrackDisplacement[[#This Row],[Cant Raw Data]]-Table_TrackDisplacement[[#This Row],[BL Cant Raw Data]]</f>
        <v>-8.9592059673293534E-3</v>
      </c>
      <c r="S812" s="30">
        <f>(Table_TrackDisplacement[[#This Row],[Delta LR Z]]-Table_TrackDisplacement[[#This Row],[Delta RR Z]])*1000</f>
        <v>-8.9592059673293534E-3</v>
      </c>
      <c r="T812" s="29">
        <f>Table_TrackDisplacement[[#This Row],[Cant Delta Data]]-Table_TrackDisplacement[[#This Row],[Raw Cant Change]]</f>
        <v>0</v>
      </c>
      <c r="U812" s="29">
        <f ca="1">IFERROR(Table_TrackDisplacement[[#This Row],[Cant Raw Data]]-OFFSET(Table_TrackDisplacement[[#This Row],[Cant Raw Data]],-2,0),"-")</f>
        <v>-11.387860459151966</v>
      </c>
      <c r="V812" s="29" t="str">
        <f ca="1">_xlfn.XLOOKUP(Table_TrackDisplacement[[#This Row],[Track ID]],Table__Track_Baseline[Track ID],Table__Track_Baseline[Avg. Twist],"-")</f>
        <v>-</v>
      </c>
      <c r="W812" s="29" t="str">
        <f ca="1">IFERROR(Table_TrackDisplacement[[#This Row],[Twist Raw Data]]-Table_TrackDisplacement[[#This Row],[BL Twist Raw Data]],"-")</f>
        <v>-</v>
      </c>
      <c r="X812" s="29">
        <f ca="1">IFERROR(Table_TrackDisplacement[[#This Row],[Cant Delta Data]]-OFFSET(Table_TrackDisplacement[[#This Row],[Cant Delta Data]],-2,0),"-")</f>
        <v>-0.49964894445508889</v>
      </c>
      <c r="Y812" s="29" t="str">
        <f ca="1">IFERROR(Table_TrackDisplacement[[#This Row],[Twist Delta Data]]-Table_TrackDisplacement[[#This Row],[Raw Twist Change]],"-")</f>
        <v>-</v>
      </c>
      <c r="Z8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1312.0356944363132</v>
      </c>
      <c r="AA812" s="29">
        <f>_xlfn.XLOOKUP(Table_TrackDisplacement[[#This Row],[Track ID]],Table__Track_Baseline[Track ID],Table__Track_Baseline[Avg. Gauge],"-")</f>
        <v>1311.6159795455751</v>
      </c>
      <c r="AB812" s="29">
        <f>IFERROR(Table_TrackDisplacement[[#This Row],[Gauge Raw Data]]-Table_TrackDisplacement[[#This Row],[BL Gauge Raw Data]],"-")</f>
        <v>0.41971489073807788</v>
      </c>
      <c r="AC8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0.45851554831499275</v>
      </c>
    </row>
    <row r="813" spans="1:29" x14ac:dyDescent="0.25">
      <c r="A813" s="27">
        <v>45825.229166666664</v>
      </c>
      <c r="B813" s="28" t="s">
        <v>14</v>
      </c>
      <c r="C813" s="28" t="str">
        <f>Table_TrackDisplacement[[#This Row],[Epoch]]&amp;"-"&amp;Table_TrackDisplacement[[#This Row],[Track ID]]</f>
        <v>45825.2291666667-250-RL-OP-0023</v>
      </c>
      <c r="D813" s="34">
        <v>51888.025181205747</v>
      </c>
      <c r="E813" s="34">
        <v>159194.89709903265</v>
      </c>
      <c r="F813" s="34">
        <v>18.869220796600338</v>
      </c>
      <c r="G813" s="34">
        <v>51887.664288265281</v>
      </c>
      <c r="H813" s="34">
        <v>159193.63368457509</v>
      </c>
      <c r="I813" s="34">
        <v>18.865517268848695</v>
      </c>
      <c r="J813" s="33">
        <v>-8.4104601410217583E-4</v>
      </c>
      <c r="K813" s="33">
        <v>2.2397324210032821E-4</v>
      </c>
      <c r="L813" s="33">
        <v>-9.7406294751678502E-4</v>
      </c>
      <c r="M813" s="33">
        <v>-7.4590809526853263E-4</v>
      </c>
      <c r="N813" s="33">
        <v>-1.1626363266259432E-4</v>
      </c>
      <c r="O813" s="33">
        <v>-9.5677428556228961E-4</v>
      </c>
      <c r="P813" s="29">
        <f>(Table_TrackDisplacement[[#This Row],[LR Track Z]]-Table_TrackDisplacement[[#This Row],[RR Track Z]])*1000</f>
        <v>3.7035277516430654</v>
      </c>
      <c r="Q813" s="29">
        <f>_xlfn.XLOOKUP(Table_TrackDisplacement[[#This Row],[Track ID]],Table__Track_Baseline[Track ID],Table__Track_Baseline[Avg. Cant],"-")</f>
        <v>3.7208164135975608</v>
      </c>
      <c r="R813" s="29">
        <f>Table_TrackDisplacement[[#This Row],[Cant Raw Data]]-Table_TrackDisplacement[[#This Row],[BL Cant Raw Data]]</f>
        <v>-1.728866195449541E-2</v>
      </c>
      <c r="S813" s="30">
        <f>(Table_TrackDisplacement[[#This Row],[Delta LR Z]]-Table_TrackDisplacement[[#This Row],[Delta RR Z]])*1000</f>
        <v>-1.728866195449541E-2</v>
      </c>
      <c r="T813" s="29">
        <f>Table_TrackDisplacement[[#This Row],[Cant Delta Data]]-Table_TrackDisplacement[[#This Row],[Raw Cant Change]]</f>
        <v>0</v>
      </c>
      <c r="U813" s="29">
        <f ca="1">IFERROR(Table_TrackDisplacement[[#This Row],[Cant Raw Data]]-OFFSET(Table_TrackDisplacement[[#This Row],[Cant Raw Data]],-2,0),"-")</f>
        <v>-0.28355383513201105</v>
      </c>
      <c r="V813" s="29">
        <f ca="1">_xlfn.XLOOKUP(Table_TrackDisplacement[[#This Row],[Track ID]],Table__Track_Baseline[Track ID],Table__Track_Baseline[Avg. Twist],"-")</f>
        <v>-0.26689492315767893</v>
      </c>
      <c r="W813" s="29">
        <f ca="1">IFERROR(Table_TrackDisplacement[[#This Row],[Twist Raw Data]]-Table_TrackDisplacement[[#This Row],[BL Twist Raw Data]],"-")</f>
        <v>-1.6658911974332113E-2</v>
      </c>
      <c r="X813" s="29">
        <f ca="1">IFERROR(Table_TrackDisplacement[[#This Row],[Cant Delta Data]]-OFFSET(Table_TrackDisplacement[[#This Row],[Cant Delta Data]],-2,0),"-")</f>
        <v>-1.6658911974332113E-2</v>
      </c>
      <c r="Y813" s="29">
        <f ca="1">IFERROR(Table_TrackDisplacement[[#This Row],[Twist Delta Data]]-Table_TrackDisplacement[[#This Row],[Raw Twist Change]],"-")</f>
        <v>0</v>
      </c>
      <c r="Z8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1313.9533942111896</v>
      </c>
      <c r="AA813" s="29">
        <f>_xlfn.XLOOKUP(Table_TrackDisplacement[[#This Row],[Track ID]],Table__Track_Baseline[Track ID],Table__Track_Baseline[Avg. Gauge],"-")</f>
        <v>1313.6524365911453</v>
      </c>
      <c r="AB813" s="29">
        <f>IFERROR(Table_TrackDisplacement[[#This Row],[Gauge Raw Data]]-Table_TrackDisplacement[[#This Row],[BL Gauge Raw Data]],"-")</f>
        <v>0.30095762004430071</v>
      </c>
      <c r="AC8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0.35371069022665169</v>
      </c>
    </row>
    <row r="814" spans="1:29" x14ac:dyDescent="0.25">
      <c r="A814" s="27">
        <v>45825.229166666664</v>
      </c>
      <c r="B814" s="28" t="s">
        <v>15</v>
      </c>
      <c r="C814" s="28" t="str">
        <f>Table_TrackDisplacement[[#This Row],[Epoch]]&amp;"-"&amp;Table_TrackDisplacement[[#This Row],[Track ID]]</f>
        <v>45825.2291666667-250-RL-OP-0024</v>
      </c>
      <c r="D814" s="34">
        <v>51888.986288492531</v>
      </c>
      <c r="E814" s="34">
        <v>159194.62201568196</v>
      </c>
      <c r="F814" s="34">
        <v>18.868826216423926</v>
      </c>
      <c r="G814" s="34">
        <v>51888.624104054346</v>
      </c>
      <c r="H814" s="34">
        <v>159193.35707270369</v>
      </c>
      <c r="I814" s="34">
        <v>18.864752301102019</v>
      </c>
      <c r="J814" s="33">
        <v>-2.3414002498611808E-5</v>
      </c>
      <c r="K814" s="33">
        <v>-8.2444777945056558E-5</v>
      </c>
      <c r="L814" s="33">
        <v>-6.8873569210126107E-4</v>
      </c>
      <c r="M814" s="33">
        <v>-9.9204866273794323E-4</v>
      </c>
      <c r="N814" s="33">
        <v>2.6460736989974976E-5</v>
      </c>
      <c r="O814" s="33">
        <v>-7.0080566504415742E-4</v>
      </c>
      <c r="P814" s="29">
        <f>(Table_TrackDisplacement[[#This Row],[LR Track Z]]-Table_TrackDisplacement[[#This Row],[RR Track Z]])*1000</f>
        <v>4.0739153219071511</v>
      </c>
      <c r="Q814" s="29">
        <f>_xlfn.XLOOKUP(Table_TrackDisplacement[[#This Row],[Track ID]],Table__Track_Baseline[Track ID],Table__Track_Baseline[Avg. Cant],"-")</f>
        <v>4.0618453489642548</v>
      </c>
      <c r="R814" s="29">
        <f>Table_TrackDisplacement[[#This Row],[Cant Raw Data]]-Table_TrackDisplacement[[#This Row],[BL Cant Raw Data]]</f>
        <v>1.2069972942896356E-2</v>
      </c>
      <c r="S814" s="30">
        <f>(Table_TrackDisplacement[[#This Row],[Delta LR Z]]-Table_TrackDisplacement[[#This Row],[Delta RR Z]])*1000</f>
        <v>1.2069972942896356E-2</v>
      </c>
      <c r="T814" s="29">
        <f>Table_TrackDisplacement[[#This Row],[Cant Delta Data]]-Table_TrackDisplacement[[#This Row],[Raw Cant Change]]</f>
        <v>0</v>
      </c>
      <c r="U814" s="29">
        <f ca="1">IFERROR(Table_TrackDisplacement[[#This Row],[Cant Raw Data]]-OFFSET(Table_TrackDisplacement[[#This Row],[Cant Raw Data]],-2,0),"-")</f>
        <v>0.22861065269808023</v>
      </c>
      <c r="V814" s="29">
        <f ca="1">_xlfn.XLOOKUP(Table_TrackDisplacement[[#This Row],[Track ID]],Table__Track_Baseline[Track ID],Table__Track_Baseline[Avg. Twist],"-")</f>
        <v>0.20758147378785452</v>
      </c>
      <c r="W814" s="29">
        <f ca="1">IFERROR(Table_TrackDisplacement[[#This Row],[Twist Raw Data]]-Table_TrackDisplacement[[#This Row],[BL Twist Raw Data]],"-")</f>
        <v>2.102917891022571E-2</v>
      </c>
      <c r="X814" s="29">
        <f ca="1">IFERROR(Table_TrackDisplacement[[#This Row],[Cant Delta Data]]-OFFSET(Table_TrackDisplacement[[#This Row],[Cant Delta Data]],-2,0),"-")</f>
        <v>2.102917891022571E-2</v>
      </c>
      <c r="Y814" s="29">
        <f ca="1">IFERROR(Table_TrackDisplacement[[#This Row],[Twist Delta Data]]-Table_TrackDisplacement[[#This Row],[Raw Twist Change]],"-")</f>
        <v>0</v>
      </c>
      <c r="Z8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1315.7791996908479</v>
      </c>
      <c r="AA814" s="29">
        <f>_xlfn.XLOOKUP(Table_TrackDisplacement[[#This Row],[Track ID]],Table__Track_Baseline[Track ID],Table__Track_Baseline[Avg. Gauge],"-")</f>
        <v>1315.6175827293309</v>
      </c>
      <c r="AB814" s="29">
        <f>IFERROR(Table_TrackDisplacement[[#This Row],[Gauge Raw Data]]-Table_TrackDisplacement[[#This Row],[BL Gauge Raw Data]],"-")</f>
        <v>0.16161696151698379</v>
      </c>
      <c r="AC8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0.97481239243614037</v>
      </c>
    </row>
    <row r="815" spans="1:29" x14ac:dyDescent="0.25">
      <c r="A815" s="27">
        <v>45825.229166666664</v>
      </c>
      <c r="B815" s="28" t="s">
        <v>16</v>
      </c>
      <c r="C815" s="28" t="str">
        <f>Table_TrackDisplacement[[#This Row],[Epoch]]&amp;"-"&amp;Table_TrackDisplacement[[#This Row],[Track ID]]</f>
        <v>45825.2291666667-250-RL-OP-0025</v>
      </c>
      <c r="D815" s="34">
        <v>51889.947664755273</v>
      </c>
      <c r="E815" s="34">
        <v>159194.34677847879</v>
      </c>
      <c r="F815" s="34">
        <v>18.868421951254046</v>
      </c>
      <c r="G815" s="34">
        <v>51889.584962801164</v>
      </c>
      <c r="H815" s="34">
        <v>159193.08003528396</v>
      </c>
      <c r="I815" s="34">
        <v>18.863893962337269</v>
      </c>
      <c r="J815" s="33">
        <v>-4.8737390898168087E-5</v>
      </c>
      <c r="K815" s="33">
        <v>-1.7161280266009271E-4</v>
      </c>
      <c r="L815" s="33">
        <v>-3.5208816030163348E-4</v>
      </c>
      <c r="M815" s="33">
        <v>-9.8292071925243363E-4</v>
      </c>
      <c r="N815" s="33">
        <v>5.683695781044662E-5</v>
      </c>
      <c r="O815" s="33">
        <v>-3.5733839955653934E-4</v>
      </c>
      <c r="P815" s="29">
        <f>(Table_TrackDisplacement[[#This Row],[LR Track Z]]-Table_TrackDisplacement[[#This Row],[RR Track Z]])*1000</f>
        <v>4.5279889167773035</v>
      </c>
      <c r="Q815" s="29">
        <f>_xlfn.XLOOKUP(Table_TrackDisplacement[[#This Row],[Track ID]],Table__Track_Baseline[Track ID],Table__Track_Baseline[Avg. Cant],"-")</f>
        <v>4.5227386775223977</v>
      </c>
      <c r="R815" s="29">
        <f>Table_TrackDisplacement[[#This Row],[Cant Raw Data]]-Table_TrackDisplacement[[#This Row],[BL Cant Raw Data]]</f>
        <v>5.2502392549058641E-3</v>
      </c>
      <c r="S815" s="30">
        <f>(Table_TrackDisplacement[[#This Row],[Delta LR Z]]-Table_TrackDisplacement[[#This Row],[Delta RR Z]])*1000</f>
        <v>5.2502392549058641E-3</v>
      </c>
      <c r="T815" s="29">
        <f>Table_TrackDisplacement[[#This Row],[Cant Delta Data]]-Table_TrackDisplacement[[#This Row],[Raw Cant Change]]</f>
        <v>0</v>
      </c>
      <c r="U815" s="29">
        <f ca="1">IFERROR(Table_TrackDisplacement[[#This Row],[Cant Raw Data]]-OFFSET(Table_TrackDisplacement[[#This Row],[Cant Raw Data]],-2,0),"-")</f>
        <v>0.82446116513423817</v>
      </c>
      <c r="V815" s="29">
        <f ca="1">_xlfn.XLOOKUP(Table_TrackDisplacement[[#This Row],[Track ID]],Table__Track_Baseline[Track ID],Table__Track_Baseline[Avg. Twist],"-")</f>
        <v>0.8019222639248369</v>
      </c>
      <c r="W815" s="29">
        <f ca="1">IFERROR(Table_TrackDisplacement[[#This Row],[Twist Raw Data]]-Table_TrackDisplacement[[#This Row],[BL Twist Raw Data]],"-")</f>
        <v>2.2538901209401274E-2</v>
      </c>
      <c r="X815" s="29">
        <f ca="1">IFERROR(Table_TrackDisplacement[[#This Row],[Cant Delta Data]]-OFFSET(Table_TrackDisplacement[[#This Row],[Cant Delta Data]],-2,0),"-")</f>
        <v>2.2538901209401274E-2</v>
      </c>
      <c r="Y815" s="29">
        <f ca="1">IFERROR(Table_TrackDisplacement[[#This Row],[Twist Delta Data]]-Table_TrackDisplacement[[#This Row],[Raw Twist Change]],"-")</f>
        <v>0</v>
      </c>
      <c r="Z8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1317.6537981809909</v>
      </c>
      <c r="AA815" s="29">
        <f>_xlfn.XLOOKUP(Table_TrackDisplacement[[#This Row],[Track ID]],Table__Track_Baseline[Track ID],Table__Track_Baseline[Avg. Gauge],"-")</f>
        <v>1317.6166071174061</v>
      </c>
      <c r="AB815" s="29">
        <f>IFERROR(Table_TrackDisplacement[[#This Row],[Gauge Raw Data]]-Table_TrackDisplacement[[#This Row],[BL Gauge Raw Data]],"-")</f>
        <v>3.7191063584714357E-2</v>
      </c>
      <c r="AC8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0.96172519414141056</v>
      </c>
    </row>
    <row r="816" spans="1:29" x14ac:dyDescent="0.25">
      <c r="A816" s="27">
        <v>45825.229166666664</v>
      </c>
      <c r="B816" s="28" t="s">
        <v>17</v>
      </c>
      <c r="C816" s="28" t="str">
        <f>Table_TrackDisplacement[[#This Row],[Epoch]]&amp;"-"&amp;Table_TrackDisplacement[[#This Row],[Track ID]]</f>
        <v>45825.2291666667-250-RL-OP-0026</v>
      </c>
      <c r="D816" s="34">
        <v>51890.909041018014</v>
      </c>
      <c r="E816" s="34">
        <v>159194.07154127565</v>
      </c>
      <c r="F816" s="34">
        <v>18.868017686084166</v>
      </c>
      <c r="G816" s="34">
        <v>51890.545821547981</v>
      </c>
      <c r="H816" s="34">
        <v>159192.80299786426</v>
      </c>
      <c r="I816" s="34">
        <v>18.863035623572515</v>
      </c>
      <c r="J816" s="33">
        <v>-7.4060779297724366E-5</v>
      </c>
      <c r="K816" s="33">
        <v>-2.6078082737512887E-4</v>
      </c>
      <c r="L816" s="33">
        <v>-1.5440628502005893E-5</v>
      </c>
      <c r="M816" s="33">
        <v>-9.7379278304288164E-4</v>
      </c>
      <c r="N816" s="33">
        <v>8.7213178630918264E-5</v>
      </c>
      <c r="O816" s="33">
        <v>-1.3871134079579406E-5</v>
      </c>
      <c r="P816" s="29">
        <f>(Table_TrackDisplacement[[#This Row],[LR Track Z]]-Table_TrackDisplacement[[#This Row],[RR Track Z]])*1000</f>
        <v>4.9820625116510087</v>
      </c>
      <c r="Q816" s="29">
        <f>_xlfn.XLOOKUP(Table_TrackDisplacement[[#This Row],[Track ID]],Table__Track_Baseline[Track ID],Table__Track_Baseline[Avg. Cant],"-")</f>
        <v>4.9836320060734352</v>
      </c>
      <c r="R816" s="29">
        <f>Table_TrackDisplacement[[#This Row],[Cant Raw Data]]-Table_TrackDisplacement[[#This Row],[BL Cant Raw Data]]</f>
        <v>-1.5694944224264873E-3</v>
      </c>
      <c r="S816" s="30">
        <f>(Table_TrackDisplacement[[#This Row],[Delta LR Z]]-Table_TrackDisplacement[[#This Row],[Delta RR Z]])*1000</f>
        <v>-1.5694944224264873E-3</v>
      </c>
      <c r="T816" s="29">
        <f>Table_TrackDisplacement[[#This Row],[Cant Delta Data]]-Table_TrackDisplacement[[#This Row],[Raw Cant Change]]</f>
        <v>0</v>
      </c>
      <c r="U816" s="29">
        <f ca="1">IFERROR(Table_TrackDisplacement[[#This Row],[Cant Raw Data]]-OFFSET(Table_TrackDisplacement[[#This Row],[Cant Raw Data]],-2,0),"-")</f>
        <v>0.90814718974385755</v>
      </c>
      <c r="V816" s="29">
        <f ca="1">_xlfn.XLOOKUP(Table_TrackDisplacement[[#This Row],[Track ID]],Table__Track_Baseline[Track ID],Table__Track_Baseline[Avg. Twist],"-")</f>
        <v>0.9217866571091804</v>
      </c>
      <c r="W816" s="29">
        <f ca="1">IFERROR(Table_TrackDisplacement[[#This Row],[Twist Raw Data]]-Table_TrackDisplacement[[#This Row],[BL Twist Raw Data]],"-")</f>
        <v>-1.3639467365322844E-2</v>
      </c>
      <c r="X816" s="29">
        <f ca="1">IFERROR(Table_TrackDisplacement[[#This Row],[Cant Delta Data]]-OFFSET(Table_TrackDisplacement[[#This Row],[Cant Delta Data]],-2,0),"-")</f>
        <v>-1.3639467365322844E-2</v>
      </c>
      <c r="Y816" s="29">
        <f ca="1">IFERROR(Table_TrackDisplacement[[#This Row],[Twist Delta Data]]-Table_TrackDisplacement[[#This Row],[Raw Twist Change]],"-")</f>
        <v>0</v>
      </c>
      <c r="Z8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1319.5285487449451</v>
      </c>
      <c r="AA816" s="29">
        <f>_xlfn.XLOOKUP(Table_TrackDisplacement[[#This Row],[Track ID]],Table__Track_Baseline[Track ID],Table__Track_Baseline[Avg. Gauge],"-")</f>
        <v>1319.6157879683969</v>
      </c>
      <c r="AB816" s="29">
        <f>IFERROR(Table_TrackDisplacement[[#This Row],[Gauge Raw Data]]-Table_TrackDisplacement[[#This Row],[BL Gauge Raw Data]],"-")</f>
        <v>-8.7239223451888392E-2</v>
      </c>
      <c r="AC8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0.96468646206534614</v>
      </c>
    </row>
    <row r="817" spans="1:29" x14ac:dyDescent="0.25">
      <c r="A817" s="27">
        <v>45825.229166666664</v>
      </c>
      <c r="B817" s="28" t="s">
        <v>18</v>
      </c>
      <c r="C817" s="28" t="str">
        <f>Table_TrackDisplacement[[#This Row],[Epoch]]&amp;"-"&amp;Table_TrackDisplacement[[#This Row],[Track ID]]</f>
        <v>45825.2291666667-250-RL-OP-0027</v>
      </c>
      <c r="D817" s="34">
        <v>51891.869997674046</v>
      </c>
      <c r="E817" s="34">
        <v>159193.79503821288</v>
      </c>
      <c r="F817" s="34">
        <v>18.865661670375356</v>
      </c>
      <c r="G817" s="34">
        <v>51891.504266656018</v>
      </c>
      <c r="H817" s="34">
        <v>159192.52660920296</v>
      </c>
      <c r="I817" s="34">
        <v>18.860959388577548</v>
      </c>
      <c r="J817" s="33">
        <v>-9.9999999656574801E-4</v>
      </c>
      <c r="K817" s="33">
        <v>0</v>
      </c>
      <c r="L817" s="33">
        <v>0</v>
      </c>
      <c r="M817" s="33">
        <v>-6.7942227906314656E-4</v>
      </c>
      <c r="N817" s="33">
        <v>-4.200951661914587E-5</v>
      </c>
      <c r="O817" s="33">
        <v>-3.2347903943374945E-4</v>
      </c>
      <c r="P817" s="29">
        <f>(Table_TrackDisplacement[[#This Row],[LR Track Z]]-Table_TrackDisplacement[[#This Row],[RR Track Z]])*1000</f>
        <v>4.7022817978081832</v>
      </c>
      <c r="Q817" s="29">
        <f>_xlfn.XLOOKUP(Table_TrackDisplacement[[#This Row],[Track ID]],Table__Track_Baseline[Track ID],Table__Track_Baseline[Avg. Cant],"-")</f>
        <v>4.3788027583744338</v>
      </c>
      <c r="R817" s="29">
        <f>Table_TrackDisplacement[[#This Row],[Cant Raw Data]]-Table_TrackDisplacement[[#This Row],[BL Cant Raw Data]]</f>
        <v>0.32347903943374945</v>
      </c>
      <c r="S817" s="30">
        <f>(Table_TrackDisplacement[[#This Row],[Delta LR Z]]-Table_TrackDisplacement[[#This Row],[Delta RR Z]])*1000</f>
        <v>0.32347903943374945</v>
      </c>
      <c r="T817" s="29">
        <f>Table_TrackDisplacement[[#This Row],[Cant Delta Data]]-Table_TrackDisplacement[[#This Row],[Raw Cant Change]]</f>
        <v>0</v>
      </c>
      <c r="U817" s="29">
        <f ca="1">IFERROR(Table_TrackDisplacement[[#This Row],[Cant Raw Data]]-OFFSET(Table_TrackDisplacement[[#This Row],[Cant Raw Data]],-2,0),"-")</f>
        <v>0.1742928810308797</v>
      </c>
      <c r="V817" s="29">
        <f ca="1">_xlfn.XLOOKUP(Table_TrackDisplacement[[#This Row],[Track ID]],Table__Track_Baseline[Track ID],Table__Track_Baseline[Avg. Twist],"-")</f>
        <v>-0.14393591914796389</v>
      </c>
      <c r="W817" s="29">
        <f ca="1">IFERROR(Table_TrackDisplacement[[#This Row],[Twist Raw Data]]-Table_TrackDisplacement[[#This Row],[BL Twist Raw Data]],"-")</f>
        <v>0.31822880017884358</v>
      </c>
      <c r="X817" s="29">
        <f ca="1">IFERROR(Table_TrackDisplacement[[#This Row],[Cant Delta Data]]-OFFSET(Table_TrackDisplacement[[#This Row],[Cant Delta Data]],-2,0),"-")</f>
        <v>0.31822880017884358</v>
      </c>
      <c r="Y817" s="29">
        <f ca="1">IFERROR(Table_TrackDisplacement[[#This Row],[Twist Delta Data]]-Table_TrackDisplacement[[#This Row],[Raw Twist Change]],"-")</f>
        <v>0</v>
      </c>
      <c r="Z8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1320.1111476657097</v>
      </c>
      <c r="AA817" s="29">
        <f>_xlfn.XLOOKUP(Table_TrackDisplacement[[#This Row],[Track ID]],Table__Track_Baseline[Track ID],Table__Track_Baseline[Avg. Gauge],"-")</f>
        <v>1320.1585236010314</v>
      </c>
      <c r="AB817" s="29">
        <f>IFERROR(Table_TrackDisplacement[[#This Row],[Gauge Raw Data]]-Table_TrackDisplacement[[#This Row],[BL Gauge Raw Data]],"-")</f>
        <v>-4.7375935321724683E-2</v>
      </c>
      <c r="AC8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0.45735496214508625</v>
      </c>
    </row>
    <row r="818" spans="1:29" x14ac:dyDescent="0.25">
      <c r="A818" s="27">
        <v>45825.229166666664</v>
      </c>
      <c r="B818" s="28" t="s">
        <v>19</v>
      </c>
      <c r="C818" s="28" t="str">
        <f>Table_TrackDisplacement[[#This Row],[Epoch]]&amp;"-"&amp;Table_TrackDisplacement[[#This Row],[Track ID]]</f>
        <v>45825.2291666667-250-RL-OP-0028</v>
      </c>
      <c r="D818" s="34">
        <v>51892.83098666594</v>
      </c>
      <c r="E818" s="34">
        <v>159193.51846240537</v>
      </c>
      <c r="F818" s="34">
        <v>18.863216230483452</v>
      </c>
      <c r="G818" s="34">
        <v>51892.465110438468</v>
      </c>
      <c r="H818" s="34">
        <v>159192.24952677931</v>
      </c>
      <c r="I818" s="34">
        <v>18.858824857800926</v>
      </c>
      <c r="J818" s="33">
        <v>-9.9999999656574801E-4</v>
      </c>
      <c r="K818" s="33">
        <v>0</v>
      </c>
      <c r="L818" s="33">
        <v>0</v>
      </c>
      <c r="M818" s="33">
        <v>-6.927649665158242E-4</v>
      </c>
      <c r="N818" s="33">
        <v>-8.5952517110854387E-5</v>
      </c>
      <c r="O818" s="33">
        <v>-6.6184623549503385E-4</v>
      </c>
      <c r="P818" s="29">
        <f>(Table_TrackDisplacement[[#This Row],[LR Track Z]]-Table_TrackDisplacement[[#This Row],[RR Track Z]])*1000</f>
        <v>4.3913726825266508</v>
      </c>
      <c r="Q818" s="29">
        <f>_xlfn.XLOOKUP(Table_TrackDisplacement[[#This Row],[Track ID]],Table__Track_Baseline[Track ID],Table__Track_Baseline[Avg. Cant],"-")</f>
        <v>3.729526447031617</v>
      </c>
      <c r="R818" s="29">
        <f>Table_TrackDisplacement[[#This Row],[Cant Raw Data]]-Table_TrackDisplacement[[#This Row],[BL Cant Raw Data]]</f>
        <v>0.66184623549503385</v>
      </c>
      <c r="S818" s="30">
        <f>(Table_TrackDisplacement[[#This Row],[Delta LR Z]]-Table_TrackDisplacement[[#This Row],[Delta RR Z]])*1000</f>
        <v>0.66184623549503385</v>
      </c>
      <c r="T818" s="29">
        <f>Table_TrackDisplacement[[#This Row],[Cant Delta Data]]-Table_TrackDisplacement[[#This Row],[Raw Cant Change]]</f>
        <v>0</v>
      </c>
      <c r="U818" s="29">
        <f ca="1">IFERROR(Table_TrackDisplacement[[#This Row],[Cant Raw Data]]-OFFSET(Table_TrackDisplacement[[#This Row],[Cant Raw Data]],-2,0),"-")</f>
        <v>-0.59068982912435786</v>
      </c>
      <c r="V818" s="29">
        <f ca="1">_xlfn.XLOOKUP(Table_TrackDisplacement[[#This Row],[Track ID]],Table__Track_Baseline[Track ID],Table__Track_Baseline[Avg. Twist],"-")</f>
        <v>-1.2541055590418182</v>
      </c>
      <c r="W818" s="29">
        <f ca="1">IFERROR(Table_TrackDisplacement[[#This Row],[Twist Raw Data]]-Table_TrackDisplacement[[#This Row],[BL Twist Raw Data]],"-")</f>
        <v>0.66341572991746034</v>
      </c>
      <c r="X818" s="29">
        <f ca="1">IFERROR(Table_TrackDisplacement[[#This Row],[Cant Delta Data]]-OFFSET(Table_TrackDisplacement[[#This Row],[Cant Delta Data]],-2,0),"-")</f>
        <v>0.66341572991746034</v>
      </c>
      <c r="Y818" s="29">
        <f ca="1">IFERROR(Table_TrackDisplacement[[#This Row],[Twist Delta Data]]-Table_TrackDisplacement[[#This Row],[Raw Twist Change]],"-")</f>
        <v>0</v>
      </c>
      <c r="Z8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1320.637089077986</v>
      </c>
      <c r="AA818" s="29">
        <f>_xlfn.XLOOKUP(Table_TrackDisplacement[[#This Row],[Track ID]],Table__Track_Baseline[Track ID],Table__Track_Baseline[Avg. Gauge],"-")</f>
        <v>1320.6376231231336</v>
      </c>
      <c r="AB818" s="29">
        <f>IFERROR(Table_TrackDisplacement[[#This Row],[Gauge Raw Data]]-Table_TrackDisplacement[[#This Row],[BL Gauge Raw Data]],"-")</f>
        <v>-5.3404514756039134E-4</v>
      </c>
      <c r="AC8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0.7347255530648279</v>
      </c>
    </row>
    <row r="819" spans="1:29" x14ac:dyDescent="0.25">
      <c r="A819" s="27">
        <v>45825.229166666664</v>
      </c>
      <c r="B819" s="28" t="s">
        <v>20</v>
      </c>
      <c r="C819" s="28" t="str">
        <f>Table_TrackDisplacement[[#This Row],[Epoch]]&amp;"-"&amp;Table_TrackDisplacement[[#This Row],[Track ID]]</f>
        <v>45825.2291666667-250-RL-OP-0029</v>
      </c>
      <c r="D819" s="34">
        <v>51893.791838945894</v>
      </c>
      <c r="E819" s="34">
        <v>159193.24190592306</v>
      </c>
      <c r="F819" s="34">
        <v>18.860908806466888</v>
      </c>
      <c r="G819" s="34">
        <v>51893.426692718742</v>
      </c>
      <c r="H819" s="34">
        <v>159191.9722322778</v>
      </c>
      <c r="I819" s="34">
        <v>18.856702718339658</v>
      </c>
      <c r="J819" s="33">
        <v>-9.9551698076538742E-4</v>
      </c>
      <c r="K819" s="33">
        <v>1.5529978554695845E-5</v>
      </c>
      <c r="L819" s="33">
        <v>-1.1746922396582704E-5</v>
      </c>
      <c r="M819" s="33">
        <v>1.6022386262193322E-7</v>
      </c>
      <c r="N819" s="33">
        <v>-3.3277549664489925E-4</v>
      </c>
      <c r="O819" s="33">
        <v>-9.9818774505067154E-4</v>
      </c>
      <c r="P819" s="29">
        <f>(Table_TrackDisplacement[[#This Row],[LR Track Z]]-Table_TrackDisplacement[[#This Row],[RR Track Z]])*1000</f>
        <v>4.20608812722989</v>
      </c>
      <c r="Q819" s="29">
        <f>_xlfn.XLOOKUP(Table_TrackDisplacement[[#This Row],[Track ID]],Table__Track_Baseline[Track ID],Table__Track_Baseline[Avg. Cant],"-")</f>
        <v>3.2196473045758012</v>
      </c>
      <c r="R819" s="29">
        <f>Table_TrackDisplacement[[#This Row],[Cant Raw Data]]-Table_TrackDisplacement[[#This Row],[BL Cant Raw Data]]</f>
        <v>0.98644082265408883</v>
      </c>
      <c r="S819" s="30">
        <f>(Table_TrackDisplacement[[#This Row],[Delta LR Z]]-Table_TrackDisplacement[[#This Row],[Delta RR Z]])*1000</f>
        <v>0.98644082265408883</v>
      </c>
      <c r="T819" s="29">
        <f>Table_TrackDisplacement[[#This Row],[Cant Delta Data]]-Table_TrackDisplacement[[#This Row],[Raw Cant Change]]</f>
        <v>0</v>
      </c>
      <c r="U819" s="29">
        <f ca="1">IFERROR(Table_TrackDisplacement[[#This Row],[Cant Raw Data]]-OFFSET(Table_TrackDisplacement[[#This Row],[Cant Raw Data]],-2,0),"-")</f>
        <v>-0.49619367057829322</v>
      </c>
      <c r="V819" s="29">
        <f ca="1">_xlfn.XLOOKUP(Table_TrackDisplacement[[#This Row],[Track ID]],Table__Track_Baseline[Track ID],Table__Track_Baseline[Avg. Twist],"-")</f>
        <v>-1.1591554537986326</v>
      </c>
      <c r="W819" s="29">
        <f ca="1">IFERROR(Table_TrackDisplacement[[#This Row],[Twist Raw Data]]-Table_TrackDisplacement[[#This Row],[BL Twist Raw Data]],"-")</f>
        <v>0.66296178322033938</v>
      </c>
      <c r="X819" s="29">
        <f ca="1">IFERROR(Table_TrackDisplacement[[#This Row],[Cant Delta Data]]-OFFSET(Table_TrackDisplacement[[#This Row],[Cant Delta Data]],-2,0),"-")</f>
        <v>0.66296178322033938</v>
      </c>
      <c r="Y819" s="29">
        <f ca="1">IFERROR(Table_TrackDisplacement[[#This Row],[Twist Delta Data]]-Table_TrackDisplacement[[#This Row],[Raw Twist Change]],"-")</f>
        <v>0</v>
      </c>
      <c r="Z8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1321.1436802472952</v>
      </c>
      <c r="AA819" s="29">
        <f>_xlfn.XLOOKUP(Table_TrackDisplacement[[#This Row],[Track ID]],Table__Track_Baseline[Track ID],Table__Track_Baseline[Avg. Gauge],"-")</f>
        <v>1321.0817834196855</v>
      </c>
      <c r="AB819" s="29">
        <f>IFERROR(Table_TrackDisplacement[[#This Row],[Gauge Raw Data]]-Table_TrackDisplacement[[#This Row],[BL Gauge Raw Data]],"-")</f>
        <v>6.1896827609643879E-2</v>
      </c>
      <c r="AC8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1.4442144219153672</v>
      </c>
    </row>
    <row r="820" spans="1:29" x14ac:dyDescent="0.25">
      <c r="A820" s="27">
        <v>45825.229166666664</v>
      </c>
      <c r="B820" s="28" t="s">
        <v>21</v>
      </c>
      <c r="C820" s="28" t="str">
        <f>Table_TrackDisplacement[[#This Row],[Epoch]]&amp;"-"&amp;Table_TrackDisplacement[[#This Row],[Track ID]]</f>
        <v>45825.2291666667-250-RL-OP-0030</v>
      </c>
      <c r="D820" s="34">
        <v>51894.752729759806</v>
      </c>
      <c r="E820" s="34">
        <v>159192.96497846718</v>
      </c>
      <c r="F820" s="34">
        <v>18.861075912100414</v>
      </c>
      <c r="G820" s="34">
        <v>51894.387583047202</v>
      </c>
      <c r="H820" s="34">
        <v>159191.69530356207</v>
      </c>
      <c r="I820" s="34">
        <v>18.857215612615047</v>
      </c>
      <c r="J820" s="33">
        <v>-9.1045029694214463E-4</v>
      </c>
      <c r="K820" s="33">
        <v>3.1021650647744536E-4</v>
      </c>
      <c r="L820" s="33">
        <v>-2.3464867567213332E-4</v>
      </c>
      <c r="M820" s="33">
        <v>3.0391238396987319E-5</v>
      </c>
      <c r="N820" s="33">
        <v>-2.2752233780920506E-4</v>
      </c>
      <c r="O820" s="33">
        <v>-6.5625284932480099E-4</v>
      </c>
      <c r="P820" s="29">
        <f>(Table_TrackDisplacement[[#This Row],[LR Track Z]]-Table_TrackDisplacement[[#This Row],[RR Track Z]])*1000</f>
        <v>3.8602994853675909</v>
      </c>
      <c r="Q820" s="29">
        <f>_xlfn.XLOOKUP(Table_TrackDisplacement[[#This Row],[Track ID]],Table__Track_Baseline[Track ID],Table__Track_Baseline[Avg. Cant],"-")</f>
        <v>3.4386953117149233</v>
      </c>
      <c r="R820" s="29">
        <f>Table_TrackDisplacement[[#This Row],[Cant Raw Data]]-Table_TrackDisplacement[[#This Row],[BL Cant Raw Data]]</f>
        <v>0.42160417365266767</v>
      </c>
      <c r="S820" s="30">
        <f>(Table_TrackDisplacement[[#This Row],[Delta LR Z]]-Table_TrackDisplacement[[#This Row],[Delta RR Z]])*1000</f>
        <v>0.42160417365266767</v>
      </c>
      <c r="T820" s="29">
        <f>Table_TrackDisplacement[[#This Row],[Cant Delta Data]]-Table_TrackDisplacement[[#This Row],[Raw Cant Change]]</f>
        <v>0</v>
      </c>
      <c r="U820" s="29">
        <f ca="1">IFERROR(Table_TrackDisplacement[[#This Row],[Cant Raw Data]]-OFFSET(Table_TrackDisplacement[[#This Row],[Cant Raw Data]],-2,0),"-")</f>
        <v>-0.53107319715905987</v>
      </c>
      <c r="V820" s="29">
        <f ca="1">_xlfn.XLOOKUP(Table_TrackDisplacement[[#This Row],[Track ID]],Table__Track_Baseline[Track ID],Table__Track_Baseline[Avg. Twist],"-")</f>
        <v>-0.29083113531669369</v>
      </c>
      <c r="W820" s="29">
        <f ca="1">IFERROR(Table_TrackDisplacement[[#This Row],[Twist Raw Data]]-Table_TrackDisplacement[[#This Row],[BL Twist Raw Data]],"-")</f>
        <v>-0.24024206184236618</v>
      </c>
      <c r="X820" s="29">
        <f ca="1">IFERROR(Table_TrackDisplacement[[#This Row],[Cant Delta Data]]-OFFSET(Table_TrackDisplacement[[#This Row],[Cant Delta Data]],-2,0),"-")</f>
        <v>-0.24024206184236618</v>
      </c>
      <c r="Y820" s="29">
        <f ca="1">IFERROR(Table_TrackDisplacement[[#This Row],[Twist Delta Data]]-Table_TrackDisplacement[[#This Row],[Raw Twist Change]],"-")</f>
        <v>0</v>
      </c>
      <c r="Z8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1321.1439695596803</v>
      </c>
      <c r="AA820" s="29">
        <f>_xlfn.XLOOKUP(Table_TrackDisplacement[[#This Row],[Track ID]],Table__Track_Baseline[Track ID],Table__Track_Baseline[Avg. Gauge],"-")</f>
        <v>1320.8864707908592</v>
      </c>
      <c r="AB820" s="29">
        <f>IFERROR(Table_TrackDisplacement[[#This Row],[Gauge Raw Data]]-Table_TrackDisplacement[[#This Row],[BL Gauge Raw Data]],"-")</f>
        <v>0.25749876882105127</v>
      </c>
      <c r="AC8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1.1627966023838332</v>
      </c>
    </row>
    <row r="821" spans="1:29" x14ac:dyDescent="0.25">
      <c r="A821" s="27">
        <v>45825.229166666664</v>
      </c>
      <c r="B821" s="28" t="s">
        <v>22</v>
      </c>
      <c r="C821" s="28" t="str">
        <f>Table_TrackDisplacement[[#This Row],[Epoch]]&amp;"-"&amp;Table_TrackDisplacement[[#This Row],[Track ID]]</f>
        <v>45825.2291666667-250-RL-OP-0031</v>
      </c>
      <c r="D821" s="34">
        <v>51895.713620573719</v>
      </c>
      <c r="E821" s="34">
        <v>159192.68805101133</v>
      </c>
      <c r="F821" s="34">
        <v>18.861243017733944</v>
      </c>
      <c r="G821" s="34">
        <v>51895.348473375663</v>
      </c>
      <c r="H821" s="34">
        <v>159191.41837484631</v>
      </c>
      <c r="I821" s="34">
        <v>18.857728506890432</v>
      </c>
      <c r="J821" s="33">
        <v>-8.2538360584294423E-4</v>
      </c>
      <c r="K821" s="33">
        <v>6.0490306350402534E-4</v>
      </c>
      <c r="L821" s="33">
        <v>-4.5755042894057851E-4</v>
      </c>
      <c r="M821" s="33">
        <v>6.0622245655395091E-5</v>
      </c>
      <c r="N821" s="33">
        <v>-1.2226920807734132E-4</v>
      </c>
      <c r="O821" s="33">
        <v>-3.1431795360248316E-4</v>
      </c>
      <c r="P821" s="29">
        <f>(Table_TrackDisplacement[[#This Row],[LR Track Z]]-Table_TrackDisplacement[[#This Row],[RR Track Z]])*1000</f>
        <v>3.5145108435123973</v>
      </c>
      <c r="Q821" s="29">
        <f>_xlfn.XLOOKUP(Table_TrackDisplacement[[#This Row],[Track ID]],Table__Track_Baseline[Track ID],Table__Track_Baseline[Avg. Cant],"-")</f>
        <v>3.6577433188504926</v>
      </c>
      <c r="R821" s="29">
        <f>Table_TrackDisplacement[[#This Row],[Cant Raw Data]]-Table_TrackDisplacement[[#This Row],[BL Cant Raw Data]]</f>
        <v>-0.14323247533809536</v>
      </c>
      <c r="S821" s="30">
        <f>(Table_TrackDisplacement[[#This Row],[Delta LR Z]]-Table_TrackDisplacement[[#This Row],[Delta RR Z]])*1000</f>
        <v>-0.14323247533809536</v>
      </c>
      <c r="T821" s="29">
        <f>Table_TrackDisplacement[[#This Row],[Cant Delta Data]]-Table_TrackDisplacement[[#This Row],[Raw Cant Change]]</f>
        <v>0</v>
      </c>
      <c r="U821" s="29">
        <f ca="1">IFERROR(Table_TrackDisplacement[[#This Row],[Cant Raw Data]]-OFFSET(Table_TrackDisplacement[[#This Row],[Cant Raw Data]],-2,0),"-")</f>
        <v>-0.69157728371749272</v>
      </c>
      <c r="V821" s="29">
        <f ca="1">_xlfn.XLOOKUP(Table_TrackDisplacement[[#This Row],[Track ID]],Table__Track_Baseline[Track ID],Table__Track_Baseline[Avg. Twist],"-")</f>
        <v>0.43809601427469147</v>
      </c>
      <c r="W821" s="29">
        <f ca="1">IFERROR(Table_TrackDisplacement[[#This Row],[Twist Raw Data]]-Table_TrackDisplacement[[#This Row],[BL Twist Raw Data]],"-")</f>
        <v>-1.1296732979921842</v>
      </c>
      <c r="X821" s="29">
        <f ca="1">IFERROR(Table_TrackDisplacement[[#This Row],[Cant Delta Data]]-OFFSET(Table_TrackDisplacement[[#This Row],[Cant Delta Data]],-2,0),"-")</f>
        <v>-1.1296732979921842</v>
      </c>
      <c r="Y821" s="29">
        <f ca="1">IFERROR(Table_TrackDisplacement[[#This Row],[Twist Delta Data]]-Table_TrackDisplacement[[#This Row],[Raw Twist Change]],"-")</f>
        <v>0</v>
      </c>
      <c r="Z8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1321.1443494340338</v>
      </c>
      <c r="AA821" s="29">
        <f>_xlfn.XLOOKUP(Table_TrackDisplacement[[#This Row],[Track ID]],Table__Track_Baseline[Track ID],Table__Track_Baseline[Avg. Gauge],"-")</f>
        <v>1320.6911946526989</v>
      </c>
      <c r="AB821" s="29">
        <f>IFERROR(Table_TrackDisplacement[[#This Row],[Gauge Raw Data]]-Table_TrackDisplacement[[#This Row],[BL Gauge Raw Data]],"-")</f>
        <v>0.45315478133488796</v>
      </c>
      <c r="AC8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1.1551196576275464</v>
      </c>
    </row>
    <row r="822" spans="1:29" x14ac:dyDescent="0.25">
      <c r="A822" s="27">
        <v>45825.229166666664</v>
      </c>
      <c r="B822" s="28" t="s">
        <v>23</v>
      </c>
      <c r="C822" s="28" t="str">
        <f>Table_TrackDisplacement[[#This Row],[Epoch]]&amp;"-"&amp;Table_TrackDisplacement[[#This Row],[Track ID]]</f>
        <v>45825.2291666667-250-RL-OP-0032</v>
      </c>
      <c r="D822" s="34">
        <v>51896.675405970513</v>
      </c>
      <c r="E822" s="34">
        <v>159192.4109081027</v>
      </c>
      <c r="F822" s="34">
        <v>18.861498367389412</v>
      </c>
      <c r="G822" s="34">
        <v>51896.309528737984</v>
      </c>
      <c r="H822" s="34">
        <v>159191.14173461875</v>
      </c>
      <c r="I822" s="34">
        <v>18.85824734462722</v>
      </c>
      <c r="J822" s="33">
        <v>3.7678255466744304E-6</v>
      </c>
      <c r="K822" s="33">
        <v>6.7983826738782227E-4</v>
      </c>
      <c r="L822" s="33">
        <v>-6.5240493071172523E-4</v>
      </c>
      <c r="M822" s="33">
        <v>7.3266637627966702E-6</v>
      </c>
      <c r="N822" s="33">
        <v>2.5767280021682382E-5</v>
      </c>
      <c r="O822" s="33">
        <v>-9.2779209133198037E-6</v>
      </c>
      <c r="P822" s="29">
        <f>(Table_TrackDisplacement[[#This Row],[LR Track Z]]-Table_TrackDisplacement[[#This Row],[RR Track Z]])*1000</f>
        <v>3.2510227621926902</v>
      </c>
      <c r="Q822" s="29">
        <f>_xlfn.XLOOKUP(Table_TrackDisplacement[[#This Row],[Track ID]],Table__Track_Baseline[Track ID],Table__Track_Baseline[Avg. Cant],"-")</f>
        <v>3.8941497719910956</v>
      </c>
      <c r="R822" s="29">
        <f>Table_TrackDisplacement[[#This Row],[Cant Raw Data]]-Table_TrackDisplacement[[#This Row],[BL Cant Raw Data]]</f>
        <v>-0.64312700979840542</v>
      </c>
      <c r="S822" s="30">
        <f>(Table_TrackDisplacement[[#This Row],[Delta LR Z]]-Table_TrackDisplacement[[#This Row],[Delta RR Z]])*1000</f>
        <v>-0.64312700979840542</v>
      </c>
      <c r="T822" s="29">
        <f>Table_TrackDisplacement[[#This Row],[Cant Delta Data]]-Table_TrackDisplacement[[#This Row],[Raw Cant Change]]</f>
        <v>0</v>
      </c>
      <c r="U822" s="29">
        <f ca="1">IFERROR(Table_TrackDisplacement[[#This Row],[Cant Raw Data]]-OFFSET(Table_TrackDisplacement[[#This Row],[Cant Raw Data]],-2,0),"-")</f>
        <v>-0.60927672317490078</v>
      </c>
      <c r="V822" s="29">
        <f ca="1">_xlfn.XLOOKUP(Table_TrackDisplacement[[#This Row],[Track ID]],Table__Track_Baseline[Track ID],Table__Track_Baseline[Avg. Twist],"-")</f>
        <v>0.45545446027617231</v>
      </c>
      <c r="W822" s="29">
        <f ca="1">IFERROR(Table_TrackDisplacement[[#This Row],[Twist Raw Data]]-Table_TrackDisplacement[[#This Row],[BL Twist Raw Data]],"-")</f>
        <v>-1.0647311834510731</v>
      </c>
      <c r="X822" s="29">
        <f ca="1">IFERROR(Table_TrackDisplacement[[#This Row],[Cant Delta Data]]-OFFSET(Table_TrackDisplacement[[#This Row],[Cant Delta Data]],-2,0),"-")</f>
        <v>-1.0647311834510731</v>
      </c>
      <c r="Y822" s="29">
        <f ca="1">IFERROR(Table_TrackDisplacement[[#This Row],[Twist Delta Data]]-Table_TrackDisplacement[[#This Row],[Raw Twist Change]],"-")</f>
        <v>0</v>
      </c>
      <c r="Z8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1320.862616165864</v>
      </c>
      <c r="AA822" s="29">
        <f>_xlfn.XLOOKUP(Table_TrackDisplacement[[#This Row],[Track ID]],Table__Track_Baseline[Track ID],Table__Track_Baseline[Avg. Gauge],"-")</f>
        <v>1320.2368798619764</v>
      </c>
      <c r="AB822" s="29">
        <f>IFERROR(Table_TrackDisplacement[[#This Row],[Gauge Raw Data]]-Table_TrackDisplacement[[#This Row],[BL Gauge Raw Data]],"-")</f>
        <v>0.62573630388760648</v>
      </c>
      <c r="AC8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0.91729704707679283</v>
      </c>
    </row>
    <row r="823" spans="1:29" x14ac:dyDescent="0.25">
      <c r="A823" s="27">
        <v>45825.229166666664</v>
      </c>
      <c r="B823" s="28" t="s">
        <v>24</v>
      </c>
      <c r="C823" s="28" t="str">
        <f>Table_TrackDisplacement[[#This Row],[Epoch]]&amp;"-"&amp;Table_TrackDisplacement[[#This Row],[Track ID]]</f>
        <v>45825.2291666667-250-RL-OP-0033</v>
      </c>
      <c r="D823" s="34">
        <v>51897.63647866169</v>
      </c>
      <c r="E823" s="34">
        <v>159192.13461708953</v>
      </c>
      <c r="F823" s="34">
        <v>18.863097837135957</v>
      </c>
      <c r="G823" s="34">
        <v>51897.271518069443</v>
      </c>
      <c r="H823" s="34">
        <v>159190.86864821697</v>
      </c>
      <c r="I823" s="34">
        <v>18.858833292983896</v>
      </c>
      <c r="J823" s="33">
        <v>6.5033214923460037E-5</v>
      </c>
      <c r="K823" s="33">
        <v>8.9401056175120175E-4</v>
      </c>
      <c r="L823" s="33">
        <v>-4.2050678514016226E-4</v>
      </c>
      <c r="M823" s="33">
        <v>9.8003190942108631E-5</v>
      </c>
      <c r="N823" s="33">
        <v>3.4466932993382215E-4</v>
      </c>
      <c r="O823" s="33">
        <v>-1.2410367477500017E-4</v>
      </c>
      <c r="P823" s="29">
        <f>(Table_TrackDisplacement[[#This Row],[LR Track Z]]-Table_TrackDisplacement[[#This Row],[RR Track Z]])*1000</f>
        <v>4.2645441520612337</v>
      </c>
      <c r="Q823" s="29">
        <f>_xlfn.XLOOKUP(Table_TrackDisplacement[[#This Row],[Track ID]],Table__Track_Baseline[Track ID],Table__Track_Baseline[Avg. Cant],"-")</f>
        <v>4.5609472624263958</v>
      </c>
      <c r="R823" s="29">
        <f>Table_TrackDisplacement[[#This Row],[Cant Raw Data]]-Table_TrackDisplacement[[#This Row],[BL Cant Raw Data]]</f>
        <v>-0.29640311036516209</v>
      </c>
      <c r="S823" s="30">
        <f>(Table_TrackDisplacement[[#This Row],[Delta LR Z]]-Table_TrackDisplacement[[#This Row],[Delta RR Z]])*1000</f>
        <v>-0.29640311036516209</v>
      </c>
      <c r="T823" s="29">
        <f>Table_TrackDisplacement[[#This Row],[Cant Delta Data]]-Table_TrackDisplacement[[#This Row],[Raw Cant Change]]</f>
        <v>0</v>
      </c>
      <c r="U823" s="29">
        <f ca="1">IFERROR(Table_TrackDisplacement[[#This Row],[Cant Raw Data]]-OFFSET(Table_TrackDisplacement[[#This Row],[Cant Raw Data]],-2,0),"-")</f>
        <v>0.75003330854883643</v>
      </c>
      <c r="V823" s="29">
        <f ca="1">_xlfn.XLOOKUP(Table_TrackDisplacement[[#This Row],[Track ID]],Table__Track_Baseline[Track ID],Table__Track_Baseline[Avg. Twist],"-")</f>
        <v>0.90320394357590317</v>
      </c>
      <c r="W823" s="29">
        <f ca="1">IFERROR(Table_TrackDisplacement[[#This Row],[Twist Raw Data]]-Table_TrackDisplacement[[#This Row],[BL Twist Raw Data]],"-")</f>
        <v>-0.15317063502706674</v>
      </c>
      <c r="X823" s="29">
        <f ca="1">IFERROR(Table_TrackDisplacement[[#This Row],[Cant Delta Data]]-OFFSET(Table_TrackDisplacement[[#This Row],[Cant Delta Data]],-2,0),"-")</f>
        <v>-0.15317063502706674</v>
      </c>
      <c r="Y823" s="29">
        <f ca="1">IFERROR(Table_TrackDisplacement[[#This Row],[Twist Delta Data]]-Table_TrackDisplacement[[#This Row],[Raw Twist Change]],"-")</f>
        <v>0</v>
      </c>
      <c r="Z8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1317.5323929630547</v>
      </c>
      <c r="AA823" s="29">
        <f>_xlfn.XLOOKUP(Table_TrackDisplacement[[#This Row],[Track ID]],Table__Track_Baseline[Track ID],Table__Track_Baseline[Avg. Gauge],"-")</f>
        <v>1317.0146897271238</v>
      </c>
      <c r="AB823" s="29">
        <f>IFERROR(Table_TrackDisplacement[[#This Row],[Gauge Raw Data]]-Table_TrackDisplacement[[#This Row],[BL Gauge Raw Data]],"-")</f>
        <v>0.51770323593086687</v>
      </c>
      <c r="AC8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0.62507408531105235</v>
      </c>
    </row>
    <row r="824" spans="1:29" x14ac:dyDescent="0.25">
      <c r="A824" s="27">
        <v>45825.229166666664</v>
      </c>
      <c r="B824" s="28" t="s">
        <v>25</v>
      </c>
      <c r="C824" s="28" t="str">
        <f>Table_TrackDisplacement[[#This Row],[Epoch]]&amp;"-"&amp;Table_TrackDisplacement[[#This Row],[Track ID]]</f>
        <v>45825.2291666667-250-RL-OP-0034</v>
      </c>
      <c r="D824" s="34">
        <v>51898.597551352876</v>
      </c>
      <c r="E824" s="34">
        <v>159191.85832607636</v>
      </c>
      <c r="F824" s="34">
        <v>18.864697306882498</v>
      </c>
      <c r="G824" s="34">
        <v>51898.233507400895</v>
      </c>
      <c r="H824" s="34">
        <v>159190.59556181522</v>
      </c>
      <c r="I824" s="34">
        <v>18.859419241340568</v>
      </c>
      <c r="J824" s="33">
        <v>1.2629861157620326E-4</v>
      </c>
      <c r="K824" s="33">
        <v>1.1081828561145812E-3</v>
      </c>
      <c r="L824" s="33">
        <v>-1.8860863957570473E-4</v>
      </c>
      <c r="M824" s="33">
        <v>1.8867970356950536E-4</v>
      </c>
      <c r="N824" s="33">
        <v>6.6357137984596193E-4</v>
      </c>
      <c r="O824" s="33">
        <v>-2.3892942864023325E-4</v>
      </c>
      <c r="P824" s="29">
        <f>(Table_TrackDisplacement[[#This Row],[LR Track Z]]-Table_TrackDisplacement[[#This Row],[RR Track Z]])*1000</f>
        <v>5.2780655419297773</v>
      </c>
      <c r="Q824" s="29">
        <f>_xlfn.XLOOKUP(Table_TrackDisplacement[[#This Row],[Track ID]],Table__Track_Baseline[Track ID],Table__Track_Baseline[Avg. Cant],"-")</f>
        <v>5.2277447528652488</v>
      </c>
      <c r="R824" s="29">
        <f>Table_TrackDisplacement[[#This Row],[Cant Raw Data]]-Table_TrackDisplacement[[#This Row],[BL Cant Raw Data]]</f>
        <v>5.0320789064528526E-2</v>
      </c>
      <c r="S824" s="30">
        <f>(Table_TrackDisplacement[[#This Row],[Delta LR Z]]-Table_TrackDisplacement[[#This Row],[Delta RR Z]])*1000</f>
        <v>5.0320789064528526E-2</v>
      </c>
      <c r="T824" s="29">
        <f>Table_TrackDisplacement[[#This Row],[Cant Delta Data]]-Table_TrackDisplacement[[#This Row],[Raw Cant Change]]</f>
        <v>0</v>
      </c>
      <c r="U824" s="29">
        <f ca="1">IFERROR(Table_TrackDisplacement[[#This Row],[Cant Raw Data]]-OFFSET(Table_TrackDisplacement[[#This Row],[Cant Raw Data]],-2,0),"-")</f>
        <v>2.0270427797370871</v>
      </c>
      <c r="V824" s="29">
        <f ca="1">_xlfn.XLOOKUP(Table_TrackDisplacement[[#This Row],[Track ID]],Table__Track_Baseline[Track ID],Table__Track_Baseline[Avg. Twist],"-")</f>
        <v>1.3335949808741532</v>
      </c>
      <c r="W824" s="29">
        <f ca="1">IFERROR(Table_TrackDisplacement[[#This Row],[Twist Raw Data]]-Table_TrackDisplacement[[#This Row],[BL Twist Raw Data]],"-")</f>
        <v>0.69344779886293395</v>
      </c>
      <c r="X824" s="29">
        <f ca="1">IFERROR(Table_TrackDisplacement[[#This Row],[Cant Delta Data]]-OFFSET(Table_TrackDisplacement[[#This Row],[Cant Delta Data]],-2,0),"-")</f>
        <v>0.69344779886293395</v>
      </c>
      <c r="Y824" s="29">
        <f ca="1">IFERROR(Table_TrackDisplacement[[#This Row],[Twist Delta Data]]-Table_TrackDisplacement[[#This Row],[Raw Twist Change]],"-")</f>
        <v>0</v>
      </c>
      <c r="Z8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1314.2029661147631</v>
      </c>
      <c r="AA824" s="29">
        <f>_xlfn.XLOOKUP(Table_TrackDisplacement[[#This Row],[Track ID]],Table__Track_Baseline[Track ID],Table__Track_Baseline[Avg. Gauge],"-")</f>
        <v>1313.7928485909856</v>
      </c>
      <c r="AB824" s="29">
        <f>IFERROR(Table_TrackDisplacement[[#This Row],[Gauge Raw Data]]-Table_TrackDisplacement[[#This Row],[BL Gauge Raw Data]],"-")</f>
        <v>0.41011752377744415</v>
      </c>
      <c r="AC8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0.45177754180582574</v>
      </c>
    </row>
    <row r="825" spans="1:29" x14ac:dyDescent="0.25">
      <c r="A825" s="27">
        <v>45825.229166666664</v>
      </c>
      <c r="B825" s="28" t="s">
        <v>26</v>
      </c>
      <c r="C825" s="28" t="str">
        <f>Table_TrackDisplacement[[#This Row],[Epoch]]&amp;"-"&amp;Table_TrackDisplacement[[#This Row],[Track ID]]</f>
        <v>45825.2291666667-250-RL-OP-0035</v>
      </c>
      <c r="D825" s="34">
        <v>51899.558732421232</v>
      </c>
      <c r="E825" s="34">
        <v>159191.58332043167</v>
      </c>
      <c r="F825" s="34">
        <v>18.865938365312182</v>
      </c>
      <c r="G825" s="34">
        <v>51899.203472361332</v>
      </c>
      <c r="H825" s="34">
        <v>159190.32062001547</v>
      </c>
      <c r="I825" s="34">
        <v>18.859777427163273</v>
      </c>
      <c r="J825" s="33">
        <v>-1.6010286344680935E-5</v>
      </c>
      <c r="K825" s="33">
        <v>1.276177674299106E-3</v>
      </c>
      <c r="L825" s="33">
        <v>-6.1634687817502254E-5</v>
      </c>
      <c r="M825" s="33">
        <v>-5.3117619245313108E-6</v>
      </c>
      <c r="N825" s="33">
        <v>9.8106524092145264E-4</v>
      </c>
      <c r="O825" s="33">
        <v>-3.1290092901770095E-4</v>
      </c>
      <c r="P825" s="29">
        <f>(Table_TrackDisplacement[[#This Row],[LR Track Z]]-Table_TrackDisplacement[[#This Row],[RR Track Z]])*1000</f>
        <v>6.1609381489091675</v>
      </c>
      <c r="Q825" s="29">
        <f>_xlfn.XLOOKUP(Table_TrackDisplacement[[#This Row],[Track ID]],Table__Track_Baseline[Track ID],Table__Track_Baseline[Avg. Cant],"-")</f>
        <v>5.9096719077089688</v>
      </c>
      <c r="R825" s="29">
        <f>Table_TrackDisplacement[[#This Row],[Cant Raw Data]]-Table_TrackDisplacement[[#This Row],[BL Cant Raw Data]]</f>
        <v>0.25126624120019869</v>
      </c>
      <c r="S825" s="30">
        <f>(Table_TrackDisplacement[[#This Row],[Delta LR Z]]-Table_TrackDisplacement[[#This Row],[Delta RR Z]])*1000</f>
        <v>0.25126624120019869</v>
      </c>
      <c r="T825" s="29">
        <f>Table_TrackDisplacement[[#This Row],[Cant Delta Data]]-Table_TrackDisplacement[[#This Row],[Raw Cant Change]]</f>
        <v>0</v>
      </c>
      <c r="U825" s="29">
        <f ca="1">IFERROR(Table_TrackDisplacement[[#This Row],[Cant Raw Data]]-OFFSET(Table_TrackDisplacement[[#This Row],[Cant Raw Data]],-2,0),"-")</f>
        <v>1.8963939968479337</v>
      </c>
      <c r="V825" s="29">
        <f ca="1">_xlfn.XLOOKUP(Table_TrackDisplacement[[#This Row],[Track ID]],Table__Track_Baseline[Track ID],Table__Track_Baseline[Avg. Twist],"-")</f>
        <v>1.348724645282573</v>
      </c>
      <c r="W825" s="29">
        <f ca="1">IFERROR(Table_TrackDisplacement[[#This Row],[Twist Raw Data]]-Table_TrackDisplacement[[#This Row],[BL Twist Raw Data]],"-")</f>
        <v>0.54766935156536078</v>
      </c>
      <c r="X825" s="29">
        <f ca="1">IFERROR(Table_TrackDisplacement[[#This Row],[Cant Delta Data]]-OFFSET(Table_TrackDisplacement[[#This Row],[Cant Delta Data]],-2,0),"-")</f>
        <v>0.54766935156536078</v>
      </c>
      <c r="Y825" s="29">
        <f ca="1">IFERROR(Table_TrackDisplacement[[#This Row],[Twist Delta Data]]-Table_TrackDisplacement[[#This Row],[Raw Twist Change]],"-")</f>
        <v>0</v>
      </c>
      <c r="Z8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1311.7393065717483</v>
      </c>
      <c r="AA825" s="29">
        <f>_xlfn.XLOOKUP(Table_TrackDisplacement[[#This Row],[Track ID]],Table__Track_Baseline[Track ID],Table__Track_Baseline[Avg. Gauge],"-")</f>
        <v>1311.4569710845515</v>
      </c>
      <c r="AB825" s="29">
        <f>IFERROR(Table_TrackDisplacement[[#This Row],[Gauge Raw Data]]-Table_TrackDisplacement[[#This Row],[BL Gauge Raw Data]],"-")</f>
        <v>0.28233548719686041</v>
      </c>
      <c r="AC8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0.38773770867137086</v>
      </c>
    </row>
    <row r="826" spans="1:29" x14ac:dyDescent="0.25">
      <c r="A826" s="27">
        <v>45825.229166666664</v>
      </c>
      <c r="B826" s="28" t="s">
        <v>27</v>
      </c>
      <c r="C826" s="28" t="str">
        <f>Table_TrackDisplacement[[#This Row],[Epoch]]&amp;"-"&amp;Table_TrackDisplacement[[#This Row],[Track ID]]</f>
        <v>45825.2291666667-250-RL-OP-0036</v>
      </c>
      <c r="D826" s="34">
        <v>51900.521670474314</v>
      </c>
      <c r="E826" s="34">
        <v>159191.31359799046</v>
      </c>
      <c r="F826" s="34">
        <v>18.865605744223032</v>
      </c>
      <c r="G826" s="34">
        <v>51900.166031558641</v>
      </c>
      <c r="H826" s="34">
        <v>159190.04954924015</v>
      </c>
      <c r="I826" s="34">
        <v>18.859124401927648</v>
      </c>
      <c r="J826" s="33">
        <v>-1.0241226118523628E-4</v>
      </c>
      <c r="K826" s="33">
        <v>9.6772823599167168E-4</v>
      </c>
      <c r="L826" s="33">
        <v>-3.9425577696761138E-4</v>
      </c>
      <c r="M826" s="33">
        <v>-3.3610987884458154E-5</v>
      </c>
      <c r="N826" s="33">
        <v>8.8018755195662379E-4</v>
      </c>
      <c r="O826" s="33">
        <v>-2.0404421982789245E-4</v>
      </c>
      <c r="P826" s="29">
        <f>(Table_TrackDisplacement[[#This Row],[LR Track Z]]-Table_TrackDisplacement[[#This Row],[RR Track Z]])*1000</f>
        <v>6.4813422953839961</v>
      </c>
      <c r="Q826" s="29">
        <f>_xlfn.XLOOKUP(Table_TrackDisplacement[[#This Row],[Track ID]],Table__Track_Baseline[Track ID],Table__Track_Baseline[Avg. Cant],"-")</f>
        <v>6.671553852523715</v>
      </c>
      <c r="R826" s="29">
        <f>Table_TrackDisplacement[[#This Row],[Cant Raw Data]]-Table_TrackDisplacement[[#This Row],[BL Cant Raw Data]]</f>
        <v>-0.19021155713971893</v>
      </c>
      <c r="S826" s="30">
        <f>(Table_TrackDisplacement[[#This Row],[Delta LR Z]]-Table_TrackDisplacement[[#This Row],[Delta RR Z]])*1000</f>
        <v>-0.19021155713971893</v>
      </c>
      <c r="T826" s="29">
        <f>Table_TrackDisplacement[[#This Row],[Cant Delta Data]]-Table_TrackDisplacement[[#This Row],[Raw Cant Change]]</f>
        <v>0</v>
      </c>
      <c r="U826" s="29">
        <f ca="1">IFERROR(Table_TrackDisplacement[[#This Row],[Cant Raw Data]]-OFFSET(Table_TrackDisplacement[[#This Row],[Cant Raw Data]],-2,0),"-")</f>
        <v>1.2032767534542188</v>
      </c>
      <c r="V826" s="29">
        <f ca="1">_xlfn.XLOOKUP(Table_TrackDisplacement[[#This Row],[Track ID]],Table__Track_Baseline[Track ID],Table__Track_Baseline[Avg. Twist],"-")</f>
        <v>1.4438090996584663</v>
      </c>
      <c r="W826" s="29">
        <f ca="1">IFERROR(Table_TrackDisplacement[[#This Row],[Twist Raw Data]]-Table_TrackDisplacement[[#This Row],[BL Twist Raw Data]],"-")</f>
        <v>-0.24053234620424746</v>
      </c>
      <c r="X826" s="29">
        <f ca="1">IFERROR(Table_TrackDisplacement[[#This Row],[Cant Delta Data]]-OFFSET(Table_TrackDisplacement[[#This Row],[Cant Delta Data]],-2,0),"-")</f>
        <v>-0.24053234620424746</v>
      </c>
      <c r="Y826" s="29">
        <f ca="1">IFERROR(Table_TrackDisplacement[[#This Row],[Twist Delta Data]]-Table_TrackDisplacement[[#This Row],[Raw Twist Change]],"-")</f>
        <v>0</v>
      </c>
      <c r="Z8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1313.1413820665373</v>
      </c>
      <c r="AA826" s="29">
        <f>_xlfn.XLOOKUP(Table_TrackDisplacement[[#This Row],[Track ID]],Table__Track_Baseline[Track ID],Table__Track_Baseline[Avg. Gauge],"-")</f>
        <v>1313.0767033808097</v>
      </c>
      <c r="AB826" s="29">
        <f>IFERROR(Table_TrackDisplacement[[#This Row],[Gauge Raw Data]]-Table_TrackDisplacement[[#This Row],[BL Gauge Raw Data]],"-")</f>
        <v>6.4678685727585616E-2</v>
      </c>
      <c r="AC8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0.22040286531406306</v>
      </c>
    </row>
    <row r="827" spans="1:29" x14ac:dyDescent="0.25">
      <c r="A827" s="27">
        <v>45825.229166666664</v>
      </c>
      <c r="B827" s="28" t="s">
        <v>28</v>
      </c>
      <c r="C827" s="28" t="str">
        <f>Table_TrackDisplacement[[#This Row],[Epoch]]&amp;"-"&amp;Table_TrackDisplacement[[#This Row],[Track ID]]</f>
        <v>45825.2291666667-250-RL-OP-0037</v>
      </c>
      <c r="D827" s="34">
        <v>51901.484608527397</v>
      </c>
      <c r="E827" s="34">
        <v>159191.04387554925</v>
      </c>
      <c r="F827" s="34">
        <v>18.865273123133885</v>
      </c>
      <c r="G827" s="34">
        <v>51901.128590755958</v>
      </c>
      <c r="H827" s="34">
        <v>159189.77847846484</v>
      </c>
      <c r="I827" s="34">
        <v>18.858471376692027</v>
      </c>
      <c r="J827" s="33">
        <v>-1.8881423602579162E-4</v>
      </c>
      <c r="K827" s="33">
        <v>6.5927879768423736E-4</v>
      </c>
      <c r="L827" s="33">
        <v>-7.268768661141678E-4</v>
      </c>
      <c r="M827" s="33">
        <v>-6.191019929246977E-5</v>
      </c>
      <c r="N827" s="33">
        <v>7.7930986299179494E-4</v>
      </c>
      <c r="O827" s="33">
        <v>-9.518751063808395E-5</v>
      </c>
      <c r="P827" s="29">
        <f>(Table_TrackDisplacement[[#This Row],[LR Track Z]]-Table_TrackDisplacement[[#This Row],[RR Track Z]])*1000</f>
        <v>6.8017464418588247</v>
      </c>
      <c r="Q827" s="29">
        <f>_xlfn.XLOOKUP(Table_TrackDisplacement[[#This Row],[Track ID]],Table__Track_Baseline[Track ID],Table__Track_Baseline[Avg. Cant],"-")</f>
        <v>7.4334357973349086</v>
      </c>
      <c r="R827" s="29">
        <f>Table_TrackDisplacement[[#This Row],[Cant Raw Data]]-Table_TrackDisplacement[[#This Row],[BL Cant Raw Data]]</f>
        <v>-0.63168935547608385</v>
      </c>
      <c r="S827" s="30">
        <f>(Table_TrackDisplacement[[#This Row],[Delta LR Z]]-Table_TrackDisplacement[[#This Row],[Delta RR Z]])*1000</f>
        <v>-0.63168935547608385</v>
      </c>
      <c r="T827" s="29">
        <f>Table_TrackDisplacement[[#This Row],[Cant Delta Data]]-Table_TrackDisplacement[[#This Row],[Raw Cant Change]]</f>
        <v>0</v>
      </c>
      <c r="U827" s="29">
        <f ca="1">IFERROR(Table_TrackDisplacement[[#This Row],[Cant Raw Data]]-OFFSET(Table_TrackDisplacement[[#This Row],[Cant Raw Data]],-2,0),"-")</f>
        <v>0.64080829294965724</v>
      </c>
      <c r="V827" s="29">
        <f ca="1">_xlfn.XLOOKUP(Table_TrackDisplacement[[#This Row],[Track ID]],Table__Track_Baseline[Track ID],Table__Track_Baseline[Avg. Twist],"-")</f>
        <v>1.5237638896259398</v>
      </c>
      <c r="W827" s="29">
        <f ca="1">IFERROR(Table_TrackDisplacement[[#This Row],[Twist Raw Data]]-Table_TrackDisplacement[[#This Row],[BL Twist Raw Data]],"-")</f>
        <v>-0.88295559667628254</v>
      </c>
      <c r="X827" s="29">
        <f ca="1">IFERROR(Table_TrackDisplacement[[#This Row],[Cant Delta Data]]-OFFSET(Table_TrackDisplacement[[#This Row],[Cant Delta Data]],-2,0),"-")</f>
        <v>-0.88295559667628254</v>
      </c>
      <c r="Y827" s="29">
        <f ca="1">IFERROR(Table_TrackDisplacement[[#This Row],[Twist Delta Data]]-Table_TrackDisplacement[[#This Row],[Raw Twist Change]],"-")</f>
        <v>0</v>
      </c>
      <c r="Z8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1314.5435323987758</v>
      </c>
      <c r="AA827" s="29">
        <f>_xlfn.XLOOKUP(Table_TrackDisplacement[[#This Row],[Track ID]],Table__Track_Baseline[Track ID],Table__Track_Baseline[Avg. Gauge],"-")</f>
        <v>1314.6968682557522</v>
      </c>
      <c r="AB827" s="29">
        <f>IFERROR(Table_TrackDisplacement[[#This Row],[Gauge Raw Data]]-Table_TrackDisplacement[[#This Row],[BL Gauge Raw Data]],"-")</f>
        <v>-0.15333585697635499</v>
      </c>
      <c r="AC8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0.65539570718755069</v>
      </c>
    </row>
    <row r="828" spans="1:29" x14ac:dyDescent="0.25">
      <c r="A828" s="27">
        <v>45825.229166666664</v>
      </c>
      <c r="B828" s="28" t="s">
        <v>29</v>
      </c>
      <c r="C828" s="28" t="str">
        <f>Table_TrackDisplacement[[#This Row],[Epoch]]&amp;"-"&amp;Table_TrackDisplacement[[#This Row],[Track ID]]</f>
        <v>45825.2291666667-250-RL-OP-0038</v>
      </c>
      <c r="D828" s="34">
        <v>51902.447780924784</v>
      </c>
      <c r="E828" s="34">
        <v>159190.77528572394</v>
      </c>
      <c r="F828" s="34">
        <v>18.865124813901463</v>
      </c>
      <c r="G828" s="34">
        <v>51902.09987243612</v>
      </c>
      <c r="H828" s="34">
        <v>159189.50604742204</v>
      </c>
      <c r="I828" s="34">
        <v>18.857855472302717</v>
      </c>
      <c r="J828" s="33">
        <v>1.5095050912350416E-5</v>
      </c>
      <c r="K828" s="33">
        <v>3.8864000816829503E-4</v>
      </c>
      <c r="L828" s="33">
        <v>-9.6036908125185505E-4</v>
      </c>
      <c r="M828" s="33">
        <v>3.7671634345315397E-6</v>
      </c>
      <c r="N828" s="33">
        <v>6.8047901731915772E-4</v>
      </c>
      <c r="O828" s="33">
        <v>-4.4527697284024725E-5</v>
      </c>
      <c r="P828" s="29">
        <f>(Table_TrackDisplacement[[#This Row],[LR Track Z]]-Table_TrackDisplacement[[#This Row],[RR Track Z]])*1000</f>
        <v>7.2693415987465926</v>
      </c>
      <c r="Q828" s="29">
        <f>_xlfn.XLOOKUP(Table_TrackDisplacement[[#This Row],[Track ID]],Table__Track_Baseline[Track ID],Table__Track_Baseline[Avg. Cant],"-")</f>
        <v>8.1851829827144229</v>
      </c>
      <c r="R828" s="29">
        <f>Table_TrackDisplacement[[#This Row],[Cant Raw Data]]-Table_TrackDisplacement[[#This Row],[BL Cant Raw Data]]</f>
        <v>-0.91584138396783032</v>
      </c>
      <c r="S828" s="30">
        <f>(Table_TrackDisplacement[[#This Row],[Delta LR Z]]-Table_TrackDisplacement[[#This Row],[Delta RR Z]])*1000</f>
        <v>-0.91584138396783032</v>
      </c>
      <c r="T828" s="29">
        <f>Table_TrackDisplacement[[#This Row],[Cant Delta Data]]-Table_TrackDisplacement[[#This Row],[Raw Cant Change]]</f>
        <v>0</v>
      </c>
      <c r="U828" s="29">
        <f ca="1">IFERROR(Table_TrackDisplacement[[#This Row],[Cant Raw Data]]-OFFSET(Table_TrackDisplacement[[#This Row],[Cant Raw Data]],-2,0),"-")</f>
        <v>0.78799930336259649</v>
      </c>
      <c r="V828" s="29">
        <f ca="1">_xlfn.XLOOKUP(Table_TrackDisplacement[[#This Row],[Track ID]],Table__Track_Baseline[Track ID],Table__Track_Baseline[Avg. Twist],"-")</f>
        <v>1.5136291301907079</v>
      </c>
      <c r="W828" s="29">
        <f ca="1">IFERROR(Table_TrackDisplacement[[#This Row],[Twist Raw Data]]-Table_TrackDisplacement[[#This Row],[BL Twist Raw Data]],"-")</f>
        <v>-0.72562982682811139</v>
      </c>
      <c r="X828" s="29">
        <f ca="1">IFERROR(Table_TrackDisplacement[[#This Row],[Cant Delta Data]]-OFFSET(Table_TrackDisplacement[[#This Row],[Cant Delta Data]],-2,0),"-")</f>
        <v>-0.72562982682811139</v>
      </c>
      <c r="Y828" s="29">
        <f ca="1">IFERROR(Table_TrackDisplacement[[#This Row],[Twist Delta Data]]-Table_TrackDisplacement[[#This Row],[Raw Twist Change]],"-")</f>
        <v>0</v>
      </c>
      <c r="Z8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1316.0771355916004</v>
      </c>
      <c r="AA828" s="29">
        <f>_xlfn.XLOOKUP(Table_TrackDisplacement[[#This Row],[Track ID]],Table__Track_Baseline[Track ID],Table__Track_Baseline[Avg. Gauge],"-")</f>
        <v>1316.360972673865</v>
      </c>
      <c r="AB828" s="29">
        <f>IFERROR(Table_TrackDisplacement[[#This Row],[Gauge Raw Data]]-Table_TrackDisplacement[[#This Row],[BL Gauge Raw Data]],"-")</f>
        <v>-0.28383708226465387</v>
      </c>
      <c r="AC8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0.96128235648272364</v>
      </c>
    </row>
    <row r="829" spans="1:29" x14ac:dyDescent="0.25">
      <c r="A829" s="27">
        <v>45825.229166666664</v>
      </c>
      <c r="B829" s="28" t="s">
        <v>30</v>
      </c>
      <c r="C829" s="28" t="str">
        <f>Table_TrackDisplacement[[#This Row],[Epoch]]&amp;"-"&amp;Table_TrackDisplacement[[#This Row],[Track ID]]</f>
        <v>45825.2291666667-250-RL-OP-0039</v>
      </c>
      <c r="D829" s="34">
        <v>51903.412439340806</v>
      </c>
      <c r="E829" s="34">
        <v>159190.51178306149</v>
      </c>
      <c r="F829" s="34">
        <v>18.86582287822732</v>
      </c>
      <c r="G829" s="34">
        <v>51903.064539372746</v>
      </c>
      <c r="H829" s="34">
        <v>159189.24257524015</v>
      </c>
      <c r="I829" s="34">
        <v>18.857522679348417</v>
      </c>
      <c r="J829" s="33">
        <v>9.9519289506133646E-5</v>
      </c>
      <c r="K829" s="33">
        <v>6.97961455443874E-4</v>
      </c>
      <c r="L829" s="33">
        <v>-7.3871964753990937E-4</v>
      </c>
      <c r="M829" s="33">
        <v>3.1922390917316079E-5</v>
      </c>
      <c r="N829" s="33">
        <v>7.8371047857217491E-4</v>
      </c>
      <c r="O829" s="33">
        <v>-3.7732065158380124E-4</v>
      </c>
      <c r="P829" s="29">
        <f>(Table_TrackDisplacement[[#This Row],[LR Track Z]]-Table_TrackDisplacement[[#This Row],[RR Track Z]])*1000</f>
        <v>8.3001988789028758</v>
      </c>
      <c r="Q829" s="29">
        <f>_xlfn.XLOOKUP(Table_TrackDisplacement[[#This Row],[Track ID]],Table__Track_Baseline[Track ID],Table__Track_Baseline[Avg. Cant],"-")</f>
        <v>8.6615978748589839</v>
      </c>
      <c r="R829" s="29">
        <f>Table_TrackDisplacement[[#This Row],[Cant Raw Data]]-Table_TrackDisplacement[[#This Row],[BL Cant Raw Data]]</f>
        <v>-0.36139899595610814</v>
      </c>
      <c r="S829" s="30">
        <f>(Table_TrackDisplacement[[#This Row],[Delta LR Z]]-Table_TrackDisplacement[[#This Row],[Delta RR Z]])*1000</f>
        <v>-0.36139899595610814</v>
      </c>
      <c r="T829" s="29">
        <f>Table_TrackDisplacement[[#This Row],[Cant Delta Data]]-Table_TrackDisplacement[[#This Row],[Raw Cant Change]]</f>
        <v>0</v>
      </c>
      <c r="U829" s="29">
        <f ca="1">IFERROR(Table_TrackDisplacement[[#This Row],[Cant Raw Data]]-OFFSET(Table_TrackDisplacement[[#This Row],[Cant Raw Data]],-2,0),"-")</f>
        <v>1.4984524370440511</v>
      </c>
      <c r="V829" s="29">
        <f ca="1">_xlfn.XLOOKUP(Table_TrackDisplacement[[#This Row],[Track ID]],Table__Track_Baseline[Track ID],Table__Track_Baseline[Avg. Twist],"-")</f>
        <v>1.2281620775240754</v>
      </c>
      <c r="W829" s="29">
        <f ca="1">IFERROR(Table_TrackDisplacement[[#This Row],[Twist Raw Data]]-Table_TrackDisplacement[[#This Row],[BL Twist Raw Data]],"-")</f>
        <v>0.27029035951997571</v>
      </c>
      <c r="X829" s="29">
        <f ca="1">IFERROR(Table_TrackDisplacement[[#This Row],[Cant Delta Data]]-OFFSET(Table_TrackDisplacement[[#This Row],[Cant Delta Data]],-2,0),"-")</f>
        <v>0.27029035951997571</v>
      </c>
      <c r="Y829" s="29">
        <f ca="1">IFERROR(Table_TrackDisplacement[[#This Row],[Twist Delta Data]]-Table_TrackDisplacement[[#This Row],[Raw Twist Change]],"-")</f>
        <v>0</v>
      </c>
      <c r="Z8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1316.0515851735736</v>
      </c>
      <c r="AA829" s="29">
        <f>_xlfn.XLOOKUP(Table_TrackDisplacement[[#This Row],[Track ID]],Table__Track_Baseline[Track ID],Table__Track_Baseline[Avg. Gauge],"-")</f>
        <v>1316.118744445334</v>
      </c>
      <c r="AB829" s="29">
        <f>IFERROR(Table_TrackDisplacement[[#This Row],[Gauge Raw Data]]-Table_TrackDisplacement[[#This Row],[BL Gauge Raw Data]],"-")</f>
        <v>-6.7159271760374395E-2</v>
      </c>
      <c r="AC8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0.37753340242204769</v>
      </c>
    </row>
    <row r="830" spans="1:29" x14ac:dyDescent="0.25">
      <c r="A830" s="27">
        <v>45825.229166666664</v>
      </c>
      <c r="B830" s="28" t="s">
        <v>31</v>
      </c>
      <c r="C830" s="28" t="str">
        <f>Table_TrackDisplacement[[#This Row],[Epoch]]&amp;"-"&amp;Table_TrackDisplacement[[#This Row],[Track ID]]</f>
        <v>45825.2291666667-250-RL-OP-0040</v>
      </c>
      <c r="D830" s="34">
        <v>51904.377097756827</v>
      </c>
      <c r="E830" s="34">
        <v>159190.24828039907</v>
      </c>
      <c r="F830" s="34">
        <v>18.86652094255318</v>
      </c>
      <c r="G830" s="34">
        <v>51904.029206309366</v>
      </c>
      <c r="H830" s="34">
        <v>159188.97910305823</v>
      </c>
      <c r="I830" s="34">
        <v>18.857189886394121</v>
      </c>
      <c r="J830" s="33">
        <v>1.8394352082395926E-4</v>
      </c>
      <c r="K830" s="33">
        <v>1.0072829318232834E-3</v>
      </c>
      <c r="L830" s="33">
        <v>-5.1707021382441098E-4</v>
      </c>
      <c r="M830" s="33">
        <v>6.0077611124143004E-5</v>
      </c>
      <c r="N830" s="33">
        <v>8.8694191072136164E-4</v>
      </c>
      <c r="O830" s="33">
        <v>-7.1011360588002503E-4</v>
      </c>
      <c r="P830" s="29">
        <f>(Table_TrackDisplacement[[#This Row],[LR Track Z]]-Table_TrackDisplacement[[#This Row],[RR Track Z]])*1000</f>
        <v>9.331056159059159</v>
      </c>
      <c r="Q830" s="29">
        <f>_xlfn.XLOOKUP(Table_TrackDisplacement[[#This Row],[Track ID]],Table__Track_Baseline[Track ID],Table__Track_Baseline[Avg. Cant],"-")</f>
        <v>9.1380127670035449</v>
      </c>
      <c r="R830" s="29">
        <f>Table_TrackDisplacement[[#This Row],[Cant Raw Data]]-Table_TrackDisplacement[[#This Row],[BL Cant Raw Data]]</f>
        <v>0.19304339205561405</v>
      </c>
      <c r="S830" s="30">
        <f>(Table_TrackDisplacement[[#This Row],[Delta LR Z]]-Table_TrackDisplacement[[#This Row],[Delta RR Z]])*1000</f>
        <v>0.19304339205561405</v>
      </c>
      <c r="T830" s="29">
        <f>Table_TrackDisplacement[[#This Row],[Cant Delta Data]]-Table_TrackDisplacement[[#This Row],[Raw Cant Change]]</f>
        <v>0</v>
      </c>
      <c r="U830" s="29">
        <f ca="1">IFERROR(Table_TrackDisplacement[[#This Row],[Cant Raw Data]]-OFFSET(Table_TrackDisplacement[[#This Row],[Cant Raw Data]],-2,0),"-")</f>
        <v>2.0617145603125664</v>
      </c>
      <c r="V830" s="29">
        <f ca="1">_xlfn.XLOOKUP(Table_TrackDisplacement[[#This Row],[Track ID]],Table__Track_Baseline[Track ID],Table__Track_Baseline[Avg. Twist],"-")</f>
        <v>0.95282978428912202</v>
      </c>
      <c r="W830" s="29">
        <f ca="1">IFERROR(Table_TrackDisplacement[[#This Row],[Twist Raw Data]]-Table_TrackDisplacement[[#This Row],[BL Twist Raw Data]],"-")</f>
        <v>1.1088847760234444</v>
      </c>
      <c r="X830" s="29">
        <f ca="1">IFERROR(Table_TrackDisplacement[[#This Row],[Cant Delta Data]]-OFFSET(Table_TrackDisplacement[[#This Row],[Cant Delta Data]],-2,0),"-")</f>
        <v>1.1088847760234444</v>
      </c>
      <c r="Y830" s="29">
        <f ca="1">IFERROR(Table_TrackDisplacement[[#This Row],[Twist Delta Data]]-Table_TrackDisplacement[[#This Row],[Raw Twist Change]],"-")</f>
        <v>0</v>
      </c>
      <c r="Z8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1316.026842559972</v>
      </c>
      <c r="AA830" s="29">
        <f>_xlfn.XLOOKUP(Table_TrackDisplacement[[#This Row],[Track ID]],Table__Track_Baseline[Track ID],Table__Track_Baseline[Avg. Gauge],"-")</f>
        <v>1315.8766898367924</v>
      </c>
      <c r="AB830" s="29">
        <f>IFERROR(Table_TrackDisplacement[[#This Row],[Gauge Raw Data]]-Table_TrackDisplacement[[#This Row],[BL Gauge Raw Data]],"-")</f>
        <v>0.15015272317964445</v>
      </c>
      <c r="AC8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0.2590182931029269</v>
      </c>
    </row>
    <row r="831" spans="1:29" x14ac:dyDescent="0.25">
      <c r="A831" s="27">
        <v>45825.229166666664</v>
      </c>
      <c r="B831" s="28" t="s">
        <v>32</v>
      </c>
      <c r="C831" s="28" t="str">
        <f>Table_TrackDisplacement[[#This Row],[Epoch]]&amp;"-"&amp;Table_TrackDisplacement[[#This Row],[Track ID]]</f>
        <v>45825.2291666667-250-RL-OP-0041</v>
      </c>
      <c r="D831" s="34">
        <v>51905.341841450259</v>
      </c>
      <c r="E831" s="34">
        <v>159189.98617913548</v>
      </c>
      <c r="F831" s="34">
        <v>18.867392406740745</v>
      </c>
      <c r="G831" s="34">
        <v>51905.003864651924</v>
      </c>
      <c r="H831" s="34">
        <v>159188.71400367381</v>
      </c>
      <c r="I831" s="34">
        <v>18.857104633955977</v>
      </c>
      <c r="J831" s="33">
        <v>7.2817783802747726E-8</v>
      </c>
      <c r="K831" s="33">
        <v>1.3333140523172915E-3</v>
      </c>
      <c r="L831" s="33">
        <v>-3.7311640754822406E-4</v>
      </c>
      <c r="M831" s="33">
        <v>7.3985574999824166E-6</v>
      </c>
      <c r="N831" s="33">
        <v>1.0279077978339046E-3</v>
      </c>
      <c r="O831" s="33">
        <v>-1.0000647690127096E-3</v>
      </c>
      <c r="P831" s="29">
        <f>(Table_TrackDisplacement[[#This Row],[LR Track Z]]-Table_TrackDisplacement[[#This Row],[RR Track Z]])*1000</f>
        <v>10.287772784767668</v>
      </c>
      <c r="Q831" s="29">
        <f>_xlfn.XLOOKUP(Table_TrackDisplacement[[#This Row],[Track ID]],Table__Track_Baseline[Track ID],Table__Track_Baseline[Avg. Cant],"-")</f>
        <v>9.6608244233031826</v>
      </c>
      <c r="R831" s="29">
        <f>Table_TrackDisplacement[[#This Row],[Cant Raw Data]]-Table_TrackDisplacement[[#This Row],[BL Cant Raw Data]]</f>
        <v>0.62694836146448552</v>
      </c>
      <c r="S831" s="30">
        <f>(Table_TrackDisplacement[[#This Row],[Delta LR Z]]-Table_TrackDisplacement[[#This Row],[Delta RR Z]])*1000</f>
        <v>0.62694836146448552</v>
      </c>
      <c r="T831" s="29">
        <f>Table_TrackDisplacement[[#This Row],[Cant Delta Data]]-Table_TrackDisplacement[[#This Row],[Raw Cant Change]]</f>
        <v>0</v>
      </c>
      <c r="U831" s="29">
        <f ca="1">IFERROR(Table_TrackDisplacement[[#This Row],[Cant Raw Data]]-OFFSET(Table_TrackDisplacement[[#This Row],[Cant Raw Data]],-2,0),"-")</f>
        <v>1.9875739058647923</v>
      </c>
      <c r="V831" s="29">
        <f ca="1">_xlfn.XLOOKUP(Table_TrackDisplacement[[#This Row],[Track ID]],Table__Track_Baseline[Track ID],Table__Track_Baseline[Avg. Twist],"-")</f>
        <v>0.99922654844419867</v>
      </c>
      <c r="W831" s="29">
        <f ca="1">IFERROR(Table_TrackDisplacement[[#This Row],[Twist Raw Data]]-Table_TrackDisplacement[[#This Row],[BL Twist Raw Data]],"-")</f>
        <v>0.98834735742059365</v>
      </c>
      <c r="X831" s="29">
        <f ca="1">IFERROR(Table_TrackDisplacement[[#This Row],[Cant Delta Data]]-OFFSET(Table_TrackDisplacement[[#This Row],[Cant Delta Data]],-2,0),"-")</f>
        <v>0.98834735742059365</v>
      </c>
      <c r="Y831" s="29">
        <f ca="1">IFERROR(Table_TrackDisplacement[[#This Row],[Twist Delta Data]]-Table_TrackDisplacement[[#This Row],[Raw Twist Change]],"-")</f>
        <v>0</v>
      </c>
      <c r="Z8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1316.3451522090918</v>
      </c>
      <c r="AA831" s="29">
        <f>_xlfn.XLOOKUP(Table_TrackDisplacement[[#This Row],[Track ID]],Table__Track_Baseline[Track ID],Table__Track_Baseline[Avg. Gauge],"-")</f>
        <v>1316.0471258679206</v>
      </c>
      <c r="AB831" s="29">
        <f>IFERROR(Table_TrackDisplacement[[#This Row],[Gauge Raw Data]]-Table_TrackDisplacement[[#This Row],[BL Gauge Raw Data]],"-")</f>
        <v>0.29802634117118032</v>
      </c>
      <c r="AC8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0.69741730311411376</v>
      </c>
    </row>
    <row r="832" spans="1:29" x14ac:dyDescent="0.25">
      <c r="A832" s="27">
        <v>45825.229166666664</v>
      </c>
      <c r="B832" s="28" t="s">
        <v>33</v>
      </c>
      <c r="C832" s="28" t="str">
        <f>Table_TrackDisplacement[[#This Row],[Epoch]]&amp;"-"&amp;Table_TrackDisplacement[[#This Row],[Track ID]]</f>
        <v>45825.2291666667-250-RL-OP-0042</v>
      </c>
      <c r="D832" s="34">
        <v>51906.308594977025</v>
      </c>
      <c r="E832" s="34">
        <v>159189.73047487877</v>
      </c>
      <c r="F832" s="34">
        <v>18.869110425193991</v>
      </c>
      <c r="G832" s="34">
        <v>51905.970516824033</v>
      </c>
      <c r="H832" s="34">
        <v>159188.45791499614</v>
      </c>
      <c r="I832" s="34">
        <v>18.858576820689617</v>
      </c>
      <c r="J832" s="33">
        <v>5.0066591938957572E-7</v>
      </c>
      <c r="K832" s="33">
        <v>1.3332008966244757E-3</v>
      </c>
      <c r="L832" s="33">
        <v>-6.0685949931382765E-4</v>
      </c>
      <c r="M832" s="33">
        <v>6.0625556216109544E-5</v>
      </c>
      <c r="N832" s="33">
        <v>1.228683307999745E-3</v>
      </c>
      <c r="O832" s="33">
        <v>-1.0005307331262259E-3</v>
      </c>
      <c r="P832" s="29">
        <f>(Table_TrackDisplacement[[#This Row],[LR Track Z]]-Table_TrackDisplacement[[#This Row],[RR Track Z]])*1000</f>
        <v>10.533604504374239</v>
      </c>
      <c r="Q832" s="29">
        <f>_xlfn.XLOOKUP(Table_TrackDisplacement[[#This Row],[Track ID]],Table__Track_Baseline[Track ID],Table__Track_Baseline[Avg. Cant],"-")</f>
        <v>10.139933270561841</v>
      </c>
      <c r="R832" s="29">
        <f>Table_TrackDisplacement[[#This Row],[Cant Raw Data]]-Table_TrackDisplacement[[#This Row],[BL Cant Raw Data]]</f>
        <v>0.39367123381239821</v>
      </c>
      <c r="S832" s="30">
        <f>(Table_TrackDisplacement[[#This Row],[Delta LR Z]]-Table_TrackDisplacement[[#This Row],[Delta RR Z]])*1000</f>
        <v>0.39367123381239821</v>
      </c>
      <c r="T832" s="29">
        <f>Table_TrackDisplacement[[#This Row],[Cant Delta Data]]-Table_TrackDisplacement[[#This Row],[Raw Cant Change]]</f>
        <v>0</v>
      </c>
      <c r="U832" s="29">
        <f ca="1">IFERROR(Table_TrackDisplacement[[#This Row],[Cant Raw Data]]-OFFSET(Table_TrackDisplacement[[#This Row],[Cant Raw Data]],-2,0),"-")</f>
        <v>1.2025483453150798</v>
      </c>
      <c r="V832" s="29">
        <f ca="1">_xlfn.XLOOKUP(Table_TrackDisplacement[[#This Row],[Track ID]],Table__Track_Baseline[Track ID],Table__Track_Baseline[Avg. Twist],"-")</f>
        <v>1.0019205035582956</v>
      </c>
      <c r="W832" s="29">
        <f ca="1">IFERROR(Table_TrackDisplacement[[#This Row],[Twist Raw Data]]-Table_TrackDisplacement[[#This Row],[BL Twist Raw Data]],"-")</f>
        <v>0.20062784175678416</v>
      </c>
      <c r="X832" s="29">
        <f ca="1">IFERROR(Table_TrackDisplacement[[#This Row],[Cant Delta Data]]-OFFSET(Table_TrackDisplacement[[#This Row],[Cant Delta Data]],-2,0),"-")</f>
        <v>0.20062784175678416</v>
      </c>
      <c r="Y832" s="29">
        <f ca="1">IFERROR(Table_TrackDisplacement[[#This Row],[Twist Delta Data]]-Table_TrackDisplacement[[#This Row],[Raw Twist Change]],"-")</f>
        <v>0</v>
      </c>
      <c r="Z8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1316.7446408662936</v>
      </c>
      <c r="AA832" s="29">
        <f>_xlfn.XLOOKUP(Table_TrackDisplacement[[#This Row],[Track ID]],Table__Track_Baseline[Track ID],Table__Track_Baseline[Avg. Gauge],"-")</f>
        <v>1316.655979842496</v>
      </c>
      <c r="AB832" s="29">
        <f>IFERROR(Table_TrackDisplacement[[#This Row],[Gauge Raw Data]]-Table_TrackDisplacement[[#This Row],[BL Gauge Raw Data]],"-")</f>
        <v>8.866102379761287E-2</v>
      </c>
      <c r="AC8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0.41172317046347651</v>
      </c>
    </row>
    <row r="833" spans="1:29" x14ac:dyDescent="0.25">
      <c r="A833" s="27">
        <v>45825.229166666664</v>
      </c>
      <c r="B833" s="28" t="s">
        <v>34</v>
      </c>
      <c r="C833" s="28" t="str">
        <f>Table_TrackDisplacement[[#This Row],[Epoch]]&amp;"-"&amp;Table_TrackDisplacement[[#This Row],[Track ID]]</f>
        <v>45825.2291666667-250-RL-OP-0043</v>
      </c>
      <c r="D833" s="34">
        <v>51907.275348503783</v>
      </c>
      <c r="E833" s="34">
        <v>159189.47477062207</v>
      </c>
      <c r="F833" s="34">
        <v>18.870828443647241</v>
      </c>
      <c r="G833" s="34">
        <v>51906.937168996134</v>
      </c>
      <c r="H833" s="34">
        <v>159188.20182631849</v>
      </c>
      <c r="I833" s="34">
        <v>18.860049007423257</v>
      </c>
      <c r="J833" s="33">
        <v>9.2849950306117535E-7</v>
      </c>
      <c r="K833" s="33">
        <v>1.3330877700354904E-3</v>
      </c>
      <c r="L833" s="33">
        <v>-8.4060259107232582E-4</v>
      </c>
      <c r="M833" s="33">
        <v>1.1385255493223667E-4</v>
      </c>
      <c r="N833" s="33">
        <v>1.4294588763732463E-3</v>
      </c>
      <c r="O833" s="33">
        <v>-1.0009966972397422E-3</v>
      </c>
      <c r="P833" s="29">
        <f>(Table_TrackDisplacement[[#This Row],[LR Track Z]]-Table_TrackDisplacement[[#This Row],[RR Track Z]])*1000</f>
        <v>10.779436223984362</v>
      </c>
      <c r="Q833" s="29">
        <f>_xlfn.XLOOKUP(Table_TrackDisplacement[[#This Row],[Track ID]],Table__Track_Baseline[Track ID],Table__Track_Baseline[Avg. Cant],"-")</f>
        <v>10.619042117816946</v>
      </c>
      <c r="R833" s="29">
        <f>Table_TrackDisplacement[[#This Row],[Cant Raw Data]]-Table_TrackDisplacement[[#This Row],[BL Cant Raw Data]]</f>
        <v>0.16039410616741634</v>
      </c>
      <c r="S833" s="30">
        <f>(Table_TrackDisplacement[[#This Row],[Delta LR Z]]-Table_TrackDisplacement[[#This Row],[Delta RR Z]])*1000</f>
        <v>0.16039410616741634</v>
      </c>
      <c r="T833" s="29">
        <f>Table_TrackDisplacement[[#This Row],[Cant Delta Data]]-Table_TrackDisplacement[[#This Row],[Raw Cant Change]]</f>
        <v>0</v>
      </c>
      <c r="U833" s="29">
        <f ca="1">IFERROR(Table_TrackDisplacement[[#This Row],[Cant Raw Data]]-OFFSET(Table_TrackDisplacement[[#This Row],[Cant Raw Data]],-2,0),"-")</f>
        <v>0.49166343921669409</v>
      </c>
      <c r="V833" s="29">
        <f ca="1">_xlfn.XLOOKUP(Table_TrackDisplacement[[#This Row],[Track ID]],Table__Track_Baseline[Track ID],Table__Track_Baseline[Avg. Twist],"-")</f>
        <v>0.95821769451376326</v>
      </c>
      <c r="W833" s="29">
        <f ca="1">IFERROR(Table_TrackDisplacement[[#This Row],[Twist Raw Data]]-Table_TrackDisplacement[[#This Row],[BL Twist Raw Data]],"-")</f>
        <v>-0.46655425529706918</v>
      </c>
      <c r="X833" s="29">
        <f ca="1">IFERROR(Table_TrackDisplacement[[#This Row],[Cant Delta Data]]-OFFSET(Table_TrackDisplacement[[#This Row],[Cant Delta Data]],-2,0),"-")</f>
        <v>-0.46655425529706918</v>
      </c>
      <c r="Y833" s="29">
        <f ca="1">IFERROR(Table_TrackDisplacement[[#This Row],[Twist Delta Data]]-Table_TrackDisplacement[[#This Row],[Raw Twist Change]],"-")</f>
        <v>0</v>
      </c>
      <c r="Z8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1317.1441742089983</v>
      </c>
      <c r="AA833" s="29">
        <f>_xlfn.XLOOKUP(Table_TrackDisplacement[[#This Row],[Track ID]],Table__Track_Baseline[Track ID],Table__Track_Baseline[Avg. Gauge],"-")</f>
        <v>1317.2650047757083</v>
      </c>
      <c r="AB833" s="29">
        <f>IFERROR(Table_TrackDisplacement[[#This Row],[Gauge Raw Data]]-Table_TrackDisplacement[[#This Row],[BL Gauge Raw Data]],"-")</f>
        <v>-0.12083056671008308</v>
      </c>
      <c r="AC8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0.21855320113093515</v>
      </c>
    </row>
    <row r="834" spans="1:29" x14ac:dyDescent="0.25">
      <c r="A834" s="27">
        <v>45825.229166666664</v>
      </c>
      <c r="B834" s="28" t="s">
        <v>35</v>
      </c>
      <c r="C834" s="28" t="str">
        <f>Table_TrackDisplacement[[#This Row],[Epoch]]&amp;"-"&amp;Table_TrackDisplacement[[#This Row],[Track ID]]</f>
        <v>45825.2291666667-250-RL-OP-0044</v>
      </c>
      <c r="D834" s="34">
        <v>51908.242813030833</v>
      </c>
      <c r="E834" s="34">
        <v>159189.22252574799</v>
      </c>
      <c r="F834" s="34">
        <v>18.872859358535198</v>
      </c>
      <c r="G834" s="34">
        <v>51907.905490809295</v>
      </c>
      <c r="H834" s="34">
        <v>159187.94909902435</v>
      </c>
      <c r="I834" s="34">
        <v>18.861831223906176</v>
      </c>
      <c r="J834" s="33">
        <v>-1.2104173947591335E-5</v>
      </c>
      <c r="K834" s="33">
        <v>1.2854010856244713E-3</v>
      </c>
      <c r="L834" s="33">
        <v>-1.0002239867006324E-3</v>
      </c>
      <c r="M834" s="33">
        <v>9.8428203637013212E-4</v>
      </c>
      <c r="N834" s="33">
        <v>1.2713818578049541E-3</v>
      </c>
      <c r="O834" s="33">
        <v>-9.9976655966926842E-4</v>
      </c>
      <c r="P834" s="29">
        <f>(Table_TrackDisplacement[[#This Row],[LR Track Z]]-Table_TrackDisplacement[[#This Row],[RR Track Z]])*1000</f>
        <v>11.02813462902219</v>
      </c>
      <c r="Q834" s="29">
        <f>_xlfn.XLOOKUP(Table_TrackDisplacement[[#This Row],[Track ID]],Table__Track_Baseline[Track ID],Table__Track_Baseline[Avg. Cant],"-")</f>
        <v>11.028592056053554</v>
      </c>
      <c r="R834" s="29">
        <f>Table_TrackDisplacement[[#This Row],[Cant Raw Data]]-Table_TrackDisplacement[[#This Row],[BL Cant Raw Data]]</f>
        <v>-4.5742703136397722E-4</v>
      </c>
      <c r="S834" s="30">
        <f>(Table_TrackDisplacement[[#This Row],[Delta LR Z]]-Table_TrackDisplacement[[#This Row],[Delta RR Z]])*1000</f>
        <v>-4.5742703136397722E-4</v>
      </c>
      <c r="T834" s="29">
        <f>Table_TrackDisplacement[[#This Row],[Cant Delta Data]]-Table_TrackDisplacement[[#This Row],[Raw Cant Change]]</f>
        <v>0</v>
      </c>
      <c r="U834" s="29">
        <f ca="1">IFERROR(Table_TrackDisplacement[[#This Row],[Cant Raw Data]]-OFFSET(Table_TrackDisplacement[[#This Row],[Cant Raw Data]],-2,0),"-")</f>
        <v>0.49453012464795165</v>
      </c>
      <c r="V834" s="29">
        <f ca="1">_xlfn.XLOOKUP(Table_TrackDisplacement[[#This Row],[Track ID]],Table__Track_Baseline[Track ID],Table__Track_Baseline[Avg. Twist],"-")</f>
        <v>0.88865878549171384</v>
      </c>
      <c r="W834" s="29">
        <f ca="1">IFERROR(Table_TrackDisplacement[[#This Row],[Twist Raw Data]]-Table_TrackDisplacement[[#This Row],[BL Twist Raw Data]],"-")</f>
        <v>-0.39412866084376219</v>
      </c>
      <c r="X834" s="29">
        <f ca="1">IFERROR(Table_TrackDisplacement[[#This Row],[Cant Delta Data]]-OFFSET(Table_TrackDisplacement[[#This Row],[Cant Delta Data]],-2,0),"-")</f>
        <v>-0.39412866084376219</v>
      </c>
      <c r="Y834" s="29">
        <f ca="1">IFERROR(Table_TrackDisplacement[[#This Row],[Twist Delta Data]]-Table_TrackDisplacement[[#This Row],[Raw Twist Change]],"-")</f>
        <v>0</v>
      </c>
      <c r="Z8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1317.3926982378532</v>
      </c>
      <c r="AA834" s="29">
        <f>_xlfn.XLOOKUP(Table_TrackDisplacement[[#This Row],[Track ID]],Table__Track_Baseline[Track ID],Table__Track_Baseline[Avg. Gauge],"-")</f>
        <v>1317.6346329476246</v>
      </c>
      <c r="AB834" s="29">
        <f>IFERROR(Table_TrackDisplacement[[#This Row],[Gauge Raw Data]]-Table_TrackDisplacement[[#This Row],[BL Gauge Raw Data]],"-")</f>
        <v>-0.24193470977138531</v>
      </c>
      <c r="AC8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0.99648493621301637</v>
      </c>
    </row>
    <row r="835" spans="1:29" x14ac:dyDescent="0.25">
      <c r="A835" s="27">
        <v>45825.229166666664</v>
      </c>
      <c r="B835" s="28" t="s">
        <v>36</v>
      </c>
      <c r="C835" s="28" t="str">
        <f>Table_TrackDisplacement[[#This Row],[Epoch]]&amp;"-"&amp;Table_TrackDisplacement[[#This Row],[Track ID]]</f>
        <v>45825.2291666667-250-RL-OP-0045</v>
      </c>
      <c r="D835" s="34">
        <v>51909.212341281323</v>
      </c>
      <c r="E835" s="34">
        <v>159188.9775611301</v>
      </c>
      <c r="F835" s="34">
        <v>18.875562593940035</v>
      </c>
      <c r="G835" s="34">
        <v>51908.874743372122</v>
      </c>
      <c r="H835" s="34">
        <v>159187.70304215947</v>
      </c>
      <c r="I835" s="34">
        <v>18.864174019583121</v>
      </c>
      <c r="J835" s="33">
        <v>-5.0179587560705841E-5</v>
      </c>
      <c r="K835" s="33">
        <v>1.1346232786308974E-3</v>
      </c>
      <c r="L835" s="33">
        <v>-1.000928568956283E-3</v>
      </c>
      <c r="M835" s="33">
        <v>9.3998114607529715E-4</v>
      </c>
      <c r="N835" s="33">
        <v>1.0967722337227315E-3</v>
      </c>
      <c r="O835" s="33">
        <v>-9.9910861058205569E-4</v>
      </c>
      <c r="P835" s="29">
        <f>(Table_TrackDisplacement[[#This Row],[LR Track Z]]-Table_TrackDisplacement[[#This Row],[RR Track Z]])*1000</f>
        <v>11.388574356914205</v>
      </c>
      <c r="Q835" s="29">
        <f>_xlfn.XLOOKUP(Table_TrackDisplacement[[#This Row],[Track ID]],Table__Track_Baseline[Track ID],Table__Track_Baseline[Avg. Cant],"-")</f>
        <v>11.390394315288432</v>
      </c>
      <c r="R835" s="29">
        <f>Table_TrackDisplacement[[#This Row],[Cant Raw Data]]-Table_TrackDisplacement[[#This Row],[BL Cant Raw Data]]</f>
        <v>-1.8199583742273262E-3</v>
      </c>
      <c r="S835" s="30">
        <f>(Table_TrackDisplacement[[#This Row],[Delta LR Z]]-Table_TrackDisplacement[[#This Row],[Delta RR Z]])*1000</f>
        <v>-1.8199583742273262E-3</v>
      </c>
      <c r="T835" s="29">
        <f>Table_TrackDisplacement[[#This Row],[Cant Delta Data]]-Table_TrackDisplacement[[#This Row],[Raw Cant Change]]</f>
        <v>0</v>
      </c>
      <c r="U835" s="29">
        <f ca="1">IFERROR(Table_TrackDisplacement[[#This Row],[Cant Raw Data]]-OFFSET(Table_TrackDisplacement[[#This Row],[Cant Raw Data]],-2,0),"-")</f>
        <v>0.60913813292984287</v>
      </c>
      <c r="V835" s="29">
        <f ca="1">_xlfn.XLOOKUP(Table_TrackDisplacement[[#This Row],[Track ID]],Table__Track_Baseline[Track ID],Table__Track_Baseline[Avg. Twist],"-")</f>
        <v>0.77135219747148653</v>
      </c>
      <c r="W835" s="29">
        <f ca="1">IFERROR(Table_TrackDisplacement[[#This Row],[Twist Raw Data]]-Table_TrackDisplacement[[#This Row],[BL Twist Raw Data]],"-")</f>
        <v>-0.16221406454164367</v>
      </c>
      <c r="X835" s="29">
        <f ca="1">IFERROR(Table_TrackDisplacement[[#This Row],[Cant Delta Data]]-OFFSET(Table_TrackDisplacement[[#This Row],[Cant Delta Data]],-2,0),"-")</f>
        <v>-0.16221406454164367</v>
      </c>
      <c r="Y835" s="29">
        <f ca="1">IFERROR(Table_TrackDisplacement[[#This Row],[Twist Delta Data]]-Table_TrackDisplacement[[#This Row],[Raw Twist Change]],"-")</f>
        <v>0</v>
      </c>
      <c r="Z8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1318.5221478710062</v>
      </c>
      <c r="AA835" s="29">
        <f>_xlfn.XLOOKUP(Table_TrackDisplacement[[#This Row],[Track ID]],Table__Track_Baseline[Track ID],Table__Track_Baseline[Avg. Gauge],"-")</f>
        <v>1318.7394535583733</v>
      </c>
      <c r="AB835" s="29">
        <f>IFERROR(Table_TrackDisplacement[[#This Row],[Gauge Raw Data]]-Table_TrackDisplacement[[#This Row],[BL Gauge Raw Data]],"-")</f>
        <v>-0.21730568736711575</v>
      </c>
      <c r="AC8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0.99088561009014131</v>
      </c>
    </row>
    <row r="836" spans="1:29" x14ac:dyDescent="0.25">
      <c r="A836" s="27">
        <v>45825.229166666664</v>
      </c>
      <c r="B836" s="28" t="s">
        <v>37</v>
      </c>
      <c r="C836" s="28" t="str">
        <f>Table_TrackDisplacement[[#This Row],[Epoch]]&amp;"-"&amp;Table_TrackDisplacement[[#This Row],[Track ID]]</f>
        <v>45825.2291666667-250-RL-OP-0046</v>
      </c>
      <c r="D836" s="34">
        <v>51910.181869531822</v>
      </c>
      <c r="E836" s="34">
        <v>159188.73259651221</v>
      </c>
      <c r="F836" s="34">
        <v>18.878265829344873</v>
      </c>
      <c r="G836" s="34">
        <v>51909.843995934956</v>
      </c>
      <c r="H836" s="34">
        <v>159187.45698529462</v>
      </c>
      <c r="I836" s="34">
        <v>18.866516815260066</v>
      </c>
      <c r="J836" s="33">
        <v>-8.8254993897862732E-5</v>
      </c>
      <c r="K836" s="33">
        <v>9.838454716373235E-4</v>
      </c>
      <c r="L836" s="33">
        <v>-1.0016331512119336E-3</v>
      </c>
      <c r="M836" s="33">
        <v>8.9568025578046218E-4</v>
      </c>
      <c r="N836" s="33">
        <v>9.2216263874433935E-4</v>
      </c>
      <c r="O836" s="33">
        <v>-9.9845066149484296E-4</v>
      </c>
      <c r="P836" s="29">
        <f>(Table_TrackDisplacement[[#This Row],[LR Track Z]]-Table_TrackDisplacement[[#This Row],[RR Track Z]])*1000</f>
        <v>11.74901408480622</v>
      </c>
      <c r="Q836" s="29">
        <f>_xlfn.XLOOKUP(Table_TrackDisplacement[[#This Row],[Track ID]],Table__Track_Baseline[Track ID],Table__Track_Baseline[Avg. Cant],"-")</f>
        <v>11.75219657452331</v>
      </c>
      <c r="R836" s="29">
        <f>Table_TrackDisplacement[[#This Row],[Cant Raw Data]]-Table_TrackDisplacement[[#This Row],[BL Cant Raw Data]]</f>
        <v>-3.1824897170906752E-3</v>
      </c>
      <c r="S836" s="30">
        <f>(Table_TrackDisplacement[[#This Row],[Delta LR Z]]-Table_TrackDisplacement[[#This Row],[Delta RR Z]])*1000</f>
        <v>-3.1824897170906752E-3</v>
      </c>
      <c r="T836" s="29">
        <f>Table_TrackDisplacement[[#This Row],[Cant Delta Data]]-Table_TrackDisplacement[[#This Row],[Raw Cant Change]]</f>
        <v>0</v>
      </c>
      <c r="U836" s="29">
        <f ca="1">IFERROR(Table_TrackDisplacement[[#This Row],[Cant Raw Data]]-OFFSET(Table_TrackDisplacement[[#This Row],[Cant Raw Data]],-2,0),"-")</f>
        <v>0.72087945578402923</v>
      </c>
      <c r="V836" s="29">
        <f ca="1">_xlfn.XLOOKUP(Table_TrackDisplacement[[#This Row],[Track ID]],Table__Track_Baseline[Track ID],Table__Track_Baseline[Avg. Twist],"-")</f>
        <v>0.72360451846975593</v>
      </c>
      <c r="W836" s="29">
        <f ca="1">IFERROR(Table_TrackDisplacement[[#This Row],[Twist Raw Data]]-Table_TrackDisplacement[[#This Row],[BL Twist Raw Data]],"-")</f>
        <v>-2.725062685726698E-3</v>
      </c>
      <c r="X836" s="29">
        <f ca="1">IFERROR(Table_TrackDisplacement[[#This Row],[Cant Delta Data]]-OFFSET(Table_TrackDisplacement[[#This Row],[Cant Delta Data]],-2,0),"-")</f>
        <v>-2.725062685726698E-3</v>
      </c>
      <c r="Y836" s="29">
        <f ca="1">IFERROR(Table_TrackDisplacement[[#This Row],[Twist Delta Data]]-Table_TrackDisplacement[[#This Row],[Raw Twist Change]],"-")</f>
        <v>0</v>
      </c>
      <c r="Z8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1319.6516908851556</v>
      </c>
      <c r="AA836" s="29">
        <f>_xlfn.XLOOKUP(Table_TrackDisplacement[[#This Row],[Track ID]],Table__Track_Baseline[Track ID],Table__Track_Baseline[Avg. Gauge],"-")</f>
        <v>1319.8443684156091</v>
      </c>
      <c r="AB836" s="29">
        <f>IFERROR(Table_TrackDisplacement[[#This Row],[Gauge Raw Data]]-Table_TrackDisplacement[[#This Row],[BL Gauge Raw Data]],"-")</f>
        <v>-0.19267753045346581</v>
      </c>
      <c r="AC8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0.9858719367514478</v>
      </c>
    </row>
    <row r="837" spans="1:29" x14ac:dyDescent="0.25">
      <c r="A837" s="27">
        <v>45825.229166666664</v>
      </c>
      <c r="B837" s="28" t="s">
        <v>38</v>
      </c>
      <c r="C837" s="28" t="str">
        <f>Table_TrackDisplacement[[#This Row],[Epoch]]&amp;"-"&amp;Table_TrackDisplacement[[#This Row],[Track ID]]</f>
        <v>45825.2291666667-250-RL-OP-0047</v>
      </c>
      <c r="D837" s="34">
        <v>51911.152141168488</v>
      </c>
      <c r="E837" s="34">
        <v>159188.48944327913</v>
      </c>
      <c r="F837" s="34">
        <v>18.881402208832402</v>
      </c>
      <c r="G837" s="34">
        <v>51910.835192576567</v>
      </c>
      <c r="H837" s="34">
        <v>159187.20751747841</v>
      </c>
      <c r="I837" s="34">
        <v>18.869138865821263</v>
      </c>
      <c r="J837" s="33">
        <v>6.7219497577752918E-4</v>
      </c>
      <c r="K837" s="33">
        <v>6.8988575367256999E-4</v>
      </c>
      <c r="L837" s="33">
        <v>-9.7541099897213712E-4</v>
      </c>
      <c r="M837" s="33">
        <v>1.0120231308974326E-5</v>
      </c>
      <c r="N837" s="33">
        <v>1.0414982389193028E-3</v>
      </c>
      <c r="O837" s="33">
        <v>-1.0002301859692864E-3</v>
      </c>
      <c r="P837" s="29">
        <f>(Table_TrackDisplacement[[#This Row],[LR Track Z]]-Table_TrackDisplacement[[#This Row],[RR Track Z]])*1000</f>
        <v>12.263343011138517</v>
      </c>
      <c r="Q837" s="29">
        <f>_xlfn.XLOOKUP(Table_TrackDisplacement[[#This Row],[Track ID]],Table__Track_Baseline[Track ID],Table__Track_Baseline[Avg. Cant],"-")</f>
        <v>12.238523824141367</v>
      </c>
      <c r="R837" s="29">
        <f>Table_TrackDisplacement[[#This Row],[Cant Raw Data]]-Table_TrackDisplacement[[#This Row],[BL Cant Raw Data]]</f>
        <v>2.4819186997149245E-2</v>
      </c>
      <c r="S837" s="30">
        <f>(Table_TrackDisplacement[[#This Row],[Delta LR Z]]-Table_TrackDisplacement[[#This Row],[Delta RR Z]])*1000</f>
        <v>2.4819186997149245E-2</v>
      </c>
      <c r="T837" s="29">
        <f>Table_TrackDisplacement[[#This Row],[Cant Delta Data]]-Table_TrackDisplacement[[#This Row],[Raw Cant Change]]</f>
        <v>0</v>
      </c>
      <c r="U837" s="29">
        <f ca="1">IFERROR(Table_TrackDisplacement[[#This Row],[Cant Raw Data]]-OFFSET(Table_TrackDisplacement[[#This Row],[Cant Raw Data]],-2,0),"-")</f>
        <v>0.8747686542243116</v>
      </c>
      <c r="V837" s="29">
        <f ca="1">_xlfn.XLOOKUP(Table_TrackDisplacement[[#This Row],[Track ID]],Table__Track_Baseline[Track ID],Table__Track_Baseline[Avg. Twist],"-")</f>
        <v>0.84812950885293503</v>
      </c>
      <c r="W837" s="29">
        <f ca="1">IFERROR(Table_TrackDisplacement[[#This Row],[Twist Raw Data]]-Table_TrackDisplacement[[#This Row],[BL Twist Raw Data]],"-")</f>
        <v>2.6639145371376571E-2</v>
      </c>
      <c r="X837" s="29">
        <f ca="1">IFERROR(Table_TrackDisplacement[[#This Row],[Cant Delta Data]]-OFFSET(Table_TrackDisplacement[[#This Row],[Cant Delta Data]],-2,0),"-")</f>
        <v>2.6639145371376571E-2</v>
      </c>
      <c r="Y837" s="29">
        <f ca="1">IFERROR(Table_TrackDisplacement[[#This Row],[Twist Delta Data]]-Table_TrackDisplacement[[#This Row],[Raw Twist Change]],"-")</f>
        <v>0</v>
      </c>
      <c r="Z8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1320.5834157898842</v>
      </c>
      <c r="AA837" s="29">
        <f>_xlfn.XLOOKUP(Table_TrackDisplacement[[#This Row],[Track ID]],Table__Track_Baseline[Track ID],Table__Track_Baseline[Avg. Gauge],"-")</f>
        <v>1320.7658031742594</v>
      </c>
      <c r="AB837" s="29">
        <f>IFERROR(Table_TrackDisplacement[[#This Row],[Gauge Raw Data]]-Table_TrackDisplacement[[#This Row],[BL Gauge Raw Data]],"-")</f>
        <v>-0.18238738437526081</v>
      </c>
      <c r="AC8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0.75006019697600645</v>
      </c>
    </row>
    <row r="838" spans="1:29" x14ac:dyDescent="0.25">
      <c r="A838" s="27">
        <v>45825.229166666664</v>
      </c>
      <c r="B838" s="28" t="s">
        <v>39</v>
      </c>
      <c r="C838" s="28" t="str">
        <f>Table_TrackDisplacement[[#This Row],[Epoch]]&amp;"-"&amp;Table_TrackDisplacement[[#This Row],[Track ID]]</f>
        <v>45825.2291666667-250-RL-OP-0048</v>
      </c>
      <c r="D838" s="34">
        <v>51912.123873466815</v>
      </c>
      <c r="E838" s="34">
        <v>159188.25340570393</v>
      </c>
      <c r="F838" s="34">
        <v>18.886156520181554</v>
      </c>
      <c r="G838" s="34">
        <v>51911.806757288294</v>
      </c>
      <c r="H838" s="34">
        <v>159186.97076749388</v>
      </c>
      <c r="I838" s="34">
        <v>18.872523500824762</v>
      </c>
      <c r="J838" s="33">
        <v>6.9842033553868532E-4</v>
      </c>
      <c r="K838" s="33">
        <v>8.0003333278000355E-4</v>
      </c>
      <c r="L838" s="33">
        <v>-8.5876488403613394E-4</v>
      </c>
      <c r="M838" s="33">
        <v>5.6479490012861788E-5</v>
      </c>
      <c r="N838" s="33">
        <v>1.2315955536905676E-3</v>
      </c>
      <c r="O838" s="33">
        <v>-1.0012846338192105E-3</v>
      </c>
      <c r="P838" s="29">
        <f>(Table_TrackDisplacement[[#This Row],[LR Track Z]]-Table_TrackDisplacement[[#This Row],[RR Track Z]])*1000</f>
        <v>13.633019356792175</v>
      </c>
      <c r="Q838" s="29">
        <f>_xlfn.XLOOKUP(Table_TrackDisplacement[[#This Row],[Track ID]],Table__Track_Baseline[Track ID],Table__Track_Baseline[Avg. Cant],"-")</f>
        <v>13.490499607009099</v>
      </c>
      <c r="R838" s="29">
        <f>Table_TrackDisplacement[[#This Row],[Cant Raw Data]]-Table_TrackDisplacement[[#This Row],[BL Cant Raw Data]]</f>
        <v>0.14251974978307658</v>
      </c>
      <c r="S838" s="30">
        <f>(Table_TrackDisplacement[[#This Row],[Delta LR Z]]-Table_TrackDisplacement[[#This Row],[Delta RR Z]])*1000</f>
        <v>0.14251974978307658</v>
      </c>
      <c r="T838" s="29">
        <f>Table_TrackDisplacement[[#This Row],[Cant Delta Data]]-Table_TrackDisplacement[[#This Row],[Raw Cant Change]]</f>
        <v>0</v>
      </c>
      <c r="U838" s="29">
        <f ca="1">IFERROR(Table_TrackDisplacement[[#This Row],[Cant Raw Data]]-OFFSET(Table_TrackDisplacement[[#This Row],[Cant Raw Data]],-2,0),"-")</f>
        <v>1.8840052719859557</v>
      </c>
      <c r="V838" s="29">
        <f ca="1">_xlfn.XLOOKUP(Table_TrackDisplacement[[#This Row],[Track ID]],Table__Track_Baseline[Track ID],Table__Track_Baseline[Avg. Twist],"-")</f>
        <v>1.7383030324857884</v>
      </c>
      <c r="W838" s="29">
        <f ca="1">IFERROR(Table_TrackDisplacement[[#This Row],[Twist Raw Data]]-Table_TrackDisplacement[[#This Row],[BL Twist Raw Data]],"-")</f>
        <v>0.14570223950016725</v>
      </c>
      <c r="X838" s="29">
        <f ca="1">IFERROR(Table_TrackDisplacement[[#This Row],[Cant Delta Data]]-OFFSET(Table_TrackDisplacement[[#This Row],[Cant Delta Data]],-2,0),"-")</f>
        <v>0.14570223950016725</v>
      </c>
      <c r="Y838" s="29">
        <f ca="1">IFERROR(Table_TrackDisplacement[[#This Row],[Twist Delta Data]]-Table_TrackDisplacement[[#This Row],[Raw Twist Change]],"-")</f>
        <v>0</v>
      </c>
      <c r="Z8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1321.3286146028067</v>
      </c>
      <c r="AA838" s="29">
        <f>_xlfn.XLOOKUP(Table_TrackDisplacement[[#This Row],[Track ID]],Table__Track_Baseline[Track ID],Table__Track_Baseline[Avg. Gauge],"-")</f>
        <v>1321.5922129002581</v>
      </c>
      <c r="AB838" s="29">
        <f>IFERROR(Table_TrackDisplacement[[#This Row],[Gauge Raw Data]]-Table_TrackDisplacement[[#This Row],[BL Gauge Raw Data]],"-")</f>
        <v>-0.26359829745138086</v>
      </c>
      <c r="AC8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0.78654044953193503</v>
      </c>
    </row>
    <row r="839" spans="1:29" x14ac:dyDescent="0.25">
      <c r="A839" s="27">
        <v>45825.229166666664</v>
      </c>
      <c r="B839" s="28" t="s">
        <v>40</v>
      </c>
      <c r="C839" s="28" t="str">
        <f>Table_TrackDisplacement[[#This Row],[Epoch]]&amp;"-"&amp;Table_TrackDisplacement[[#This Row],[Track ID]]</f>
        <v>45825.2291666667-250-RL-OP-0049</v>
      </c>
      <c r="D839" s="34">
        <v>51913.095605765142</v>
      </c>
      <c r="E839" s="34">
        <v>159188.0173681287</v>
      </c>
      <c r="F839" s="34">
        <v>18.890910831530704</v>
      </c>
      <c r="G839" s="34">
        <v>51912.77832200002</v>
      </c>
      <c r="H839" s="34">
        <v>159186.73401750936</v>
      </c>
      <c r="I839" s="34">
        <v>18.875908135828258</v>
      </c>
      <c r="J839" s="33">
        <v>7.2464570257579908E-4</v>
      </c>
      <c r="K839" s="33">
        <v>9.1018088278360665E-4</v>
      </c>
      <c r="L839" s="33">
        <v>-7.4211876910013075E-4</v>
      </c>
      <c r="M839" s="33">
        <v>1.0283874871674925E-4</v>
      </c>
      <c r="N839" s="33">
        <v>1.4216928393580019E-3</v>
      </c>
      <c r="O839" s="33">
        <v>-1.0023390816726874E-3</v>
      </c>
      <c r="P839" s="29">
        <f>(Table_TrackDisplacement[[#This Row],[LR Track Z]]-Table_TrackDisplacement[[#This Row],[RR Track Z]])*1000</f>
        <v>15.002695702445834</v>
      </c>
      <c r="Q839" s="29">
        <f>_xlfn.XLOOKUP(Table_TrackDisplacement[[#This Row],[Track ID]],Table__Track_Baseline[Track ID],Table__Track_Baseline[Avg. Cant],"-")</f>
        <v>14.742475389873277</v>
      </c>
      <c r="R839" s="29">
        <f>Table_TrackDisplacement[[#This Row],[Cant Raw Data]]-Table_TrackDisplacement[[#This Row],[BL Cant Raw Data]]</f>
        <v>0.26022031257255662</v>
      </c>
      <c r="S839" s="30">
        <f>(Table_TrackDisplacement[[#This Row],[Delta LR Z]]-Table_TrackDisplacement[[#This Row],[Delta RR Z]])*1000</f>
        <v>0.26022031257255662</v>
      </c>
      <c r="T839" s="29">
        <f>Table_TrackDisplacement[[#This Row],[Cant Delta Data]]-Table_TrackDisplacement[[#This Row],[Raw Cant Change]]</f>
        <v>0</v>
      </c>
      <c r="U839" s="29">
        <f ca="1">IFERROR(Table_TrackDisplacement[[#This Row],[Cant Raw Data]]-OFFSET(Table_TrackDisplacement[[#This Row],[Cant Raw Data]],-2,0),"-")</f>
        <v>2.7393526913073174</v>
      </c>
      <c r="V839" s="29">
        <f ca="1">_xlfn.XLOOKUP(Table_TrackDisplacement[[#This Row],[Track ID]],Table__Track_Baseline[Track ID],Table__Track_Baseline[Avg. Twist],"-")</f>
        <v>2.50395156573191</v>
      </c>
      <c r="W839" s="29">
        <f ca="1">IFERROR(Table_TrackDisplacement[[#This Row],[Twist Raw Data]]-Table_TrackDisplacement[[#This Row],[BL Twist Raw Data]],"-")</f>
        <v>0.23540112557540738</v>
      </c>
      <c r="X839" s="29">
        <f ca="1">IFERROR(Table_TrackDisplacement[[#This Row],[Cant Delta Data]]-OFFSET(Table_TrackDisplacement[[#This Row],[Cant Delta Data]],-2,0),"-")</f>
        <v>0.23540112557540738</v>
      </c>
      <c r="Y839" s="29">
        <f ca="1">IFERROR(Table_TrackDisplacement[[#This Row],[Twist Delta Data]]-Table_TrackDisplacement[[#This Row],[Raw Twist Change]],"-")</f>
        <v>0</v>
      </c>
      <c r="Z8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1322.075217471978</v>
      </c>
      <c r="AA839" s="29">
        <f>_xlfn.XLOOKUP(Table_TrackDisplacement[[#This Row],[Track ID]],Table__Track_Baseline[Track ID],Table__Track_Baseline[Avg. Gauge],"-")</f>
        <v>1322.4197928471017</v>
      </c>
      <c r="AB839" s="29">
        <f>IFERROR(Table_TrackDisplacement[[#This Row],[Gauge Raw Data]]-Table_TrackDisplacement[[#This Row],[BL Gauge Raw Data]],"-")</f>
        <v>-0.34457537512366798</v>
      </c>
      <c r="AC8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0.84616959332121811</v>
      </c>
    </row>
    <row r="840" spans="1:29" x14ac:dyDescent="0.25">
      <c r="A840" s="27">
        <v>45827.284722222219</v>
      </c>
      <c r="B840" s="28" t="s">
        <v>12</v>
      </c>
      <c r="C840" s="28" t="str">
        <f>Table_TrackDisplacement[[#This Row],[Epoch]]&amp;"-"&amp;Table_TrackDisplacement[[#This Row],[Track ID]]</f>
        <v>45827.2847222222-250-RL-OP-0021</v>
      </c>
      <c r="D840" s="34">
        <v>51886.101888003854</v>
      </c>
      <c r="E840" s="34">
        <v>159195.44568170901</v>
      </c>
      <c r="F840" s="34">
        <v>18.86977464079656</v>
      </c>
      <c r="G840" s="34">
        <v>51885.742954659283</v>
      </c>
      <c r="H840" s="34">
        <v>159194.18662102622</v>
      </c>
      <c r="I840" s="34">
        <v>18.865787533191366</v>
      </c>
      <c r="J840" s="33">
        <v>-9.5402773877140135E-4</v>
      </c>
      <c r="K840" s="33">
        <v>-1.7215055413544178E-4</v>
      </c>
      <c r="L840" s="33">
        <v>-2.8171598076909277E-4</v>
      </c>
      <c r="M840" s="33">
        <v>-2.1482046577148139E-5</v>
      </c>
      <c r="N840" s="33">
        <v>-7.4700394179672003E-5</v>
      </c>
      <c r="O840" s="33">
        <v>-2.8111224920834843E-4</v>
      </c>
      <c r="P840" s="29">
        <f>(Table_TrackDisplacement[[#This Row],[LR Track Z]]-Table_TrackDisplacement[[#This Row],[RR Track Z]])*1000</f>
        <v>3.9871076051944954</v>
      </c>
      <c r="Q840" s="29">
        <f>_xlfn.XLOOKUP(Table_TrackDisplacement[[#This Row],[Track ID]],Table__Track_Baseline[Track ID],Table__Track_Baseline[Avg. Cant],"-")</f>
        <v>3.9877113367552397</v>
      </c>
      <c r="R840" s="29">
        <f>Table_TrackDisplacement[[#This Row],[Cant Raw Data]]-Table_TrackDisplacement[[#This Row],[BL Cant Raw Data]]</f>
        <v>-6.0373156074433609E-4</v>
      </c>
      <c r="S840" s="30">
        <f>(Table_TrackDisplacement[[#This Row],[Delta LR Z]]-Table_TrackDisplacement[[#This Row],[Delta RR Z]])*1000</f>
        <v>-6.0373156074433609E-4</v>
      </c>
      <c r="T840" s="29">
        <f>Table_TrackDisplacement[[#This Row],[Cant Delta Data]]-Table_TrackDisplacement[[#This Row],[Raw Cant Change]]</f>
        <v>0</v>
      </c>
      <c r="U840" s="29">
        <f ca="1">IFERROR(Table_TrackDisplacement[[#This Row],[Cant Raw Data]]-OFFSET(Table_TrackDisplacement[[#This Row],[Cant Raw Data]],-2,0),"-")</f>
        <v>-9.64591175159768</v>
      </c>
      <c r="V840" s="29" t="str">
        <f ca="1">_xlfn.XLOOKUP(Table_TrackDisplacement[[#This Row],[Track ID]],Table__Track_Baseline[Track ID],Table__Track_Baseline[Avg. Twist],"-")</f>
        <v>-</v>
      </c>
      <c r="W840" s="29" t="str">
        <f ca="1">IFERROR(Table_TrackDisplacement[[#This Row],[Twist Raw Data]]-Table_TrackDisplacement[[#This Row],[BL Twist Raw Data]],"-")</f>
        <v>-</v>
      </c>
      <c r="X840" s="29">
        <f ca="1">IFERROR(Table_TrackDisplacement[[#This Row],[Cant Delta Data]]-OFFSET(Table_TrackDisplacement[[#This Row],[Cant Delta Data]],-2,0),"-")</f>
        <v>-0.14312348134382091</v>
      </c>
      <c r="Y840" s="29" t="str">
        <f ca="1">IFERROR(Table_TrackDisplacement[[#This Row],[Twist Delta Data]]-Table_TrackDisplacement[[#This Row],[Raw Twist Change]],"-")</f>
        <v>-</v>
      </c>
      <c r="Z8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1309.2298674457663</v>
      </c>
      <c r="AA840" s="29">
        <f>_xlfn.XLOOKUP(Table_TrackDisplacement[[#This Row],[Track ID]],Table__Track_Baseline[Track ID],Table__Track_Baseline[Avg. Gauge],"-")</f>
        <v>1309.5795373260466</v>
      </c>
      <c r="AB840" s="29">
        <f>IFERROR(Table_TrackDisplacement[[#This Row],[Gauge Raw Data]]-Table_TrackDisplacement[[#This Row],[BL Gauge Raw Data]],"-")</f>
        <v>-0.34966988028031665</v>
      </c>
      <c r="AC8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0.93762378713280381</v>
      </c>
    </row>
    <row r="841" spans="1:29" x14ac:dyDescent="0.25">
      <c r="A841" s="27">
        <v>45827.284722222219</v>
      </c>
      <c r="B841" s="28" t="s">
        <v>13</v>
      </c>
      <c r="C841" s="28" t="str">
        <f>Table_TrackDisplacement[[#This Row],[Epoch]]&amp;"-"&amp;Table_TrackDisplacement[[#This Row],[Track ID]]</f>
        <v>45827.2847222222-250-RL-OP-0022</v>
      </c>
      <c r="D841" s="34">
        <v>51887.0635346048</v>
      </c>
      <c r="E841" s="34">
        <v>159195.17139037082</v>
      </c>
      <c r="F841" s="34">
        <v>18.869497718698447</v>
      </c>
      <c r="G841" s="34">
        <v>51886.703957855534</v>
      </c>
      <c r="H841" s="34">
        <v>159193.91008379814</v>
      </c>
      <c r="I841" s="34">
        <v>18.865652356738678</v>
      </c>
      <c r="J841" s="33">
        <v>-8.9753687643678859E-4</v>
      </c>
      <c r="K841" s="33">
        <v>2.5911314878612757E-5</v>
      </c>
      <c r="L841" s="33">
        <v>-6.2788946414471525E-4</v>
      </c>
      <c r="M841" s="33">
        <v>-4.7301822633016855E-5</v>
      </c>
      <c r="N841" s="33">
        <v>-1.6448454698547721E-4</v>
      </c>
      <c r="O841" s="33">
        <v>-6.189875487372376E-4</v>
      </c>
      <c r="P841" s="29">
        <f>(Table_TrackDisplacement[[#This Row],[LR Track Z]]-Table_TrackDisplacement[[#This Row],[RR Track Z]])*1000</f>
        <v>3.8453619597689226</v>
      </c>
      <c r="Q841" s="29">
        <f>_xlfn.XLOOKUP(Table_TrackDisplacement[[#This Row],[Track ID]],Table__Track_Baseline[Track ID],Table__Track_Baseline[Avg. Cant],"-")</f>
        <v>3.8542638751764002</v>
      </c>
      <c r="R841" s="29">
        <f>Table_TrackDisplacement[[#This Row],[Cant Raw Data]]-Table_TrackDisplacement[[#This Row],[BL Cant Raw Data]]</f>
        <v>-8.9019154074776452E-3</v>
      </c>
      <c r="S841" s="30">
        <f>(Table_TrackDisplacement[[#This Row],[Delta LR Z]]-Table_TrackDisplacement[[#This Row],[Delta RR Z]])*1000</f>
        <v>-8.9019154074776452E-3</v>
      </c>
      <c r="T841" s="29">
        <f>Table_TrackDisplacement[[#This Row],[Cant Delta Data]]-Table_TrackDisplacement[[#This Row],[Raw Cant Change]]</f>
        <v>0</v>
      </c>
      <c r="U841" s="29">
        <f ca="1">IFERROR(Table_TrackDisplacement[[#This Row],[Cant Raw Data]]-OFFSET(Table_TrackDisplacement[[#This Row],[Cant Raw Data]],-2,0),"-")</f>
        <v>-11.157333742676911</v>
      </c>
      <c r="V841" s="29" t="str">
        <f ca="1">_xlfn.XLOOKUP(Table_TrackDisplacement[[#This Row],[Track ID]],Table__Track_Baseline[Track ID],Table__Track_Baseline[Avg. Twist],"-")</f>
        <v>-</v>
      </c>
      <c r="W841" s="29" t="str">
        <f ca="1">IFERROR(Table_TrackDisplacement[[#This Row],[Twist Raw Data]]-Table_TrackDisplacement[[#This Row],[BL Twist Raw Data]],"-")</f>
        <v>-</v>
      </c>
      <c r="X841" s="29">
        <f ca="1">IFERROR(Table_TrackDisplacement[[#This Row],[Cant Delta Data]]-OFFSET(Table_TrackDisplacement[[#This Row],[Cant Delta Data]],-2,0),"-")</f>
        <v>-0.26912222798003427</v>
      </c>
      <c r="Y841" s="29" t="str">
        <f ca="1">IFERROR(Table_TrackDisplacement[[#This Row],[Twist Delta Data]]-Table_TrackDisplacement[[#This Row],[Raw Twist Change]],"-")</f>
        <v>-</v>
      </c>
      <c r="Z8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1311.5656657972145</v>
      </c>
      <c r="AA841" s="29">
        <f>_xlfn.XLOOKUP(Table_TrackDisplacement[[#This Row],[Track ID]],Table__Track_Baseline[Track ID],Table__Track_Baseline[Avg. Gauge],"-")</f>
        <v>1311.6159795455751</v>
      </c>
      <c r="AB841" s="29">
        <f>IFERROR(Table_TrackDisplacement[[#This Row],[Gauge Raw Data]]-Table_TrackDisplacement[[#This Row],[BL Gauge Raw Data]],"-")</f>
        <v>-5.0313748360622412E-2</v>
      </c>
      <c r="AC8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0.87133775026082394</v>
      </c>
    </row>
    <row r="842" spans="1:29" x14ac:dyDescent="0.25">
      <c r="A842" s="27">
        <v>45827.284722222219</v>
      </c>
      <c r="B842" s="28" t="s">
        <v>14</v>
      </c>
      <c r="C842" s="28" t="str">
        <f>Table_TrackDisplacement[[#This Row],[Epoch]]&amp;"-"&amp;Table_TrackDisplacement[[#This Row],[Track ID]]</f>
        <v>45827.2847222222-250-RL-OP-0023</v>
      </c>
      <c r="D842" s="34">
        <v>51888.025181205747</v>
      </c>
      <c r="E842" s="34">
        <v>159194.89709903265</v>
      </c>
      <c r="F842" s="34">
        <v>18.869220796600338</v>
      </c>
      <c r="G842" s="34">
        <v>51887.664961051785</v>
      </c>
      <c r="H842" s="34">
        <v>159193.63354657005</v>
      </c>
      <c r="I842" s="34">
        <v>18.865517180285991</v>
      </c>
      <c r="J842" s="33">
        <v>-8.4104601410217583E-4</v>
      </c>
      <c r="K842" s="33">
        <v>2.2397324210032821E-4</v>
      </c>
      <c r="L842" s="33">
        <v>-9.7406294751678502E-4</v>
      </c>
      <c r="M842" s="33">
        <v>-7.3121591412927955E-5</v>
      </c>
      <c r="N842" s="33">
        <v>-2.5426867068745196E-4</v>
      </c>
      <c r="O842" s="33">
        <v>-9.5686284826612678E-4</v>
      </c>
      <c r="P842" s="29">
        <f>(Table_TrackDisplacement[[#This Row],[LR Track Z]]-Table_TrackDisplacement[[#This Row],[RR Track Z]])*1000</f>
        <v>3.7036163143469025</v>
      </c>
      <c r="Q842" s="29">
        <f>_xlfn.XLOOKUP(Table_TrackDisplacement[[#This Row],[Track ID]],Table__Track_Baseline[Track ID],Table__Track_Baseline[Avg. Cant],"-")</f>
        <v>3.7208164135975608</v>
      </c>
      <c r="R842" s="29">
        <f>Table_TrackDisplacement[[#This Row],[Cant Raw Data]]-Table_TrackDisplacement[[#This Row],[BL Cant Raw Data]]</f>
        <v>-1.7200099250658241E-2</v>
      </c>
      <c r="S842" s="30">
        <f>(Table_TrackDisplacement[[#This Row],[Delta LR Z]]-Table_TrackDisplacement[[#This Row],[Delta RR Z]])*1000</f>
        <v>-1.7200099250658241E-2</v>
      </c>
      <c r="T842" s="29">
        <f>Table_TrackDisplacement[[#This Row],[Cant Delta Data]]-Table_TrackDisplacement[[#This Row],[Raw Cant Change]]</f>
        <v>0</v>
      </c>
      <c r="U842" s="29">
        <f ca="1">IFERROR(Table_TrackDisplacement[[#This Row],[Cant Raw Data]]-OFFSET(Table_TrackDisplacement[[#This Row],[Cant Raw Data]],-2,0),"-")</f>
        <v>-0.28349129084759284</v>
      </c>
      <c r="V842" s="29">
        <f ca="1">_xlfn.XLOOKUP(Table_TrackDisplacement[[#This Row],[Track ID]],Table__Track_Baseline[Track ID],Table__Track_Baseline[Avg. Twist],"-")</f>
        <v>-0.26689492315767893</v>
      </c>
      <c r="W842" s="29">
        <f ca="1">IFERROR(Table_TrackDisplacement[[#This Row],[Twist Raw Data]]-Table_TrackDisplacement[[#This Row],[BL Twist Raw Data]],"-")</f>
        <v>-1.6596367689913905E-2</v>
      </c>
      <c r="X842" s="29">
        <f ca="1">IFERROR(Table_TrackDisplacement[[#This Row],[Cant Delta Data]]-OFFSET(Table_TrackDisplacement[[#This Row],[Cant Delta Data]],-2,0),"-")</f>
        <v>-1.6596367689913905E-2</v>
      </c>
      <c r="Y842" s="29">
        <f ca="1">IFERROR(Table_TrackDisplacement[[#This Row],[Twist Delta Data]]-Table_TrackDisplacement[[#This Row],[Raw Twist Change]],"-")</f>
        <v>0</v>
      </c>
      <c r="Z8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1313.9014810187716</v>
      </c>
      <c r="AA842" s="29">
        <f>_xlfn.XLOOKUP(Table_TrackDisplacement[[#This Row],[Track ID]],Table__Track_Baseline[Track ID],Table__Track_Baseline[Avg. Gauge],"-")</f>
        <v>1313.6524365911453</v>
      </c>
      <c r="AB842" s="29">
        <f>IFERROR(Table_TrackDisplacement[[#This Row],[Gauge Raw Data]]-Table_TrackDisplacement[[#This Row],[BL Gauge Raw Data]],"-")</f>
        <v>0.24904442762635881</v>
      </c>
      <c r="AC8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0.90483097290254266</v>
      </c>
    </row>
    <row r="843" spans="1:29" x14ac:dyDescent="0.25">
      <c r="A843" s="27">
        <v>45827.284722222219</v>
      </c>
      <c r="B843" s="28" t="s">
        <v>15</v>
      </c>
      <c r="C843" s="28" t="str">
        <f>Table_TrackDisplacement[[#This Row],[Epoch]]&amp;"-"&amp;Table_TrackDisplacement[[#This Row],[Track ID]]</f>
        <v>45827.2847222222-250-RL-OP-0024</v>
      </c>
      <c r="D843" s="34">
        <v>51888.986288492531</v>
      </c>
      <c r="E843" s="34">
        <v>159194.62201568196</v>
      </c>
      <c r="F843" s="34">
        <v>18.868826216423926</v>
      </c>
      <c r="G843" s="34">
        <v>51888.624104054346</v>
      </c>
      <c r="H843" s="34">
        <v>159193.35707270369</v>
      </c>
      <c r="I843" s="34">
        <v>18.864752301102019</v>
      </c>
      <c r="J843" s="33">
        <v>-2.3414002498611808E-5</v>
      </c>
      <c r="K843" s="33">
        <v>-8.2444777945056558E-5</v>
      </c>
      <c r="L843" s="33">
        <v>-6.8873569210126107E-4</v>
      </c>
      <c r="M843" s="33">
        <v>-9.9204866273794323E-4</v>
      </c>
      <c r="N843" s="33">
        <v>2.6460736989974976E-5</v>
      </c>
      <c r="O843" s="33">
        <v>-7.0080566504415742E-4</v>
      </c>
      <c r="P843" s="29">
        <f>(Table_TrackDisplacement[[#This Row],[LR Track Z]]-Table_TrackDisplacement[[#This Row],[RR Track Z]])*1000</f>
        <v>4.0739153219071511</v>
      </c>
      <c r="Q843" s="29">
        <f>_xlfn.XLOOKUP(Table_TrackDisplacement[[#This Row],[Track ID]],Table__Track_Baseline[Track ID],Table__Track_Baseline[Avg. Cant],"-")</f>
        <v>4.0618453489642548</v>
      </c>
      <c r="R843" s="29">
        <f>Table_TrackDisplacement[[#This Row],[Cant Raw Data]]-Table_TrackDisplacement[[#This Row],[BL Cant Raw Data]]</f>
        <v>1.2069972942896356E-2</v>
      </c>
      <c r="S843" s="30">
        <f>(Table_TrackDisplacement[[#This Row],[Delta LR Z]]-Table_TrackDisplacement[[#This Row],[Delta RR Z]])*1000</f>
        <v>1.2069972942896356E-2</v>
      </c>
      <c r="T843" s="29">
        <f>Table_TrackDisplacement[[#This Row],[Cant Delta Data]]-Table_TrackDisplacement[[#This Row],[Raw Cant Change]]</f>
        <v>0</v>
      </c>
      <c r="U843" s="29">
        <f ca="1">IFERROR(Table_TrackDisplacement[[#This Row],[Cant Raw Data]]-OFFSET(Table_TrackDisplacement[[#This Row],[Cant Raw Data]],-2,0),"-")</f>
        <v>0.22855336213822852</v>
      </c>
      <c r="V843" s="29">
        <f ca="1">_xlfn.XLOOKUP(Table_TrackDisplacement[[#This Row],[Track ID]],Table__Track_Baseline[Track ID],Table__Track_Baseline[Avg. Twist],"-")</f>
        <v>0.20758147378785452</v>
      </c>
      <c r="W843" s="29">
        <f ca="1">IFERROR(Table_TrackDisplacement[[#This Row],[Twist Raw Data]]-Table_TrackDisplacement[[#This Row],[BL Twist Raw Data]],"-")</f>
        <v>2.0971888350374002E-2</v>
      </c>
      <c r="X843" s="29">
        <f ca="1">IFERROR(Table_TrackDisplacement[[#This Row],[Cant Delta Data]]-OFFSET(Table_TrackDisplacement[[#This Row],[Cant Delta Data]],-2,0),"-")</f>
        <v>2.0971888350374002E-2</v>
      </c>
      <c r="Y843" s="29">
        <f ca="1">IFERROR(Table_TrackDisplacement[[#This Row],[Twist Delta Data]]-Table_TrackDisplacement[[#This Row],[Raw Twist Change]],"-")</f>
        <v>0</v>
      </c>
      <c r="Z8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1315.7791996908479</v>
      </c>
      <c r="AA843" s="29">
        <f>_xlfn.XLOOKUP(Table_TrackDisplacement[[#This Row],[Track ID]],Table__Track_Baseline[Track ID],Table__Track_Baseline[Avg. Gauge],"-")</f>
        <v>1315.6175827293309</v>
      </c>
      <c r="AB843" s="29">
        <f>IFERROR(Table_TrackDisplacement[[#This Row],[Gauge Raw Data]]-Table_TrackDisplacement[[#This Row],[BL Gauge Raw Data]],"-")</f>
        <v>0.16161696151698379</v>
      </c>
      <c r="AC8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0.97481239243614037</v>
      </c>
    </row>
    <row r="844" spans="1:29" x14ac:dyDescent="0.25">
      <c r="A844" s="27">
        <v>45827.284722222219</v>
      </c>
      <c r="B844" s="28" t="s">
        <v>16</v>
      </c>
      <c r="C844" s="28" t="str">
        <f>Table_TrackDisplacement[[#This Row],[Epoch]]&amp;"-"&amp;Table_TrackDisplacement[[#This Row],[Track ID]]</f>
        <v>45827.2847222222-250-RL-OP-0025</v>
      </c>
      <c r="D844" s="34">
        <v>51889.947664755273</v>
      </c>
      <c r="E844" s="34">
        <v>159194.34677847879</v>
      </c>
      <c r="F844" s="34">
        <v>18.868421951254046</v>
      </c>
      <c r="G844" s="34">
        <v>51889.584962801164</v>
      </c>
      <c r="H844" s="34">
        <v>159193.08003528396</v>
      </c>
      <c r="I844" s="34">
        <v>18.863893962337269</v>
      </c>
      <c r="J844" s="33">
        <v>-4.8737390898168087E-5</v>
      </c>
      <c r="K844" s="33">
        <v>-1.7161280266009271E-4</v>
      </c>
      <c r="L844" s="33">
        <v>-3.5208816030163348E-4</v>
      </c>
      <c r="M844" s="33">
        <v>-9.8292071925243363E-4</v>
      </c>
      <c r="N844" s="33">
        <v>5.683695781044662E-5</v>
      </c>
      <c r="O844" s="33">
        <v>-3.5733839955653934E-4</v>
      </c>
      <c r="P844" s="29">
        <f>(Table_TrackDisplacement[[#This Row],[LR Track Z]]-Table_TrackDisplacement[[#This Row],[RR Track Z]])*1000</f>
        <v>4.5279889167773035</v>
      </c>
      <c r="Q844" s="29">
        <f>_xlfn.XLOOKUP(Table_TrackDisplacement[[#This Row],[Track ID]],Table__Track_Baseline[Track ID],Table__Track_Baseline[Avg. Cant],"-")</f>
        <v>4.5227386775223977</v>
      </c>
      <c r="R844" s="29">
        <f>Table_TrackDisplacement[[#This Row],[Cant Raw Data]]-Table_TrackDisplacement[[#This Row],[BL Cant Raw Data]]</f>
        <v>5.2502392549058641E-3</v>
      </c>
      <c r="S844" s="30">
        <f>(Table_TrackDisplacement[[#This Row],[Delta LR Z]]-Table_TrackDisplacement[[#This Row],[Delta RR Z]])*1000</f>
        <v>5.2502392549058641E-3</v>
      </c>
      <c r="T844" s="29">
        <f>Table_TrackDisplacement[[#This Row],[Cant Delta Data]]-Table_TrackDisplacement[[#This Row],[Raw Cant Change]]</f>
        <v>0</v>
      </c>
      <c r="U844" s="29">
        <f ca="1">IFERROR(Table_TrackDisplacement[[#This Row],[Cant Raw Data]]-OFFSET(Table_TrackDisplacement[[#This Row],[Cant Raw Data]],-2,0),"-")</f>
        <v>0.824372602430401</v>
      </c>
      <c r="V844" s="29">
        <f ca="1">_xlfn.XLOOKUP(Table_TrackDisplacement[[#This Row],[Track ID]],Table__Track_Baseline[Track ID],Table__Track_Baseline[Avg. Twist],"-")</f>
        <v>0.8019222639248369</v>
      </c>
      <c r="W844" s="29">
        <f ca="1">IFERROR(Table_TrackDisplacement[[#This Row],[Twist Raw Data]]-Table_TrackDisplacement[[#This Row],[BL Twist Raw Data]],"-")</f>
        <v>2.2450338505564105E-2</v>
      </c>
      <c r="X844" s="29">
        <f ca="1">IFERROR(Table_TrackDisplacement[[#This Row],[Cant Delta Data]]-OFFSET(Table_TrackDisplacement[[#This Row],[Cant Delta Data]],-2,0),"-")</f>
        <v>2.2450338505564105E-2</v>
      </c>
      <c r="Y844" s="29">
        <f ca="1">IFERROR(Table_TrackDisplacement[[#This Row],[Twist Delta Data]]-Table_TrackDisplacement[[#This Row],[Raw Twist Change]],"-")</f>
        <v>0</v>
      </c>
      <c r="Z8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1317.6537981809909</v>
      </c>
      <c r="AA844" s="29">
        <f>_xlfn.XLOOKUP(Table_TrackDisplacement[[#This Row],[Track ID]],Table__Track_Baseline[Track ID],Table__Track_Baseline[Avg. Gauge],"-")</f>
        <v>1317.6166071174061</v>
      </c>
      <c r="AB844" s="29">
        <f>IFERROR(Table_TrackDisplacement[[#This Row],[Gauge Raw Data]]-Table_TrackDisplacement[[#This Row],[BL Gauge Raw Data]],"-")</f>
        <v>3.7191063584714357E-2</v>
      </c>
      <c r="AC8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0.96172519414141056</v>
      </c>
    </row>
    <row r="845" spans="1:29" x14ac:dyDescent="0.25">
      <c r="A845" s="27">
        <v>45827.284722222219</v>
      </c>
      <c r="B845" s="28" t="s">
        <v>17</v>
      </c>
      <c r="C845" s="28" t="str">
        <f>Table_TrackDisplacement[[#This Row],[Epoch]]&amp;"-"&amp;Table_TrackDisplacement[[#This Row],[Track ID]]</f>
        <v>45827.2847222222-250-RL-OP-0026</v>
      </c>
      <c r="D845" s="34">
        <v>51890.909041018014</v>
      </c>
      <c r="E845" s="34">
        <v>159194.07154127565</v>
      </c>
      <c r="F845" s="34">
        <v>18.868017686084166</v>
      </c>
      <c r="G845" s="34">
        <v>51890.545821547981</v>
      </c>
      <c r="H845" s="34">
        <v>159192.80299786426</v>
      </c>
      <c r="I845" s="34">
        <v>18.863035623572515</v>
      </c>
      <c r="J845" s="33">
        <v>-7.4060779297724366E-5</v>
      </c>
      <c r="K845" s="33">
        <v>-2.6078082737512887E-4</v>
      </c>
      <c r="L845" s="33">
        <v>-1.5440628502005893E-5</v>
      </c>
      <c r="M845" s="33">
        <v>-9.7379278304288164E-4</v>
      </c>
      <c r="N845" s="33">
        <v>8.7213178630918264E-5</v>
      </c>
      <c r="O845" s="33">
        <v>-1.3871134079579406E-5</v>
      </c>
      <c r="P845" s="29">
        <f>(Table_TrackDisplacement[[#This Row],[LR Track Z]]-Table_TrackDisplacement[[#This Row],[RR Track Z]])*1000</f>
        <v>4.9820625116510087</v>
      </c>
      <c r="Q845" s="29">
        <f>_xlfn.XLOOKUP(Table_TrackDisplacement[[#This Row],[Track ID]],Table__Track_Baseline[Track ID],Table__Track_Baseline[Avg. Cant],"-")</f>
        <v>4.9836320060734352</v>
      </c>
      <c r="R845" s="29">
        <f>Table_TrackDisplacement[[#This Row],[Cant Raw Data]]-Table_TrackDisplacement[[#This Row],[BL Cant Raw Data]]</f>
        <v>-1.5694944224264873E-3</v>
      </c>
      <c r="S845" s="30">
        <f>(Table_TrackDisplacement[[#This Row],[Delta LR Z]]-Table_TrackDisplacement[[#This Row],[Delta RR Z]])*1000</f>
        <v>-1.5694944224264873E-3</v>
      </c>
      <c r="T845" s="29">
        <f>Table_TrackDisplacement[[#This Row],[Cant Delta Data]]-Table_TrackDisplacement[[#This Row],[Raw Cant Change]]</f>
        <v>0</v>
      </c>
      <c r="U845" s="29">
        <f ca="1">IFERROR(Table_TrackDisplacement[[#This Row],[Cant Raw Data]]-OFFSET(Table_TrackDisplacement[[#This Row],[Cant Raw Data]],-2,0),"-")</f>
        <v>0.90814718974385755</v>
      </c>
      <c r="V845" s="29">
        <f ca="1">_xlfn.XLOOKUP(Table_TrackDisplacement[[#This Row],[Track ID]],Table__Track_Baseline[Track ID],Table__Track_Baseline[Avg. Twist],"-")</f>
        <v>0.9217866571091804</v>
      </c>
      <c r="W845" s="29">
        <f ca="1">IFERROR(Table_TrackDisplacement[[#This Row],[Twist Raw Data]]-Table_TrackDisplacement[[#This Row],[BL Twist Raw Data]],"-")</f>
        <v>-1.3639467365322844E-2</v>
      </c>
      <c r="X845" s="29">
        <f ca="1">IFERROR(Table_TrackDisplacement[[#This Row],[Cant Delta Data]]-OFFSET(Table_TrackDisplacement[[#This Row],[Cant Delta Data]],-2,0),"-")</f>
        <v>-1.3639467365322844E-2</v>
      </c>
      <c r="Y845" s="29">
        <f ca="1">IFERROR(Table_TrackDisplacement[[#This Row],[Twist Delta Data]]-Table_TrackDisplacement[[#This Row],[Raw Twist Change]],"-")</f>
        <v>0</v>
      </c>
      <c r="Z8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1319.5285487449451</v>
      </c>
      <c r="AA845" s="29">
        <f>_xlfn.XLOOKUP(Table_TrackDisplacement[[#This Row],[Track ID]],Table__Track_Baseline[Track ID],Table__Track_Baseline[Avg. Gauge],"-")</f>
        <v>1319.6157879683969</v>
      </c>
      <c r="AB845" s="29">
        <f>IFERROR(Table_TrackDisplacement[[#This Row],[Gauge Raw Data]]-Table_TrackDisplacement[[#This Row],[BL Gauge Raw Data]],"-")</f>
        <v>-8.7239223451888392E-2</v>
      </c>
      <c r="AC8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0.96468646206534614</v>
      </c>
    </row>
    <row r="846" spans="1:29" x14ac:dyDescent="0.25">
      <c r="A846" s="27">
        <v>45827.284722222219</v>
      </c>
      <c r="B846" s="28" t="s">
        <v>18</v>
      </c>
      <c r="C846" s="28" t="str">
        <f>Table_TrackDisplacement[[#This Row],[Epoch]]&amp;"-"&amp;Table_TrackDisplacement[[#This Row],[Track ID]]</f>
        <v>45827.2847222222-250-RL-OP-0027</v>
      </c>
      <c r="D846" s="34">
        <v>51891.870085166687</v>
      </c>
      <c r="E846" s="34">
        <v>159193.79534240576</v>
      </c>
      <c r="F846" s="34">
        <v>18.865661447731828</v>
      </c>
      <c r="G846" s="34">
        <v>51891.504352850017</v>
      </c>
      <c r="H846" s="34">
        <v>159192.52690828382</v>
      </c>
      <c r="I846" s="34">
        <v>18.860959197096111</v>
      </c>
      <c r="J846" s="33">
        <v>-9.1250735567882657E-4</v>
      </c>
      <c r="K846" s="33">
        <v>3.0419288668781519E-4</v>
      </c>
      <c r="L846" s="33">
        <v>-2.2264352850243085E-7</v>
      </c>
      <c r="M846" s="33">
        <v>-5.9322828019503504E-4</v>
      </c>
      <c r="N846" s="33">
        <v>2.5707134045660496E-4</v>
      </c>
      <c r="O846" s="33">
        <v>-3.2367052087067805E-4</v>
      </c>
      <c r="P846" s="29">
        <f>(Table_TrackDisplacement[[#This Row],[LR Track Z]]-Table_TrackDisplacement[[#This Row],[RR Track Z]])*1000</f>
        <v>4.7022506357166094</v>
      </c>
      <c r="Q846" s="29">
        <f>_xlfn.XLOOKUP(Table_TrackDisplacement[[#This Row],[Track ID]],Table__Track_Baseline[Track ID],Table__Track_Baseline[Avg. Cant],"-")</f>
        <v>4.3788027583744338</v>
      </c>
      <c r="R846" s="29">
        <f>Table_TrackDisplacement[[#This Row],[Cant Raw Data]]-Table_TrackDisplacement[[#This Row],[BL Cant Raw Data]]</f>
        <v>0.32344787734217562</v>
      </c>
      <c r="S846" s="30">
        <f>(Table_TrackDisplacement[[#This Row],[Delta LR Z]]-Table_TrackDisplacement[[#This Row],[Delta RR Z]])*1000</f>
        <v>0.32344787734217562</v>
      </c>
      <c r="T846" s="29">
        <f>Table_TrackDisplacement[[#This Row],[Cant Delta Data]]-Table_TrackDisplacement[[#This Row],[Raw Cant Change]]</f>
        <v>0</v>
      </c>
      <c r="U846" s="29">
        <f ca="1">IFERROR(Table_TrackDisplacement[[#This Row],[Cant Raw Data]]-OFFSET(Table_TrackDisplacement[[#This Row],[Cant Raw Data]],-2,0),"-")</f>
        <v>0.17426171893930587</v>
      </c>
      <c r="V846" s="29">
        <f ca="1">_xlfn.XLOOKUP(Table_TrackDisplacement[[#This Row],[Track ID]],Table__Track_Baseline[Track ID],Table__Track_Baseline[Avg. Twist],"-")</f>
        <v>-0.14393591914796389</v>
      </c>
      <c r="W846" s="29">
        <f ca="1">IFERROR(Table_TrackDisplacement[[#This Row],[Twist Raw Data]]-Table_TrackDisplacement[[#This Row],[BL Twist Raw Data]],"-")</f>
        <v>0.31819763808726975</v>
      </c>
      <c r="X846" s="29">
        <f ca="1">IFERROR(Table_TrackDisplacement[[#This Row],[Cant Delta Data]]-OFFSET(Table_TrackDisplacement[[#This Row],[Cant Delta Data]],-2,0),"-")</f>
        <v>0.31819763808726975</v>
      </c>
      <c r="Y846" s="29">
        <f ca="1">IFERROR(Table_TrackDisplacement[[#This Row],[Twist Delta Data]]-Table_TrackDisplacement[[#This Row],[Raw Twist Change]],"-")</f>
        <v>0</v>
      </c>
      <c r="Z8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1320.116419232291</v>
      </c>
      <c r="AA846" s="29">
        <f>_xlfn.XLOOKUP(Table_TrackDisplacement[[#This Row],[Track ID]],Table__Track_Baseline[Track ID],Table__Track_Baseline[Avg. Gauge],"-")</f>
        <v>1320.1585236010314</v>
      </c>
      <c r="AB846" s="29">
        <f>IFERROR(Table_TrackDisplacement[[#This Row],[Gauge Raw Data]]-Table_TrackDisplacement[[#This Row],[BL Gauge Raw Data]],"-")</f>
        <v>-4.2104368740410791E-2</v>
      </c>
      <c r="AC8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0.45692241958363544</v>
      </c>
    </row>
    <row r="847" spans="1:29" x14ac:dyDescent="0.25">
      <c r="A847" s="27">
        <v>45827.284722222219</v>
      </c>
      <c r="B847" s="28" t="s">
        <v>19</v>
      </c>
      <c r="C847" s="28" t="str">
        <f>Table_TrackDisplacement[[#This Row],[Epoch]]&amp;"-"&amp;Table_TrackDisplacement[[#This Row],[Track ID]]</f>
        <v>45827.2847222222-250-RL-OP-0028</v>
      </c>
      <c r="D847" s="34">
        <v>51892.831165658921</v>
      </c>
      <c r="E847" s="34">
        <v>159193.51908472509</v>
      </c>
      <c r="F847" s="34">
        <v>18.863215774997911</v>
      </c>
      <c r="G847" s="34">
        <v>51892.465286793558</v>
      </c>
      <c r="H847" s="34">
        <v>159192.25013870624</v>
      </c>
      <c r="I847" s="34">
        <v>18.858824466025101</v>
      </c>
      <c r="J847" s="33">
        <v>-8.2100701547460631E-4</v>
      </c>
      <c r="K847" s="33">
        <v>6.223197269719094E-4</v>
      </c>
      <c r="L847" s="33">
        <v>-4.5548554084007264E-7</v>
      </c>
      <c r="M847" s="33">
        <v>-5.1640987658174708E-4</v>
      </c>
      <c r="N847" s="33">
        <v>5.2597440662793815E-4</v>
      </c>
      <c r="O847" s="33">
        <v>-6.6223801131926052E-4</v>
      </c>
      <c r="P847" s="29">
        <f>(Table_TrackDisplacement[[#This Row],[LR Track Z]]-Table_TrackDisplacement[[#This Row],[RR Track Z]])*1000</f>
        <v>4.3913089728100374</v>
      </c>
      <c r="Q847" s="29">
        <f>_xlfn.XLOOKUP(Table_TrackDisplacement[[#This Row],[Track ID]],Table__Track_Baseline[Track ID],Table__Track_Baseline[Avg. Cant],"-")</f>
        <v>3.729526447031617</v>
      </c>
      <c r="R847" s="29">
        <f>Table_TrackDisplacement[[#This Row],[Cant Raw Data]]-Table_TrackDisplacement[[#This Row],[BL Cant Raw Data]]</f>
        <v>0.66178252577842045</v>
      </c>
      <c r="S847" s="30">
        <f>(Table_TrackDisplacement[[#This Row],[Delta LR Z]]-Table_TrackDisplacement[[#This Row],[Delta RR Z]])*1000</f>
        <v>0.66178252577842045</v>
      </c>
      <c r="T847" s="29">
        <f>Table_TrackDisplacement[[#This Row],[Cant Delta Data]]-Table_TrackDisplacement[[#This Row],[Raw Cant Change]]</f>
        <v>0</v>
      </c>
      <c r="U847" s="29">
        <f ca="1">IFERROR(Table_TrackDisplacement[[#This Row],[Cant Raw Data]]-OFFSET(Table_TrackDisplacement[[#This Row],[Cant Raw Data]],-2,0),"-")</f>
        <v>-0.59075353884097126</v>
      </c>
      <c r="V847" s="29">
        <f ca="1">_xlfn.XLOOKUP(Table_TrackDisplacement[[#This Row],[Track ID]],Table__Track_Baseline[Track ID],Table__Track_Baseline[Avg. Twist],"-")</f>
        <v>-1.2541055590418182</v>
      </c>
      <c r="W847" s="29">
        <f ca="1">IFERROR(Table_TrackDisplacement[[#This Row],[Twist Raw Data]]-Table_TrackDisplacement[[#This Row],[BL Twist Raw Data]],"-")</f>
        <v>0.66335202020084694</v>
      </c>
      <c r="X847" s="29">
        <f ca="1">IFERROR(Table_TrackDisplacement[[#This Row],[Cant Delta Data]]-OFFSET(Table_TrackDisplacement[[#This Row],[Cant Delta Data]],-2,0),"-")</f>
        <v>0.66335202020084694</v>
      </c>
      <c r="Y847" s="29">
        <f ca="1">IFERROR(Table_TrackDisplacement[[#This Row],[Twist Delta Data]]-Table_TrackDisplacement[[#This Row],[Raw Twist Change]],"-")</f>
        <v>0</v>
      </c>
      <c r="Z8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1320.6478056180185</v>
      </c>
      <c r="AA847" s="29">
        <f>_xlfn.XLOOKUP(Table_TrackDisplacement[[#This Row],[Track ID]],Table__Track_Baseline[Track ID],Table__Track_Baseline[Avg. Gauge],"-")</f>
        <v>1320.6376231231336</v>
      </c>
      <c r="AB847" s="29">
        <f>IFERROR(Table_TrackDisplacement[[#This Row],[Gauge Raw Data]]-Table_TrackDisplacement[[#This Row],[BL Gauge Raw Data]],"-")</f>
        <v>1.0182494884929838E-2</v>
      </c>
      <c r="AC8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0.73485913561686356</v>
      </c>
    </row>
    <row r="848" spans="1:29" x14ac:dyDescent="0.25">
      <c r="A848" s="27">
        <v>45827.284722222219</v>
      </c>
      <c r="B848" s="28" t="s">
        <v>20</v>
      </c>
      <c r="C848" s="28" t="str">
        <f>Table_TrackDisplacement[[#This Row],[Epoch]]&amp;"-"&amp;Table_TrackDisplacement[[#This Row],[Track ID]]</f>
        <v>45827.2847222222-250-RL-OP-0029</v>
      </c>
      <c r="D848" s="34">
        <v>51893.791834256968</v>
      </c>
      <c r="E848" s="34">
        <v>159193.24288966309</v>
      </c>
      <c r="F848" s="34">
        <v>18.860908805651452</v>
      </c>
      <c r="G848" s="34">
        <v>51893.426692718742</v>
      </c>
      <c r="H848" s="34">
        <v>159191.97323227779</v>
      </c>
      <c r="I848" s="34">
        <v>18.856702718339658</v>
      </c>
      <c r="J848" s="33">
        <v>-1.0002059061662294E-3</v>
      </c>
      <c r="K848" s="33">
        <v>9.992700070142746E-4</v>
      </c>
      <c r="L848" s="33">
        <v>-1.1747737833189831E-5</v>
      </c>
      <c r="M848" s="33">
        <v>1.6022386262193322E-7</v>
      </c>
      <c r="N848" s="33">
        <v>6.6722449264489114E-4</v>
      </c>
      <c r="O848" s="33">
        <v>-9.9818774505067154E-4</v>
      </c>
      <c r="P848" s="29">
        <f>(Table_TrackDisplacement[[#This Row],[LR Track Z]]-Table_TrackDisplacement[[#This Row],[RR Track Z]])*1000</f>
        <v>4.2060873117932829</v>
      </c>
      <c r="Q848" s="29">
        <f>_xlfn.XLOOKUP(Table_TrackDisplacement[[#This Row],[Track ID]],Table__Track_Baseline[Track ID],Table__Track_Baseline[Avg. Cant],"-")</f>
        <v>3.2196473045758012</v>
      </c>
      <c r="R848" s="29">
        <f>Table_TrackDisplacement[[#This Row],[Cant Raw Data]]-Table_TrackDisplacement[[#This Row],[BL Cant Raw Data]]</f>
        <v>0.98644000721748171</v>
      </c>
      <c r="S848" s="30">
        <f>(Table_TrackDisplacement[[#This Row],[Delta LR Z]]-Table_TrackDisplacement[[#This Row],[Delta RR Z]])*1000</f>
        <v>0.98644000721748171</v>
      </c>
      <c r="T848" s="29">
        <f>Table_TrackDisplacement[[#This Row],[Cant Delta Data]]-Table_TrackDisplacement[[#This Row],[Raw Cant Change]]</f>
        <v>0</v>
      </c>
      <c r="U848" s="29">
        <f ca="1">IFERROR(Table_TrackDisplacement[[#This Row],[Cant Raw Data]]-OFFSET(Table_TrackDisplacement[[#This Row],[Cant Raw Data]],-2,0),"-")</f>
        <v>-0.49616332392332652</v>
      </c>
      <c r="V848" s="29">
        <f ca="1">_xlfn.XLOOKUP(Table_TrackDisplacement[[#This Row],[Track ID]],Table__Track_Baseline[Track ID],Table__Track_Baseline[Avg. Twist],"-")</f>
        <v>-1.1591554537986326</v>
      </c>
      <c r="W848" s="29">
        <f ca="1">IFERROR(Table_TrackDisplacement[[#This Row],[Twist Raw Data]]-Table_TrackDisplacement[[#This Row],[BL Twist Raw Data]],"-")</f>
        <v>0.66299212987530609</v>
      </c>
      <c r="X848" s="29">
        <f ca="1">IFERROR(Table_TrackDisplacement[[#This Row],[Cant Delta Data]]-OFFSET(Table_TrackDisplacement[[#This Row],[Cant Delta Data]],-2,0),"-")</f>
        <v>0.66299212987530609</v>
      </c>
      <c r="Y848" s="29">
        <f ca="1">IFERROR(Table_TrackDisplacement[[#This Row],[Twist Delta Data]]-Table_TrackDisplacement[[#This Row],[Raw Twist Change]],"-")</f>
        <v>0</v>
      </c>
      <c r="Z8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1321.1267577952399</v>
      </c>
      <c r="AA848" s="29">
        <f>_xlfn.XLOOKUP(Table_TrackDisplacement[[#This Row],[Track ID]],Table__Track_Baseline[Track ID],Table__Track_Baseline[Avg. Gauge],"-")</f>
        <v>1321.0817834196855</v>
      </c>
      <c r="AB848" s="29">
        <f>IFERROR(Table_TrackDisplacement[[#This Row],[Gauge Raw Data]]-Table_TrackDisplacement[[#This Row],[BL Gauge Raw Data]],"-")</f>
        <v>4.4974375554375001E-2</v>
      </c>
      <c r="AC8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1.4436240873444008</v>
      </c>
    </row>
    <row r="849" spans="1:29" x14ac:dyDescent="0.25">
      <c r="A849" s="27">
        <v>45827.284722222219</v>
      </c>
      <c r="B849" s="28" t="s">
        <v>21</v>
      </c>
      <c r="C849" s="28" t="str">
        <f>Table_TrackDisplacement[[#This Row],[Epoch]]&amp;"-"&amp;Table_TrackDisplacement[[#This Row],[Track ID]]</f>
        <v>45827.2847222222-250-RL-OP-0030</v>
      </c>
      <c r="D849" s="34">
        <v>51894.752636096942</v>
      </c>
      <c r="E849" s="34">
        <v>159192.96565366906</v>
      </c>
      <c r="F849" s="34">
        <v>18.861075895811787</v>
      </c>
      <c r="G849" s="34">
        <v>51894.387583047202</v>
      </c>
      <c r="H849" s="34">
        <v>159191.69630356206</v>
      </c>
      <c r="I849" s="34">
        <v>18.857215612615047</v>
      </c>
      <c r="J849" s="33">
        <v>-1.0041131608886644E-3</v>
      </c>
      <c r="K849" s="33">
        <v>9.8541838815435767E-4</v>
      </c>
      <c r="L849" s="33">
        <v>-2.3466496429946915E-4</v>
      </c>
      <c r="M849" s="33">
        <v>3.0391238396987319E-5</v>
      </c>
      <c r="N849" s="33">
        <v>7.7247765148058534E-4</v>
      </c>
      <c r="O849" s="33">
        <v>-6.5625284932480099E-4</v>
      </c>
      <c r="P849" s="29">
        <f>(Table_TrackDisplacement[[#This Row],[LR Track Z]]-Table_TrackDisplacement[[#This Row],[RR Track Z]])*1000</f>
        <v>3.8602831967402551</v>
      </c>
      <c r="Q849" s="29">
        <f>_xlfn.XLOOKUP(Table_TrackDisplacement[[#This Row],[Track ID]],Table__Track_Baseline[Track ID],Table__Track_Baseline[Avg. Cant],"-")</f>
        <v>3.4386953117149233</v>
      </c>
      <c r="R849" s="29">
        <f>Table_TrackDisplacement[[#This Row],[Cant Raw Data]]-Table_TrackDisplacement[[#This Row],[BL Cant Raw Data]]</f>
        <v>0.42158788502533184</v>
      </c>
      <c r="S849" s="30">
        <f>(Table_TrackDisplacement[[#This Row],[Delta LR Z]]-Table_TrackDisplacement[[#This Row],[Delta RR Z]])*1000</f>
        <v>0.42158788502533184</v>
      </c>
      <c r="T849" s="29">
        <f>Table_TrackDisplacement[[#This Row],[Cant Delta Data]]-Table_TrackDisplacement[[#This Row],[Raw Cant Change]]</f>
        <v>0</v>
      </c>
      <c r="U849" s="29">
        <f ca="1">IFERROR(Table_TrackDisplacement[[#This Row],[Cant Raw Data]]-OFFSET(Table_TrackDisplacement[[#This Row],[Cant Raw Data]],-2,0),"-")</f>
        <v>-0.5310257760697823</v>
      </c>
      <c r="V849" s="29">
        <f ca="1">_xlfn.XLOOKUP(Table_TrackDisplacement[[#This Row],[Track ID]],Table__Track_Baseline[Track ID],Table__Track_Baseline[Avg. Twist],"-")</f>
        <v>-0.29083113531669369</v>
      </c>
      <c r="W849" s="29">
        <f ca="1">IFERROR(Table_TrackDisplacement[[#This Row],[Twist Raw Data]]-Table_TrackDisplacement[[#This Row],[BL Twist Raw Data]],"-")</f>
        <v>-0.24019464075308861</v>
      </c>
      <c r="X849" s="29">
        <f ca="1">IFERROR(Table_TrackDisplacement[[#This Row],[Cant Delta Data]]-OFFSET(Table_TrackDisplacement[[#This Row],[Cant Delta Data]],-2,0),"-")</f>
        <v>-0.24019464075308861</v>
      </c>
      <c r="Y849" s="29">
        <f ca="1">IFERROR(Table_TrackDisplacement[[#This Row],[Twist Delta Data]]-Table_TrackDisplacement[[#This Row],[Raw Twist Change]],"-")</f>
        <v>0</v>
      </c>
      <c r="Z8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1320.8059376979049</v>
      </c>
      <c r="AA849" s="29">
        <f>_xlfn.XLOOKUP(Table_TrackDisplacement[[#This Row],[Track ID]],Table__Track_Baseline[Track ID],Table__Track_Baseline[Avg. Gauge],"-")</f>
        <v>1320.8864707908592</v>
      </c>
      <c r="AB849" s="29">
        <f>IFERROR(Table_TrackDisplacement[[#This Row],[Gauge Raw Data]]-Table_TrackDisplacement[[#This Row],[BL Gauge Raw Data]],"-")</f>
        <v>-8.0533092954283347E-2</v>
      </c>
      <c r="AC8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1.1372244520219694</v>
      </c>
    </row>
    <row r="850" spans="1:29" x14ac:dyDescent="0.25">
      <c r="A850" s="27">
        <v>45827.284722222219</v>
      </c>
      <c r="B850" s="28" t="s">
        <v>22</v>
      </c>
      <c r="C850" s="28" t="str">
        <f>Table_TrackDisplacement[[#This Row],[Epoch]]&amp;"-"&amp;Table_TrackDisplacement[[#This Row],[Track ID]]</f>
        <v>45827.2847222222-250-RL-OP-0031</v>
      </c>
      <c r="D850" s="34">
        <v>51895.713437936924</v>
      </c>
      <c r="E850" s="34">
        <v>159192.68841767506</v>
      </c>
      <c r="F850" s="34">
        <v>18.861242985972126</v>
      </c>
      <c r="G850" s="34">
        <v>51895.348473375663</v>
      </c>
      <c r="H850" s="34">
        <v>159191.4193748463</v>
      </c>
      <c r="I850" s="34">
        <v>18.857728506890432</v>
      </c>
      <c r="J850" s="33">
        <v>-1.0080204010591842E-3</v>
      </c>
      <c r="K850" s="33">
        <v>9.715667983982712E-4</v>
      </c>
      <c r="L850" s="33">
        <v>-4.5758219075864304E-4</v>
      </c>
      <c r="M850" s="33">
        <v>6.0622245655395091E-5</v>
      </c>
      <c r="N850" s="33">
        <v>8.7773078121244907E-4</v>
      </c>
      <c r="O850" s="33">
        <v>-3.1431795360248316E-4</v>
      </c>
      <c r="P850" s="29">
        <f>(Table_TrackDisplacement[[#This Row],[LR Track Z]]-Table_TrackDisplacement[[#This Row],[RR Track Z]])*1000</f>
        <v>3.5144790816943328</v>
      </c>
      <c r="Q850" s="29">
        <f>_xlfn.XLOOKUP(Table_TrackDisplacement[[#This Row],[Track ID]],Table__Track_Baseline[Track ID],Table__Track_Baseline[Avg. Cant],"-")</f>
        <v>3.6577433188504926</v>
      </c>
      <c r="R850" s="29">
        <f>Table_TrackDisplacement[[#This Row],[Cant Raw Data]]-Table_TrackDisplacement[[#This Row],[BL Cant Raw Data]]</f>
        <v>-0.14326423715615988</v>
      </c>
      <c r="S850" s="30">
        <f>(Table_TrackDisplacement[[#This Row],[Delta LR Z]]-Table_TrackDisplacement[[#This Row],[Delta RR Z]])*1000</f>
        <v>-0.14326423715615988</v>
      </c>
      <c r="T850" s="29">
        <f>Table_TrackDisplacement[[#This Row],[Cant Delta Data]]-Table_TrackDisplacement[[#This Row],[Raw Cant Change]]</f>
        <v>0</v>
      </c>
      <c r="U850" s="29">
        <f ca="1">IFERROR(Table_TrackDisplacement[[#This Row],[Cant Raw Data]]-OFFSET(Table_TrackDisplacement[[#This Row],[Cant Raw Data]],-2,0),"-")</f>
        <v>-0.69160823009895012</v>
      </c>
      <c r="V850" s="29">
        <f ca="1">_xlfn.XLOOKUP(Table_TrackDisplacement[[#This Row],[Track ID]],Table__Track_Baseline[Track ID],Table__Track_Baseline[Avg. Twist],"-")</f>
        <v>0.43809601427469147</v>
      </c>
      <c r="W850" s="29">
        <f ca="1">IFERROR(Table_TrackDisplacement[[#This Row],[Twist Raw Data]]-Table_TrackDisplacement[[#This Row],[BL Twist Raw Data]],"-")</f>
        <v>-1.1297042443736416</v>
      </c>
      <c r="X850" s="29">
        <f ca="1">IFERROR(Table_TrackDisplacement[[#This Row],[Cant Delta Data]]-OFFSET(Table_TrackDisplacement[[#This Row],[Cant Delta Data]],-2,0),"-")</f>
        <v>-1.1297042443736416</v>
      </c>
      <c r="Y850" s="29">
        <f ca="1">IFERROR(Table_TrackDisplacement[[#This Row],[Twist Delta Data]]-Table_TrackDisplacement[[#This Row],[Raw Twist Change]],"-")</f>
        <v>0</v>
      </c>
      <c r="Z8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1320.4852077050584</v>
      </c>
      <c r="AA850" s="29">
        <f>_xlfn.XLOOKUP(Table_TrackDisplacement[[#This Row],[Track ID]],Table__Track_Baseline[Track ID],Table__Track_Baseline[Avg. Gauge],"-")</f>
        <v>1320.6911946526989</v>
      </c>
      <c r="AB850" s="29">
        <f>IFERROR(Table_TrackDisplacement[[#This Row],[Gauge Raw Data]]-Table_TrackDisplacement[[#This Row],[BL Gauge Raw Data]],"-")</f>
        <v>-0.20598694764044012</v>
      </c>
      <c r="AC8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1.0822785898955847</v>
      </c>
    </row>
    <row r="851" spans="1:29" x14ac:dyDescent="0.25">
      <c r="A851" s="27">
        <v>45827.284722222219</v>
      </c>
      <c r="B851" s="28" t="s">
        <v>23</v>
      </c>
      <c r="C851" s="28" t="str">
        <f>Table_TrackDisplacement[[#This Row],[Epoch]]&amp;"-"&amp;Table_TrackDisplacement[[#This Row],[Track ID]]</f>
        <v>45827.2847222222-250-RL-OP-0032</v>
      </c>
      <c r="D851" s="34">
        <v>51896.675405999806</v>
      </c>
      <c r="E851" s="34">
        <v>159192.41090809429</v>
      </c>
      <c r="F851" s="34">
        <v>18.861476983212484</v>
      </c>
      <c r="G851" s="34">
        <v>51896.309521418087</v>
      </c>
      <c r="H851" s="34">
        <v>159191.14270884954</v>
      </c>
      <c r="I851" s="34">
        <v>18.858247340168667</v>
      </c>
      <c r="J851" s="33">
        <v>3.7971185520291328E-6</v>
      </c>
      <c r="K851" s="33">
        <v>6.7982985638082027E-4</v>
      </c>
      <c r="L851" s="33">
        <v>-6.7378910764048783E-4</v>
      </c>
      <c r="M851" s="33">
        <v>6.7666405811905861E-9</v>
      </c>
      <c r="N851" s="33">
        <v>9.9999806843698025E-4</v>
      </c>
      <c r="O851" s="33">
        <v>-9.2823794659580017E-6</v>
      </c>
      <c r="P851" s="29">
        <f>(Table_TrackDisplacement[[#This Row],[LR Track Z]]-Table_TrackDisplacement[[#This Row],[RR Track Z]])*1000</f>
        <v>3.2296430438165658</v>
      </c>
      <c r="Q851" s="29">
        <f>_xlfn.XLOOKUP(Table_TrackDisplacement[[#This Row],[Track ID]],Table__Track_Baseline[Track ID],Table__Track_Baseline[Avg. Cant],"-")</f>
        <v>3.8941497719910956</v>
      </c>
      <c r="R851" s="29">
        <f>Table_TrackDisplacement[[#This Row],[Cant Raw Data]]-Table_TrackDisplacement[[#This Row],[BL Cant Raw Data]]</f>
        <v>-0.66450672817452983</v>
      </c>
      <c r="S851" s="30">
        <f>(Table_TrackDisplacement[[#This Row],[Delta LR Z]]-Table_TrackDisplacement[[#This Row],[Delta RR Z]])*1000</f>
        <v>-0.66450672817452983</v>
      </c>
      <c r="T851" s="29">
        <f>Table_TrackDisplacement[[#This Row],[Cant Delta Data]]-Table_TrackDisplacement[[#This Row],[Raw Cant Change]]</f>
        <v>0</v>
      </c>
      <c r="U851" s="29">
        <f ca="1">IFERROR(Table_TrackDisplacement[[#This Row],[Cant Raw Data]]-OFFSET(Table_TrackDisplacement[[#This Row],[Cant Raw Data]],-2,0),"-")</f>
        <v>-0.63064015292368936</v>
      </c>
      <c r="V851" s="29">
        <f ca="1">_xlfn.XLOOKUP(Table_TrackDisplacement[[#This Row],[Track ID]],Table__Track_Baseline[Track ID],Table__Track_Baseline[Avg. Twist],"-")</f>
        <v>0.45545446027617231</v>
      </c>
      <c r="W851" s="29">
        <f ca="1">IFERROR(Table_TrackDisplacement[[#This Row],[Twist Raw Data]]-Table_TrackDisplacement[[#This Row],[BL Twist Raw Data]],"-")</f>
        <v>-1.0860946131998617</v>
      </c>
      <c r="X851" s="29">
        <f ca="1">IFERROR(Table_TrackDisplacement[[#This Row],[Cant Delta Data]]-OFFSET(Table_TrackDisplacement[[#This Row],[Cant Delta Data]],-2,0),"-")</f>
        <v>-1.0860946131998617</v>
      </c>
      <c r="Y851" s="29">
        <f ca="1">IFERROR(Table_TrackDisplacement[[#This Row],[Twist Delta Data]]-Table_TrackDisplacement[[#This Row],[Raw Twist Change]],"-")</f>
        <v>0</v>
      </c>
      <c r="Z8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1319.9285140152795</v>
      </c>
      <c r="AA851" s="29">
        <f>_xlfn.XLOOKUP(Table_TrackDisplacement[[#This Row],[Track ID]],Table__Track_Baseline[Track ID],Table__Track_Baseline[Avg. Gauge],"-")</f>
        <v>1320.2368798619764</v>
      </c>
      <c r="AB851" s="29">
        <f>IFERROR(Table_TrackDisplacement[[#This Row],[Gauge Raw Data]]-Table_TrackDisplacement[[#This Row],[BL Gauge Raw Data]],"-")</f>
        <v>-0.30836584669691547</v>
      </c>
      <c r="AC8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0.73762540802772603</v>
      </c>
    </row>
    <row r="852" spans="1:29" x14ac:dyDescent="0.25">
      <c r="A852" s="27">
        <v>45827.284722222219</v>
      </c>
      <c r="B852" s="28" t="s">
        <v>24</v>
      </c>
      <c r="C852" s="28" t="str">
        <f>Table_TrackDisplacement[[#This Row],[Epoch]]&amp;"-"&amp;Table_TrackDisplacement[[#This Row],[Track ID]]</f>
        <v>45827.2847222222-250-RL-OP-0033</v>
      </c>
      <c r="D852" s="34">
        <v>51897.636479167399</v>
      </c>
      <c r="E852" s="34">
        <v>159192.13461694415</v>
      </c>
      <c r="F852" s="34">
        <v>18.862728742765061</v>
      </c>
      <c r="G852" s="34">
        <v>51897.271420156809</v>
      </c>
      <c r="H852" s="34">
        <v>159190.8693035219</v>
      </c>
      <c r="I852" s="34">
        <v>18.858833233345244</v>
      </c>
      <c r="J852" s="33">
        <v>6.5538923081476241E-5</v>
      </c>
      <c r="K852" s="33">
        <v>8.9386518811807036E-4</v>
      </c>
      <c r="L852" s="33">
        <v>-7.8960115603621261E-4</v>
      </c>
      <c r="M852" s="33">
        <v>9.0556568466126919E-8</v>
      </c>
      <c r="N852" s="33">
        <v>9.9997426150366664E-4</v>
      </c>
      <c r="O852" s="33">
        <v>-1.241633134263509E-4</v>
      </c>
      <c r="P852" s="29">
        <f>(Table_TrackDisplacement[[#This Row],[LR Track Z]]-Table_TrackDisplacement[[#This Row],[RR Track Z]])*1000</f>
        <v>3.8955094198165341</v>
      </c>
      <c r="Q852" s="29">
        <f>_xlfn.XLOOKUP(Table_TrackDisplacement[[#This Row],[Track ID]],Table__Track_Baseline[Track ID],Table__Track_Baseline[Avg. Cant],"-")</f>
        <v>4.5609472624263958</v>
      </c>
      <c r="R852" s="29">
        <f>Table_TrackDisplacement[[#This Row],[Cant Raw Data]]-Table_TrackDisplacement[[#This Row],[BL Cant Raw Data]]</f>
        <v>-0.66543784260986172</v>
      </c>
      <c r="S852" s="30">
        <f>(Table_TrackDisplacement[[#This Row],[Delta LR Z]]-Table_TrackDisplacement[[#This Row],[Delta RR Z]])*1000</f>
        <v>-0.66543784260986172</v>
      </c>
      <c r="T852" s="29">
        <f>Table_TrackDisplacement[[#This Row],[Cant Delta Data]]-Table_TrackDisplacement[[#This Row],[Raw Cant Change]]</f>
        <v>0</v>
      </c>
      <c r="U852" s="29">
        <f ca="1">IFERROR(Table_TrackDisplacement[[#This Row],[Cant Raw Data]]-OFFSET(Table_TrackDisplacement[[#This Row],[Cant Raw Data]],-2,0),"-")</f>
        <v>0.38103033812220133</v>
      </c>
      <c r="V852" s="29">
        <f ca="1">_xlfn.XLOOKUP(Table_TrackDisplacement[[#This Row],[Track ID]],Table__Track_Baseline[Track ID],Table__Track_Baseline[Avg. Twist],"-")</f>
        <v>0.90320394357590317</v>
      </c>
      <c r="W852" s="29">
        <f ca="1">IFERROR(Table_TrackDisplacement[[#This Row],[Twist Raw Data]]-Table_TrackDisplacement[[#This Row],[BL Twist Raw Data]],"-")</f>
        <v>-0.52217360545370184</v>
      </c>
      <c r="X852" s="29">
        <f ca="1">IFERROR(Table_TrackDisplacement[[#This Row],[Cant Delta Data]]-OFFSET(Table_TrackDisplacement[[#This Row],[Cant Delta Data]],-2,0),"-")</f>
        <v>-0.52217360545370184</v>
      </c>
      <c r="Y852" s="29">
        <f ca="1">IFERROR(Table_TrackDisplacement[[#This Row],[Twist Delta Data]]-Table_TrackDisplacement[[#This Row],[Raw Twist Change]],"-")</f>
        <v>0</v>
      </c>
      <c r="Z8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1316.9287424649867</v>
      </c>
      <c r="AA852" s="29">
        <f>_xlfn.XLOOKUP(Table_TrackDisplacement[[#This Row],[Track ID]],Table__Track_Baseline[Track ID],Table__Track_Baseline[Avg. Gauge],"-")</f>
        <v>1317.0146897271238</v>
      </c>
      <c r="AB852" s="29">
        <f>IFERROR(Table_TrackDisplacement[[#This Row],[Gauge Raw Data]]-Table_TrackDisplacement[[#This Row],[BL Gauge Raw Data]],"-")</f>
        <v>-8.5947262137096914E-2</v>
      </c>
      <c r="AC8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0.67701561762727325</v>
      </c>
    </row>
    <row r="853" spans="1:29" x14ac:dyDescent="0.25">
      <c r="A853" s="27">
        <v>45827.284722222219</v>
      </c>
      <c r="B853" s="28" t="s">
        <v>25</v>
      </c>
      <c r="C853" s="28" t="str">
        <f>Table_TrackDisplacement[[#This Row],[Epoch]]&amp;"-"&amp;Table_TrackDisplacement[[#This Row],[Track ID]]</f>
        <v>45827.2847222222-250-RL-OP-0034</v>
      </c>
      <c r="D853" s="34">
        <v>51898.597552334984</v>
      </c>
      <c r="E853" s="34">
        <v>159191.85832579402</v>
      </c>
      <c r="F853" s="34">
        <v>18.863980502317638</v>
      </c>
      <c r="G853" s="34">
        <v>51898.233318895531</v>
      </c>
      <c r="H853" s="34">
        <v>159190.59589819427</v>
      </c>
      <c r="I853" s="34">
        <v>18.859419126521821</v>
      </c>
      <c r="J853" s="33">
        <v>1.2728072033496574E-4</v>
      </c>
      <c r="K853" s="33">
        <v>1.1079005198553205E-3</v>
      </c>
      <c r="L853" s="33">
        <v>-9.0541320443549012E-4</v>
      </c>
      <c r="M853" s="33">
        <v>1.7433922039344907E-7</v>
      </c>
      <c r="N853" s="33">
        <v>9.9995042546652257E-4</v>
      </c>
      <c r="O853" s="33">
        <v>-2.3904424738674379E-4</v>
      </c>
      <c r="P853" s="29">
        <f>(Table_TrackDisplacement[[#This Row],[LR Track Z]]-Table_TrackDisplacement[[#This Row],[RR Track Z]])*1000</f>
        <v>4.5613757958165024</v>
      </c>
      <c r="Q853" s="29">
        <f>_xlfn.XLOOKUP(Table_TrackDisplacement[[#This Row],[Track ID]],Table__Track_Baseline[Track ID],Table__Track_Baseline[Avg. Cant],"-")</f>
        <v>5.2277447528652488</v>
      </c>
      <c r="R853" s="29">
        <f>Table_TrackDisplacement[[#This Row],[Cant Raw Data]]-Table_TrackDisplacement[[#This Row],[BL Cant Raw Data]]</f>
        <v>-0.66636895704874632</v>
      </c>
      <c r="S853" s="30">
        <f>(Table_TrackDisplacement[[#This Row],[Delta LR Z]]-Table_TrackDisplacement[[#This Row],[Delta RR Z]])*1000</f>
        <v>-0.66636895704874632</v>
      </c>
      <c r="T853" s="29">
        <f>Table_TrackDisplacement[[#This Row],[Cant Delta Data]]-Table_TrackDisplacement[[#This Row],[Raw Cant Change]]</f>
        <v>0</v>
      </c>
      <c r="U853" s="29">
        <f ca="1">IFERROR(Table_TrackDisplacement[[#This Row],[Cant Raw Data]]-OFFSET(Table_TrackDisplacement[[#This Row],[Cant Raw Data]],-2,0),"-")</f>
        <v>1.3317327519999367</v>
      </c>
      <c r="V853" s="29">
        <f ca="1">_xlfn.XLOOKUP(Table_TrackDisplacement[[#This Row],[Track ID]],Table__Track_Baseline[Track ID],Table__Track_Baseline[Avg. Twist],"-")</f>
        <v>1.3335949808741532</v>
      </c>
      <c r="W853" s="29">
        <f ca="1">IFERROR(Table_TrackDisplacement[[#This Row],[Twist Raw Data]]-Table_TrackDisplacement[[#This Row],[BL Twist Raw Data]],"-")</f>
        <v>-1.8622288742164983E-3</v>
      </c>
      <c r="X853" s="29">
        <f ca="1">IFERROR(Table_TrackDisplacement[[#This Row],[Cant Delta Data]]-OFFSET(Table_TrackDisplacement[[#This Row],[Cant Delta Data]],-2,0),"-")</f>
        <v>-1.8622288742164983E-3</v>
      </c>
      <c r="Y853" s="29">
        <f ca="1">IFERROR(Table_TrackDisplacement[[#This Row],[Twist Delta Data]]-Table_TrackDisplacement[[#This Row],[Raw Twist Change]],"-")</f>
        <v>0</v>
      </c>
      <c r="Z8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1313.9293166602818</v>
      </c>
      <c r="AA853" s="29">
        <f>_xlfn.XLOOKUP(Table_TrackDisplacement[[#This Row],[Track ID]],Table__Track_Baseline[Track ID],Table__Track_Baseline[Avg. Gauge],"-")</f>
        <v>1313.7928485909856</v>
      </c>
      <c r="AB853" s="29">
        <f>IFERROR(Table_TrackDisplacement[[#This Row],[Gauge Raw Data]]-Table_TrackDisplacement[[#This Row],[BL Gauge Raw Data]],"-")</f>
        <v>0.13646806929614286</v>
      </c>
      <c r="AC8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0.68691836626838509</v>
      </c>
    </row>
    <row r="854" spans="1:29" x14ac:dyDescent="0.25">
      <c r="A854" s="27">
        <v>45827.284722222219</v>
      </c>
      <c r="B854" s="28" t="s">
        <v>26</v>
      </c>
      <c r="C854" s="28" t="str">
        <f>Table_TrackDisplacement[[#This Row],[Epoch]]&amp;"-"&amp;Table_TrackDisplacement[[#This Row],[Track ID]]</f>
        <v>45827.2847222222-250-RL-OP-0035</v>
      </c>
      <c r="D854" s="34">
        <v>51899.558748431518</v>
      </c>
      <c r="E854" s="34">
        <v>159191.58337758735</v>
      </c>
      <c r="F854" s="34">
        <v>18.865000000000002</v>
      </c>
      <c r="G854" s="34">
        <v>51899.203488296611</v>
      </c>
      <c r="H854" s="34">
        <v>159190.32067681968</v>
      </c>
      <c r="I854" s="34">
        <v>18.85971612452855</v>
      </c>
      <c r="J854" s="33">
        <v>0</v>
      </c>
      <c r="K854" s="33">
        <v>1.3333333481568843E-3</v>
      </c>
      <c r="L854" s="33">
        <v>-9.9999999999766942E-4</v>
      </c>
      <c r="M854" s="33">
        <v>1.0623516573105007E-5</v>
      </c>
      <c r="N854" s="33">
        <v>1.0378694569226354E-3</v>
      </c>
      <c r="O854" s="33">
        <v>-3.7420356374084918E-4</v>
      </c>
      <c r="P854" s="29">
        <f>(Table_TrackDisplacement[[#This Row],[LR Track Z]]-Table_TrackDisplacement[[#This Row],[RR Track Z]])*1000</f>
        <v>5.2838754714521485</v>
      </c>
      <c r="Q854" s="29">
        <f>_xlfn.XLOOKUP(Table_TrackDisplacement[[#This Row],[Track ID]],Table__Track_Baseline[Track ID],Table__Track_Baseline[Avg. Cant],"-")</f>
        <v>5.9096719077089688</v>
      </c>
      <c r="R854" s="29">
        <f>Table_TrackDisplacement[[#This Row],[Cant Raw Data]]-Table_TrackDisplacement[[#This Row],[BL Cant Raw Data]]</f>
        <v>-0.62579643625682024</v>
      </c>
      <c r="S854" s="30">
        <f>(Table_TrackDisplacement[[#This Row],[Delta LR Z]]-Table_TrackDisplacement[[#This Row],[Delta RR Z]])*1000</f>
        <v>-0.62579643625682024</v>
      </c>
      <c r="T854" s="29">
        <f>Table_TrackDisplacement[[#This Row],[Cant Delta Data]]-Table_TrackDisplacement[[#This Row],[Raw Cant Change]]</f>
        <v>0</v>
      </c>
      <c r="U854" s="29">
        <f ca="1">IFERROR(Table_TrackDisplacement[[#This Row],[Cant Raw Data]]-OFFSET(Table_TrackDisplacement[[#This Row],[Cant Raw Data]],-2,0),"-")</f>
        <v>1.3883660516356144</v>
      </c>
      <c r="V854" s="29">
        <f ca="1">_xlfn.XLOOKUP(Table_TrackDisplacement[[#This Row],[Track ID]],Table__Track_Baseline[Track ID],Table__Track_Baseline[Avg. Twist],"-")</f>
        <v>1.348724645282573</v>
      </c>
      <c r="W854" s="29">
        <f ca="1">IFERROR(Table_TrackDisplacement[[#This Row],[Twist Raw Data]]-Table_TrackDisplacement[[#This Row],[BL Twist Raw Data]],"-")</f>
        <v>3.9641406353041475E-2</v>
      </c>
      <c r="X854" s="29">
        <f ca="1">IFERROR(Table_TrackDisplacement[[#This Row],[Cant Delta Data]]-OFFSET(Table_TrackDisplacement[[#This Row],[Cant Delta Data]],-2,0),"-")</f>
        <v>3.9641406353041475E-2</v>
      </c>
      <c r="Y854" s="29">
        <f ca="1">IFERROR(Table_TrackDisplacement[[#This Row],[Twist Delta Data]]-Table_TrackDisplacement[[#This Row],[Raw Twist Change]],"-")</f>
        <v>0</v>
      </c>
      <c r="Z8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1311.7358390518771</v>
      </c>
      <c r="AA854" s="29">
        <f>_xlfn.XLOOKUP(Table_TrackDisplacement[[#This Row],[Track ID]],Table__Track_Baseline[Track ID],Table__Track_Baseline[Avg. Gauge],"-")</f>
        <v>1311.4569710845515</v>
      </c>
      <c r="AB854" s="29">
        <f>IFERROR(Table_TrackDisplacement[[#This Row],[Gauge Raw Data]]-Table_TrackDisplacement[[#This Row],[BL Gauge Raw Data]],"-")</f>
        <v>0.2788679673255956</v>
      </c>
      <c r="AC8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0.69212206276017496</v>
      </c>
    </row>
    <row r="855" spans="1:29" x14ac:dyDescent="0.25">
      <c r="A855" s="27">
        <v>45827.284722222219</v>
      </c>
      <c r="B855" s="28" t="s">
        <v>27</v>
      </c>
      <c r="C855" s="28" t="str">
        <f>Table_TrackDisplacement[[#This Row],[Epoch]]&amp;"-"&amp;Table_TrackDisplacement[[#This Row],[Track ID]]</f>
        <v>45827.2847222222-250-RL-OP-0036</v>
      </c>
      <c r="D855" s="34">
        <v>51900.521772886575</v>
      </c>
      <c r="E855" s="34">
        <v>159191.31396359557</v>
      </c>
      <c r="F855" s="34">
        <v>18.865000000000002</v>
      </c>
      <c r="G855" s="34">
        <v>51900.16613239151</v>
      </c>
      <c r="H855" s="34">
        <v>159190.04990867738</v>
      </c>
      <c r="I855" s="34">
        <v>18.858736500280006</v>
      </c>
      <c r="J855" s="33">
        <v>0</v>
      </c>
      <c r="K855" s="33">
        <v>1.3333333481568843E-3</v>
      </c>
      <c r="L855" s="33">
        <v>-9.9999999999766942E-4</v>
      </c>
      <c r="M855" s="33">
        <v>6.7221881181467324E-5</v>
      </c>
      <c r="N855" s="33">
        <v>1.2396247766446322E-3</v>
      </c>
      <c r="O855" s="33">
        <v>-5.919458674696898E-4</v>
      </c>
      <c r="P855" s="29">
        <f>(Table_TrackDisplacement[[#This Row],[LR Track Z]]-Table_TrackDisplacement[[#This Row],[RR Track Z]])*1000</f>
        <v>6.2634997199957354</v>
      </c>
      <c r="Q855" s="29">
        <f>_xlfn.XLOOKUP(Table_TrackDisplacement[[#This Row],[Track ID]],Table__Track_Baseline[Track ID],Table__Track_Baseline[Avg. Cant],"-")</f>
        <v>6.671553852523715</v>
      </c>
      <c r="R855" s="29">
        <f>Table_TrackDisplacement[[#This Row],[Cant Raw Data]]-Table_TrackDisplacement[[#This Row],[BL Cant Raw Data]]</f>
        <v>-0.40805413252797962</v>
      </c>
      <c r="S855" s="30">
        <f>(Table_TrackDisplacement[[#This Row],[Delta LR Z]]-Table_TrackDisplacement[[#This Row],[Delta RR Z]])*1000</f>
        <v>-0.40805413252797962</v>
      </c>
      <c r="T855" s="29">
        <f>Table_TrackDisplacement[[#This Row],[Cant Delta Data]]-Table_TrackDisplacement[[#This Row],[Raw Cant Change]]</f>
        <v>0</v>
      </c>
      <c r="U855" s="29">
        <f ca="1">IFERROR(Table_TrackDisplacement[[#This Row],[Cant Raw Data]]-OFFSET(Table_TrackDisplacement[[#This Row],[Cant Raw Data]],-2,0),"-")</f>
        <v>1.702123924179233</v>
      </c>
      <c r="V855" s="29">
        <f ca="1">_xlfn.XLOOKUP(Table_TrackDisplacement[[#This Row],[Track ID]],Table__Track_Baseline[Track ID],Table__Track_Baseline[Avg. Twist],"-")</f>
        <v>1.4438090996584663</v>
      </c>
      <c r="W855" s="29">
        <f ca="1">IFERROR(Table_TrackDisplacement[[#This Row],[Twist Raw Data]]-Table_TrackDisplacement[[#This Row],[BL Twist Raw Data]],"-")</f>
        <v>0.25831482452076671</v>
      </c>
      <c r="X855" s="29">
        <f ca="1">IFERROR(Table_TrackDisplacement[[#This Row],[Cant Delta Data]]-OFFSET(Table_TrackDisplacement[[#This Row],[Cant Delta Data]],-2,0),"-")</f>
        <v>0.25831482452076671</v>
      </c>
      <c r="Y855" s="29">
        <f ca="1">IFERROR(Table_TrackDisplacement[[#This Row],[Twist Delta Data]]-Table_TrackDisplacement[[#This Row],[Raw Twist Change]],"-")</f>
        <v>0</v>
      </c>
      <c r="Z8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1313.1466899682082</v>
      </c>
      <c r="AA855" s="29">
        <f>_xlfn.XLOOKUP(Table_TrackDisplacement[[#This Row],[Track ID]],Table__Track_Baseline[Track ID],Table__Track_Baseline[Avg. Gauge],"-")</f>
        <v>1313.0767033808097</v>
      </c>
      <c r="AB855" s="29">
        <f>IFERROR(Table_TrackDisplacement[[#This Row],[Gauge Raw Data]]-Table_TrackDisplacement[[#This Row],[BL Gauge Raw Data]],"-")</f>
        <v>6.9986587398489064E-2</v>
      </c>
      <c r="AC8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0.42403803220655117</v>
      </c>
    </row>
    <row r="856" spans="1:29" x14ac:dyDescent="0.25">
      <c r="A856" s="27">
        <v>45827.284722222219</v>
      </c>
      <c r="B856" s="28" t="s">
        <v>28</v>
      </c>
      <c r="C856" s="28" t="str">
        <f>Table_TrackDisplacement[[#This Row],[Epoch]]&amp;"-"&amp;Table_TrackDisplacement[[#This Row],[Track ID]]</f>
        <v>45827.2847222222-250-RL-OP-0037</v>
      </c>
      <c r="D856" s="34">
        <v>51901.484797341633</v>
      </c>
      <c r="E856" s="34">
        <v>159191.0445496038</v>
      </c>
      <c r="F856" s="34">
        <v>18.864999999999998</v>
      </c>
      <c r="G856" s="34">
        <v>51901.12877648641</v>
      </c>
      <c r="H856" s="34">
        <v>159189.77914053507</v>
      </c>
      <c r="I856" s="34">
        <v>18.857756876031466</v>
      </c>
      <c r="J856" s="33">
        <v>0</v>
      </c>
      <c r="K856" s="33">
        <v>1.3333333481568843E-3</v>
      </c>
      <c r="L856" s="33">
        <v>-1.0000000000012221E-3</v>
      </c>
      <c r="M856" s="33">
        <v>1.2382025306578726E-4</v>
      </c>
      <c r="N856" s="33">
        <v>1.441380096366629E-3</v>
      </c>
      <c r="O856" s="33">
        <v>-8.0968817119853043E-4</v>
      </c>
      <c r="P856" s="29">
        <f>(Table_TrackDisplacement[[#This Row],[LR Track Z]]-Table_TrackDisplacement[[#This Row],[RR Track Z]])*1000</f>
        <v>7.2431239685322168</v>
      </c>
      <c r="Q856" s="29">
        <f>_xlfn.XLOOKUP(Table_TrackDisplacement[[#This Row],[Track ID]],Table__Track_Baseline[Track ID],Table__Track_Baseline[Avg. Cant],"-")</f>
        <v>7.4334357973349086</v>
      </c>
      <c r="R856" s="29">
        <f>Table_TrackDisplacement[[#This Row],[Cant Raw Data]]-Table_TrackDisplacement[[#This Row],[BL Cant Raw Data]]</f>
        <v>-0.19031182880269171</v>
      </c>
      <c r="S856" s="30">
        <f>(Table_TrackDisplacement[[#This Row],[Delta LR Z]]-Table_TrackDisplacement[[#This Row],[Delta RR Z]])*1000</f>
        <v>-0.19031182880269171</v>
      </c>
      <c r="T856" s="29">
        <f>Table_TrackDisplacement[[#This Row],[Cant Delta Data]]-Table_TrackDisplacement[[#This Row],[Raw Cant Change]]</f>
        <v>0</v>
      </c>
      <c r="U856" s="29">
        <f ca="1">IFERROR(Table_TrackDisplacement[[#This Row],[Cant Raw Data]]-OFFSET(Table_TrackDisplacement[[#This Row],[Cant Raw Data]],-2,0),"-")</f>
        <v>1.9592484970800683</v>
      </c>
      <c r="V856" s="29">
        <f ca="1">_xlfn.XLOOKUP(Table_TrackDisplacement[[#This Row],[Track ID]],Table__Track_Baseline[Track ID],Table__Track_Baseline[Avg. Twist],"-")</f>
        <v>1.5237638896259398</v>
      </c>
      <c r="W856" s="29">
        <f ca="1">IFERROR(Table_TrackDisplacement[[#This Row],[Twist Raw Data]]-Table_TrackDisplacement[[#This Row],[BL Twist Raw Data]],"-")</f>
        <v>0.43548460745412854</v>
      </c>
      <c r="X856" s="29">
        <f ca="1">IFERROR(Table_TrackDisplacement[[#This Row],[Cant Delta Data]]-OFFSET(Table_TrackDisplacement[[#This Row],[Cant Delta Data]],-2,0),"-")</f>
        <v>0.43548460745412854</v>
      </c>
      <c r="Y856" s="29">
        <f ca="1">IFERROR(Table_TrackDisplacement[[#This Row],[Twist Delta Data]]-Table_TrackDisplacement[[#This Row],[Raw Twist Change]],"-")</f>
        <v>0</v>
      </c>
      <c r="Z8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1314.5582617054886</v>
      </c>
      <c r="AA856" s="29">
        <f>_xlfn.XLOOKUP(Table_TrackDisplacement[[#This Row],[Track ID]],Table__Track_Baseline[Track ID],Table__Track_Baseline[Avg. Gauge],"-")</f>
        <v>1314.6968682557522</v>
      </c>
      <c r="AB856" s="29">
        <f>IFERROR(Table_TrackDisplacement[[#This Row],[Gauge Raw Data]]-Table_TrackDisplacement[[#This Row],[BL Gauge Raw Data]],"-")</f>
        <v>-0.13860655026360291</v>
      </c>
      <c r="AC8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0.25144412311724562</v>
      </c>
    </row>
    <row r="857" spans="1:29" x14ac:dyDescent="0.25">
      <c r="A857" s="27">
        <v>45827.284722222219</v>
      </c>
      <c r="B857" s="28" t="s">
        <v>29</v>
      </c>
      <c r="C857" s="28" t="str">
        <f>Table_TrackDisplacement[[#This Row],[Epoch]]&amp;"-"&amp;Table_TrackDisplacement[[#This Row],[Track ID]]</f>
        <v>45827.2847222222-250-RL-OP-0038</v>
      </c>
      <c r="D857" s="34">
        <v>51902.447765809411</v>
      </c>
      <c r="E857" s="34">
        <v>159190.77623042284</v>
      </c>
      <c r="F857" s="34">
        <v>18.865124802963386</v>
      </c>
      <c r="G857" s="34">
        <v>51902.099872443272</v>
      </c>
      <c r="H857" s="34">
        <v>159189.50704742008</v>
      </c>
      <c r="I857" s="34">
        <v>18.8569</v>
      </c>
      <c r="J857" s="33">
        <v>-2.0321749616414309E-8</v>
      </c>
      <c r="K857" s="33">
        <v>1.3333389069885015E-3</v>
      </c>
      <c r="L857" s="33">
        <v>-9.6038001932896577E-4</v>
      </c>
      <c r="M857" s="33">
        <v>3.774315700866282E-6</v>
      </c>
      <c r="N857" s="33">
        <v>1.6804770566523075E-3</v>
      </c>
      <c r="O857" s="33">
        <v>-1.0000000000012221E-3</v>
      </c>
      <c r="P857" s="29">
        <f>(Table_TrackDisplacement[[#This Row],[LR Track Z]]-Table_TrackDisplacement[[#This Row],[RR Track Z]])*1000</f>
        <v>8.2248029633866793</v>
      </c>
      <c r="Q857" s="29">
        <f>_xlfn.XLOOKUP(Table_TrackDisplacement[[#This Row],[Track ID]],Table__Track_Baseline[Track ID],Table__Track_Baseline[Avg. Cant],"-")</f>
        <v>8.1851829827144229</v>
      </c>
      <c r="R857" s="29">
        <f>Table_TrackDisplacement[[#This Row],[Cant Raw Data]]-Table_TrackDisplacement[[#This Row],[BL Cant Raw Data]]</f>
        <v>3.9619980672256361E-2</v>
      </c>
      <c r="S857" s="30">
        <f>(Table_TrackDisplacement[[#This Row],[Delta LR Z]]-Table_TrackDisplacement[[#This Row],[Delta RR Z]])*1000</f>
        <v>3.9619980672256361E-2</v>
      </c>
      <c r="T857" s="29">
        <f>Table_TrackDisplacement[[#This Row],[Cant Delta Data]]-Table_TrackDisplacement[[#This Row],[Raw Cant Change]]</f>
        <v>0</v>
      </c>
      <c r="U857" s="29">
        <f ca="1">IFERROR(Table_TrackDisplacement[[#This Row],[Cant Raw Data]]-OFFSET(Table_TrackDisplacement[[#This Row],[Cant Raw Data]],-2,0),"-")</f>
        <v>1.9613032433909439</v>
      </c>
      <c r="V857" s="29">
        <f ca="1">_xlfn.XLOOKUP(Table_TrackDisplacement[[#This Row],[Track ID]],Table__Track_Baseline[Track ID],Table__Track_Baseline[Avg. Twist],"-")</f>
        <v>1.5136291301907079</v>
      </c>
      <c r="W857" s="29">
        <f ca="1">IFERROR(Table_TrackDisplacement[[#This Row],[Twist Raw Data]]-Table_TrackDisplacement[[#This Row],[BL Twist Raw Data]],"-")</f>
        <v>0.44767411320023598</v>
      </c>
      <c r="X857" s="29">
        <f ca="1">IFERROR(Table_TrackDisplacement[[#This Row],[Cant Delta Data]]-OFFSET(Table_TrackDisplacement[[#This Row],[Cant Delta Data]],-2,0),"-")</f>
        <v>0.44767411320023598</v>
      </c>
      <c r="Y857" s="29">
        <f ca="1">IFERROR(Table_TrackDisplacement[[#This Row],[Twist Delta Data]]-Table_TrackDisplacement[[#This Row],[Raw Twist Change]],"-")</f>
        <v>0</v>
      </c>
      <c r="Z8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1316.0254313979638</v>
      </c>
      <c r="AA857" s="29">
        <f>_xlfn.XLOOKUP(Table_TrackDisplacement[[#This Row],[Track ID]],Table__Track_Baseline[Track ID],Table__Track_Baseline[Avg. Gauge],"-")</f>
        <v>1316.360972673865</v>
      </c>
      <c r="AB857" s="29">
        <f>IFERROR(Table_TrackDisplacement[[#This Row],[Gauge Raw Data]]-Table_TrackDisplacement[[#This Row],[BL Gauge Raw Data]],"-")</f>
        <v>-0.33554127590127791</v>
      </c>
      <c r="AC8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0.34941241691425551</v>
      </c>
    </row>
    <row r="858" spans="1:29" x14ac:dyDescent="0.25">
      <c r="A858" s="27">
        <v>45827.284722222219</v>
      </c>
      <c r="B858" s="28" t="s">
        <v>30</v>
      </c>
      <c r="C858" s="28" t="str">
        <f>Table_TrackDisplacement[[#This Row],[Epoch]]&amp;"-"&amp;Table_TrackDisplacement[[#This Row],[Track ID]]</f>
        <v>45827.2847222222-250-RL-OP-0039</v>
      </c>
      <c r="D858" s="34">
        <v>51903.412339687522</v>
      </c>
      <c r="E858" s="34">
        <v>159190.51241847003</v>
      </c>
      <c r="F858" s="34">
        <v>18.865822806114334</v>
      </c>
      <c r="G858" s="34">
        <v>51903.064539433311</v>
      </c>
      <c r="H858" s="34">
        <v>159189.24357522361</v>
      </c>
      <c r="I858" s="34">
        <v>18.8569</v>
      </c>
      <c r="J858" s="33">
        <v>-1.3399403542280197E-7</v>
      </c>
      <c r="K858" s="33">
        <v>1.3333699898794293E-3</v>
      </c>
      <c r="L858" s="33">
        <v>-7.3879176052571438E-4</v>
      </c>
      <c r="M858" s="33">
        <v>3.1982955988496542E-5</v>
      </c>
      <c r="N858" s="33">
        <v>1.7836939368862659E-3</v>
      </c>
      <c r="O858" s="33">
        <v>-1.0000000000012221E-3</v>
      </c>
      <c r="P858" s="29">
        <f>(Table_TrackDisplacement[[#This Row],[LR Track Z]]-Table_TrackDisplacement[[#This Row],[RR Track Z]])*1000</f>
        <v>8.9228061143344917</v>
      </c>
      <c r="Q858" s="29">
        <f>_xlfn.XLOOKUP(Table_TrackDisplacement[[#This Row],[Track ID]],Table__Track_Baseline[Track ID],Table__Track_Baseline[Avg. Cant],"-")</f>
        <v>8.6615978748589839</v>
      </c>
      <c r="R858" s="29">
        <f>Table_TrackDisplacement[[#This Row],[Cant Raw Data]]-Table_TrackDisplacement[[#This Row],[BL Cant Raw Data]]</f>
        <v>0.26120823947550775</v>
      </c>
      <c r="S858" s="30">
        <f>(Table_TrackDisplacement[[#This Row],[Delta LR Z]]-Table_TrackDisplacement[[#This Row],[Delta RR Z]])*1000</f>
        <v>0.26120823947550775</v>
      </c>
      <c r="T858" s="29">
        <f>Table_TrackDisplacement[[#This Row],[Cant Delta Data]]-Table_TrackDisplacement[[#This Row],[Raw Cant Change]]</f>
        <v>0</v>
      </c>
      <c r="U858" s="29">
        <f ca="1">IFERROR(Table_TrackDisplacement[[#This Row],[Cant Raw Data]]-OFFSET(Table_TrackDisplacement[[#This Row],[Cant Raw Data]],-2,0),"-")</f>
        <v>1.6796821458022748</v>
      </c>
      <c r="V858" s="29">
        <f ca="1">_xlfn.XLOOKUP(Table_TrackDisplacement[[#This Row],[Track ID]],Table__Track_Baseline[Track ID],Table__Track_Baseline[Avg. Twist],"-")</f>
        <v>1.2281620775240754</v>
      </c>
      <c r="W858" s="29">
        <f ca="1">IFERROR(Table_TrackDisplacement[[#This Row],[Twist Raw Data]]-Table_TrackDisplacement[[#This Row],[BL Twist Raw Data]],"-")</f>
        <v>0.45152006827819946</v>
      </c>
      <c r="X858" s="29">
        <f ca="1">IFERROR(Table_TrackDisplacement[[#This Row],[Cant Delta Data]]-OFFSET(Table_TrackDisplacement[[#This Row],[Cant Delta Data]],-2,0),"-")</f>
        <v>0.45152006827819946</v>
      </c>
      <c r="Y858" s="29">
        <f ca="1">IFERROR(Table_TrackDisplacement[[#This Row],[Twist Delta Data]]-Table_TrackDisplacement[[#This Row],[Raw Twist Change]],"-")</f>
        <v>0</v>
      </c>
      <c r="Z8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1315.6777026627485</v>
      </c>
      <c r="AA858" s="29">
        <f>_xlfn.XLOOKUP(Table_TrackDisplacement[[#This Row],[Track ID]],Table__Track_Baseline[Track ID],Table__Track_Baseline[Avg. Gauge],"-")</f>
        <v>1316.118744445334</v>
      </c>
      <c r="AB858" s="29">
        <f>IFERROR(Table_TrackDisplacement[[#This Row],[Gauge Raw Data]]-Table_TrackDisplacement[[#This Row],[BL Gauge Raw Data]],"-")</f>
        <v>-0.4410417825854438</v>
      </c>
      <c r="AC8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0.52158690560303489</v>
      </c>
    </row>
    <row r="859" spans="1:29" x14ac:dyDescent="0.25">
      <c r="A859" s="27">
        <v>45827.284722222219</v>
      </c>
      <c r="B859" s="28" t="s">
        <v>31</v>
      </c>
      <c r="C859" s="28" t="str">
        <f>Table_TrackDisplacement[[#This Row],[Epoch]]&amp;"-"&amp;Table_TrackDisplacement[[#This Row],[Track ID]]</f>
        <v>45827.2847222222-250-RL-OP-0040</v>
      </c>
      <c r="D859" s="34">
        <v>51904.37691356564</v>
      </c>
      <c r="E859" s="34">
        <v>159190.24860651721</v>
      </c>
      <c r="F859" s="34">
        <v>18.866520809265278</v>
      </c>
      <c r="G859" s="34">
        <v>51904.029206423358</v>
      </c>
      <c r="H859" s="34">
        <v>159188.9801030271</v>
      </c>
      <c r="I859" s="34">
        <v>18.8569</v>
      </c>
      <c r="J859" s="33">
        <v>-2.4766632122918963E-7</v>
      </c>
      <c r="K859" s="33">
        <v>1.3334010727703571E-3</v>
      </c>
      <c r="L859" s="33">
        <v>-5.172035017260157E-4</v>
      </c>
      <c r="M859" s="33">
        <v>6.0191603552084416E-5</v>
      </c>
      <c r="N859" s="33">
        <v>1.8869107880163938E-3</v>
      </c>
      <c r="O859" s="33">
        <v>-1.0000000000012221E-3</v>
      </c>
      <c r="P859" s="29">
        <f>(Table_TrackDisplacement[[#This Row],[LR Track Z]]-Table_TrackDisplacement[[#This Row],[RR Track Z]])*1000</f>
        <v>9.6208092652787514</v>
      </c>
      <c r="Q859" s="29">
        <f>_xlfn.XLOOKUP(Table_TrackDisplacement[[#This Row],[Track ID]],Table__Track_Baseline[Track ID],Table__Track_Baseline[Avg. Cant],"-")</f>
        <v>9.1380127670035449</v>
      </c>
      <c r="R859" s="29">
        <f>Table_TrackDisplacement[[#This Row],[Cant Raw Data]]-Table_TrackDisplacement[[#This Row],[BL Cant Raw Data]]</f>
        <v>0.48279649827520643</v>
      </c>
      <c r="S859" s="30">
        <f>(Table_TrackDisplacement[[#This Row],[Delta LR Z]]-Table_TrackDisplacement[[#This Row],[Delta RR Z]])*1000</f>
        <v>0.48279649827520643</v>
      </c>
      <c r="T859" s="29">
        <f>Table_TrackDisplacement[[#This Row],[Cant Delta Data]]-Table_TrackDisplacement[[#This Row],[Raw Cant Change]]</f>
        <v>0</v>
      </c>
      <c r="U859" s="29">
        <f ca="1">IFERROR(Table_TrackDisplacement[[#This Row],[Cant Raw Data]]-OFFSET(Table_TrackDisplacement[[#This Row],[Cant Raw Data]],-2,0),"-")</f>
        <v>1.3960063018920721</v>
      </c>
      <c r="V859" s="29">
        <f ca="1">_xlfn.XLOOKUP(Table_TrackDisplacement[[#This Row],[Track ID]],Table__Track_Baseline[Track ID],Table__Track_Baseline[Avg. Twist],"-")</f>
        <v>0.95282978428912202</v>
      </c>
      <c r="W859" s="29">
        <f ca="1">IFERROR(Table_TrackDisplacement[[#This Row],[Twist Raw Data]]-Table_TrackDisplacement[[#This Row],[BL Twist Raw Data]],"-")</f>
        <v>0.44317651760295007</v>
      </c>
      <c r="X859" s="29">
        <f ca="1">IFERROR(Table_TrackDisplacement[[#This Row],[Cant Delta Data]]-OFFSET(Table_TrackDisplacement[[#This Row],[Cant Delta Data]],-2,0),"-")</f>
        <v>0.44317651760295007</v>
      </c>
      <c r="Y859" s="29">
        <f ca="1">IFERROR(Table_TrackDisplacement[[#This Row],[Twist Delta Data]]-Table_TrackDisplacement[[#This Row],[Raw Twist Change]],"-")</f>
        <v>0</v>
      </c>
      <c r="Z8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1315.3303467877179</v>
      </c>
      <c r="AA859" s="29">
        <f>_xlfn.XLOOKUP(Table_TrackDisplacement[[#This Row],[Track ID]],Table__Track_Baseline[Track ID],Table__Track_Baseline[Avg. Gauge],"-")</f>
        <v>1315.8766898367924</v>
      </c>
      <c r="AB859" s="29">
        <f>IFERROR(Table_TrackDisplacement[[#This Row],[Gauge Raw Data]]-Table_TrackDisplacement[[#This Row],[BL Gauge Raw Data]],"-")</f>
        <v>-0.54634304907449405</v>
      </c>
      <c r="AC8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0.73696564978387502</v>
      </c>
    </row>
    <row r="860" spans="1:29" x14ac:dyDescent="0.25">
      <c r="A860" s="27">
        <v>45827.284722222219</v>
      </c>
      <c r="B860" s="28" t="s">
        <v>32</v>
      </c>
      <c r="C860" s="28" t="str">
        <f>Table_TrackDisplacement[[#This Row],[Epoch]]&amp;"-"&amp;Table_TrackDisplacement[[#This Row],[Track ID]]</f>
        <v>45827.2847222222-250-RL-OP-0041</v>
      </c>
      <c r="D860" s="34">
        <v>51905.341856193925</v>
      </c>
      <c r="E860" s="34">
        <v>159189.98623491602</v>
      </c>
      <c r="F860" s="34">
        <v>18.867392432941728</v>
      </c>
      <c r="G860" s="34">
        <v>51905.003864651924</v>
      </c>
      <c r="H860" s="34">
        <v>159188.71500367383</v>
      </c>
      <c r="I860" s="34">
        <v>18.857104633955974</v>
      </c>
      <c r="J860" s="33">
        <v>1.481648359913379E-5</v>
      </c>
      <c r="K860" s="33">
        <v>1.3890945992898196E-3</v>
      </c>
      <c r="L860" s="33">
        <v>-3.7309020656550729E-4</v>
      </c>
      <c r="M860" s="33">
        <v>7.3985574999824166E-6</v>
      </c>
      <c r="N860" s="33">
        <v>2.0279078162275255E-3</v>
      </c>
      <c r="O860" s="33">
        <v>-1.0000647690162623E-3</v>
      </c>
      <c r="P860" s="29">
        <f>(Table_TrackDisplacement[[#This Row],[LR Track Z]]-Table_TrackDisplacement[[#This Row],[RR Track Z]])*1000</f>
        <v>10.287798985753938</v>
      </c>
      <c r="Q860" s="29">
        <f>_xlfn.XLOOKUP(Table_TrackDisplacement[[#This Row],[Track ID]],Table__Track_Baseline[Track ID],Table__Track_Baseline[Avg. Cant],"-")</f>
        <v>9.6608244233031826</v>
      </c>
      <c r="R860" s="29">
        <f>Table_TrackDisplacement[[#This Row],[Cant Raw Data]]-Table_TrackDisplacement[[#This Row],[BL Cant Raw Data]]</f>
        <v>0.626974562450755</v>
      </c>
      <c r="S860" s="30">
        <f>(Table_TrackDisplacement[[#This Row],[Delta LR Z]]-Table_TrackDisplacement[[#This Row],[Delta RR Z]])*1000</f>
        <v>0.626974562450755</v>
      </c>
      <c r="T860" s="29">
        <f>Table_TrackDisplacement[[#This Row],[Cant Delta Data]]-Table_TrackDisplacement[[#This Row],[Raw Cant Change]]</f>
        <v>0</v>
      </c>
      <c r="U860" s="29">
        <f ca="1">IFERROR(Table_TrackDisplacement[[#This Row],[Cant Raw Data]]-OFFSET(Table_TrackDisplacement[[#This Row],[Cant Raw Data]],-2,0),"-")</f>
        <v>1.3649928714194459</v>
      </c>
      <c r="V860" s="29">
        <f ca="1">_xlfn.XLOOKUP(Table_TrackDisplacement[[#This Row],[Track ID]],Table__Track_Baseline[Track ID],Table__Track_Baseline[Avg. Twist],"-")</f>
        <v>0.99922654844419867</v>
      </c>
      <c r="W860" s="29">
        <f ca="1">IFERROR(Table_TrackDisplacement[[#This Row],[Twist Raw Data]]-Table_TrackDisplacement[[#This Row],[BL Twist Raw Data]],"-")</f>
        <v>0.36576632297524725</v>
      </c>
      <c r="X860" s="29">
        <f ca="1">IFERROR(Table_TrackDisplacement[[#This Row],[Cant Delta Data]]-OFFSET(Table_TrackDisplacement[[#This Row],[Cant Delta Data]],-2,0),"-")</f>
        <v>0.36576632297524725</v>
      </c>
      <c r="Y860" s="29">
        <f ca="1">IFERROR(Table_TrackDisplacement[[#This Row],[Twist Delta Data]]-Table_TrackDisplacement[[#This Row],[Raw Twist Change]],"-")</f>
        <v>0</v>
      </c>
      <c r="Z8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1315.4364265905301</v>
      </c>
      <c r="AA860" s="29">
        <f>_xlfn.XLOOKUP(Table_TrackDisplacement[[#This Row],[Track ID]],Table__Track_Baseline[Track ID],Table__Track_Baseline[Avg. Gauge],"-")</f>
        <v>1316.0471258679206</v>
      </c>
      <c r="AB860" s="29">
        <f>IFERROR(Table_TrackDisplacement[[#This Row],[Gauge Raw Data]]-Table_TrackDisplacement[[#This Row],[BL Gauge Raw Data]],"-")</f>
        <v>-0.6106992773904949</v>
      </c>
      <c r="AC8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0.89511700560442287</v>
      </c>
    </row>
    <row r="861" spans="1:29" x14ac:dyDescent="0.25">
      <c r="A861" s="27">
        <v>45827.284722222219</v>
      </c>
      <c r="B861" s="28" t="s">
        <v>33</v>
      </c>
      <c r="C861" s="28" t="str">
        <f>Table_TrackDisplacement[[#This Row],[Epoch]]&amp;"-"&amp;Table_TrackDisplacement[[#This Row],[Track ID]]</f>
        <v>45827.2847222222-250-RL-OP-0042</v>
      </c>
      <c r="D861" s="34">
        <v>51906.308696346234</v>
      </c>
      <c r="E861" s="34">
        <v>159189.73085839444</v>
      </c>
      <c r="F861" s="34">
        <v>18.869110605337301</v>
      </c>
      <c r="G861" s="34">
        <v>51905.970516824025</v>
      </c>
      <c r="H861" s="34">
        <v>159188.45891499615</v>
      </c>
      <c r="I861" s="34">
        <v>18.85857682068961</v>
      </c>
      <c r="J861" s="33">
        <v>1.0186987492488697E-4</v>
      </c>
      <c r="K861" s="33">
        <v>1.7167165642604232E-3</v>
      </c>
      <c r="L861" s="33">
        <v>-6.0667935600378087E-4</v>
      </c>
      <c r="M861" s="33">
        <v>6.062554894015193E-5</v>
      </c>
      <c r="N861" s="33">
        <v>2.2286833263933659E-3</v>
      </c>
      <c r="O861" s="33">
        <v>-1.0005307331333313E-3</v>
      </c>
      <c r="P861" s="29">
        <f>(Table_TrackDisplacement[[#This Row],[LR Track Z]]-Table_TrackDisplacement[[#This Row],[RR Track Z]])*1000</f>
        <v>10.533784647691391</v>
      </c>
      <c r="Q861" s="29">
        <f>_xlfn.XLOOKUP(Table_TrackDisplacement[[#This Row],[Track ID]],Table__Track_Baseline[Track ID],Table__Track_Baseline[Avg. Cant],"-")</f>
        <v>10.139933270561841</v>
      </c>
      <c r="R861" s="29">
        <f>Table_TrackDisplacement[[#This Row],[Cant Raw Data]]-Table_TrackDisplacement[[#This Row],[BL Cant Raw Data]]</f>
        <v>0.39385137712955043</v>
      </c>
      <c r="S861" s="30">
        <f>(Table_TrackDisplacement[[#This Row],[Delta LR Z]]-Table_TrackDisplacement[[#This Row],[Delta RR Z]])*1000</f>
        <v>0.39385137712955043</v>
      </c>
      <c r="T861" s="29">
        <f>Table_TrackDisplacement[[#This Row],[Cant Delta Data]]-Table_TrackDisplacement[[#This Row],[Raw Cant Change]]</f>
        <v>0</v>
      </c>
      <c r="U861" s="29">
        <f ca="1">IFERROR(Table_TrackDisplacement[[#This Row],[Cant Raw Data]]-OFFSET(Table_TrackDisplacement[[#This Row],[Cant Raw Data]],-2,0),"-")</f>
        <v>0.91297538241263965</v>
      </c>
      <c r="V861" s="29">
        <f ca="1">_xlfn.XLOOKUP(Table_TrackDisplacement[[#This Row],[Track ID]],Table__Track_Baseline[Track ID],Table__Track_Baseline[Avg. Twist],"-")</f>
        <v>1.0019205035582956</v>
      </c>
      <c r="W861" s="29">
        <f ca="1">IFERROR(Table_TrackDisplacement[[#This Row],[Twist Raw Data]]-Table_TrackDisplacement[[#This Row],[BL Twist Raw Data]],"-")</f>
        <v>-8.8945121145656003E-2</v>
      </c>
      <c r="X861" s="29">
        <f ca="1">IFERROR(Table_TrackDisplacement[[#This Row],[Cant Delta Data]]-OFFSET(Table_TrackDisplacement[[#This Row],[Cant Delta Data]],-2,0),"-")</f>
        <v>-8.8945121145656003E-2</v>
      </c>
      <c r="Y861" s="29">
        <f ca="1">IFERROR(Table_TrackDisplacement[[#This Row],[Twist Delta Data]]-Table_TrackDisplacement[[#This Row],[Raw Twist Change]],"-")</f>
        <v>0</v>
      </c>
      <c r="Z8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1316.1748965478155</v>
      </c>
      <c r="AA861" s="29">
        <f>_xlfn.XLOOKUP(Table_TrackDisplacement[[#This Row],[Track ID]],Table__Track_Baseline[Track ID],Table__Track_Baseline[Avg. Gauge],"-")</f>
        <v>1316.655979842496</v>
      </c>
      <c r="AB861" s="29">
        <f>IFERROR(Table_TrackDisplacement[[#This Row],[Gauge Raw Data]]-Table_TrackDisplacement[[#This Row],[BL Gauge Raw Data]],"-")</f>
        <v>-0.48108329468050215</v>
      </c>
      <c r="AC8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0.64724799514688924</v>
      </c>
    </row>
    <row r="862" spans="1:29" x14ac:dyDescent="0.25">
      <c r="A862" s="27">
        <v>45827.284722222219</v>
      </c>
      <c r="B862" s="28" t="s">
        <v>34</v>
      </c>
      <c r="C862" s="28" t="str">
        <f>Table_TrackDisplacement[[#This Row],[Epoch]]&amp;"-"&amp;Table_TrackDisplacement[[#This Row],[Track ID]]</f>
        <v>45827.2847222222-250-RL-OP-0043</v>
      </c>
      <c r="D862" s="34">
        <v>51907.275536498542</v>
      </c>
      <c r="E862" s="34">
        <v>159189.47548187288</v>
      </c>
      <c r="F862" s="34">
        <v>18.870828777732875</v>
      </c>
      <c r="G862" s="34">
        <v>51906.937168996134</v>
      </c>
      <c r="H862" s="34">
        <v>159188.20282631848</v>
      </c>
      <c r="I862" s="34">
        <v>18.860049007423246</v>
      </c>
      <c r="J862" s="33">
        <v>1.8892325897468254E-4</v>
      </c>
      <c r="K862" s="33">
        <v>2.0443385874386877E-3</v>
      </c>
      <c r="L862" s="33">
        <v>-8.4026850543850173E-4</v>
      </c>
      <c r="M862" s="33">
        <v>1.1385255493223667E-4</v>
      </c>
      <c r="N862" s="33">
        <v>2.4294588656630367E-3</v>
      </c>
      <c r="O862" s="33">
        <v>-1.0009966972504003E-3</v>
      </c>
      <c r="P862" s="29">
        <f>(Table_TrackDisplacement[[#This Row],[LR Track Z]]-Table_TrackDisplacement[[#This Row],[RR Track Z]])*1000</f>
        <v>10.779770309628844</v>
      </c>
      <c r="Q862" s="29">
        <f>_xlfn.XLOOKUP(Table_TrackDisplacement[[#This Row],[Track ID]],Table__Track_Baseline[Track ID],Table__Track_Baseline[Avg. Cant],"-")</f>
        <v>10.619042117816946</v>
      </c>
      <c r="R862" s="29">
        <f>Table_TrackDisplacement[[#This Row],[Cant Raw Data]]-Table_TrackDisplacement[[#This Row],[BL Cant Raw Data]]</f>
        <v>0.16072819181189857</v>
      </c>
      <c r="S862" s="30">
        <f>(Table_TrackDisplacement[[#This Row],[Delta LR Z]]-Table_TrackDisplacement[[#This Row],[Delta RR Z]])*1000</f>
        <v>0.16072819181189857</v>
      </c>
      <c r="T862" s="29">
        <f>Table_TrackDisplacement[[#This Row],[Cant Delta Data]]-Table_TrackDisplacement[[#This Row],[Raw Cant Change]]</f>
        <v>0</v>
      </c>
      <c r="U862" s="29">
        <f ca="1">IFERROR(Table_TrackDisplacement[[#This Row],[Cant Raw Data]]-OFFSET(Table_TrackDisplacement[[#This Row],[Cant Raw Data]],-2,0),"-")</f>
        <v>0.49197132387490683</v>
      </c>
      <c r="V862" s="29">
        <f ca="1">_xlfn.XLOOKUP(Table_TrackDisplacement[[#This Row],[Track ID]],Table__Track_Baseline[Track ID],Table__Track_Baseline[Avg. Twist],"-")</f>
        <v>0.95821769451376326</v>
      </c>
      <c r="W862" s="29">
        <f ca="1">IFERROR(Table_TrackDisplacement[[#This Row],[Twist Raw Data]]-Table_TrackDisplacement[[#This Row],[BL Twist Raw Data]],"-")</f>
        <v>-0.46624637063885643</v>
      </c>
      <c r="X862" s="29">
        <f ca="1">IFERROR(Table_TrackDisplacement[[#This Row],[Cant Delta Data]]-OFFSET(Table_TrackDisplacement[[#This Row],[Cant Delta Data]],-2,0),"-")</f>
        <v>-0.46624637063885643</v>
      </c>
      <c r="Y862" s="29">
        <f ca="1">IFERROR(Table_TrackDisplacement[[#This Row],[Twist Delta Data]]-Table_TrackDisplacement[[#This Row],[Raw Twist Change]],"-")</f>
        <v>0</v>
      </c>
      <c r="Z8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1316.9134103261324</v>
      </c>
      <c r="AA862" s="29">
        <f>_xlfn.XLOOKUP(Table_TrackDisplacement[[#This Row],[Track ID]],Table__Track_Baseline[Track ID],Table__Track_Baseline[Avg. Gauge],"-")</f>
        <v>1317.2650047757083</v>
      </c>
      <c r="AB862" s="29">
        <f>IFERROR(Table_TrackDisplacement[[#This Row],[Gauge Raw Data]]-Table_TrackDisplacement[[#This Row],[BL Gauge Raw Data]],"-")</f>
        <v>-0.35159444957594133</v>
      </c>
      <c r="AC8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0.42401272498375675</v>
      </c>
    </row>
    <row r="863" spans="1:29" x14ac:dyDescent="0.25">
      <c r="A863" s="27">
        <v>45827.284722222219</v>
      </c>
      <c r="B863" s="28" t="s">
        <v>35</v>
      </c>
      <c r="C863" s="28" t="str">
        <f>Table_TrackDisplacement[[#This Row],[Epoch]]&amp;"-"&amp;Table_TrackDisplacement[[#This Row],[Track ID]]</f>
        <v>45827.2847222222-250-RL-OP-0044</v>
      </c>
      <c r="D863" s="34">
        <v>51908.242813030833</v>
      </c>
      <c r="E863" s="34">
        <v>159189.22352574798</v>
      </c>
      <c r="F863" s="34">
        <v>18.872859358535198</v>
      </c>
      <c r="G863" s="34">
        <v>51907.905490809295</v>
      </c>
      <c r="H863" s="34">
        <v>159187.95009902434</v>
      </c>
      <c r="I863" s="34">
        <v>18.861831223906176</v>
      </c>
      <c r="J863" s="33">
        <v>-1.2104173947591335E-5</v>
      </c>
      <c r="K863" s="33">
        <v>2.2854010749142617E-3</v>
      </c>
      <c r="L863" s="33">
        <v>-1.0002239867006324E-3</v>
      </c>
      <c r="M863" s="33">
        <v>9.8428203637013212E-4</v>
      </c>
      <c r="N863" s="33">
        <v>2.2713818470947444E-3</v>
      </c>
      <c r="O863" s="33">
        <v>-9.9976655966926842E-4</v>
      </c>
      <c r="P863" s="29">
        <f>(Table_TrackDisplacement[[#This Row],[LR Track Z]]-Table_TrackDisplacement[[#This Row],[RR Track Z]])*1000</f>
        <v>11.02813462902219</v>
      </c>
      <c r="Q863" s="29">
        <f>_xlfn.XLOOKUP(Table_TrackDisplacement[[#This Row],[Track ID]],Table__Track_Baseline[Track ID],Table__Track_Baseline[Avg. Cant],"-")</f>
        <v>11.028592056053554</v>
      </c>
      <c r="R863" s="29">
        <f>Table_TrackDisplacement[[#This Row],[Cant Raw Data]]-Table_TrackDisplacement[[#This Row],[BL Cant Raw Data]]</f>
        <v>-4.5742703136397722E-4</v>
      </c>
      <c r="S863" s="30">
        <f>(Table_TrackDisplacement[[#This Row],[Delta LR Z]]-Table_TrackDisplacement[[#This Row],[Delta RR Z]])*1000</f>
        <v>-4.5742703136397722E-4</v>
      </c>
      <c r="T863" s="29">
        <f>Table_TrackDisplacement[[#This Row],[Cant Delta Data]]-Table_TrackDisplacement[[#This Row],[Raw Cant Change]]</f>
        <v>0</v>
      </c>
      <c r="U863" s="29">
        <f ca="1">IFERROR(Table_TrackDisplacement[[#This Row],[Cant Raw Data]]-OFFSET(Table_TrackDisplacement[[#This Row],[Cant Raw Data]],-2,0),"-")</f>
        <v>0.49434998133079944</v>
      </c>
      <c r="V863" s="29">
        <f ca="1">_xlfn.XLOOKUP(Table_TrackDisplacement[[#This Row],[Track ID]],Table__Track_Baseline[Track ID],Table__Track_Baseline[Avg. Twist],"-")</f>
        <v>0.88865878549171384</v>
      </c>
      <c r="W863" s="29">
        <f ca="1">IFERROR(Table_TrackDisplacement[[#This Row],[Twist Raw Data]]-Table_TrackDisplacement[[#This Row],[BL Twist Raw Data]],"-")</f>
        <v>-0.39430880416091441</v>
      </c>
      <c r="X863" s="29">
        <f ca="1">IFERROR(Table_TrackDisplacement[[#This Row],[Cant Delta Data]]-OFFSET(Table_TrackDisplacement[[#This Row],[Cant Delta Data]],-2,0),"-")</f>
        <v>-0.39430880416091441</v>
      </c>
      <c r="Y863" s="29">
        <f ca="1">IFERROR(Table_TrackDisplacement[[#This Row],[Twist Delta Data]]-Table_TrackDisplacement[[#This Row],[Raw Twist Change]],"-")</f>
        <v>0</v>
      </c>
      <c r="Z8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1317.3926982378532</v>
      </c>
      <c r="AA863" s="29">
        <f>_xlfn.XLOOKUP(Table_TrackDisplacement[[#This Row],[Track ID]],Table__Track_Baseline[Track ID],Table__Track_Baseline[Avg. Gauge],"-")</f>
        <v>1317.6346329476246</v>
      </c>
      <c r="AB863" s="29">
        <f>IFERROR(Table_TrackDisplacement[[#This Row],[Gauge Raw Data]]-Table_TrackDisplacement[[#This Row],[BL Gauge Raw Data]],"-")</f>
        <v>-0.24193470977138531</v>
      </c>
      <c r="AC8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0.99648493621301637</v>
      </c>
    </row>
    <row r="864" spans="1:29" x14ac:dyDescent="0.25">
      <c r="A864" s="27">
        <v>45827.284722222219</v>
      </c>
      <c r="B864" s="28" t="s">
        <v>36</v>
      </c>
      <c r="C864" s="28" t="str">
        <f>Table_TrackDisplacement[[#This Row],[Epoch]]&amp;"-"&amp;Table_TrackDisplacement[[#This Row],[Track ID]]</f>
        <v>45827.2847222222-250-RL-OP-0045</v>
      </c>
      <c r="D864" s="34">
        <v>51909.212341281331</v>
      </c>
      <c r="E864" s="34">
        <v>159188.97856113012</v>
      </c>
      <c r="F864" s="34">
        <v>18.875562593940042</v>
      </c>
      <c r="G864" s="34">
        <v>51908.874743372122</v>
      </c>
      <c r="H864" s="34">
        <v>159187.70404215946</v>
      </c>
      <c r="I864" s="34">
        <v>18.864174019583121</v>
      </c>
      <c r="J864" s="33">
        <v>-5.0179580284748226E-5</v>
      </c>
      <c r="K864" s="33">
        <v>2.1346232970245183E-3</v>
      </c>
      <c r="L864" s="33">
        <v>-1.0009285689491776E-3</v>
      </c>
      <c r="M864" s="33">
        <v>9.3998114607529715E-4</v>
      </c>
      <c r="N864" s="33">
        <v>2.0967722230125219E-3</v>
      </c>
      <c r="O864" s="33">
        <v>-9.9910861058205569E-4</v>
      </c>
      <c r="P864" s="29">
        <f>(Table_TrackDisplacement[[#This Row],[LR Track Z]]-Table_TrackDisplacement[[#This Row],[RR Track Z]])*1000</f>
        <v>11.38857435692131</v>
      </c>
      <c r="Q864" s="29">
        <f>_xlfn.XLOOKUP(Table_TrackDisplacement[[#This Row],[Track ID]],Table__Track_Baseline[Track ID],Table__Track_Baseline[Avg. Cant],"-")</f>
        <v>11.390394315288432</v>
      </c>
      <c r="R864" s="29">
        <f>Table_TrackDisplacement[[#This Row],[Cant Raw Data]]-Table_TrackDisplacement[[#This Row],[BL Cant Raw Data]]</f>
        <v>-1.8199583671218988E-3</v>
      </c>
      <c r="S864" s="30">
        <f>(Table_TrackDisplacement[[#This Row],[Delta LR Z]]-Table_TrackDisplacement[[#This Row],[Delta RR Z]])*1000</f>
        <v>-1.8199583671218988E-3</v>
      </c>
      <c r="T864" s="29">
        <f>Table_TrackDisplacement[[#This Row],[Cant Delta Data]]-Table_TrackDisplacement[[#This Row],[Raw Cant Change]]</f>
        <v>0</v>
      </c>
      <c r="U864" s="29">
        <f ca="1">IFERROR(Table_TrackDisplacement[[#This Row],[Cant Raw Data]]-OFFSET(Table_TrackDisplacement[[#This Row],[Cant Raw Data]],-2,0),"-")</f>
        <v>0.60880404729246607</v>
      </c>
      <c r="V864" s="29">
        <f ca="1">_xlfn.XLOOKUP(Table_TrackDisplacement[[#This Row],[Track ID]],Table__Track_Baseline[Track ID],Table__Track_Baseline[Avg. Twist],"-")</f>
        <v>0.77135219747148653</v>
      </c>
      <c r="W864" s="29">
        <f ca="1">IFERROR(Table_TrackDisplacement[[#This Row],[Twist Raw Data]]-Table_TrackDisplacement[[#This Row],[BL Twist Raw Data]],"-")</f>
        <v>-0.16254815017902047</v>
      </c>
      <c r="X864" s="29">
        <f ca="1">IFERROR(Table_TrackDisplacement[[#This Row],[Cant Delta Data]]-OFFSET(Table_TrackDisplacement[[#This Row],[Cant Delta Data]],-2,0),"-")</f>
        <v>-0.16254815017902047</v>
      </c>
      <c r="Y864" s="29">
        <f ca="1">IFERROR(Table_TrackDisplacement[[#This Row],[Twist Delta Data]]-Table_TrackDisplacement[[#This Row],[Raw Twist Change]],"-")</f>
        <v>0</v>
      </c>
      <c r="Z8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1318.5221479010017</v>
      </c>
      <c r="AA864" s="29">
        <f>_xlfn.XLOOKUP(Table_TrackDisplacement[[#This Row],[Track ID]],Table__Track_Baseline[Track ID],Table__Track_Baseline[Avg. Gauge],"-")</f>
        <v>1318.7394535583733</v>
      </c>
      <c r="AB864" s="29">
        <f>IFERROR(Table_TrackDisplacement[[#This Row],[Gauge Raw Data]]-Table_TrackDisplacement[[#This Row],[BL Gauge Raw Data]],"-")</f>
        <v>-0.21730565737152574</v>
      </c>
      <c r="AC8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0.99088560393123704</v>
      </c>
    </row>
    <row r="865" spans="1:29" x14ac:dyDescent="0.25">
      <c r="A865" s="27">
        <v>45827.284722222219</v>
      </c>
      <c r="B865" s="28" t="s">
        <v>37</v>
      </c>
      <c r="C865" s="28" t="str">
        <f>Table_TrackDisplacement[[#This Row],[Epoch]]&amp;"-"&amp;Table_TrackDisplacement[[#This Row],[Track ID]]</f>
        <v>45827.2847222222-250-RL-OP-0046</v>
      </c>
      <c r="D865" s="34">
        <v>51910.181869531829</v>
      </c>
      <c r="E865" s="34">
        <v>159188.73359651223</v>
      </c>
      <c r="F865" s="34">
        <v>18.878265829344887</v>
      </c>
      <c r="G865" s="34">
        <v>51909.843995934956</v>
      </c>
      <c r="H865" s="34">
        <v>159187.4579852946</v>
      </c>
      <c r="I865" s="34">
        <v>18.866516815260066</v>
      </c>
      <c r="J865" s="33">
        <v>-8.8254986621905118E-5</v>
      </c>
      <c r="K865" s="33">
        <v>1.9838454900309443E-3</v>
      </c>
      <c r="L865" s="33">
        <v>-1.0016331511977228E-3</v>
      </c>
      <c r="M865" s="33">
        <v>8.9568025578046218E-4</v>
      </c>
      <c r="N865" s="33">
        <v>1.9221626280341297E-3</v>
      </c>
      <c r="O865" s="33">
        <v>-9.9845066149484296E-4</v>
      </c>
      <c r="P865" s="29">
        <f>(Table_TrackDisplacement[[#This Row],[LR Track Z]]-Table_TrackDisplacement[[#This Row],[RR Track Z]])*1000</f>
        <v>11.749014084820431</v>
      </c>
      <c r="Q865" s="29">
        <f>_xlfn.XLOOKUP(Table_TrackDisplacement[[#This Row],[Track ID]],Table__Track_Baseline[Track ID],Table__Track_Baseline[Avg. Cant],"-")</f>
        <v>11.75219657452331</v>
      </c>
      <c r="R865" s="29">
        <f>Table_TrackDisplacement[[#This Row],[Cant Raw Data]]-Table_TrackDisplacement[[#This Row],[BL Cant Raw Data]]</f>
        <v>-3.1824897028798205E-3</v>
      </c>
      <c r="S865" s="30">
        <f>(Table_TrackDisplacement[[#This Row],[Delta LR Z]]-Table_TrackDisplacement[[#This Row],[Delta RR Z]])*1000</f>
        <v>-3.1824897028798205E-3</v>
      </c>
      <c r="T865" s="29">
        <f>Table_TrackDisplacement[[#This Row],[Cant Delta Data]]-Table_TrackDisplacement[[#This Row],[Raw Cant Change]]</f>
        <v>0</v>
      </c>
      <c r="U865" s="29">
        <f ca="1">IFERROR(Table_TrackDisplacement[[#This Row],[Cant Raw Data]]-OFFSET(Table_TrackDisplacement[[#This Row],[Cant Raw Data]],-2,0),"-")</f>
        <v>0.72087945579824009</v>
      </c>
      <c r="V865" s="29">
        <f ca="1">_xlfn.XLOOKUP(Table_TrackDisplacement[[#This Row],[Track ID]],Table__Track_Baseline[Track ID],Table__Track_Baseline[Avg. Twist],"-")</f>
        <v>0.72360451846975593</v>
      </c>
      <c r="W865" s="29">
        <f ca="1">IFERROR(Table_TrackDisplacement[[#This Row],[Twist Raw Data]]-Table_TrackDisplacement[[#This Row],[BL Twist Raw Data]],"-")</f>
        <v>-2.7250626715158432E-3</v>
      </c>
      <c r="X865" s="29">
        <f ca="1">IFERROR(Table_TrackDisplacement[[#This Row],[Cant Delta Data]]-OFFSET(Table_TrackDisplacement[[#This Row],[Cant Delta Data]],-2,0),"-")</f>
        <v>-2.7250626715158432E-3</v>
      </c>
      <c r="Y865" s="29">
        <f ca="1">IFERROR(Table_TrackDisplacement[[#This Row],[Twist Delta Data]]-Table_TrackDisplacement[[#This Row],[Raw Twist Change]],"-")</f>
        <v>0</v>
      </c>
      <c r="Z8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1319.6516909151512</v>
      </c>
      <c r="AA865" s="29">
        <f>_xlfn.XLOOKUP(Table_TrackDisplacement[[#This Row],[Track ID]],Table__Track_Baseline[Track ID],Table__Track_Baseline[Avg. Gauge],"-")</f>
        <v>1319.8443684156091</v>
      </c>
      <c r="AB865" s="29">
        <f>IFERROR(Table_TrackDisplacement[[#This Row],[Gauge Raw Data]]-Table_TrackDisplacement[[#This Row],[BL Gauge Raw Data]],"-")</f>
        <v>-0.19267750045787579</v>
      </c>
      <c r="AC8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0.98587193131067086</v>
      </c>
    </row>
    <row r="866" spans="1:29" x14ac:dyDescent="0.25">
      <c r="A866" s="27">
        <v>45827.284722222219</v>
      </c>
      <c r="B866" s="28" t="s">
        <v>38</v>
      </c>
      <c r="C866" s="28" t="str">
        <f>Table_TrackDisplacement[[#This Row],[Epoch]]&amp;"-"&amp;Table_TrackDisplacement[[#This Row],[Track ID]]</f>
        <v>45827.2847222222-250-RL-OP-0047</v>
      </c>
      <c r="D866" s="34">
        <v>51911.152137059078</v>
      </c>
      <c r="E866" s="34">
        <v>159188.49042637122</v>
      </c>
      <c r="F866" s="34">
        <v>18.881402549394856</v>
      </c>
      <c r="G866" s="34">
        <v>51910.835188304052</v>
      </c>
      <c r="H866" s="34">
        <v>159187.20849995175</v>
      </c>
      <c r="I866" s="34">
        <v>18.869139116386201</v>
      </c>
      <c r="J866" s="33">
        <v>6.6808556584874168E-4</v>
      </c>
      <c r="K866" s="33">
        <v>1.6729778435546905E-3</v>
      </c>
      <c r="L866" s="33">
        <v>-9.7507043651745562E-4</v>
      </c>
      <c r="M866" s="33">
        <v>5.8477162383496761E-6</v>
      </c>
      <c r="N866" s="33">
        <v>2.0239715813659132E-3</v>
      </c>
      <c r="O866" s="33">
        <v>-9.9997962103159921E-4</v>
      </c>
      <c r="P866" s="29">
        <f>(Table_TrackDisplacement[[#This Row],[LR Track Z]]-Table_TrackDisplacement[[#This Row],[RR Track Z]])*1000</f>
        <v>12.263433008655511</v>
      </c>
      <c r="Q866" s="29">
        <f>_xlfn.XLOOKUP(Table_TrackDisplacement[[#This Row],[Track ID]],Table__Track_Baseline[Track ID],Table__Track_Baseline[Avg. Cant],"-")</f>
        <v>12.238523824141367</v>
      </c>
      <c r="R866" s="29">
        <f>Table_TrackDisplacement[[#This Row],[Cant Raw Data]]-Table_TrackDisplacement[[#This Row],[BL Cant Raw Data]]</f>
        <v>2.490918451414359E-2</v>
      </c>
      <c r="S866" s="30">
        <f>(Table_TrackDisplacement[[#This Row],[Delta LR Z]]-Table_TrackDisplacement[[#This Row],[Delta RR Z]])*1000</f>
        <v>2.490918451414359E-2</v>
      </c>
      <c r="T866" s="29">
        <f>Table_TrackDisplacement[[#This Row],[Cant Delta Data]]-Table_TrackDisplacement[[#This Row],[Raw Cant Change]]</f>
        <v>0</v>
      </c>
      <c r="U866" s="29">
        <f ca="1">IFERROR(Table_TrackDisplacement[[#This Row],[Cant Raw Data]]-OFFSET(Table_TrackDisplacement[[#This Row],[Cant Raw Data]],-2,0),"-")</f>
        <v>0.87485865173420052</v>
      </c>
      <c r="V866" s="29">
        <f ca="1">_xlfn.XLOOKUP(Table_TrackDisplacement[[#This Row],[Track ID]],Table__Track_Baseline[Track ID],Table__Track_Baseline[Avg. Twist],"-")</f>
        <v>0.84812950885293503</v>
      </c>
      <c r="W866" s="29">
        <f ca="1">IFERROR(Table_TrackDisplacement[[#This Row],[Twist Raw Data]]-Table_TrackDisplacement[[#This Row],[BL Twist Raw Data]],"-")</f>
        <v>2.6729142881265489E-2</v>
      </c>
      <c r="X866" s="29">
        <f ca="1">IFERROR(Table_TrackDisplacement[[#This Row],[Cant Delta Data]]-OFFSET(Table_TrackDisplacement[[#This Row],[Cant Delta Data]],-2,0),"-")</f>
        <v>2.6729142881265489E-2</v>
      </c>
      <c r="Y866" s="29">
        <f ca="1">IFERROR(Table_TrackDisplacement[[#This Row],[Twist Delta Data]]-Table_TrackDisplacement[[#This Row],[Raw Twist Change]],"-")</f>
        <v>0</v>
      </c>
      <c r="Z8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1320.5840564066832</v>
      </c>
      <c r="AA866" s="29">
        <f>_xlfn.XLOOKUP(Table_TrackDisplacement[[#This Row],[Track ID]],Table__Track_Baseline[Track ID],Table__Track_Baseline[Avg. Gauge],"-")</f>
        <v>1320.7658031742594</v>
      </c>
      <c r="AB866" s="29">
        <f>IFERROR(Table_TrackDisplacement[[#This Row],[Gauge Raw Data]]-Table_TrackDisplacement[[#This Row],[BL Gauge Raw Data]],"-")</f>
        <v>-0.18174676757621455</v>
      </c>
      <c r="AC8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0.74991735605495158</v>
      </c>
    </row>
    <row r="867" spans="1:29" x14ac:dyDescent="0.25">
      <c r="A867" s="27">
        <v>45827.284722222219</v>
      </c>
      <c r="B867" s="28" t="s">
        <v>39</v>
      </c>
      <c r="C867" s="28" t="str">
        <f>Table_TrackDisplacement[[#This Row],[Epoch]]&amp;"-"&amp;Table_TrackDisplacement[[#This Row],[Track ID]]</f>
        <v>45827.2847222222-250-RL-OP-0048</v>
      </c>
      <c r="D867" s="34">
        <v>51912.123849863063</v>
      </c>
      <c r="E867" s="34">
        <v>159188.25430858764</v>
      </c>
      <c r="F867" s="34">
        <v>18.886158476315426</v>
      </c>
      <c r="G867" s="34">
        <v>51911.806733444027</v>
      </c>
      <c r="H867" s="34">
        <v>159186.97166968035</v>
      </c>
      <c r="I867" s="34">
        <v>18.872524899190594</v>
      </c>
      <c r="J867" s="33">
        <v>6.7481658334145322E-4</v>
      </c>
      <c r="K867" s="33">
        <v>1.7029170412570238E-3</v>
      </c>
      <c r="L867" s="33">
        <v>-8.5680875016436175E-4</v>
      </c>
      <c r="M867" s="33">
        <v>3.2635223760735244E-5</v>
      </c>
      <c r="N867" s="33">
        <v>2.1337820217013359E-3</v>
      </c>
      <c r="O867" s="33">
        <v>-9.9988626798719338E-4</v>
      </c>
      <c r="P867" s="29">
        <f>(Table_TrackDisplacement[[#This Row],[LR Track Z]]-Table_TrackDisplacement[[#This Row],[RR Track Z]])*1000</f>
        <v>13.63357712483193</v>
      </c>
      <c r="Q867" s="29">
        <f>_xlfn.XLOOKUP(Table_TrackDisplacement[[#This Row],[Track ID]],Table__Track_Baseline[Track ID],Table__Track_Baseline[Avg. Cant],"-")</f>
        <v>13.490499607009099</v>
      </c>
      <c r="R867" s="29">
        <f>Table_TrackDisplacement[[#This Row],[Cant Raw Data]]-Table_TrackDisplacement[[#This Row],[BL Cant Raw Data]]</f>
        <v>0.14307751782283162</v>
      </c>
      <c r="S867" s="30">
        <f>(Table_TrackDisplacement[[#This Row],[Delta LR Z]]-Table_TrackDisplacement[[#This Row],[Delta RR Z]])*1000</f>
        <v>0.14307751782283162</v>
      </c>
      <c r="T867" s="29">
        <f>Table_TrackDisplacement[[#This Row],[Cant Delta Data]]-Table_TrackDisplacement[[#This Row],[Raw Cant Change]]</f>
        <v>0</v>
      </c>
      <c r="U867" s="29">
        <f ca="1">IFERROR(Table_TrackDisplacement[[#This Row],[Cant Raw Data]]-OFFSET(Table_TrackDisplacement[[#This Row],[Cant Raw Data]],-2,0),"-")</f>
        <v>1.8845630400114999</v>
      </c>
      <c r="V867" s="29">
        <f ca="1">_xlfn.XLOOKUP(Table_TrackDisplacement[[#This Row],[Track ID]],Table__Track_Baseline[Track ID],Table__Track_Baseline[Avg. Twist],"-")</f>
        <v>1.7383030324857884</v>
      </c>
      <c r="W867" s="29">
        <f ca="1">IFERROR(Table_TrackDisplacement[[#This Row],[Twist Raw Data]]-Table_TrackDisplacement[[#This Row],[BL Twist Raw Data]],"-")</f>
        <v>0.14626000752571144</v>
      </c>
      <c r="X867" s="29">
        <f ca="1">IFERROR(Table_TrackDisplacement[[#This Row],[Cant Delta Data]]-OFFSET(Table_TrackDisplacement[[#This Row],[Cant Delta Data]],-2,0),"-")</f>
        <v>0.14626000752571144</v>
      </c>
      <c r="Y867" s="29">
        <f ca="1">IFERROR(Table_TrackDisplacement[[#This Row],[Twist Delta Data]]-Table_TrackDisplacement[[#This Row],[Raw Twist Change]],"-")</f>
        <v>0</v>
      </c>
      <c r="Z8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1321.329354904929</v>
      </c>
      <c r="AA867" s="29">
        <f>_xlfn.XLOOKUP(Table_TrackDisplacement[[#This Row],[Track ID]],Table__Track_Baseline[Track ID],Table__Track_Baseline[Avg. Gauge],"-")</f>
        <v>1321.5922129002581</v>
      </c>
      <c r="AB867" s="29">
        <f>IFERROR(Table_TrackDisplacement[[#This Row],[Gauge Raw Data]]-Table_TrackDisplacement[[#This Row],[BL Gauge Raw Data]],"-")</f>
        <v>-0.26285799532911369</v>
      </c>
      <c r="AC8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0.78645578774179004</v>
      </c>
    </row>
    <row r="868" spans="1:29" x14ac:dyDescent="0.25">
      <c r="A868" s="27">
        <v>45827.284722222219</v>
      </c>
      <c r="B868" s="28" t="s">
        <v>40</v>
      </c>
      <c r="C868" s="28" t="str">
        <f>Table_TrackDisplacement[[#This Row],[Epoch]]&amp;"-"&amp;Table_TrackDisplacement[[#This Row],[Track ID]]</f>
        <v>45827.2847222222-250-RL-OP-0049</v>
      </c>
      <c r="D868" s="34">
        <v>51913.095562667047</v>
      </c>
      <c r="E868" s="34">
        <v>159188.01819080405</v>
      </c>
      <c r="F868" s="34">
        <v>18.890914403235996</v>
      </c>
      <c r="G868" s="34">
        <v>51912.77827858401</v>
      </c>
      <c r="H868" s="34">
        <v>159186.73483940892</v>
      </c>
      <c r="I868" s="34">
        <v>18.875910681994984</v>
      </c>
      <c r="J868" s="33">
        <v>6.8154760811012238E-4</v>
      </c>
      <c r="K868" s="33">
        <v>1.7328562389593571E-3</v>
      </c>
      <c r="L868" s="33">
        <v>-7.3854706380771518E-4</v>
      </c>
      <c r="M868" s="33">
        <v>5.9422738559078425E-5</v>
      </c>
      <c r="N868" s="33">
        <v>2.2435924038290977E-3</v>
      </c>
      <c r="O868" s="33">
        <v>-9.9979291494634026E-4</v>
      </c>
      <c r="P868" s="29">
        <f>(Table_TrackDisplacement[[#This Row],[LR Track Z]]-Table_TrackDisplacement[[#This Row],[RR Track Z]])*1000</f>
        <v>15.003721241011903</v>
      </c>
      <c r="Q868" s="29">
        <f>_xlfn.XLOOKUP(Table_TrackDisplacement[[#This Row],[Track ID]],Table__Track_Baseline[Track ID],Table__Track_Baseline[Avg. Cant],"-")</f>
        <v>14.742475389873277</v>
      </c>
      <c r="R868" s="29">
        <f>Table_TrackDisplacement[[#This Row],[Cant Raw Data]]-Table_TrackDisplacement[[#This Row],[BL Cant Raw Data]]</f>
        <v>0.26124585113862508</v>
      </c>
      <c r="S868" s="30">
        <f>(Table_TrackDisplacement[[#This Row],[Delta LR Z]]-Table_TrackDisplacement[[#This Row],[Delta RR Z]])*1000</f>
        <v>0.26124585113862508</v>
      </c>
      <c r="T868" s="29">
        <f>Table_TrackDisplacement[[#This Row],[Cant Delta Data]]-Table_TrackDisplacement[[#This Row],[Raw Cant Change]]</f>
        <v>0</v>
      </c>
      <c r="U868" s="29">
        <f ca="1">IFERROR(Table_TrackDisplacement[[#This Row],[Cant Raw Data]]-OFFSET(Table_TrackDisplacement[[#This Row],[Cant Raw Data]],-2,0),"-")</f>
        <v>2.7402882323563915</v>
      </c>
      <c r="V868" s="29">
        <f ca="1">_xlfn.XLOOKUP(Table_TrackDisplacement[[#This Row],[Track ID]],Table__Track_Baseline[Track ID],Table__Track_Baseline[Avg. Twist],"-")</f>
        <v>2.50395156573191</v>
      </c>
      <c r="W868" s="29">
        <f ca="1">IFERROR(Table_TrackDisplacement[[#This Row],[Twist Raw Data]]-Table_TrackDisplacement[[#This Row],[BL Twist Raw Data]],"-")</f>
        <v>0.2363366666244815</v>
      </c>
      <c r="X868" s="29">
        <f ca="1">IFERROR(Table_TrackDisplacement[[#This Row],[Cant Delta Data]]-OFFSET(Table_TrackDisplacement[[#This Row],[Cant Delta Data]],-2,0),"-")</f>
        <v>0.2363366666244815</v>
      </c>
      <c r="Y868" s="29">
        <f ca="1">IFERROR(Table_TrackDisplacement[[#This Row],[Twist Delta Data]]-Table_TrackDisplacement[[#This Row],[Raw Twist Change]],"-")</f>
        <v>0</v>
      </c>
      <c r="Z8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1322.0760584745206</v>
      </c>
      <c r="AA868" s="29">
        <f>_xlfn.XLOOKUP(Table_TrackDisplacement[[#This Row],[Track ID]],Table__Track_Baseline[Track ID],Table__Track_Baseline[Avg. Gauge],"-")</f>
        <v>1322.4197928471017</v>
      </c>
      <c r="AB868" s="29">
        <f>IFERROR(Table_TrackDisplacement[[#This Row],[Gauge Raw Data]]-Table_TrackDisplacement[[#This Row],[BL Gauge Raw Data]],"-")</f>
        <v>-0.34373437258113881</v>
      </c>
      <c r="AC8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0.84625065917664066</v>
      </c>
    </row>
    <row r="869" spans="1:29" x14ac:dyDescent="0.25">
      <c r="A869" s="27">
        <v>45831.291666666664</v>
      </c>
      <c r="B869" s="28" t="s">
        <v>12</v>
      </c>
      <c r="C869" s="28" t="str">
        <f>Table_TrackDisplacement[[#This Row],[Epoch]]&amp;"-"&amp;Table_TrackDisplacement[[#This Row],[Track ID]]</f>
        <v>45831.2916666667-250-RL-OP-0021</v>
      </c>
      <c r="D869" s="34">
        <v>51886.101888003854</v>
      </c>
      <c r="E869" s="34">
        <v>159195.44568170901</v>
      </c>
      <c r="F869" s="34">
        <v>18.86977464079656</v>
      </c>
      <c r="G869" s="34">
        <v>51885.742050789791</v>
      </c>
      <c r="H869" s="34">
        <v>159194.18595535541</v>
      </c>
      <c r="I869" s="34">
        <v>18.865787559209785</v>
      </c>
      <c r="J869" s="33">
        <v>-9.5402773877140135E-4</v>
      </c>
      <c r="K869" s="33">
        <v>-1.7215055413544178E-4</v>
      </c>
      <c r="L869" s="33">
        <v>-2.8171598076909277E-4</v>
      </c>
      <c r="M869" s="33">
        <v>-9.2535153817152604E-4</v>
      </c>
      <c r="N869" s="33">
        <v>-7.4037120793946087E-4</v>
      </c>
      <c r="O869" s="33">
        <v>-2.8108623078892947E-4</v>
      </c>
      <c r="P869" s="29">
        <f>(Table_TrackDisplacement[[#This Row],[LR Track Z]]-Table_TrackDisplacement[[#This Row],[RR Track Z]])*1000</f>
        <v>3.9870815867750764</v>
      </c>
      <c r="Q869" s="29">
        <f>_xlfn.XLOOKUP(Table_TrackDisplacement[[#This Row],[Track ID]],Table__Track_Baseline[Track ID],Table__Track_Baseline[Avg. Cant],"-")</f>
        <v>3.9877113367552397</v>
      </c>
      <c r="R869" s="29">
        <f>Table_TrackDisplacement[[#This Row],[Cant Raw Data]]-Table_TrackDisplacement[[#This Row],[BL Cant Raw Data]]</f>
        <v>-6.2974998016329664E-4</v>
      </c>
      <c r="S869" s="30">
        <f>(Table_TrackDisplacement[[#This Row],[Delta LR Z]]-Table_TrackDisplacement[[#This Row],[Delta RR Z]])*1000</f>
        <v>-6.2974998016329664E-4</v>
      </c>
      <c r="T869" s="29">
        <f>Table_TrackDisplacement[[#This Row],[Cant Delta Data]]-Table_TrackDisplacement[[#This Row],[Raw Cant Change]]</f>
        <v>0</v>
      </c>
      <c r="U869" s="29">
        <f ca="1">IFERROR(Table_TrackDisplacement[[#This Row],[Cant Raw Data]]-OFFSET(Table_TrackDisplacement[[#This Row],[Cant Raw Data]],-2,0),"-")</f>
        <v>-9.646495538056854</v>
      </c>
      <c r="V869" s="29" t="str">
        <f ca="1">_xlfn.XLOOKUP(Table_TrackDisplacement[[#This Row],[Track ID]],Table__Track_Baseline[Track ID],Table__Track_Baseline[Avg. Twist],"-")</f>
        <v>-</v>
      </c>
      <c r="W869" s="29" t="str">
        <f ca="1">IFERROR(Table_TrackDisplacement[[#This Row],[Twist Raw Data]]-Table_TrackDisplacement[[#This Row],[BL Twist Raw Data]],"-")</f>
        <v>-</v>
      </c>
      <c r="X869" s="29">
        <f ca="1">IFERROR(Table_TrackDisplacement[[#This Row],[Cant Delta Data]]-OFFSET(Table_TrackDisplacement[[#This Row],[Cant Delta Data]],-2,0),"-")</f>
        <v>-0.14370726780299492</v>
      </c>
      <c r="Y869" s="29" t="str">
        <f ca="1">IFERROR(Table_TrackDisplacement[[#This Row],[Twist Delta Data]]-Table_TrackDisplacement[[#This Row],[Raw Twist Change]],"-")</f>
        <v>-</v>
      </c>
      <c r="Z8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1310.1180112494399</v>
      </c>
      <c r="AA869" s="29">
        <f>_xlfn.XLOOKUP(Table_TrackDisplacement[[#This Row],[Track ID]],Table__Track_Baseline[Track ID],Table__Track_Baseline[Avg. Gauge],"-")</f>
        <v>1309.5795373260466</v>
      </c>
      <c r="AB869" s="29">
        <f>IFERROR(Table_TrackDisplacement[[#This Row],[Gauge Raw Data]]-Table_TrackDisplacement[[#This Row],[BL Gauge Raw Data]],"-")</f>
        <v>0.53847392339321232</v>
      </c>
      <c r="AC8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0.56894413827312496</v>
      </c>
    </row>
    <row r="870" spans="1:29" x14ac:dyDescent="0.25">
      <c r="A870" s="27">
        <v>45831.291666666664</v>
      </c>
      <c r="B870" s="28" t="s">
        <v>13</v>
      </c>
      <c r="C870" s="28" t="str">
        <f>Table_TrackDisplacement[[#This Row],[Epoch]]&amp;"-"&amp;Table_TrackDisplacement[[#This Row],[Track ID]]</f>
        <v>45831.2916666667-250-RL-OP-0022</v>
      </c>
      <c r="D870" s="34">
        <v>51887.0635346048</v>
      </c>
      <c r="E870" s="34">
        <v>159195.17139037082</v>
      </c>
      <c r="F870" s="34">
        <v>18.869497718698447</v>
      </c>
      <c r="G870" s="34">
        <v>51886.703169527536</v>
      </c>
      <c r="H870" s="34">
        <v>159193.90981996525</v>
      </c>
      <c r="I870" s="34">
        <v>18.865652414029238</v>
      </c>
      <c r="J870" s="33">
        <v>-8.9753687643678859E-4</v>
      </c>
      <c r="K870" s="33">
        <v>2.5911314878612757E-5</v>
      </c>
      <c r="L870" s="33">
        <v>-6.2788946414471525E-4</v>
      </c>
      <c r="M870" s="33">
        <v>-8.3562982035800815E-4</v>
      </c>
      <c r="N870" s="33">
        <v>-4.2831743485294282E-4</v>
      </c>
      <c r="O870" s="33">
        <v>-6.1893025817738589E-4</v>
      </c>
      <c r="P870" s="29">
        <f>(Table_TrackDisplacement[[#This Row],[LR Track Z]]-Table_TrackDisplacement[[#This Row],[RR Track Z]])*1000</f>
        <v>3.8453046692090709</v>
      </c>
      <c r="Q870" s="29">
        <f>_xlfn.XLOOKUP(Table_TrackDisplacement[[#This Row],[Track ID]],Table__Track_Baseline[Track ID],Table__Track_Baseline[Avg. Cant],"-")</f>
        <v>3.8542638751764002</v>
      </c>
      <c r="R870" s="29">
        <f>Table_TrackDisplacement[[#This Row],[Cant Raw Data]]-Table_TrackDisplacement[[#This Row],[BL Cant Raw Data]]</f>
        <v>-8.9592059673293534E-3</v>
      </c>
      <c r="S870" s="30">
        <f>(Table_TrackDisplacement[[#This Row],[Delta LR Z]]-Table_TrackDisplacement[[#This Row],[Delta RR Z]])*1000</f>
        <v>-8.9592059673293534E-3</v>
      </c>
      <c r="T870" s="29">
        <f>Table_TrackDisplacement[[#This Row],[Cant Delta Data]]-Table_TrackDisplacement[[#This Row],[Raw Cant Change]]</f>
        <v>0</v>
      </c>
      <c r="U870" s="29">
        <f ca="1">IFERROR(Table_TrackDisplacement[[#This Row],[Cant Raw Data]]-OFFSET(Table_TrackDisplacement[[#This Row],[Cant Raw Data]],-2,0),"-")</f>
        <v>-11.158416571802832</v>
      </c>
      <c r="V870" s="29" t="str">
        <f ca="1">_xlfn.XLOOKUP(Table_TrackDisplacement[[#This Row],[Track ID]],Table__Track_Baseline[Track ID],Table__Track_Baseline[Avg. Twist],"-")</f>
        <v>-</v>
      </c>
      <c r="W870" s="29" t="str">
        <f ca="1">IFERROR(Table_TrackDisplacement[[#This Row],[Twist Raw Data]]-Table_TrackDisplacement[[#This Row],[BL Twist Raw Data]],"-")</f>
        <v>-</v>
      </c>
      <c r="X870" s="29">
        <f ca="1">IFERROR(Table_TrackDisplacement[[#This Row],[Cant Delta Data]]-OFFSET(Table_TrackDisplacement[[#This Row],[Cant Delta Data]],-2,0),"-")</f>
        <v>-0.27020505710595444</v>
      </c>
      <c r="Y870" s="29" t="str">
        <f ca="1">IFERROR(Table_TrackDisplacement[[#This Row],[Twist Delta Data]]-Table_TrackDisplacement[[#This Row],[Raw Twist Change]],"-")</f>
        <v>-</v>
      </c>
      <c r="Z8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1312.0356944363132</v>
      </c>
      <c r="AA870" s="29">
        <f>_xlfn.XLOOKUP(Table_TrackDisplacement[[#This Row],[Track ID]],Table__Track_Baseline[Track ID],Table__Track_Baseline[Avg. Gauge],"-")</f>
        <v>1311.6159795455751</v>
      </c>
      <c r="AB870" s="29">
        <f>IFERROR(Table_TrackDisplacement[[#This Row],[Gauge Raw Data]]-Table_TrackDisplacement[[#This Row],[BL Gauge Raw Data]],"-")</f>
        <v>0.41971489073807788</v>
      </c>
      <c r="AC8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0.45851554831499275</v>
      </c>
    </row>
    <row r="871" spans="1:29" x14ac:dyDescent="0.25">
      <c r="A871" s="27">
        <v>45831.291666666664</v>
      </c>
      <c r="B871" s="28" t="s">
        <v>14</v>
      </c>
      <c r="C871" s="28" t="str">
        <f>Table_TrackDisplacement[[#This Row],[Epoch]]&amp;"-"&amp;Table_TrackDisplacement[[#This Row],[Track ID]]</f>
        <v>45831.2916666667-250-RL-OP-0023</v>
      </c>
      <c r="D871" s="34">
        <v>51888.025181205747</v>
      </c>
      <c r="E871" s="34">
        <v>159194.89709903265</v>
      </c>
      <c r="F871" s="34">
        <v>18.869220796600338</v>
      </c>
      <c r="G871" s="34">
        <v>51887.664288265281</v>
      </c>
      <c r="H871" s="34">
        <v>159193.63368457509</v>
      </c>
      <c r="I871" s="34">
        <v>18.865517268848695</v>
      </c>
      <c r="J871" s="33">
        <v>-8.4104601410217583E-4</v>
      </c>
      <c r="K871" s="33">
        <v>2.2397324210032821E-4</v>
      </c>
      <c r="L871" s="33">
        <v>-9.7406294751678502E-4</v>
      </c>
      <c r="M871" s="33">
        <v>-7.4590809526853263E-4</v>
      </c>
      <c r="N871" s="33">
        <v>-1.1626363266259432E-4</v>
      </c>
      <c r="O871" s="33">
        <v>-9.5677428556228961E-4</v>
      </c>
      <c r="P871" s="29">
        <f>(Table_TrackDisplacement[[#This Row],[LR Track Z]]-Table_TrackDisplacement[[#This Row],[RR Track Z]])*1000</f>
        <v>3.7035277516430654</v>
      </c>
      <c r="Q871" s="29">
        <f>_xlfn.XLOOKUP(Table_TrackDisplacement[[#This Row],[Track ID]],Table__Track_Baseline[Track ID],Table__Track_Baseline[Avg. Cant],"-")</f>
        <v>3.7208164135975608</v>
      </c>
      <c r="R871" s="29">
        <f>Table_TrackDisplacement[[#This Row],[Cant Raw Data]]-Table_TrackDisplacement[[#This Row],[BL Cant Raw Data]]</f>
        <v>-1.728866195449541E-2</v>
      </c>
      <c r="S871" s="30">
        <f>(Table_TrackDisplacement[[#This Row],[Delta LR Z]]-Table_TrackDisplacement[[#This Row],[Delta RR Z]])*1000</f>
        <v>-1.728866195449541E-2</v>
      </c>
      <c r="T871" s="29">
        <f>Table_TrackDisplacement[[#This Row],[Cant Delta Data]]-Table_TrackDisplacement[[#This Row],[Raw Cant Change]]</f>
        <v>0</v>
      </c>
      <c r="U871" s="29">
        <f ca="1">IFERROR(Table_TrackDisplacement[[#This Row],[Cant Raw Data]]-OFFSET(Table_TrackDisplacement[[#This Row],[Cant Raw Data]],-2,0),"-")</f>
        <v>-0.28355383513201105</v>
      </c>
      <c r="V871" s="29">
        <f ca="1">_xlfn.XLOOKUP(Table_TrackDisplacement[[#This Row],[Track ID]],Table__Track_Baseline[Track ID],Table__Track_Baseline[Avg. Twist],"-")</f>
        <v>-0.26689492315767893</v>
      </c>
      <c r="W871" s="29">
        <f ca="1">IFERROR(Table_TrackDisplacement[[#This Row],[Twist Raw Data]]-Table_TrackDisplacement[[#This Row],[BL Twist Raw Data]],"-")</f>
        <v>-1.6658911974332113E-2</v>
      </c>
      <c r="X871" s="29">
        <f ca="1">IFERROR(Table_TrackDisplacement[[#This Row],[Cant Delta Data]]-OFFSET(Table_TrackDisplacement[[#This Row],[Cant Delta Data]],-2,0),"-")</f>
        <v>-1.6658911974332113E-2</v>
      </c>
      <c r="Y871" s="29">
        <f ca="1">IFERROR(Table_TrackDisplacement[[#This Row],[Twist Delta Data]]-Table_TrackDisplacement[[#This Row],[Raw Twist Change]],"-")</f>
        <v>0</v>
      </c>
      <c r="Z8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1313.9533942111896</v>
      </c>
      <c r="AA871" s="29">
        <f>_xlfn.XLOOKUP(Table_TrackDisplacement[[#This Row],[Track ID]],Table__Track_Baseline[Track ID],Table__Track_Baseline[Avg. Gauge],"-")</f>
        <v>1313.6524365911453</v>
      </c>
      <c r="AB871" s="29">
        <f>IFERROR(Table_TrackDisplacement[[#This Row],[Gauge Raw Data]]-Table_TrackDisplacement[[#This Row],[BL Gauge Raw Data]],"-")</f>
        <v>0.30095762004430071</v>
      </c>
      <c r="AC8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0.35371069022665169</v>
      </c>
    </row>
    <row r="872" spans="1:29" x14ac:dyDescent="0.25">
      <c r="A872" s="27">
        <v>45831.291666666664</v>
      </c>
      <c r="B872" s="28" t="s">
        <v>15</v>
      </c>
      <c r="C872" s="28" t="str">
        <f>Table_TrackDisplacement[[#This Row],[Epoch]]&amp;"-"&amp;Table_TrackDisplacement[[#This Row],[Track ID]]</f>
        <v>45831.2916666667-250-RL-OP-0024</v>
      </c>
      <c r="D872" s="34">
        <v>51888.986288492531</v>
      </c>
      <c r="E872" s="34">
        <v>159194.62201568196</v>
      </c>
      <c r="F872" s="34">
        <v>18.868826216423926</v>
      </c>
      <c r="G872" s="34">
        <v>51888.624103758353</v>
      </c>
      <c r="H872" s="34">
        <v>159193.35707278902</v>
      </c>
      <c r="I872" s="34">
        <v>18.86445322191301</v>
      </c>
      <c r="J872" s="33">
        <v>-2.3414002498611808E-5</v>
      </c>
      <c r="K872" s="33">
        <v>-8.2444777945056558E-5</v>
      </c>
      <c r="L872" s="33">
        <v>-6.8873569210126107E-4</v>
      </c>
      <c r="M872" s="33">
        <v>-9.9234465596964583E-4</v>
      </c>
      <c r="N872" s="33">
        <v>2.6546069420874119E-5</v>
      </c>
      <c r="O872" s="33">
        <v>-9.9988485405333449E-4</v>
      </c>
      <c r="P872" s="29">
        <f>(Table_TrackDisplacement[[#This Row],[LR Track Z]]-Table_TrackDisplacement[[#This Row],[RR Track Z]])*1000</f>
        <v>4.3729945109163282</v>
      </c>
      <c r="Q872" s="29">
        <f>_xlfn.XLOOKUP(Table_TrackDisplacement[[#This Row],[Track ID]],Table__Track_Baseline[Track ID],Table__Track_Baseline[Avg. Cant],"-")</f>
        <v>4.0618453489642548</v>
      </c>
      <c r="R872" s="29">
        <f>Table_TrackDisplacement[[#This Row],[Cant Raw Data]]-Table_TrackDisplacement[[#This Row],[BL Cant Raw Data]]</f>
        <v>0.31114916195207343</v>
      </c>
      <c r="S872" s="30">
        <f>(Table_TrackDisplacement[[#This Row],[Delta LR Z]]-Table_TrackDisplacement[[#This Row],[Delta RR Z]])*1000</f>
        <v>0.31114916195207343</v>
      </c>
      <c r="T872" s="29">
        <f>Table_TrackDisplacement[[#This Row],[Cant Delta Data]]-Table_TrackDisplacement[[#This Row],[Raw Cant Change]]</f>
        <v>0</v>
      </c>
      <c r="U872" s="29">
        <f ca="1">IFERROR(Table_TrackDisplacement[[#This Row],[Cant Raw Data]]-OFFSET(Table_TrackDisplacement[[#This Row],[Cant Raw Data]],-2,0),"-")</f>
        <v>0.5276898417072573</v>
      </c>
      <c r="V872" s="29">
        <f ca="1">_xlfn.XLOOKUP(Table_TrackDisplacement[[#This Row],[Track ID]],Table__Track_Baseline[Track ID],Table__Track_Baseline[Avg. Twist],"-")</f>
        <v>0.20758147378785452</v>
      </c>
      <c r="W872" s="29">
        <f ca="1">IFERROR(Table_TrackDisplacement[[#This Row],[Twist Raw Data]]-Table_TrackDisplacement[[#This Row],[BL Twist Raw Data]],"-")</f>
        <v>0.32010836791940278</v>
      </c>
      <c r="X872" s="29">
        <f ca="1">IFERROR(Table_TrackDisplacement[[#This Row],[Cant Delta Data]]-OFFSET(Table_TrackDisplacement[[#This Row],[Cant Delta Data]],-2,0),"-")</f>
        <v>0.32010836791940278</v>
      </c>
      <c r="Y872" s="29">
        <f ca="1">IFERROR(Table_TrackDisplacement[[#This Row],[Twist Delta Data]]-Table_TrackDisplacement[[#This Row],[Raw Twist Change]],"-")</f>
        <v>0</v>
      </c>
      <c r="Z8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1315.7801591303507</v>
      </c>
      <c r="AA872" s="29">
        <f>_xlfn.XLOOKUP(Table_TrackDisplacement[[#This Row],[Track ID]],Table__Track_Baseline[Track ID],Table__Track_Baseline[Avg. Gauge],"-")</f>
        <v>1315.6175827293309</v>
      </c>
      <c r="AB872" s="29">
        <f>IFERROR(Table_TrackDisplacement[[#This Row],[Gauge Raw Data]]-Table_TrackDisplacement[[#This Row],[BL Gauge Raw Data]],"-")</f>
        <v>0.16257640101980542</v>
      </c>
      <c r="AC8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1.0234839603182975</v>
      </c>
    </row>
    <row r="873" spans="1:29" x14ac:dyDescent="0.25">
      <c r="A873" s="27">
        <v>45831.291666666664</v>
      </c>
      <c r="B873" s="28" t="s">
        <v>16</v>
      </c>
      <c r="C873" s="28" t="str">
        <f>Table_TrackDisplacement[[#This Row],[Epoch]]&amp;"-"&amp;Table_TrackDisplacement[[#This Row],[Track ID]]</f>
        <v>45831.2916666667-250-RL-OP-0025</v>
      </c>
      <c r="D873" s="34">
        <v>51889.947664755273</v>
      </c>
      <c r="E873" s="34">
        <v>159194.34677847879</v>
      </c>
      <c r="F873" s="34">
        <v>18.868421951254046</v>
      </c>
      <c r="G873" s="34">
        <v>51889.584962165369</v>
      </c>
      <c r="H873" s="34">
        <v>159193.08003546728</v>
      </c>
      <c r="I873" s="34">
        <v>18.863251548067314</v>
      </c>
      <c r="J873" s="33">
        <v>-4.8737390898168087E-5</v>
      </c>
      <c r="K873" s="33">
        <v>-1.7161280266009271E-4</v>
      </c>
      <c r="L873" s="33">
        <v>-3.5208816030163348E-4</v>
      </c>
      <c r="M873" s="33">
        <v>-9.8355651425663382E-4</v>
      </c>
      <c r="N873" s="33">
        <v>5.7020282838493586E-5</v>
      </c>
      <c r="O873" s="33">
        <v>-9.9975266951091157E-4</v>
      </c>
      <c r="P873" s="29">
        <f>(Table_TrackDisplacement[[#This Row],[LR Track Z]]-Table_TrackDisplacement[[#This Row],[RR Track Z]])*1000</f>
        <v>5.1704031867316758</v>
      </c>
      <c r="Q873" s="29">
        <f>_xlfn.XLOOKUP(Table_TrackDisplacement[[#This Row],[Track ID]],Table__Track_Baseline[Track ID],Table__Track_Baseline[Avg. Cant],"-")</f>
        <v>4.5227386775223977</v>
      </c>
      <c r="R873" s="29">
        <f>Table_TrackDisplacement[[#This Row],[Cant Raw Data]]-Table_TrackDisplacement[[#This Row],[BL Cant Raw Data]]</f>
        <v>0.64766450920927809</v>
      </c>
      <c r="S873" s="30">
        <f>(Table_TrackDisplacement[[#This Row],[Delta LR Z]]-Table_TrackDisplacement[[#This Row],[Delta RR Z]])*1000</f>
        <v>0.64766450920927809</v>
      </c>
      <c r="T873" s="29">
        <f>Table_TrackDisplacement[[#This Row],[Cant Delta Data]]-Table_TrackDisplacement[[#This Row],[Raw Cant Change]]</f>
        <v>0</v>
      </c>
      <c r="U873" s="29">
        <f ca="1">IFERROR(Table_TrackDisplacement[[#This Row],[Cant Raw Data]]-OFFSET(Table_TrackDisplacement[[#This Row],[Cant Raw Data]],-2,0),"-")</f>
        <v>1.4668754350886104</v>
      </c>
      <c r="V873" s="29">
        <f ca="1">_xlfn.XLOOKUP(Table_TrackDisplacement[[#This Row],[Track ID]],Table__Track_Baseline[Track ID],Table__Track_Baseline[Avg. Twist],"-")</f>
        <v>0.8019222639248369</v>
      </c>
      <c r="W873" s="29">
        <f ca="1">IFERROR(Table_TrackDisplacement[[#This Row],[Twist Raw Data]]-Table_TrackDisplacement[[#This Row],[BL Twist Raw Data]],"-")</f>
        <v>0.6649531711637735</v>
      </c>
      <c r="X873" s="29">
        <f ca="1">IFERROR(Table_TrackDisplacement[[#This Row],[Cant Delta Data]]-OFFSET(Table_TrackDisplacement[[#This Row],[Cant Delta Data]],-2,0),"-")</f>
        <v>0.6649531711637735</v>
      </c>
      <c r="Y873" s="29">
        <f ca="1">IFERROR(Table_TrackDisplacement[[#This Row],[Twist Delta Data]]-Table_TrackDisplacement[[#This Row],[Raw Twist Change]],"-")</f>
        <v>0</v>
      </c>
      <c r="Z8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1317.6561611450195</v>
      </c>
      <c r="AA873" s="29">
        <f>_xlfn.XLOOKUP(Table_TrackDisplacement[[#This Row],[Track ID]],Table__Track_Baseline[Track ID],Table__Track_Baseline[Avg. Gauge],"-")</f>
        <v>1317.6166071174061</v>
      </c>
      <c r="AB873" s="29">
        <f>IFERROR(Table_TrackDisplacement[[#This Row],[Gauge Raw Data]]-Table_TrackDisplacement[[#This Row],[BL Gauge Raw Data]],"-")</f>
        <v>3.9554027613348808E-2</v>
      </c>
      <c r="AC8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1.1600125851345706</v>
      </c>
    </row>
    <row r="874" spans="1:29" x14ac:dyDescent="0.25">
      <c r="A874" s="27">
        <v>45831.291666666664</v>
      </c>
      <c r="B874" s="28" t="s">
        <v>17</v>
      </c>
      <c r="C874" s="28" t="str">
        <f>Table_TrackDisplacement[[#This Row],[Epoch]]&amp;"-"&amp;Table_TrackDisplacement[[#This Row],[Track ID]]</f>
        <v>45831.2916666667-250-RL-OP-0026</v>
      </c>
      <c r="D874" s="34">
        <v>51890.909041018014</v>
      </c>
      <c r="E874" s="34">
        <v>159194.07154127565</v>
      </c>
      <c r="F874" s="34">
        <v>18.868017686084166</v>
      </c>
      <c r="G874" s="34">
        <v>51890.545820572392</v>
      </c>
      <c r="H874" s="34">
        <v>159192.80299814555</v>
      </c>
      <c r="I874" s="34">
        <v>18.862049874221618</v>
      </c>
      <c r="J874" s="33">
        <v>-7.4060779297724366E-5</v>
      </c>
      <c r="K874" s="33">
        <v>-2.6078082737512887E-4</v>
      </c>
      <c r="L874" s="33">
        <v>-1.5440628502005893E-5</v>
      </c>
      <c r="M874" s="33">
        <v>-9.7476837254362181E-4</v>
      </c>
      <c r="N874" s="33">
        <v>8.7494467152282596E-5</v>
      </c>
      <c r="O874" s="33">
        <v>-9.9962048497559408E-4</v>
      </c>
      <c r="P874" s="29">
        <f>(Table_TrackDisplacement[[#This Row],[LR Track Z]]-Table_TrackDisplacement[[#This Row],[RR Track Z]])*1000</f>
        <v>5.9678118625470233</v>
      </c>
      <c r="Q874" s="29">
        <f>_xlfn.XLOOKUP(Table_TrackDisplacement[[#This Row],[Track ID]],Table__Track_Baseline[Track ID],Table__Track_Baseline[Avg. Cant],"-")</f>
        <v>4.9836320060734352</v>
      </c>
      <c r="R874" s="29">
        <f>Table_TrackDisplacement[[#This Row],[Cant Raw Data]]-Table_TrackDisplacement[[#This Row],[BL Cant Raw Data]]</f>
        <v>0.98417985647358819</v>
      </c>
      <c r="S874" s="30">
        <f>(Table_TrackDisplacement[[#This Row],[Delta LR Z]]-Table_TrackDisplacement[[#This Row],[Delta RR Z]])*1000</f>
        <v>0.98417985647358819</v>
      </c>
      <c r="T874" s="29">
        <f>Table_TrackDisplacement[[#This Row],[Cant Delta Data]]-Table_TrackDisplacement[[#This Row],[Raw Cant Change]]</f>
        <v>0</v>
      </c>
      <c r="U874" s="29">
        <f ca="1">IFERROR(Table_TrackDisplacement[[#This Row],[Cant Raw Data]]-OFFSET(Table_TrackDisplacement[[#This Row],[Cant Raw Data]],-2,0),"-")</f>
        <v>1.5948173516306952</v>
      </c>
      <c r="V874" s="29">
        <f ca="1">_xlfn.XLOOKUP(Table_TrackDisplacement[[#This Row],[Track ID]],Table__Track_Baseline[Track ID],Table__Track_Baseline[Avg. Twist],"-")</f>
        <v>0.9217866571091804</v>
      </c>
      <c r="W874" s="29">
        <f ca="1">IFERROR(Table_TrackDisplacement[[#This Row],[Twist Raw Data]]-Table_TrackDisplacement[[#This Row],[BL Twist Raw Data]],"-")</f>
        <v>0.67303069452151476</v>
      </c>
      <c r="X874" s="29">
        <f ca="1">IFERROR(Table_TrackDisplacement[[#This Row],[Cant Delta Data]]-OFFSET(Table_TrackDisplacement[[#This Row],[Cant Delta Data]],-2,0),"-")</f>
        <v>0.67303069452151476</v>
      </c>
      <c r="Y874" s="29">
        <f ca="1">IFERROR(Table_TrackDisplacement[[#This Row],[Twist Delta Data]]-Table_TrackDisplacement[[#This Row],[Raw Twist Change]],"-")</f>
        <v>0</v>
      </c>
      <c r="Z8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1319.5326368977505</v>
      </c>
      <c r="AA874" s="29">
        <f>_xlfn.XLOOKUP(Table_TrackDisplacement[[#This Row],[Track ID]],Table__Track_Baseline[Track ID],Table__Track_Baseline[Avg. Gauge],"-")</f>
        <v>1319.6157879683969</v>
      </c>
      <c r="AB874" s="29">
        <f>IFERROR(Table_TrackDisplacement[[#This Row],[Gauge Raw Data]]-Table_TrackDisplacement[[#This Row],[BL Gauge Raw Data]],"-")</f>
        <v>-8.3151070646408698E-2</v>
      </c>
      <c r="AC8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1.3788327814486225</v>
      </c>
    </row>
    <row r="875" spans="1:29" x14ac:dyDescent="0.25">
      <c r="A875" s="27">
        <v>45831.291666666664</v>
      </c>
      <c r="B875" s="28" t="s">
        <v>18</v>
      </c>
      <c r="C875" s="28" t="str">
        <f>Table_TrackDisplacement[[#This Row],[Epoch]]&amp;"-"&amp;Table_TrackDisplacement[[#This Row],[Track ID]]</f>
        <v>45831.2916666667-250-RL-OP-0027</v>
      </c>
      <c r="D875" s="34">
        <v>51891.869997674046</v>
      </c>
      <c r="E875" s="34">
        <v>159193.79503821288</v>
      </c>
      <c r="F875" s="34">
        <v>18.865661670375356</v>
      </c>
      <c r="G875" s="34">
        <v>51891.504353461787</v>
      </c>
      <c r="H875" s="34">
        <v>159192.52690810763</v>
      </c>
      <c r="I875" s="34">
        <v>18.860283132921658</v>
      </c>
      <c r="J875" s="33">
        <v>-9.9999999656574801E-4</v>
      </c>
      <c r="K875" s="33">
        <v>0</v>
      </c>
      <c r="L875" s="33">
        <v>0</v>
      </c>
      <c r="M875" s="33">
        <v>-5.9261651040287688E-4</v>
      </c>
      <c r="N875" s="33">
        <v>2.5689514586701989E-4</v>
      </c>
      <c r="O875" s="33">
        <v>-9.9973469532343984E-4</v>
      </c>
      <c r="P875" s="29">
        <f>(Table_TrackDisplacement[[#This Row],[LR Track Z]]-Table_TrackDisplacement[[#This Row],[RR Track Z]])*1000</f>
        <v>5.3785374536978736</v>
      </c>
      <c r="Q875" s="29">
        <f>_xlfn.XLOOKUP(Table_TrackDisplacement[[#This Row],[Track ID]],Table__Track_Baseline[Track ID],Table__Track_Baseline[Avg. Cant],"-")</f>
        <v>4.3788027583744338</v>
      </c>
      <c r="R875" s="29">
        <f>Table_TrackDisplacement[[#This Row],[Cant Raw Data]]-Table_TrackDisplacement[[#This Row],[BL Cant Raw Data]]</f>
        <v>0.99973469532343984</v>
      </c>
      <c r="S875" s="30">
        <f>(Table_TrackDisplacement[[#This Row],[Delta LR Z]]-Table_TrackDisplacement[[#This Row],[Delta RR Z]])*1000</f>
        <v>0.99973469532343984</v>
      </c>
      <c r="T875" s="29">
        <f>Table_TrackDisplacement[[#This Row],[Cant Delta Data]]-Table_TrackDisplacement[[#This Row],[Raw Cant Change]]</f>
        <v>0</v>
      </c>
      <c r="U875" s="29">
        <f ca="1">IFERROR(Table_TrackDisplacement[[#This Row],[Cant Raw Data]]-OFFSET(Table_TrackDisplacement[[#This Row],[Cant Raw Data]],-2,0),"-")</f>
        <v>0.20813426696619786</v>
      </c>
      <c r="V875" s="29">
        <f ca="1">_xlfn.XLOOKUP(Table_TrackDisplacement[[#This Row],[Track ID]],Table__Track_Baseline[Track ID],Table__Track_Baseline[Avg. Twist],"-")</f>
        <v>-0.14393591914796389</v>
      </c>
      <c r="W875" s="29">
        <f ca="1">IFERROR(Table_TrackDisplacement[[#This Row],[Twist Raw Data]]-Table_TrackDisplacement[[#This Row],[BL Twist Raw Data]],"-")</f>
        <v>0.35207018611416174</v>
      </c>
      <c r="X875" s="29">
        <f ca="1">IFERROR(Table_TrackDisplacement[[#This Row],[Cant Delta Data]]-OFFSET(Table_TrackDisplacement[[#This Row],[Cant Delta Data]],-2,0),"-")</f>
        <v>0.35207018611416174</v>
      </c>
      <c r="Y875" s="29">
        <f ca="1">IFERROR(Table_TrackDisplacement[[#This Row],[Twist Delta Data]]-Table_TrackDisplacement[[#This Row],[Raw Twist Change]],"-")</f>
        <v>0</v>
      </c>
      <c r="Z8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1319.8024785804405</v>
      </c>
      <c r="AA875" s="29">
        <f>_xlfn.XLOOKUP(Table_TrackDisplacement[[#This Row],[Track ID]],Table__Track_Baseline[Track ID],Table__Track_Baseline[Avg. Gauge],"-")</f>
        <v>1320.1585236010314</v>
      </c>
      <c r="AB875" s="29">
        <f>IFERROR(Table_TrackDisplacement[[#This Row],[Gauge Raw Data]]-Table_TrackDisplacement[[#This Row],[BL Gauge Raw Data]],"-")</f>
        <v>-0.35604502059095466</v>
      </c>
      <c r="AC8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1.1096963016076529</v>
      </c>
    </row>
    <row r="876" spans="1:29" x14ac:dyDescent="0.25">
      <c r="A876" s="27">
        <v>45831.291666666664</v>
      </c>
      <c r="B876" s="28" t="s">
        <v>19</v>
      </c>
      <c r="C876" s="28" t="str">
        <f>Table_TrackDisplacement[[#This Row],[Epoch]]&amp;"-"&amp;Table_TrackDisplacement[[#This Row],[Track ID]]</f>
        <v>45831.2916666667-250-RL-OP-0028</v>
      </c>
      <c r="D876" s="34">
        <v>51892.83098666594</v>
      </c>
      <c r="E876" s="34">
        <v>159193.51846240537</v>
      </c>
      <c r="F876" s="34">
        <v>18.863216230483452</v>
      </c>
      <c r="G876" s="34">
        <v>51892.465288045249</v>
      </c>
      <c r="H876" s="34">
        <v>159192.25013834573</v>
      </c>
      <c r="I876" s="34">
        <v>18.858487246856445</v>
      </c>
      <c r="J876" s="33">
        <v>-9.9999999656574801E-4</v>
      </c>
      <c r="K876" s="33">
        <v>0</v>
      </c>
      <c r="L876" s="33">
        <v>0</v>
      </c>
      <c r="M876" s="33">
        <v>-5.151581863174215E-4</v>
      </c>
      <c r="N876" s="33">
        <v>5.2561389748007059E-4</v>
      </c>
      <c r="O876" s="33">
        <v>-9.9945717997584893E-4</v>
      </c>
      <c r="P876" s="29">
        <f>(Table_TrackDisplacement[[#This Row],[LR Track Z]]-Table_TrackDisplacement[[#This Row],[RR Track Z]])*1000</f>
        <v>4.7289836270074659</v>
      </c>
      <c r="Q876" s="29">
        <f>_xlfn.XLOOKUP(Table_TrackDisplacement[[#This Row],[Track ID]],Table__Track_Baseline[Track ID],Table__Track_Baseline[Avg. Cant],"-")</f>
        <v>3.729526447031617</v>
      </c>
      <c r="R876" s="29">
        <f>Table_TrackDisplacement[[#This Row],[Cant Raw Data]]-Table_TrackDisplacement[[#This Row],[BL Cant Raw Data]]</f>
        <v>0.99945717997584893</v>
      </c>
      <c r="S876" s="30">
        <f>(Table_TrackDisplacement[[#This Row],[Delta LR Z]]-Table_TrackDisplacement[[#This Row],[Delta RR Z]])*1000</f>
        <v>0.99945717997584893</v>
      </c>
      <c r="T876" s="29">
        <f>Table_TrackDisplacement[[#This Row],[Cant Delta Data]]-Table_TrackDisplacement[[#This Row],[Raw Cant Change]]</f>
        <v>0</v>
      </c>
      <c r="U876" s="29">
        <f ca="1">IFERROR(Table_TrackDisplacement[[#This Row],[Cant Raw Data]]-OFFSET(Table_TrackDisplacement[[#This Row],[Cant Raw Data]],-2,0),"-")</f>
        <v>-1.2388282355395575</v>
      </c>
      <c r="V876" s="29">
        <f ca="1">_xlfn.XLOOKUP(Table_TrackDisplacement[[#This Row],[Track ID]],Table__Track_Baseline[Track ID],Table__Track_Baseline[Avg. Twist],"-")</f>
        <v>-1.2541055590418182</v>
      </c>
      <c r="W876" s="29">
        <f ca="1">IFERROR(Table_TrackDisplacement[[#This Row],[Twist Raw Data]]-Table_TrackDisplacement[[#This Row],[BL Twist Raw Data]],"-")</f>
        <v>1.5277323502260742E-2</v>
      </c>
      <c r="X876" s="29">
        <f ca="1">IFERROR(Table_TrackDisplacement[[#This Row],[Cant Delta Data]]-OFFSET(Table_TrackDisplacement[[#This Row],[Cant Delta Data]],-2,0),"-")</f>
        <v>1.5277323502260742E-2</v>
      </c>
      <c r="Y876" s="29">
        <f ca="1">IFERROR(Table_TrackDisplacement[[#This Row],[Twist Delta Data]]-Table_TrackDisplacement[[#This Row],[Raw Twist Change]],"-")</f>
        <v>0</v>
      </c>
      <c r="Z8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1320.0014260289133</v>
      </c>
      <c r="AA876" s="29">
        <f>_xlfn.XLOOKUP(Table_TrackDisplacement[[#This Row],[Track ID]],Table__Track_Baseline[Track ID],Table__Track_Baseline[Avg. Gauge],"-")</f>
        <v>1320.6376231231336</v>
      </c>
      <c r="AB876" s="29">
        <f>IFERROR(Table_TrackDisplacement[[#This Row],[Gauge Raw Data]]-Table_TrackDisplacement[[#This Row],[BL Gauge Raw Data]],"-")</f>
        <v>-0.63619709422027881</v>
      </c>
      <c r="AC8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1.2289248165751805</v>
      </c>
    </row>
    <row r="877" spans="1:29" x14ac:dyDescent="0.25">
      <c r="A877" s="27">
        <v>45831.291666666664</v>
      </c>
      <c r="B877" s="28" t="s">
        <v>20</v>
      </c>
      <c r="C877" s="28" t="str">
        <f>Table_TrackDisplacement[[#This Row],[Epoch]]&amp;"-"&amp;Table_TrackDisplacement[[#This Row],[Track ID]]</f>
        <v>45831.2916666667-250-RL-OP-0029</v>
      </c>
      <c r="D877" s="34">
        <v>51893.791838945894</v>
      </c>
      <c r="E877" s="34">
        <v>159193.24190592306</v>
      </c>
      <c r="F877" s="34">
        <v>18.860908806466888</v>
      </c>
      <c r="G877" s="34">
        <v>51893.426692096931</v>
      </c>
      <c r="H877" s="34">
        <v>159191.97323012195</v>
      </c>
      <c r="I877" s="34">
        <v>18.856702718975292</v>
      </c>
      <c r="J877" s="33">
        <v>-9.9551698076538742E-4</v>
      </c>
      <c r="K877" s="33">
        <v>1.5529978554695845E-5</v>
      </c>
      <c r="L877" s="33">
        <v>-1.1746922396582704E-5</v>
      </c>
      <c r="M877" s="33">
        <v>-4.6158675104379654E-7</v>
      </c>
      <c r="N877" s="33">
        <v>6.6506865550763905E-4</v>
      </c>
      <c r="O877" s="33">
        <v>-9.981871094169037E-4</v>
      </c>
      <c r="P877" s="29">
        <f>(Table_TrackDisplacement[[#This Row],[LR Track Z]]-Table_TrackDisplacement[[#This Row],[RR Track Z]])*1000</f>
        <v>4.2060874915961222</v>
      </c>
      <c r="Q877" s="29">
        <f>_xlfn.XLOOKUP(Table_TrackDisplacement[[#This Row],[Track ID]],Table__Track_Baseline[Track ID],Table__Track_Baseline[Avg. Cant],"-")</f>
        <v>3.2196473045758012</v>
      </c>
      <c r="R877" s="29">
        <f>Table_TrackDisplacement[[#This Row],[Cant Raw Data]]-Table_TrackDisplacement[[#This Row],[BL Cant Raw Data]]</f>
        <v>0.98644018702032099</v>
      </c>
      <c r="S877" s="30">
        <f>(Table_TrackDisplacement[[#This Row],[Delta LR Z]]-Table_TrackDisplacement[[#This Row],[Delta RR Z]])*1000</f>
        <v>0.98644018702032099</v>
      </c>
      <c r="T877" s="29">
        <f>Table_TrackDisplacement[[#This Row],[Cant Delta Data]]-Table_TrackDisplacement[[#This Row],[Raw Cant Change]]</f>
        <v>0</v>
      </c>
      <c r="U877" s="29">
        <f ca="1">IFERROR(Table_TrackDisplacement[[#This Row],[Cant Raw Data]]-OFFSET(Table_TrackDisplacement[[#This Row],[Cant Raw Data]],-2,0),"-")</f>
        <v>-1.1724499621017515</v>
      </c>
      <c r="V877" s="29">
        <f ca="1">_xlfn.XLOOKUP(Table_TrackDisplacement[[#This Row],[Track ID]],Table__Track_Baseline[Track ID],Table__Track_Baseline[Avg. Twist],"-")</f>
        <v>-1.1591554537986326</v>
      </c>
      <c r="W877" s="29">
        <f ca="1">IFERROR(Table_TrackDisplacement[[#This Row],[Twist Raw Data]]-Table_TrackDisplacement[[#This Row],[BL Twist Raw Data]],"-")</f>
        <v>-1.3294508303118846E-2</v>
      </c>
      <c r="X877" s="29">
        <f ca="1">IFERROR(Table_TrackDisplacement[[#This Row],[Cant Delta Data]]-OFFSET(Table_TrackDisplacement[[#This Row],[Cant Delta Data]],-2,0),"-")</f>
        <v>-1.3294508303118846E-2</v>
      </c>
      <c r="Y877" s="29">
        <f ca="1">IFERROR(Table_TrackDisplacement[[#This Row],[Twist Delta Data]]-Table_TrackDisplacement[[#This Row],[Raw Twist Change]],"-")</f>
        <v>0</v>
      </c>
      <c r="Z8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1320.1849115956525</v>
      </c>
      <c r="AA877" s="29">
        <f>_xlfn.XLOOKUP(Table_TrackDisplacement[[#This Row],[Track ID]],Table__Track_Baseline[Track ID],Table__Track_Baseline[Avg. Gauge],"-")</f>
        <v>1321.0817834196855</v>
      </c>
      <c r="AB877" s="29">
        <f>IFERROR(Table_TrackDisplacement[[#This Row],[Gauge Raw Data]]-Table_TrackDisplacement[[#This Row],[BL Gauge Raw Data]],"-")</f>
        <v>-0.89687182403304178</v>
      </c>
      <c r="AC8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1.5443768881278646</v>
      </c>
    </row>
    <row r="878" spans="1:29" x14ac:dyDescent="0.25">
      <c r="A878" s="27">
        <v>45831.291666666664</v>
      </c>
      <c r="B878" s="28" t="s">
        <v>21</v>
      </c>
      <c r="C878" s="28" t="str">
        <f>Table_TrackDisplacement[[#This Row],[Epoch]]&amp;"-"&amp;Table_TrackDisplacement[[#This Row],[Track ID]]</f>
        <v>45831.2916666667-250-RL-OP-0030</v>
      </c>
      <c r="D878" s="34">
        <v>51894.752729759806</v>
      </c>
      <c r="E878" s="34">
        <v>159192.96497846718</v>
      </c>
      <c r="F878" s="34">
        <v>18.861075912100414</v>
      </c>
      <c r="G878" s="34">
        <v>51894.387465102576</v>
      </c>
      <c r="H878" s="34">
        <v>159191.69589464201</v>
      </c>
      <c r="I878" s="34">
        <v>18.85721573318164</v>
      </c>
      <c r="J878" s="33">
        <v>-9.1045029694214463E-4</v>
      </c>
      <c r="K878" s="33">
        <v>3.1021650647744536E-4</v>
      </c>
      <c r="L878" s="33">
        <v>-2.3464867567213332E-4</v>
      </c>
      <c r="M878" s="33">
        <v>-8.7553387857042253E-5</v>
      </c>
      <c r="N878" s="33">
        <v>3.635575994849205E-4</v>
      </c>
      <c r="O878" s="33">
        <v>-6.5613228273164736E-4</v>
      </c>
      <c r="P878" s="29">
        <f>(Table_TrackDisplacement[[#This Row],[LR Track Z]]-Table_TrackDisplacement[[#This Row],[RR Track Z]])*1000</f>
        <v>3.8601789187744373</v>
      </c>
      <c r="Q878" s="29">
        <f>_xlfn.XLOOKUP(Table_TrackDisplacement[[#This Row],[Track ID]],Table__Track_Baseline[Track ID],Table__Track_Baseline[Avg. Cant],"-")</f>
        <v>3.4386953117149233</v>
      </c>
      <c r="R878" s="29">
        <f>Table_TrackDisplacement[[#This Row],[Cant Raw Data]]-Table_TrackDisplacement[[#This Row],[BL Cant Raw Data]]</f>
        <v>0.42148360705951404</v>
      </c>
      <c r="S878" s="30">
        <f>(Table_TrackDisplacement[[#This Row],[Delta LR Z]]-Table_TrackDisplacement[[#This Row],[Delta RR Z]])*1000</f>
        <v>0.42148360705951404</v>
      </c>
      <c r="T878" s="29">
        <f>Table_TrackDisplacement[[#This Row],[Cant Delta Data]]-Table_TrackDisplacement[[#This Row],[Raw Cant Change]]</f>
        <v>0</v>
      </c>
      <c r="U878" s="29">
        <f ca="1">IFERROR(Table_TrackDisplacement[[#This Row],[Cant Raw Data]]-OFFSET(Table_TrackDisplacement[[#This Row],[Cant Raw Data]],-2,0),"-")</f>
        <v>-0.86880470823302858</v>
      </c>
      <c r="V878" s="29">
        <f ca="1">_xlfn.XLOOKUP(Table_TrackDisplacement[[#This Row],[Track ID]],Table__Track_Baseline[Track ID],Table__Track_Baseline[Avg. Twist],"-")</f>
        <v>-0.29083113531669369</v>
      </c>
      <c r="W878" s="29">
        <f ca="1">IFERROR(Table_TrackDisplacement[[#This Row],[Twist Raw Data]]-Table_TrackDisplacement[[#This Row],[BL Twist Raw Data]],"-")</f>
        <v>-0.57797357291633489</v>
      </c>
      <c r="X878" s="29">
        <f ca="1">IFERROR(Table_TrackDisplacement[[#This Row],[Cant Delta Data]]-OFFSET(Table_TrackDisplacement[[#This Row],[Cant Delta Data]],-2,0),"-")</f>
        <v>-0.57797357291633489</v>
      </c>
      <c r="Y878" s="29">
        <f ca="1">IFERROR(Table_TrackDisplacement[[#This Row],[Twist Delta Data]]-Table_TrackDisplacement[[#This Row],[Raw Twist Change]],"-")</f>
        <v>0</v>
      </c>
      <c r="Z8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1320.6085438607474</v>
      </c>
      <c r="AA878" s="29">
        <f>_xlfn.XLOOKUP(Table_TrackDisplacement[[#This Row],[Track ID]],Table__Track_Baseline[Track ID],Table__Track_Baseline[Avg. Gauge],"-")</f>
        <v>1320.8864707908592</v>
      </c>
      <c r="AB878" s="29">
        <f>IFERROR(Table_TrackDisplacement[[#This Row],[Gauge Raw Data]]-Table_TrackDisplacement[[#This Row],[BL Gauge Raw Data]],"-")</f>
        <v>-0.27792693011178926</v>
      </c>
      <c r="AC8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0.92609558157079352</v>
      </c>
    </row>
    <row r="879" spans="1:29" x14ac:dyDescent="0.25">
      <c r="A879" s="27">
        <v>45831.291666666664</v>
      </c>
      <c r="B879" s="28" t="s">
        <v>22</v>
      </c>
      <c r="C879" s="28" t="str">
        <f>Table_TrackDisplacement[[#This Row],[Epoch]]&amp;"-"&amp;Table_TrackDisplacement[[#This Row],[Track ID]]</f>
        <v>45831.2916666667-250-RL-OP-0031</v>
      </c>
      <c r="D879" s="34">
        <v>51895.713620573719</v>
      </c>
      <c r="E879" s="34">
        <v>159192.68805101133</v>
      </c>
      <c r="F879" s="34">
        <v>18.861243017733944</v>
      </c>
      <c r="G879" s="34">
        <v>51895.348238108229</v>
      </c>
      <c r="H879" s="34">
        <v>159191.41855916206</v>
      </c>
      <c r="I879" s="34">
        <v>18.857728747387988</v>
      </c>
      <c r="J879" s="33">
        <v>-8.2538360584294423E-4</v>
      </c>
      <c r="K879" s="33">
        <v>6.0490306350402534E-4</v>
      </c>
      <c r="L879" s="33">
        <v>-4.5755042894057851E-4</v>
      </c>
      <c r="M879" s="33">
        <v>-1.7464518896304071E-4</v>
      </c>
      <c r="N879" s="33">
        <v>6.2046543462201953E-5</v>
      </c>
      <c r="O879" s="33">
        <v>-3.1407745604639103E-4</v>
      </c>
      <c r="P879" s="29">
        <f>(Table_TrackDisplacement[[#This Row],[LR Track Z]]-Table_TrackDisplacement[[#This Row],[RR Track Z]])*1000</f>
        <v>3.5142703459563052</v>
      </c>
      <c r="Q879" s="29">
        <f>_xlfn.XLOOKUP(Table_TrackDisplacement[[#This Row],[Track ID]],Table__Track_Baseline[Track ID],Table__Track_Baseline[Avg. Cant],"-")</f>
        <v>3.6577433188504926</v>
      </c>
      <c r="R879" s="29">
        <f>Table_TrackDisplacement[[#This Row],[Cant Raw Data]]-Table_TrackDisplacement[[#This Row],[BL Cant Raw Data]]</f>
        <v>-0.14347297289418748</v>
      </c>
      <c r="S879" s="30">
        <f>(Table_TrackDisplacement[[#This Row],[Delta LR Z]]-Table_TrackDisplacement[[#This Row],[Delta RR Z]])*1000</f>
        <v>-0.14347297289418748</v>
      </c>
      <c r="T879" s="29">
        <f>Table_TrackDisplacement[[#This Row],[Cant Delta Data]]-Table_TrackDisplacement[[#This Row],[Raw Cant Change]]</f>
        <v>0</v>
      </c>
      <c r="U879" s="29">
        <f ca="1">IFERROR(Table_TrackDisplacement[[#This Row],[Cant Raw Data]]-OFFSET(Table_TrackDisplacement[[#This Row],[Cant Raw Data]],-2,0),"-")</f>
        <v>-0.691817145639817</v>
      </c>
      <c r="V879" s="29">
        <f ca="1">_xlfn.XLOOKUP(Table_TrackDisplacement[[#This Row],[Track ID]],Table__Track_Baseline[Track ID],Table__Track_Baseline[Avg. Twist],"-")</f>
        <v>0.43809601427469147</v>
      </c>
      <c r="W879" s="29">
        <f ca="1">IFERROR(Table_TrackDisplacement[[#This Row],[Twist Raw Data]]-Table_TrackDisplacement[[#This Row],[BL Twist Raw Data]],"-")</f>
        <v>-1.1299131599145085</v>
      </c>
      <c r="X879" s="29">
        <f ca="1">IFERROR(Table_TrackDisplacement[[#This Row],[Cant Delta Data]]-OFFSET(Table_TrackDisplacement[[#This Row],[Cant Delta Data]],-2,0),"-")</f>
        <v>-1.1299131599145085</v>
      </c>
      <c r="Y879" s="29">
        <f ca="1">IFERROR(Table_TrackDisplacement[[#This Row],[Twist Delta Data]]-Table_TrackDisplacement[[#This Row],[Raw Twist Change]],"-")</f>
        <v>0</v>
      </c>
      <c r="Z8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1321.0322674068527</v>
      </c>
      <c r="AA879" s="29">
        <f>_xlfn.XLOOKUP(Table_TrackDisplacement[[#This Row],[Track ID]],Table__Track_Baseline[Track ID],Table__Track_Baseline[Avg. Gauge],"-")</f>
        <v>1320.6911946526989</v>
      </c>
      <c r="AB879" s="29">
        <f>IFERROR(Table_TrackDisplacement[[#This Row],[Gauge Raw Data]]-Table_TrackDisplacement[[#This Row],[BL Gauge Raw Data]],"-")</f>
        <v>0.34107275415385629</v>
      </c>
      <c r="AC8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0.85949879726872103</v>
      </c>
    </row>
    <row r="880" spans="1:29" x14ac:dyDescent="0.25">
      <c r="A880" s="27">
        <v>45831.291666666664</v>
      </c>
      <c r="B880" s="28" t="s">
        <v>23</v>
      </c>
      <c r="C880" s="28" t="str">
        <f>Table_TrackDisplacement[[#This Row],[Epoch]]&amp;"-"&amp;Table_TrackDisplacement[[#This Row],[Track ID]]</f>
        <v>45831.2916666667-250-RL-OP-0032</v>
      </c>
      <c r="D880" s="34">
        <v>51896.675404337235</v>
      </c>
      <c r="E880" s="34">
        <v>159192.41090242262</v>
      </c>
      <c r="F880" s="34">
        <v>18.861498400271905</v>
      </c>
      <c r="G880" s="34">
        <v>51896.308530813891</v>
      </c>
      <c r="H880" s="34">
        <v>159191.14174193272</v>
      </c>
      <c r="I880" s="34">
        <v>18.85824732893396</v>
      </c>
      <c r="J880" s="33">
        <v>2.1345476852729917E-6</v>
      </c>
      <c r="K880" s="33">
        <v>6.7415818921290338E-4</v>
      </c>
      <c r="L880" s="33">
        <v>-6.5237204821855244E-4</v>
      </c>
      <c r="M880" s="33">
        <v>-9.9059742933604866E-4</v>
      </c>
      <c r="N880" s="33">
        <v>3.3081247238442302E-5</v>
      </c>
      <c r="O880" s="33">
        <v>-9.293614173344622E-6</v>
      </c>
      <c r="P880" s="29">
        <f>(Table_TrackDisplacement[[#This Row],[LR Track Z]]-Table_TrackDisplacement[[#This Row],[RR Track Z]])*1000</f>
        <v>3.2510713379458878</v>
      </c>
      <c r="Q880" s="29">
        <f>_xlfn.XLOOKUP(Table_TrackDisplacement[[#This Row],[Track ID]],Table__Track_Baseline[Track ID],Table__Track_Baseline[Avg. Cant],"-")</f>
        <v>3.8941497719910956</v>
      </c>
      <c r="R880" s="29">
        <f>Table_TrackDisplacement[[#This Row],[Cant Raw Data]]-Table_TrackDisplacement[[#This Row],[BL Cant Raw Data]]</f>
        <v>-0.64307843404520781</v>
      </c>
      <c r="S880" s="30">
        <f>(Table_TrackDisplacement[[#This Row],[Delta LR Z]]-Table_TrackDisplacement[[#This Row],[Delta RR Z]])*1000</f>
        <v>-0.64307843404520781</v>
      </c>
      <c r="T880" s="29">
        <f>Table_TrackDisplacement[[#This Row],[Cant Delta Data]]-Table_TrackDisplacement[[#This Row],[Raw Cant Change]]</f>
        <v>0</v>
      </c>
      <c r="U880" s="29">
        <f ca="1">IFERROR(Table_TrackDisplacement[[#This Row],[Cant Raw Data]]-OFFSET(Table_TrackDisplacement[[#This Row],[Cant Raw Data]],-2,0),"-")</f>
        <v>-0.60910758082854954</v>
      </c>
      <c r="V880" s="29">
        <f ca="1">_xlfn.XLOOKUP(Table_TrackDisplacement[[#This Row],[Track ID]],Table__Track_Baseline[Track ID],Table__Track_Baseline[Avg. Twist],"-")</f>
        <v>0.45545446027617231</v>
      </c>
      <c r="W880" s="29">
        <f ca="1">IFERROR(Table_TrackDisplacement[[#This Row],[Twist Raw Data]]-Table_TrackDisplacement[[#This Row],[BL Twist Raw Data]],"-")</f>
        <v>-1.0645620411047219</v>
      </c>
      <c r="X880" s="29">
        <f ca="1">IFERROR(Table_TrackDisplacement[[#This Row],[Cant Delta Data]]-OFFSET(Table_TrackDisplacement[[#This Row],[Cant Delta Data]],-2,0),"-")</f>
        <v>-1.0645620411047219</v>
      </c>
      <c r="Y880" s="29">
        <f ca="1">IFERROR(Table_TrackDisplacement[[#This Row],[Twist Delta Data]]-Table_TrackDisplacement[[#This Row],[Raw Twist Change]],"-")</f>
        <v>0</v>
      </c>
      <c r="Z8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1321.1264514502136</v>
      </c>
      <c r="AA880" s="29">
        <f>_xlfn.XLOOKUP(Table_TrackDisplacement[[#This Row],[Track ID]],Table__Track_Baseline[Track ID],Table__Track_Baseline[Avg. Gauge],"-")</f>
        <v>1320.2368798619764</v>
      </c>
      <c r="AB880" s="29">
        <f>IFERROR(Table_TrackDisplacement[[#This Row],[Gauge Raw Data]]-Table_TrackDisplacement[[#This Row],[BL Gauge Raw Data]],"-")</f>
        <v>0.88957158823723148</v>
      </c>
      <c r="AC8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1.3453796103947855</v>
      </c>
    </row>
    <row r="881" spans="1:29" x14ac:dyDescent="0.25">
      <c r="A881" s="27">
        <v>45831.291666666664</v>
      </c>
      <c r="B881" s="28" t="s">
        <v>24</v>
      </c>
      <c r="C881" s="28" t="str">
        <f>Table_TrackDisplacement[[#This Row],[Epoch]]&amp;"-"&amp;Table_TrackDisplacement[[#This Row],[Track ID]]</f>
        <v>45831.2916666667-250-RL-OP-0033</v>
      </c>
      <c r="D881" s="34">
        <v>51897.636450471109</v>
      </c>
      <c r="E881" s="34">
        <v>159192.13451905019</v>
      </c>
      <c r="F881" s="34">
        <v>18.863098404693126</v>
      </c>
      <c r="G881" s="34">
        <v>51897.270545837273</v>
      </c>
      <c r="H881" s="34">
        <v>159190.86874605055</v>
      </c>
      <c r="I881" s="34">
        <v>18.858833083067108</v>
      </c>
      <c r="J881" s="33">
        <v>3.684263356262818E-5</v>
      </c>
      <c r="K881" s="33">
        <v>7.9597122385166585E-4</v>
      </c>
      <c r="L881" s="33">
        <v>-4.1993922797090022E-4</v>
      </c>
      <c r="M881" s="33">
        <v>-8.7422897922806442E-4</v>
      </c>
      <c r="N881" s="33">
        <v>4.4250290375202894E-4</v>
      </c>
      <c r="O881" s="33">
        <v>-1.243135915629523E-4</v>
      </c>
      <c r="P881" s="29">
        <f>(Table_TrackDisplacement[[#This Row],[LR Track Z]]-Table_TrackDisplacement[[#This Row],[RR Track Z]])*1000</f>
        <v>4.2653216260184479</v>
      </c>
      <c r="Q881" s="29">
        <f>_xlfn.XLOOKUP(Table_TrackDisplacement[[#This Row],[Track ID]],Table__Track_Baseline[Track ID],Table__Track_Baseline[Avg. Cant],"-")</f>
        <v>4.5609472624263958</v>
      </c>
      <c r="R881" s="29">
        <f>Table_TrackDisplacement[[#This Row],[Cant Raw Data]]-Table_TrackDisplacement[[#This Row],[BL Cant Raw Data]]</f>
        <v>-0.29562563640794792</v>
      </c>
      <c r="S881" s="30">
        <f>(Table_TrackDisplacement[[#This Row],[Delta LR Z]]-Table_TrackDisplacement[[#This Row],[Delta RR Z]])*1000</f>
        <v>-0.29562563640794792</v>
      </c>
      <c r="T881" s="29">
        <f>Table_TrackDisplacement[[#This Row],[Cant Delta Data]]-Table_TrackDisplacement[[#This Row],[Raw Cant Change]]</f>
        <v>0</v>
      </c>
      <c r="U881" s="29">
        <f ca="1">IFERROR(Table_TrackDisplacement[[#This Row],[Cant Raw Data]]-OFFSET(Table_TrackDisplacement[[#This Row],[Cant Raw Data]],-2,0),"-")</f>
        <v>0.75105128006214272</v>
      </c>
      <c r="V881" s="29">
        <f ca="1">_xlfn.XLOOKUP(Table_TrackDisplacement[[#This Row],[Track ID]],Table__Track_Baseline[Track ID],Table__Track_Baseline[Avg. Twist],"-")</f>
        <v>0.90320394357590317</v>
      </c>
      <c r="W881" s="29">
        <f ca="1">IFERROR(Table_TrackDisplacement[[#This Row],[Twist Raw Data]]-Table_TrackDisplacement[[#This Row],[BL Twist Raw Data]],"-")</f>
        <v>-0.15215266351376044</v>
      </c>
      <c r="X881" s="29">
        <f ca="1">IFERROR(Table_TrackDisplacement[[#This Row],[Cant Delta Data]]-OFFSET(Table_TrackDisplacement[[#This Row],[Cant Delta Data]],-2,0),"-")</f>
        <v>-0.15215266351376044</v>
      </c>
      <c r="Y881" s="29">
        <f ca="1">IFERROR(Table_TrackDisplacement[[#This Row],[Twist Delta Data]]-Table_TrackDisplacement[[#This Row],[Raw Twist Change]],"-")</f>
        <v>0</v>
      </c>
      <c r="Z8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1317.6060415221668</v>
      </c>
      <c r="AA881" s="29">
        <f>_xlfn.XLOOKUP(Table_TrackDisplacement[[#This Row],[Track ID]],Table__Track_Baseline[Track ID],Table__Track_Baseline[Avg. Gauge],"-")</f>
        <v>1317.0146897271238</v>
      </c>
      <c r="AB881" s="29">
        <f>IFERROR(Table_TrackDisplacement[[#This Row],[Gauge Raw Data]]-Table_TrackDisplacement[[#This Row],[BL Gauge Raw Data]],"-")</f>
        <v>0.5913517950430105</v>
      </c>
      <c r="AC8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1.0209729936921432</v>
      </c>
    </row>
    <row r="882" spans="1:29" x14ac:dyDescent="0.25">
      <c r="A882" s="27">
        <v>45831.291666666664</v>
      </c>
      <c r="B882" s="28" t="s">
        <v>25</v>
      </c>
      <c r="C882" s="28" t="str">
        <f>Table_TrackDisplacement[[#This Row],[Epoch]]&amp;"-"&amp;Table_TrackDisplacement[[#This Row],[Track ID]]</f>
        <v>45831.2916666667-250-RL-OP-0034</v>
      </c>
      <c r="D882" s="34">
        <v>51898.597496604991</v>
      </c>
      <c r="E882" s="34">
        <v>159191.85813567779</v>
      </c>
      <c r="F882" s="34">
        <v>18.86469840911435</v>
      </c>
      <c r="G882" s="34">
        <v>51898.232560860655</v>
      </c>
      <c r="H882" s="34">
        <v>159190.59575016837</v>
      </c>
      <c r="I882" s="34">
        <v>18.859418837200256</v>
      </c>
      <c r="J882" s="33">
        <v>7.1550726715940982E-5</v>
      </c>
      <c r="K882" s="33">
        <v>9.1778428759425879E-4</v>
      </c>
      <c r="L882" s="33">
        <v>-1.87506407723248E-4</v>
      </c>
      <c r="M882" s="33">
        <v>-7.5786053639603779E-4</v>
      </c>
      <c r="N882" s="33">
        <v>8.5192453116178513E-4</v>
      </c>
      <c r="O882" s="33">
        <v>-2.3933356895255997E-4</v>
      </c>
      <c r="P882" s="29">
        <f>(Table_TrackDisplacement[[#This Row],[LR Track Z]]-Table_TrackDisplacement[[#This Row],[RR Track Z]])*1000</f>
        <v>5.2795719140945607</v>
      </c>
      <c r="Q882" s="29">
        <f>_xlfn.XLOOKUP(Table_TrackDisplacement[[#This Row],[Track ID]],Table__Track_Baseline[Track ID],Table__Track_Baseline[Avg. Cant],"-")</f>
        <v>5.2277447528652488</v>
      </c>
      <c r="R882" s="29">
        <f>Table_TrackDisplacement[[#This Row],[Cant Raw Data]]-Table_TrackDisplacement[[#This Row],[BL Cant Raw Data]]</f>
        <v>5.1827161229311969E-2</v>
      </c>
      <c r="S882" s="30">
        <f>(Table_TrackDisplacement[[#This Row],[Delta LR Z]]-Table_TrackDisplacement[[#This Row],[Delta RR Z]])*1000</f>
        <v>5.1827161229311969E-2</v>
      </c>
      <c r="T882" s="29">
        <f>Table_TrackDisplacement[[#This Row],[Cant Delta Data]]-Table_TrackDisplacement[[#This Row],[Raw Cant Change]]</f>
        <v>0</v>
      </c>
      <c r="U882" s="29">
        <f ca="1">IFERROR(Table_TrackDisplacement[[#This Row],[Cant Raw Data]]-OFFSET(Table_TrackDisplacement[[#This Row],[Cant Raw Data]],-2,0),"-")</f>
        <v>2.028500576148673</v>
      </c>
      <c r="V882" s="29">
        <f ca="1">_xlfn.XLOOKUP(Table_TrackDisplacement[[#This Row],[Track ID]],Table__Track_Baseline[Track ID],Table__Track_Baseline[Avg. Twist],"-")</f>
        <v>1.3335949808741532</v>
      </c>
      <c r="W882" s="29">
        <f ca="1">IFERROR(Table_TrackDisplacement[[#This Row],[Twist Raw Data]]-Table_TrackDisplacement[[#This Row],[BL Twist Raw Data]],"-")</f>
        <v>0.69490559527451978</v>
      </c>
      <c r="X882" s="29">
        <f ca="1">IFERROR(Table_TrackDisplacement[[#This Row],[Cant Delta Data]]-OFFSET(Table_TrackDisplacement[[#This Row],[Cant Delta Data]],-2,0),"-")</f>
        <v>0.69490559527451978</v>
      </c>
      <c r="Y882" s="29">
        <f ca="1">IFERROR(Table_TrackDisplacement[[#This Row],[Twist Delta Data]]-Table_TrackDisplacement[[#This Row],[Raw Twist Change]],"-")</f>
        <v>0</v>
      </c>
      <c r="Z8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1314.0864300913909</v>
      </c>
      <c r="AA882" s="29">
        <f>_xlfn.XLOOKUP(Table_TrackDisplacement[[#This Row],[Track ID]],Table__Track_Baseline[Track ID],Table__Track_Baseline[Avg. Gauge],"-")</f>
        <v>1313.7928485909856</v>
      </c>
      <c r="AB882" s="29">
        <f>IFERROR(Table_TrackDisplacement[[#This Row],[Gauge Raw Data]]-Table_TrackDisplacement[[#This Row],[BL Gauge Raw Data]],"-")</f>
        <v>0.29358150040525288</v>
      </c>
      <c r="AC8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0.83363457553981168</v>
      </c>
    </row>
    <row r="883" spans="1:29" x14ac:dyDescent="0.25">
      <c r="A883" s="27">
        <v>45831.291666666664</v>
      </c>
      <c r="B883" s="28" t="s">
        <v>26</v>
      </c>
      <c r="C883" s="28" t="str">
        <f>Table_TrackDisplacement[[#This Row],[Epoch]]&amp;"-"&amp;Table_TrackDisplacement[[#This Row],[Track ID]]</f>
        <v>45831.2916666667-250-RL-OP-0035</v>
      </c>
      <c r="D883" s="34">
        <v>51899.557752893597</v>
      </c>
      <c r="E883" s="34">
        <v>159191.58339357786</v>
      </c>
      <c r="F883" s="34">
        <v>18.865938379525691</v>
      </c>
      <c r="G883" s="34">
        <v>51899.203488296611</v>
      </c>
      <c r="H883" s="34">
        <v>159190.32067681968</v>
      </c>
      <c r="I883" s="34">
        <v>18.85971612452855</v>
      </c>
      <c r="J883" s="33">
        <v>-9.9553792097140104E-4</v>
      </c>
      <c r="K883" s="33">
        <v>1.3493238657247275E-3</v>
      </c>
      <c r="L883" s="33">
        <v>-6.1620474308909934E-5</v>
      </c>
      <c r="M883" s="33">
        <v>1.0623516573105007E-5</v>
      </c>
      <c r="N883" s="33">
        <v>1.0378694569226354E-3</v>
      </c>
      <c r="O883" s="33">
        <v>-3.7420356374084918E-4</v>
      </c>
      <c r="P883" s="29">
        <f>(Table_TrackDisplacement[[#This Row],[LR Track Z]]-Table_TrackDisplacement[[#This Row],[RR Track Z]])*1000</f>
        <v>6.222254997140908</v>
      </c>
      <c r="Q883" s="29">
        <f>_xlfn.XLOOKUP(Table_TrackDisplacement[[#This Row],[Track ID]],Table__Track_Baseline[Track ID],Table__Track_Baseline[Avg. Cant],"-")</f>
        <v>5.9096719077089688</v>
      </c>
      <c r="R883" s="29">
        <f>Table_TrackDisplacement[[#This Row],[Cant Raw Data]]-Table_TrackDisplacement[[#This Row],[BL Cant Raw Data]]</f>
        <v>0.31258308943193924</v>
      </c>
      <c r="S883" s="30">
        <f>(Table_TrackDisplacement[[#This Row],[Delta LR Z]]-Table_TrackDisplacement[[#This Row],[Delta RR Z]])*1000</f>
        <v>0.31258308943193924</v>
      </c>
      <c r="T883" s="29">
        <f>Table_TrackDisplacement[[#This Row],[Cant Delta Data]]-Table_TrackDisplacement[[#This Row],[Raw Cant Change]]</f>
        <v>0</v>
      </c>
      <c r="U883" s="29">
        <f ca="1">IFERROR(Table_TrackDisplacement[[#This Row],[Cant Raw Data]]-OFFSET(Table_TrackDisplacement[[#This Row],[Cant Raw Data]],-2,0),"-")</f>
        <v>1.9569333711224601</v>
      </c>
      <c r="V883" s="29">
        <f ca="1">_xlfn.XLOOKUP(Table_TrackDisplacement[[#This Row],[Track ID]],Table__Track_Baseline[Track ID],Table__Track_Baseline[Avg. Twist],"-")</f>
        <v>1.348724645282573</v>
      </c>
      <c r="W883" s="29">
        <f ca="1">IFERROR(Table_TrackDisplacement[[#This Row],[Twist Raw Data]]-Table_TrackDisplacement[[#This Row],[BL Twist Raw Data]],"-")</f>
        <v>0.60820872583988717</v>
      </c>
      <c r="X883" s="29">
        <f ca="1">IFERROR(Table_TrackDisplacement[[#This Row],[Cant Delta Data]]-OFFSET(Table_TrackDisplacement[[#This Row],[Cant Delta Data]],-2,0),"-")</f>
        <v>0.60820872583988717</v>
      </c>
      <c r="Y883" s="29">
        <f ca="1">IFERROR(Table_TrackDisplacement[[#This Row],[Twist Delta Data]]-Table_TrackDisplacement[[#This Row],[Raw Twist Change]],"-")</f>
        <v>0</v>
      </c>
      <c r="Z8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1311.4860779006499</v>
      </c>
      <c r="AA883" s="29">
        <f>_xlfn.XLOOKUP(Table_TrackDisplacement[[#This Row],[Track ID]],Table__Track_Baseline[Track ID],Table__Track_Baseline[Avg. Gauge],"-")</f>
        <v>1311.4569710845515</v>
      </c>
      <c r="AB883" s="29">
        <f>IFERROR(Table_TrackDisplacement[[#This Row],[Gauge Raw Data]]-Table_TrackDisplacement[[#This Row],[BL Gauge Raw Data]],"-")</f>
        <v>2.9106816098419586E-2</v>
      </c>
      <c r="AC8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1.0986686829807717</v>
      </c>
    </row>
    <row r="884" spans="1:29" x14ac:dyDescent="0.25">
      <c r="A884" s="27">
        <v>45831.291666666664</v>
      </c>
      <c r="B884" s="28" t="s">
        <v>27</v>
      </c>
      <c r="C884" s="28" t="str">
        <f>Table_TrackDisplacement[[#This Row],[Epoch]]&amp;"-"&amp;Table_TrackDisplacement[[#This Row],[Track ID]]</f>
        <v>45831.2916666667-250-RL-OP-0036</v>
      </c>
      <c r="D884" s="34">
        <v>51900.520801428909</v>
      </c>
      <c r="E884" s="34">
        <v>159191.31406588148</v>
      </c>
      <c r="F884" s="34">
        <v>18.865605835141952</v>
      </c>
      <c r="G884" s="34">
        <v>51900.16613239151</v>
      </c>
      <c r="H884" s="34">
        <v>159190.04990867738</v>
      </c>
      <c r="I884" s="34">
        <v>18.858736500280006</v>
      </c>
      <c r="J884" s="33">
        <v>-9.7145766631001607E-4</v>
      </c>
      <c r="K884" s="33">
        <v>1.4356192550621927E-3</v>
      </c>
      <c r="L884" s="33">
        <v>-3.9416485804721901E-4</v>
      </c>
      <c r="M884" s="33">
        <v>6.7221881181467324E-5</v>
      </c>
      <c r="N884" s="33">
        <v>1.2396247766446322E-3</v>
      </c>
      <c r="O884" s="33">
        <v>-5.919458674696898E-4</v>
      </c>
      <c r="P884" s="29">
        <f>(Table_TrackDisplacement[[#This Row],[LR Track Z]]-Table_TrackDisplacement[[#This Row],[RR Track Z]])*1000</f>
        <v>6.8693348619461858</v>
      </c>
      <c r="Q884" s="29">
        <f>_xlfn.XLOOKUP(Table_TrackDisplacement[[#This Row],[Track ID]],Table__Track_Baseline[Track ID],Table__Track_Baseline[Avg. Cant],"-")</f>
        <v>6.671553852523715</v>
      </c>
      <c r="R884" s="29">
        <f>Table_TrackDisplacement[[#This Row],[Cant Raw Data]]-Table_TrackDisplacement[[#This Row],[BL Cant Raw Data]]</f>
        <v>0.19778100942247079</v>
      </c>
      <c r="S884" s="30">
        <f>(Table_TrackDisplacement[[#This Row],[Delta LR Z]]-Table_TrackDisplacement[[#This Row],[Delta RR Z]])*1000</f>
        <v>0.19778100942247079</v>
      </c>
      <c r="T884" s="29">
        <f>Table_TrackDisplacement[[#This Row],[Cant Delta Data]]-Table_TrackDisplacement[[#This Row],[Raw Cant Change]]</f>
        <v>0</v>
      </c>
      <c r="U884" s="29">
        <f ca="1">IFERROR(Table_TrackDisplacement[[#This Row],[Cant Raw Data]]-OFFSET(Table_TrackDisplacement[[#This Row],[Cant Raw Data]],-2,0),"-")</f>
        <v>1.5897629478516251</v>
      </c>
      <c r="V884" s="29">
        <f ca="1">_xlfn.XLOOKUP(Table_TrackDisplacement[[#This Row],[Track ID]],Table__Track_Baseline[Track ID],Table__Track_Baseline[Avg. Twist],"-")</f>
        <v>1.4438090996584663</v>
      </c>
      <c r="W884" s="29">
        <f ca="1">IFERROR(Table_TrackDisplacement[[#This Row],[Twist Raw Data]]-Table_TrackDisplacement[[#This Row],[BL Twist Raw Data]],"-")</f>
        <v>0.14595384819315882</v>
      </c>
      <c r="X884" s="29">
        <f ca="1">IFERROR(Table_TrackDisplacement[[#This Row],[Cant Delta Data]]-OFFSET(Table_TrackDisplacement[[#This Row],[Cant Delta Data]],-2,0),"-")</f>
        <v>0.14595384819315882</v>
      </c>
      <c r="Y884" s="29">
        <f ca="1">IFERROR(Table_TrackDisplacement[[#This Row],[Twist Delta Data]]-Table_TrackDisplacement[[#This Row],[Raw Twist Change]],"-")</f>
        <v>0</v>
      </c>
      <c r="Z8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1312.9854342437234</v>
      </c>
      <c r="AA884" s="29">
        <f>_xlfn.XLOOKUP(Table_TrackDisplacement[[#This Row],[Track ID]],Table__Track_Baseline[Track ID],Table__Track_Baseline[Avg. Gauge],"-")</f>
        <v>1313.0767033808097</v>
      </c>
      <c r="AB884" s="29">
        <f>IFERROR(Table_TrackDisplacement[[#This Row],[Gauge Raw Data]]-Table_TrackDisplacement[[#This Row],[BL Gauge Raw Data]],"-")</f>
        <v>-9.1269137086328556E-2</v>
      </c>
      <c r="AC8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1.0753540652433764</v>
      </c>
    </row>
    <row r="885" spans="1:29" x14ac:dyDescent="0.25">
      <c r="A885" s="27">
        <v>45831.291666666664</v>
      </c>
      <c r="B885" s="28" t="s">
        <v>28</v>
      </c>
      <c r="C885" s="28" t="str">
        <f>Table_TrackDisplacement[[#This Row],[Epoch]]&amp;"-"&amp;Table_TrackDisplacement[[#This Row],[Track ID]]</f>
        <v>45831.2916666667-250-RL-OP-0037</v>
      </c>
      <c r="D885" s="34">
        <v>51901.483849964221</v>
      </c>
      <c r="E885" s="34">
        <v>159191.04473818507</v>
      </c>
      <c r="F885" s="34">
        <v>18.865273290758211</v>
      </c>
      <c r="G885" s="34">
        <v>51901.12877648641</v>
      </c>
      <c r="H885" s="34">
        <v>159189.77914053507</v>
      </c>
      <c r="I885" s="34">
        <v>18.857756876031466</v>
      </c>
      <c r="J885" s="33">
        <v>-9.473774116486311E-4</v>
      </c>
      <c r="K885" s="33">
        <v>1.5219146152958274E-3</v>
      </c>
      <c r="L885" s="33">
        <v>-7.2670924178908081E-4</v>
      </c>
      <c r="M885" s="33">
        <v>1.2382025306578726E-4</v>
      </c>
      <c r="N885" s="33">
        <v>1.441380096366629E-3</v>
      </c>
      <c r="O885" s="33">
        <v>-8.0968817119853043E-4</v>
      </c>
      <c r="P885" s="29">
        <f>(Table_TrackDisplacement[[#This Row],[LR Track Z]]-Table_TrackDisplacement[[#This Row],[RR Track Z]])*1000</f>
        <v>7.5164147267443582</v>
      </c>
      <c r="Q885" s="29">
        <f>_xlfn.XLOOKUP(Table_TrackDisplacement[[#This Row],[Track ID]],Table__Track_Baseline[Track ID],Table__Track_Baseline[Avg. Cant],"-")</f>
        <v>7.4334357973349086</v>
      </c>
      <c r="R885" s="29">
        <f>Table_TrackDisplacement[[#This Row],[Cant Raw Data]]-Table_TrackDisplacement[[#This Row],[BL Cant Raw Data]]</f>
        <v>8.297892940944962E-2</v>
      </c>
      <c r="S885" s="30">
        <f>(Table_TrackDisplacement[[#This Row],[Delta LR Z]]-Table_TrackDisplacement[[#This Row],[Delta RR Z]])*1000</f>
        <v>8.297892940944962E-2</v>
      </c>
      <c r="T885" s="29">
        <f>Table_TrackDisplacement[[#This Row],[Cant Delta Data]]-Table_TrackDisplacement[[#This Row],[Raw Cant Change]]</f>
        <v>0</v>
      </c>
      <c r="U885" s="29">
        <f ca="1">IFERROR(Table_TrackDisplacement[[#This Row],[Cant Raw Data]]-OFFSET(Table_TrackDisplacement[[#This Row],[Cant Raw Data]],-2,0),"-")</f>
        <v>1.2941597296034502</v>
      </c>
      <c r="V885" s="29">
        <f ca="1">_xlfn.XLOOKUP(Table_TrackDisplacement[[#This Row],[Track ID]],Table__Track_Baseline[Track ID],Table__Track_Baseline[Avg. Twist],"-")</f>
        <v>1.5237638896259398</v>
      </c>
      <c r="W885" s="29">
        <f ca="1">IFERROR(Table_TrackDisplacement[[#This Row],[Twist Raw Data]]-Table_TrackDisplacement[[#This Row],[BL Twist Raw Data]],"-")</f>
        <v>-0.22960416002248962</v>
      </c>
      <c r="X885" s="29">
        <f ca="1">IFERROR(Table_TrackDisplacement[[#This Row],[Cant Delta Data]]-OFFSET(Table_TrackDisplacement[[#This Row],[Cant Delta Data]],-2,0),"-")</f>
        <v>-0.22960416002248962</v>
      </c>
      <c r="Y885" s="29">
        <f ca="1">IFERROR(Table_TrackDisplacement[[#This Row],[Twist Delta Data]]-Table_TrackDisplacement[[#This Row],[Raw Twist Change]],"-")</f>
        <v>0</v>
      </c>
      <c r="Z8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1314.4851017828855</v>
      </c>
      <c r="AA885" s="29">
        <f>_xlfn.XLOOKUP(Table_TrackDisplacement[[#This Row],[Track ID]],Table__Track_Baseline[Track ID],Table__Track_Baseline[Avg. Gauge],"-")</f>
        <v>1314.6968682557522</v>
      </c>
      <c r="AB885" s="29">
        <f>IFERROR(Table_TrackDisplacement[[#This Row],[Gauge Raw Data]]-Table_TrackDisplacement[[#This Row],[BL Gauge Raw Data]],"-")</f>
        <v>-0.21176647286665684</v>
      </c>
      <c r="AC8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1.0774208780020551</v>
      </c>
    </row>
    <row r="886" spans="1:29" x14ac:dyDescent="0.25">
      <c r="A886" s="27">
        <v>45831.291666666664</v>
      </c>
      <c r="B886" s="28" t="s">
        <v>29</v>
      </c>
      <c r="C886" s="28" t="str">
        <f>Table_TrackDisplacement[[#This Row],[Epoch]]&amp;"-"&amp;Table_TrackDisplacement[[#This Row],[Track ID]]</f>
        <v>45831.2916666667-250-RL-OP-0038</v>
      </c>
      <c r="D886" s="34">
        <v>51902.447765809411</v>
      </c>
      <c r="E886" s="34">
        <v>159190.77623042284</v>
      </c>
      <c r="F886" s="34">
        <v>18.865124802963386</v>
      </c>
      <c r="G886" s="34">
        <v>51902.099861120325</v>
      </c>
      <c r="H886" s="34">
        <v>159189.50700598882</v>
      </c>
      <c r="I886" s="34">
        <v>18.8569</v>
      </c>
      <c r="J886" s="33">
        <v>-2.0321749616414309E-8</v>
      </c>
      <c r="K886" s="33">
        <v>1.3333389069885015E-3</v>
      </c>
      <c r="L886" s="33">
        <v>-9.6038001932896577E-4</v>
      </c>
      <c r="M886" s="33">
        <v>-7.548631401732564E-6</v>
      </c>
      <c r="N886" s="33">
        <v>1.6390458040405065E-3</v>
      </c>
      <c r="O886" s="33">
        <v>-1.0000000000012221E-3</v>
      </c>
      <c r="P886" s="29">
        <f>(Table_TrackDisplacement[[#This Row],[LR Track Z]]-Table_TrackDisplacement[[#This Row],[RR Track Z]])*1000</f>
        <v>8.2248029633866793</v>
      </c>
      <c r="Q886" s="29">
        <f>_xlfn.XLOOKUP(Table_TrackDisplacement[[#This Row],[Track ID]],Table__Track_Baseline[Track ID],Table__Track_Baseline[Avg. Cant],"-")</f>
        <v>8.1851829827144229</v>
      </c>
      <c r="R886" s="29">
        <f>Table_TrackDisplacement[[#This Row],[Cant Raw Data]]-Table_TrackDisplacement[[#This Row],[BL Cant Raw Data]]</f>
        <v>3.9619980672256361E-2</v>
      </c>
      <c r="S886" s="30">
        <f>(Table_TrackDisplacement[[#This Row],[Delta LR Z]]-Table_TrackDisplacement[[#This Row],[Delta RR Z]])*1000</f>
        <v>3.9619980672256361E-2</v>
      </c>
      <c r="T886" s="29">
        <f>Table_TrackDisplacement[[#This Row],[Cant Delta Data]]-Table_TrackDisplacement[[#This Row],[Raw Cant Change]]</f>
        <v>0</v>
      </c>
      <c r="U886" s="29">
        <f ca="1">IFERROR(Table_TrackDisplacement[[#This Row],[Cant Raw Data]]-OFFSET(Table_TrackDisplacement[[#This Row],[Cant Raw Data]],-2,0),"-")</f>
        <v>1.3554681014404935</v>
      </c>
      <c r="V886" s="29">
        <f ca="1">_xlfn.XLOOKUP(Table_TrackDisplacement[[#This Row],[Track ID]],Table__Track_Baseline[Track ID],Table__Track_Baseline[Avg. Twist],"-")</f>
        <v>1.5136291301907079</v>
      </c>
      <c r="W886" s="29">
        <f ca="1">IFERROR(Table_TrackDisplacement[[#This Row],[Twist Raw Data]]-Table_TrackDisplacement[[#This Row],[BL Twist Raw Data]],"-")</f>
        <v>-0.15816102875021443</v>
      </c>
      <c r="X886" s="29">
        <f ca="1">IFERROR(Table_TrackDisplacement[[#This Row],[Cant Delta Data]]-OFFSET(Table_TrackDisplacement[[#This Row],[Cant Delta Data]],-2,0),"-")</f>
        <v>-0.15816102875021443</v>
      </c>
      <c r="Y886" s="29">
        <f ca="1">IFERROR(Table_TrackDisplacement[[#This Row],[Twist Delta Data]]-Table_TrackDisplacement[[#This Row],[Raw Twist Change]],"-")</f>
        <v>0</v>
      </c>
      <c r="Z8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1316.06838119093</v>
      </c>
      <c r="AA886" s="29">
        <f>_xlfn.XLOOKUP(Table_TrackDisplacement[[#This Row],[Track ID]],Table__Track_Baseline[Track ID],Table__Track_Baseline[Avg. Gauge],"-")</f>
        <v>1316.360972673865</v>
      </c>
      <c r="AB886" s="29">
        <f>IFERROR(Table_TrackDisplacement[[#This Row],[Gauge Raw Data]]-Table_TrackDisplacement[[#This Row],[BL Gauge Raw Data]],"-")</f>
        <v>-0.29259148293499493</v>
      </c>
      <c r="AC8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0.30835551757647089</v>
      </c>
    </row>
    <row r="887" spans="1:29" x14ac:dyDescent="0.25">
      <c r="A887" s="27">
        <v>45831.291666666664</v>
      </c>
      <c r="B887" s="28" t="s">
        <v>30</v>
      </c>
      <c r="C887" s="28" t="str">
        <f>Table_TrackDisplacement[[#This Row],[Epoch]]&amp;"-"&amp;Table_TrackDisplacement[[#This Row],[Track ID]]</f>
        <v>45831.2916666667-250-RL-OP-0039</v>
      </c>
      <c r="D887" s="34">
        <v>51903.412339687522</v>
      </c>
      <c r="E887" s="34">
        <v>159190.51241847003</v>
      </c>
      <c r="F887" s="34">
        <v>18.865822806114334</v>
      </c>
      <c r="G887" s="34">
        <v>51903.064443484443</v>
      </c>
      <c r="H887" s="34">
        <v>159189.2432241418</v>
      </c>
      <c r="I887" s="34">
        <v>18.8569</v>
      </c>
      <c r="J887" s="33">
        <v>-1.3399403542280197E-7</v>
      </c>
      <c r="K887" s="33">
        <v>1.3333699898794293E-3</v>
      </c>
      <c r="L887" s="33">
        <v>-7.3879176052571438E-4</v>
      </c>
      <c r="M887" s="33">
        <v>-6.3965911976993084E-5</v>
      </c>
      <c r="N887" s="33">
        <v>1.4326121308840811E-3</v>
      </c>
      <c r="O887" s="33">
        <v>-1.0000000000012221E-3</v>
      </c>
      <c r="P887" s="29">
        <f>(Table_TrackDisplacement[[#This Row],[LR Track Z]]-Table_TrackDisplacement[[#This Row],[RR Track Z]])*1000</f>
        <v>8.9228061143344917</v>
      </c>
      <c r="Q887" s="29">
        <f>_xlfn.XLOOKUP(Table_TrackDisplacement[[#This Row],[Track ID]],Table__Track_Baseline[Track ID],Table__Track_Baseline[Avg. Cant],"-")</f>
        <v>8.6615978748589839</v>
      </c>
      <c r="R887" s="29">
        <f>Table_TrackDisplacement[[#This Row],[Cant Raw Data]]-Table_TrackDisplacement[[#This Row],[BL Cant Raw Data]]</f>
        <v>0.26120823947550775</v>
      </c>
      <c r="S887" s="30">
        <f>(Table_TrackDisplacement[[#This Row],[Delta LR Z]]-Table_TrackDisplacement[[#This Row],[Delta RR Z]])*1000</f>
        <v>0.26120823947550775</v>
      </c>
      <c r="T887" s="29">
        <f>Table_TrackDisplacement[[#This Row],[Cant Delta Data]]-Table_TrackDisplacement[[#This Row],[Raw Cant Change]]</f>
        <v>0</v>
      </c>
      <c r="U887" s="29">
        <f ca="1">IFERROR(Table_TrackDisplacement[[#This Row],[Cant Raw Data]]-OFFSET(Table_TrackDisplacement[[#This Row],[Cant Raw Data]],-2,0),"-")</f>
        <v>1.4063913875901335</v>
      </c>
      <c r="V887" s="29">
        <f ca="1">_xlfn.XLOOKUP(Table_TrackDisplacement[[#This Row],[Track ID]],Table__Track_Baseline[Track ID],Table__Track_Baseline[Avg. Twist],"-")</f>
        <v>1.2281620775240754</v>
      </c>
      <c r="W887" s="29">
        <f ca="1">IFERROR(Table_TrackDisplacement[[#This Row],[Twist Raw Data]]-Table_TrackDisplacement[[#This Row],[BL Twist Raw Data]],"-")</f>
        <v>0.17822931006605813</v>
      </c>
      <c r="X887" s="29">
        <f ca="1">IFERROR(Table_TrackDisplacement[[#This Row],[Cant Delta Data]]-OFFSET(Table_TrackDisplacement[[#This Row],[Cant Delta Data]],-2,0),"-")</f>
        <v>0.17822931006605813</v>
      </c>
      <c r="Y887" s="29">
        <f ca="1">IFERROR(Table_TrackDisplacement[[#This Row],[Twist Delta Data]]-Table_TrackDisplacement[[#This Row],[Raw Twist Change]],"-")</f>
        <v>0</v>
      </c>
      <c r="Z8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1316.0416510836046</v>
      </c>
      <c r="AA887" s="29">
        <f>_xlfn.XLOOKUP(Table_TrackDisplacement[[#This Row],[Track ID]],Table__Track_Baseline[Track ID],Table__Track_Baseline[Avg. Gauge],"-")</f>
        <v>1316.118744445334</v>
      </c>
      <c r="AB887" s="29">
        <f>IFERROR(Table_TrackDisplacement[[#This Row],[Gauge Raw Data]]-Table_TrackDisplacement[[#This Row],[BL Gauge Raw Data]],"-")</f>
        <v>-7.7093361729339449E-2</v>
      </c>
      <c r="AC8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0.28662390107801677</v>
      </c>
    </row>
    <row r="888" spans="1:29" x14ac:dyDescent="0.25">
      <c r="A888" s="27">
        <v>45831.291666666664</v>
      </c>
      <c r="B888" s="28" t="s">
        <v>31</v>
      </c>
      <c r="C888" s="28" t="str">
        <f>Table_TrackDisplacement[[#This Row],[Epoch]]&amp;"-"&amp;Table_TrackDisplacement[[#This Row],[Track ID]]</f>
        <v>45831.2916666667-250-RL-OP-0040</v>
      </c>
      <c r="D888" s="34">
        <v>51904.37691356564</v>
      </c>
      <c r="E888" s="34">
        <v>159190.24860651721</v>
      </c>
      <c r="F888" s="34">
        <v>18.866520809265278</v>
      </c>
      <c r="G888" s="34">
        <v>51904.029025848562</v>
      </c>
      <c r="H888" s="34">
        <v>159188.97944229477</v>
      </c>
      <c r="I888" s="34">
        <v>18.8569</v>
      </c>
      <c r="J888" s="33">
        <v>-2.4766632122918963E-7</v>
      </c>
      <c r="K888" s="33">
        <v>1.3334010727703571E-3</v>
      </c>
      <c r="L888" s="33">
        <v>-5.172035017260157E-4</v>
      </c>
      <c r="M888" s="33">
        <v>-1.203831925522536E-4</v>
      </c>
      <c r="N888" s="33">
        <v>1.2261784577276558E-3</v>
      </c>
      <c r="O888" s="33">
        <v>-1.0000000000012221E-3</v>
      </c>
      <c r="P888" s="29">
        <f>(Table_TrackDisplacement[[#This Row],[LR Track Z]]-Table_TrackDisplacement[[#This Row],[RR Track Z]])*1000</f>
        <v>9.6208092652787514</v>
      </c>
      <c r="Q888" s="29">
        <f>_xlfn.XLOOKUP(Table_TrackDisplacement[[#This Row],[Track ID]],Table__Track_Baseline[Track ID],Table__Track_Baseline[Avg. Cant],"-")</f>
        <v>9.1380127670035449</v>
      </c>
      <c r="R888" s="29">
        <f>Table_TrackDisplacement[[#This Row],[Cant Raw Data]]-Table_TrackDisplacement[[#This Row],[BL Cant Raw Data]]</f>
        <v>0.48279649827520643</v>
      </c>
      <c r="S888" s="30">
        <f>(Table_TrackDisplacement[[#This Row],[Delta LR Z]]-Table_TrackDisplacement[[#This Row],[Delta RR Z]])*1000</f>
        <v>0.48279649827520643</v>
      </c>
      <c r="T888" s="29">
        <f>Table_TrackDisplacement[[#This Row],[Cant Delta Data]]-Table_TrackDisplacement[[#This Row],[Raw Cant Change]]</f>
        <v>0</v>
      </c>
      <c r="U888" s="29">
        <f ca="1">IFERROR(Table_TrackDisplacement[[#This Row],[Cant Raw Data]]-OFFSET(Table_TrackDisplacement[[#This Row],[Cant Raw Data]],-2,0),"-")</f>
        <v>1.3960063018920721</v>
      </c>
      <c r="V888" s="29">
        <f ca="1">_xlfn.XLOOKUP(Table_TrackDisplacement[[#This Row],[Track ID]],Table__Track_Baseline[Track ID],Table__Track_Baseline[Avg. Twist],"-")</f>
        <v>0.95282978428912202</v>
      </c>
      <c r="W888" s="29">
        <f ca="1">IFERROR(Table_TrackDisplacement[[#This Row],[Twist Raw Data]]-Table_TrackDisplacement[[#This Row],[BL Twist Raw Data]],"-")</f>
        <v>0.44317651760295007</v>
      </c>
      <c r="X888" s="29">
        <f ca="1">IFERROR(Table_TrackDisplacement[[#This Row],[Cant Delta Data]]-OFFSET(Table_TrackDisplacement[[#This Row],[Cant Delta Data]],-2,0),"-")</f>
        <v>0.44317651760295007</v>
      </c>
      <c r="Y888" s="29">
        <f ca="1">IFERROR(Table_TrackDisplacement[[#This Row],[Twist Delta Data]]-Table_TrackDisplacement[[#This Row],[Raw Twist Change]],"-")</f>
        <v>0</v>
      </c>
      <c r="Z8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1316.0152913936095</v>
      </c>
      <c r="AA888" s="29">
        <f>_xlfn.XLOOKUP(Table_TrackDisplacement[[#This Row],[Track ID]],Table__Track_Baseline[Track ID],Table__Track_Baseline[Avg. Gauge],"-")</f>
        <v>1315.8766898367924</v>
      </c>
      <c r="AB888" s="29">
        <f>IFERROR(Table_TrackDisplacement[[#This Row],[Gauge Raw Data]]-Table_TrackDisplacement[[#This Row],[BL Gauge Raw Data]],"-")</f>
        <v>0.1386015568170933</v>
      </c>
      <c r="AC8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0.50894173790936215</v>
      </c>
    </row>
    <row r="889" spans="1:29" x14ac:dyDescent="0.25">
      <c r="A889" s="27">
        <v>45831.291666666664</v>
      </c>
      <c r="B889" s="28" t="s">
        <v>32</v>
      </c>
      <c r="C889" s="28" t="str">
        <f>Table_TrackDisplacement[[#This Row],[Epoch]]&amp;"-"&amp;Table_TrackDisplacement[[#This Row],[Track ID]]</f>
        <v>45831.2916666667-250-RL-OP-0041</v>
      </c>
      <c r="D889" s="34">
        <v>51905.341856193925</v>
      </c>
      <c r="E889" s="34">
        <v>159189.98623491602</v>
      </c>
      <c r="F889" s="34">
        <v>18.867392432941728</v>
      </c>
      <c r="G889" s="34">
        <v>51905.003864651924</v>
      </c>
      <c r="H889" s="34">
        <v>159188.71400367381</v>
      </c>
      <c r="I889" s="34">
        <v>18.857104633955977</v>
      </c>
      <c r="J889" s="33">
        <v>1.481648359913379E-5</v>
      </c>
      <c r="K889" s="33">
        <v>1.3890945992898196E-3</v>
      </c>
      <c r="L889" s="33">
        <v>-3.7309020656550729E-4</v>
      </c>
      <c r="M889" s="33">
        <v>7.3985574999824166E-6</v>
      </c>
      <c r="N889" s="33">
        <v>1.0279077978339046E-3</v>
      </c>
      <c r="O889" s="33">
        <v>-1.0000647690127096E-3</v>
      </c>
      <c r="P889" s="29">
        <f>(Table_TrackDisplacement[[#This Row],[LR Track Z]]-Table_TrackDisplacement[[#This Row],[RR Track Z]])*1000</f>
        <v>10.287798985750385</v>
      </c>
      <c r="Q889" s="29">
        <f>_xlfn.XLOOKUP(Table_TrackDisplacement[[#This Row],[Track ID]],Table__Track_Baseline[Track ID],Table__Track_Baseline[Avg. Cant],"-")</f>
        <v>9.6608244233031826</v>
      </c>
      <c r="R889" s="29">
        <f>Table_TrackDisplacement[[#This Row],[Cant Raw Data]]-Table_TrackDisplacement[[#This Row],[BL Cant Raw Data]]</f>
        <v>0.62697456244720229</v>
      </c>
      <c r="S889" s="30">
        <f>(Table_TrackDisplacement[[#This Row],[Delta LR Z]]-Table_TrackDisplacement[[#This Row],[Delta RR Z]])*1000</f>
        <v>0.62697456244720229</v>
      </c>
      <c r="T889" s="29">
        <f>Table_TrackDisplacement[[#This Row],[Cant Delta Data]]-Table_TrackDisplacement[[#This Row],[Raw Cant Change]]</f>
        <v>0</v>
      </c>
      <c r="U889" s="29">
        <f ca="1">IFERROR(Table_TrackDisplacement[[#This Row],[Cant Raw Data]]-OFFSET(Table_TrackDisplacement[[#This Row],[Cant Raw Data]],-2,0),"-")</f>
        <v>1.3649928714158932</v>
      </c>
      <c r="V889" s="29">
        <f ca="1">_xlfn.XLOOKUP(Table_TrackDisplacement[[#This Row],[Track ID]],Table__Track_Baseline[Track ID],Table__Track_Baseline[Avg. Twist],"-")</f>
        <v>0.99922654844419867</v>
      </c>
      <c r="W889" s="29">
        <f ca="1">IFERROR(Table_TrackDisplacement[[#This Row],[Twist Raw Data]]-Table_TrackDisplacement[[#This Row],[BL Twist Raw Data]],"-")</f>
        <v>0.36576632297169454</v>
      </c>
      <c r="X889" s="29">
        <f ca="1">IFERROR(Table_TrackDisplacement[[#This Row],[Cant Delta Data]]-OFFSET(Table_TrackDisplacement[[#This Row],[Cant Delta Data]],-2,0),"-")</f>
        <v>0.36576632297169454</v>
      </c>
      <c r="Y889" s="29">
        <f ca="1">IFERROR(Table_TrackDisplacement[[#This Row],[Twist Delta Data]]-Table_TrackDisplacement[[#This Row],[Raw Twist Change]],"-")</f>
        <v>0</v>
      </c>
      <c r="Z8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1316.4028467503601</v>
      </c>
      <c r="AA889" s="29">
        <f>_xlfn.XLOOKUP(Table_TrackDisplacement[[#This Row],[Track ID]],Table__Track_Baseline[Track ID],Table__Track_Baseline[Avg. Gauge],"-")</f>
        <v>1316.0471258679206</v>
      </c>
      <c r="AB889" s="29">
        <f>IFERROR(Table_TrackDisplacement[[#This Row],[Gauge Raw Data]]-Table_TrackDisplacement[[#This Row],[BL Gauge Raw Data]],"-")</f>
        <v>0.35572088243952749</v>
      </c>
      <c r="AC8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0.72360765137568006</v>
      </c>
    </row>
    <row r="890" spans="1:29" x14ac:dyDescent="0.25">
      <c r="A890" s="27">
        <v>45831.291666666664</v>
      </c>
      <c r="B890" s="28" t="s">
        <v>33</v>
      </c>
      <c r="C890" s="28" t="str">
        <f>Table_TrackDisplacement[[#This Row],[Epoch]]&amp;"-"&amp;Table_TrackDisplacement[[#This Row],[Track ID]]</f>
        <v>45831.2916666667-250-RL-OP-0042</v>
      </c>
      <c r="D890" s="34">
        <v>51906.308696346234</v>
      </c>
      <c r="E890" s="34">
        <v>159189.73085839444</v>
      </c>
      <c r="F890" s="34">
        <v>18.869110605337301</v>
      </c>
      <c r="G890" s="34">
        <v>51905.970516824033</v>
      </c>
      <c r="H890" s="34">
        <v>159188.45791499614</v>
      </c>
      <c r="I890" s="34">
        <v>18.858576820689617</v>
      </c>
      <c r="J890" s="33">
        <v>1.0186987492488697E-4</v>
      </c>
      <c r="K890" s="33">
        <v>1.7167165642604232E-3</v>
      </c>
      <c r="L890" s="33">
        <v>-6.0667935600378087E-4</v>
      </c>
      <c r="M890" s="33">
        <v>6.0625556216109544E-5</v>
      </c>
      <c r="N890" s="33">
        <v>1.228683307999745E-3</v>
      </c>
      <c r="O890" s="33">
        <v>-1.0005307331262259E-3</v>
      </c>
      <c r="P890" s="29">
        <f>(Table_TrackDisplacement[[#This Row],[LR Track Z]]-Table_TrackDisplacement[[#This Row],[RR Track Z]])*1000</f>
        <v>10.533784647684286</v>
      </c>
      <c r="Q890" s="29">
        <f>_xlfn.XLOOKUP(Table_TrackDisplacement[[#This Row],[Track ID]],Table__Track_Baseline[Track ID],Table__Track_Baseline[Avg. Cant],"-")</f>
        <v>10.139933270561841</v>
      </c>
      <c r="R890" s="29">
        <f>Table_TrackDisplacement[[#This Row],[Cant Raw Data]]-Table_TrackDisplacement[[#This Row],[BL Cant Raw Data]]</f>
        <v>0.393851377122445</v>
      </c>
      <c r="S890" s="30">
        <f>(Table_TrackDisplacement[[#This Row],[Delta LR Z]]-Table_TrackDisplacement[[#This Row],[Delta RR Z]])*1000</f>
        <v>0.393851377122445</v>
      </c>
      <c r="T890" s="29">
        <f>Table_TrackDisplacement[[#This Row],[Cant Delta Data]]-Table_TrackDisplacement[[#This Row],[Raw Cant Change]]</f>
        <v>0</v>
      </c>
      <c r="U890" s="29">
        <f ca="1">IFERROR(Table_TrackDisplacement[[#This Row],[Cant Raw Data]]-OFFSET(Table_TrackDisplacement[[#This Row],[Cant Raw Data]],-2,0),"-")</f>
        <v>0.91297538240553422</v>
      </c>
      <c r="V890" s="29">
        <f ca="1">_xlfn.XLOOKUP(Table_TrackDisplacement[[#This Row],[Track ID]],Table__Track_Baseline[Track ID],Table__Track_Baseline[Avg. Twist],"-")</f>
        <v>1.0019205035582956</v>
      </c>
      <c r="W890" s="29">
        <f ca="1">IFERROR(Table_TrackDisplacement[[#This Row],[Twist Raw Data]]-Table_TrackDisplacement[[#This Row],[BL Twist Raw Data]],"-")</f>
        <v>-8.894512115276143E-2</v>
      </c>
      <c r="X890" s="29">
        <f ca="1">IFERROR(Table_TrackDisplacement[[#This Row],[Cant Delta Data]]-OFFSET(Table_TrackDisplacement[[#This Row],[Cant Delta Data]],-2,0),"-")</f>
        <v>-8.894512115276143E-2</v>
      </c>
      <c r="Y890" s="29">
        <f ca="1">IFERROR(Table_TrackDisplacement[[#This Row],[Twist Delta Data]]-Table_TrackDisplacement[[#This Row],[Raw Twist Change]],"-")</f>
        <v>0</v>
      </c>
      <c r="Z8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1317.1413155546868</v>
      </c>
      <c r="AA890" s="29">
        <f>_xlfn.XLOOKUP(Table_TrackDisplacement[[#This Row],[Track ID]],Table__Track_Baseline[Track ID],Table__Track_Baseline[Avg. Gauge],"-")</f>
        <v>1316.655979842496</v>
      </c>
      <c r="AB890" s="29">
        <f>IFERROR(Table_TrackDisplacement[[#This Row],[Gauge Raw Data]]-Table_TrackDisplacement[[#This Row],[BL Gauge Raw Data]],"-")</f>
        <v>0.4853357121908175</v>
      </c>
      <c r="AC8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0.62848743846110267</v>
      </c>
    </row>
    <row r="891" spans="1:29" x14ac:dyDescent="0.25">
      <c r="A891" s="27">
        <v>45831.291666666664</v>
      </c>
      <c r="B891" s="28" t="s">
        <v>34</v>
      </c>
      <c r="C891" s="28" t="str">
        <f>Table_TrackDisplacement[[#This Row],[Epoch]]&amp;"-"&amp;Table_TrackDisplacement[[#This Row],[Track ID]]</f>
        <v>45831.2916666667-250-RL-OP-0043</v>
      </c>
      <c r="D891" s="34">
        <v>51907.275536498542</v>
      </c>
      <c r="E891" s="34">
        <v>159189.47548187288</v>
      </c>
      <c r="F891" s="34">
        <v>18.870828777732875</v>
      </c>
      <c r="G891" s="34">
        <v>51906.937168996134</v>
      </c>
      <c r="H891" s="34">
        <v>159188.20182631849</v>
      </c>
      <c r="I891" s="34">
        <v>18.860049007423257</v>
      </c>
      <c r="J891" s="33">
        <v>1.8892325897468254E-4</v>
      </c>
      <c r="K891" s="33">
        <v>2.0443385874386877E-3</v>
      </c>
      <c r="L891" s="33">
        <v>-8.4026850543850173E-4</v>
      </c>
      <c r="M891" s="33">
        <v>1.1385255493223667E-4</v>
      </c>
      <c r="N891" s="33">
        <v>1.4294588763732463E-3</v>
      </c>
      <c r="O891" s="33">
        <v>-1.0009966972397422E-3</v>
      </c>
      <c r="P891" s="29">
        <f>(Table_TrackDisplacement[[#This Row],[LR Track Z]]-Table_TrackDisplacement[[#This Row],[RR Track Z]])*1000</f>
        <v>10.779770309618186</v>
      </c>
      <c r="Q891" s="29">
        <f>_xlfn.XLOOKUP(Table_TrackDisplacement[[#This Row],[Track ID]],Table__Track_Baseline[Track ID],Table__Track_Baseline[Avg. Cant],"-")</f>
        <v>10.619042117816946</v>
      </c>
      <c r="R891" s="29">
        <f>Table_TrackDisplacement[[#This Row],[Cant Raw Data]]-Table_TrackDisplacement[[#This Row],[BL Cant Raw Data]]</f>
        <v>0.16072819180124043</v>
      </c>
      <c r="S891" s="30">
        <f>(Table_TrackDisplacement[[#This Row],[Delta LR Z]]-Table_TrackDisplacement[[#This Row],[Delta RR Z]])*1000</f>
        <v>0.16072819180124043</v>
      </c>
      <c r="T891" s="29">
        <f>Table_TrackDisplacement[[#This Row],[Cant Delta Data]]-Table_TrackDisplacement[[#This Row],[Raw Cant Change]]</f>
        <v>0</v>
      </c>
      <c r="U891" s="29">
        <f ca="1">IFERROR(Table_TrackDisplacement[[#This Row],[Cant Raw Data]]-OFFSET(Table_TrackDisplacement[[#This Row],[Cant Raw Data]],-2,0),"-")</f>
        <v>0.4919713238678014</v>
      </c>
      <c r="V891" s="29">
        <f ca="1">_xlfn.XLOOKUP(Table_TrackDisplacement[[#This Row],[Track ID]],Table__Track_Baseline[Track ID],Table__Track_Baseline[Avg. Twist],"-")</f>
        <v>0.95821769451376326</v>
      </c>
      <c r="W891" s="29">
        <f ca="1">IFERROR(Table_TrackDisplacement[[#This Row],[Twist Raw Data]]-Table_TrackDisplacement[[#This Row],[BL Twist Raw Data]],"-")</f>
        <v>-0.46624637064596186</v>
      </c>
      <c r="X891" s="29">
        <f ca="1">IFERROR(Table_TrackDisplacement[[#This Row],[Cant Delta Data]]-OFFSET(Table_TrackDisplacement[[#This Row],[Cant Delta Data]],-2,0),"-")</f>
        <v>-0.46624637064596186</v>
      </c>
      <c r="Y891" s="29">
        <f ca="1">IFERROR(Table_TrackDisplacement[[#This Row],[Twist Delta Data]]-Table_TrackDisplacement[[#This Row],[Raw Twist Change]],"-")</f>
        <v>0</v>
      </c>
      <c r="Z8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1317.8798281248316</v>
      </c>
      <c r="AA891" s="29">
        <f>_xlfn.XLOOKUP(Table_TrackDisplacement[[#This Row],[Track ID]],Table__Track_Baseline[Track ID],Table__Track_Baseline[Avg. Gauge],"-")</f>
        <v>1317.2650047757083</v>
      </c>
      <c r="AB891" s="29">
        <f>IFERROR(Table_TrackDisplacement[[#This Row],[Gauge Raw Data]]-Table_TrackDisplacement[[#This Row],[BL Gauge Raw Data]],"-")</f>
        <v>0.61482334912329861</v>
      </c>
      <c r="AC8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0.63995798403101856</v>
      </c>
    </row>
    <row r="892" spans="1:29" x14ac:dyDescent="0.25">
      <c r="A892" s="27">
        <v>45831.291666666664</v>
      </c>
      <c r="B892" s="28" t="s">
        <v>35</v>
      </c>
      <c r="C892" s="28" t="str">
        <f>Table_TrackDisplacement[[#This Row],[Epoch]]&amp;"-"&amp;Table_TrackDisplacement[[#This Row],[Track ID]]</f>
        <v>45831.2916666667-250-RL-OP-0044</v>
      </c>
      <c r="D892" s="34">
        <v>51908.24281274675</v>
      </c>
      <c r="E892" s="34">
        <v>159189.22352581975</v>
      </c>
      <c r="F892" s="34">
        <v>18.872961662236339</v>
      </c>
      <c r="G892" s="34">
        <v>51907.905517584324</v>
      </c>
      <c r="H892" s="34">
        <v>159187.94920456348</v>
      </c>
      <c r="I892" s="34">
        <v>18.861831288624526</v>
      </c>
      <c r="J892" s="33">
        <v>-1.2388256436679512E-5</v>
      </c>
      <c r="K892" s="33">
        <v>2.285472844960168E-3</v>
      </c>
      <c r="L892" s="33">
        <v>-8.9792028555990555E-4</v>
      </c>
      <c r="M892" s="33">
        <v>1.0110570656252094E-3</v>
      </c>
      <c r="N892" s="33">
        <v>1.3769209908787161E-3</v>
      </c>
      <c r="O892" s="33">
        <v>-9.9970184131947804E-4</v>
      </c>
      <c r="P892" s="29">
        <f>(Table_TrackDisplacement[[#This Row],[LR Track Z]]-Table_TrackDisplacement[[#This Row],[RR Track Z]])*1000</f>
        <v>11.130373611813127</v>
      </c>
      <c r="Q892" s="29">
        <f>_xlfn.XLOOKUP(Table_TrackDisplacement[[#This Row],[Track ID]],Table__Track_Baseline[Track ID],Table__Track_Baseline[Avg. Cant],"-")</f>
        <v>11.028592056053554</v>
      </c>
      <c r="R892" s="29">
        <f>Table_TrackDisplacement[[#This Row],[Cant Raw Data]]-Table_TrackDisplacement[[#This Row],[BL Cant Raw Data]]</f>
        <v>0.10178155575957248</v>
      </c>
      <c r="S892" s="30">
        <f>(Table_TrackDisplacement[[#This Row],[Delta LR Z]]-Table_TrackDisplacement[[#This Row],[Delta RR Z]])*1000</f>
        <v>0.10178155575957248</v>
      </c>
      <c r="T892" s="29">
        <f>Table_TrackDisplacement[[#This Row],[Cant Delta Data]]-Table_TrackDisplacement[[#This Row],[Raw Cant Change]]</f>
        <v>0</v>
      </c>
      <c r="U892" s="29">
        <f ca="1">IFERROR(Table_TrackDisplacement[[#This Row],[Cant Raw Data]]-OFFSET(Table_TrackDisplacement[[#This Row],[Cant Raw Data]],-2,0),"-")</f>
        <v>0.59658896412884133</v>
      </c>
      <c r="V892" s="29">
        <f ca="1">_xlfn.XLOOKUP(Table_TrackDisplacement[[#This Row],[Track ID]],Table__Track_Baseline[Track ID],Table__Track_Baseline[Avg. Twist],"-")</f>
        <v>0.88865878549171384</v>
      </c>
      <c r="W892" s="29">
        <f ca="1">IFERROR(Table_TrackDisplacement[[#This Row],[Twist Raw Data]]-Table_TrackDisplacement[[#This Row],[BL Twist Raw Data]],"-")</f>
        <v>-0.29206982136287252</v>
      </c>
      <c r="X892" s="29">
        <f ca="1">IFERROR(Table_TrackDisplacement[[#This Row],[Cant Delta Data]]-OFFSET(Table_TrackDisplacement[[#This Row],[Cant Delta Data]],-2,0),"-")</f>
        <v>-0.29206982136287252</v>
      </c>
      <c r="Y892" s="29">
        <f ca="1">IFERROR(Table_TrackDisplacement[[#This Row],[Twist Delta Data]]-Table_TrackDisplacement[[#This Row],[Raw Twist Change]],"-")</f>
        <v>0</v>
      </c>
      <c r="Z8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1318.2513326289838</v>
      </c>
      <c r="AA892" s="29">
        <f>_xlfn.XLOOKUP(Table_TrackDisplacement[[#This Row],[Track ID]],Table__Track_Baseline[Track ID],Table__Track_Baseline[Avg. Gauge],"-")</f>
        <v>1317.6346329476246</v>
      </c>
      <c r="AB892" s="29">
        <f>IFERROR(Table_TrackDisplacement[[#This Row],[Gauge Raw Data]]-Table_TrackDisplacement[[#This Row],[BL Gauge Raw Data]],"-")</f>
        <v>0.61669968135925046</v>
      </c>
      <c r="AC8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1.3723214943656774</v>
      </c>
    </row>
    <row r="893" spans="1:29" x14ac:dyDescent="0.25">
      <c r="A893" s="27">
        <v>45831.291666666664</v>
      </c>
      <c r="B893" s="28" t="s">
        <v>36</v>
      </c>
      <c r="C893" s="28" t="str">
        <f>Table_TrackDisplacement[[#This Row],[Epoch]]&amp;"-"&amp;Table_TrackDisplacement[[#This Row],[Track ID]]</f>
        <v>45831.2916666667-250-RL-OP-0045</v>
      </c>
      <c r="D893" s="34">
        <v>51909.212340103608</v>
      </c>
      <c r="E893" s="34">
        <v>159188.97856142768</v>
      </c>
      <c r="F893" s="34">
        <v>18.875986708591611</v>
      </c>
      <c r="G893" s="34">
        <v>51908.874845612292</v>
      </c>
      <c r="H893" s="34">
        <v>159187.70344515948</v>
      </c>
      <c r="I893" s="34">
        <v>18.864174266709448</v>
      </c>
      <c r="J893" s="33">
        <v>-5.1357303163968027E-5</v>
      </c>
      <c r="K893" s="33">
        <v>2.1349208545871079E-3</v>
      </c>
      <c r="L893" s="33">
        <v>-5.768139173802922E-4</v>
      </c>
      <c r="M893" s="33">
        <v>1.0422213163110428E-3</v>
      </c>
      <c r="N893" s="33">
        <v>1.4997722464613616E-3</v>
      </c>
      <c r="O893" s="33">
        <v>-9.9886148425554211E-4</v>
      </c>
      <c r="P893" s="29">
        <f>(Table_TrackDisplacement[[#This Row],[LR Track Z]]-Table_TrackDisplacement[[#This Row],[RR Track Z]])*1000</f>
        <v>11.812441882163682</v>
      </c>
      <c r="Q893" s="29">
        <f>_xlfn.XLOOKUP(Table_TrackDisplacement[[#This Row],[Track ID]],Table__Track_Baseline[Track ID],Table__Track_Baseline[Avg. Cant],"-")</f>
        <v>11.390394315288432</v>
      </c>
      <c r="R893" s="29">
        <f>Table_TrackDisplacement[[#This Row],[Cant Raw Data]]-Table_TrackDisplacement[[#This Row],[BL Cant Raw Data]]</f>
        <v>0.42204756687524991</v>
      </c>
      <c r="S893" s="30">
        <f>(Table_TrackDisplacement[[#This Row],[Delta LR Z]]-Table_TrackDisplacement[[#This Row],[Delta RR Z]])*1000</f>
        <v>0.42204756687524991</v>
      </c>
      <c r="T893" s="29">
        <f>Table_TrackDisplacement[[#This Row],[Cant Delta Data]]-Table_TrackDisplacement[[#This Row],[Raw Cant Change]]</f>
        <v>0</v>
      </c>
      <c r="U893" s="29">
        <f ca="1">IFERROR(Table_TrackDisplacement[[#This Row],[Cant Raw Data]]-OFFSET(Table_TrackDisplacement[[#This Row],[Cant Raw Data]],-2,0),"-")</f>
        <v>1.032671572545496</v>
      </c>
      <c r="V893" s="29">
        <f ca="1">_xlfn.XLOOKUP(Table_TrackDisplacement[[#This Row],[Track ID]],Table__Track_Baseline[Track ID],Table__Track_Baseline[Avg. Twist],"-")</f>
        <v>0.77135219747148653</v>
      </c>
      <c r="W893" s="29">
        <f ca="1">IFERROR(Table_TrackDisplacement[[#This Row],[Twist Raw Data]]-Table_TrackDisplacement[[#This Row],[BL Twist Raw Data]],"-")</f>
        <v>0.26131937507400949</v>
      </c>
      <c r="X893" s="29">
        <f ca="1">IFERROR(Table_TrackDisplacement[[#This Row],[Cant Delta Data]]-OFFSET(Table_TrackDisplacement[[#This Row],[Cant Delta Data]],-2,0),"-")</f>
        <v>0.26131937507400949</v>
      </c>
      <c r="Y893" s="29">
        <f ca="1">IFERROR(Table_TrackDisplacement[[#This Row],[Twist Delta Data]]-Table_TrackDisplacement[[#This Row],[Raw Twist Change]],"-")</f>
        <v>0</v>
      </c>
      <c r="Z8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1319.0767842965574</v>
      </c>
      <c r="AA893" s="29">
        <f>_xlfn.XLOOKUP(Table_TrackDisplacement[[#This Row],[Track ID]],Table__Track_Baseline[Track ID],Table__Track_Baseline[Avg. Gauge],"-")</f>
        <v>1318.7394535583733</v>
      </c>
      <c r="AB893" s="29">
        <f>IFERROR(Table_TrackDisplacement[[#This Row],[Gauge Raw Data]]-Table_TrackDisplacement[[#This Row],[BL Gauge Raw Data]],"-")</f>
        <v>0.33733073818416415</v>
      </c>
      <c r="AC8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1.3332111986036803</v>
      </c>
    </row>
    <row r="894" spans="1:29" x14ac:dyDescent="0.25">
      <c r="A894" s="27">
        <v>45831.291666666664</v>
      </c>
      <c r="B894" s="28" t="s">
        <v>37</v>
      </c>
      <c r="C894" s="28" t="str">
        <f>Table_TrackDisplacement[[#This Row],[Epoch]]&amp;"-"&amp;Table_TrackDisplacement[[#This Row],[Track ID]]</f>
        <v>45831.2916666667-250-RL-OP-0046</v>
      </c>
      <c r="D894" s="34">
        <v>51910.181867460473</v>
      </c>
      <c r="E894" s="34">
        <v>159188.73359703558</v>
      </c>
      <c r="F894" s="34">
        <v>18.87901175494688</v>
      </c>
      <c r="G894" s="34">
        <v>51909.84417364026</v>
      </c>
      <c r="H894" s="34">
        <v>159187.45768575551</v>
      </c>
      <c r="I894" s="34">
        <v>18.866517244794366</v>
      </c>
      <c r="J894" s="33">
        <v>-9.0326342615298927E-5</v>
      </c>
      <c r="K894" s="33">
        <v>1.9843688351102173E-3</v>
      </c>
      <c r="L894" s="33">
        <v>-2.5570754920423155E-4</v>
      </c>
      <c r="M894" s="33">
        <v>1.0733855597209185E-3</v>
      </c>
      <c r="N894" s="33">
        <v>1.6226235311478376E-3</v>
      </c>
      <c r="O894" s="33">
        <v>-9.980211271951589E-4</v>
      </c>
      <c r="P894" s="29">
        <f>(Table_TrackDisplacement[[#This Row],[LR Track Z]]-Table_TrackDisplacement[[#This Row],[RR Track Z]])*1000</f>
        <v>12.494510152514238</v>
      </c>
      <c r="Q894" s="29">
        <f>_xlfn.XLOOKUP(Table_TrackDisplacement[[#This Row],[Track ID]],Table__Track_Baseline[Track ID],Table__Track_Baseline[Avg. Cant],"-")</f>
        <v>11.75219657452331</v>
      </c>
      <c r="R894" s="29">
        <f>Table_TrackDisplacement[[#This Row],[Cant Raw Data]]-Table_TrackDisplacement[[#This Row],[BL Cant Raw Data]]</f>
        <v>0.74231357799092734</v>
      </c>
      <c r="S894" s="30">
        <f>(Table_TrackDisplacement[[#This Row],[Delta LR Z]]-Table_TrackDisplacement[[#This Row],[Delta RR Z]])*1000</f>
        <v>0.74231357799092734</v>
      </c>
      <c r="T894" s="29">
        <f>Table_TrackDisplacement[[#This Row],[Cant Delta Data]]-Table_TrackDisplacement[[#This Row],[Raw Cant Change]]</f>
        <v>0</v>
      </c>
      <c r="U894" s="29">
        <f ca="1">IFERROR(Table_TrackDisplacement[[#This Row],[Cant Raw Data]]-OFFSET(Table_TrackDisplacement[[#This Row],[Cant Raw Data]],-2,0),"-")</f>
        <v>1.3641365407011108</v>
      </c>
      <c r="V894" s="29">
        <f ca="1">_xlfn.XLOOKUP(Table_TrackDisplacement[[#This Row],[Track ID]],Table__Track_Baseline[Track ID],Table__Track_Baseline[Avg. Twist],"-")</f>
        <v>0.72360451846975593</v>
      </c>
      <c r="W894" s="29">
        <f ca="1">IFERROR(Table_TrackDisplacement[[#This Row],[Twist Raw Data]]-Table_TrackDisplacement[[#This Row],[BL Twist Raw Data]],"-")</f>
        <v>0.64053202223135486</v>
      </c>
      <c r="X894" s="29">
        <f ca="1">IFERROR(Table_TrackDisplacement[[#This Row],[Cant Delta Data]]-OFFSET(Table_TrackDisplacement[[#This Row],[Cant Delta Data]],-2,0),"-")</f>
        <v>0.64053202223135486</v>
      </c>
      <c r="Y894" s="29">
        <f ca="1">IFERROR(Table_TrackDisplacement[[#This Row],[Twist Delta Data]]-Table_TrackDisplacement[[#This Row],[Raw Twist Change]],"-")</f>
        <v>0</v>
      </c>
      <c r="Z8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1319.9025811039198</v>
      </c>
      <c r="AA894" s="29">
        <f>_xlfn.XLOOKUP(Table_TrackDisplacement[[#This Row],[Track ID]],Table__Track_Baseline[Track ID],Table__Track_Baseline[Avg. Gauge],"-")</f>
        <v>1319.8443684156091</v>
      </c>
      <c r="AB894" s="29">
        <f>IFERROR(Table_TrackDisplacement[[#This Row],[Gauge Raw Data]]-Table_TrackDisplacement[[#This Row],[BL Gauge Raw Data]],"-")</f>
        <v>5.8212688310732119E-2</v>
      </c>
      <c r="AC8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1.426924841975745</v>
      </c>
    </row>
    <row r="895" spans="1:29" x14ac:dyDescent="0.25">
      <c r="A895" s="27">
        <v>45831.291666666664</v>
      </c>
      <c r="B895" s="28" t="s">
        <v>38</v>
      </c>
      <c r="C895" s="28" t="str">
        <f>Table_TrackDisplacement[[#This Row],[Epoch]]&amp;"-"&amp;Table_TrackDisplacement[[#This Row],[Track ID]]</f>
        <v>45831.2916666667-250-RL-OP-0047</v>
      </c>
      <c r="D895" s="34">
        <v>51911.152141496423</v>
      </c>
      <c r="E895" s="34">
        <v>159188.49044319949</v>
      </c>
      <c r="F895" s="34">
        <v>18.882328518492972</v>
      </c>
      <c r="G895" s="34">
        <v>51910.835192576567</v>
      </c>
      <c r="H895" s="34">
        <v>159187.2085174784</v>
      </c>
      <c r="I895" s="34">
        <v>18.869138865821263</v>
      </c>
      <c r="J895" s="33">
        <v>6.7252291046315804E-4</v>
      </c>
      <c r="K895" s="33">
        <v>1.6898061148822308E-3</v>
      </c>
      <c r="L895" s="33">
        <v>-4.9101338401413841E-5</v>
      </c>
      <c r="M895" s="33">
        <v>1.0120231308974326E-5</v>
      </c>
      <c r="N895" s="33">
        <v>2.0414982282090932E-3</v>
      </c>
      <c r="O895" s="33">
        <v>-1.0002301859692864E-3</v>
      </c>
      <c r="P895" s="29">
        <f>(Table_TrackDisplacement[[#This Row],[LR Track Z]]-Table_TrackDisplacement[[#This Row],[RR Track Z]])*1000</f>
        <v>13.18965267170924</v>
      </c>
      <c r="Q895" s="29">
        <f>_xlfn.XLOOKUP(Table_TrackDisplacement[[#This Row],[Track ID]],Table__Track_Baseline[Track ID],Table__Track_Baseline[Avg. Cant],"-")</f>
        <v>12.238523824141367</v>
      </c>
      <c r="R895" s="29">
        <f>Table_TrackDisplacement[[#This Row],[Cant Raw Data]]-Table_TrackDisplacement[[#This Row],[BL Cant Raw Data]]</f>
        <v>0.95112884756787253</v>
      </c>
      <c r="S895" s="30">
        <f>(Table_TrackDisplacement[[#This Row],[Delta LR Z]]-Table_TrackDisplacement[[#This Row],[Delta RR Z]])*1000</f>
        <v>0.95112884756787253</v>
      </c>
      <c r="T895" s="29">
        <f>Table_TrackDisplacement[[#This Row],[Cant Delta Data]]-Table_TrackDisplacement[[#This Row],[Raw Cant Change]]</f>
        <v>0</v>
      </c>
      <c r="U895" s="29">
        <f ca="1">IFERROR(Table_TrackDisplacement[[#This Row],[Cant Raw Data]]-OFFSET(Table_TrackDisplacement[[#This Row],[Cant Raw Data]],-2,0),"-")</f>
        <v>1.3772107895455576</v>
      </c>
      <c r="V895" s="29">
        <f ca="1">_xlfn.XLOOKUP(Table_TrackDisplacement[[#This Row],[Track ID]],Table__Track_Baseline[Track ID],Table__Track_Baseline[Avg. Twist],"-")</f>
        <v>0.84812950885293503</v>
      </c>
      <c r="W895" s="29">
        <f ca="1">IFERROR(Table_TrackDisplacement[[#This Row],[Twist Raw Data]]-Table_TrackDisplacement[[#This Row],[BL Twist Raw Data]],"-")</f>
        <v>0.52908128069262261</v>
      </c>
      <c r="X895" s="29">
        <f ca="1">IFERROR(Table_TrackDisplacement[[#This Row],[Cant Delta Data]]-OFFSET(Table_TrackDisplacement[[#This Row],[Cant Delta Data]],-2,0),"-")</f>
        <v>0.52908128069262261</v>
      </c>
      <c r="Y895" s="29">
        <f ca="1">IFERROR(Table_TrackDisplacement[[#This Row],[Twist Delta Data]]-Table_TrackDisplacement[[#This Row],[Raw Twist Change]],"-")</f>
        <v>0</v>
      </c>
      <c r="Z8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1320.5923440401571</v>
      </c>
      <c r="AA895" s="29">
        <f>_xlfn.XLOOKUP(Table_TrackDisplacement[[#This Row],[Track ID]],Table__Track_Baseline[Track ID],Table__Track_Baseline[Avg. Gauge],"-")</f>
        <v>1320.7658031742594</v>
      </c>
      <c r="AB895" s="29">
        <f>IFERROR(Table_TrackDisplacement[[#This Row],[Gauge Raw Data]]-Table_TrackDisplacement[[#This Row],[BL Gauge Raw Data]],"-")</f>
        <v>-0.1734591341023588</v>
      </c>
      <c r="AC8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1.2112434671042582</v>
      </c>
    </row>
    <row r="896" spans="1:29" x14ac:dyDescent="0.25">
      <c r="A896" s="27">
        <v>45831.291666666664</v>
      </c>
      <c r="B896" s="28" t="s">
        <v>39</v>
      </c>
      <c r="C896" s="28" t="str">
        <f>Table_TrackDisplacement[[#This Row],[Epoch]]&amp;"-"&amp;Table_TrackDisplacement[[#This Row],[Track ID]]</f>
        <v>45831.2916666667-250-RL-OP-0048</v>
      </c>
      <c r="D896" s="34">
        <v>51912.123875350408</v>
      </c>
      <c r="E896" s="34">
        <v>159188.25440524641</v>
      </c>
      <c r="F896" s="34">
        <v>18.886733255176882</v>
      </c>
      <c r="G896" s="34">
        <v>51911.806757288294</v>
      </c>
      <c r="H896" s="34">
        <v>159186.97176749387</v>
      </c>
      <c r="I896" s="34">
        <v>18.872523500824762</v>
      </c>
      <c r="J896" s="33">
        <v>7.0030392816988751E-4</v>
      </c>
      <c r="K896" s="33">
        <v>1.7995758098550141E-3</v>
      </c>
      <c r="L896" s="33">
        <v>-2.8202988870873469E-4</v>
      </c>
      <c r="M896" s="33">
        <v>5.6479490012861788E-5</v>
      </c>
      <c r="N896" s="33">
        <v>2.231595542980358E-3</v>
      </c>
      <c r="O896" s="33">
        <v>-1.0012846338192105E-3</v>
      </c>
      <c r="P896" s="29">
        <f>(Table_TrackDisplacement[[#This Row],[LR Track Z]]-Table_TrackDisplacement[[#This Row],[RR Track Z]])*1000</f>
        <v>14.209754352119575</v>
      </c>
      <c r="Q896" s="29">
        <f>_xlfn.XLOOKUP(Table_TrackDisplacement[[#This Row],[Track ID]],Table__Track_Baseline[Track ID],Table__Track_Baseline[Avg. Cant],"-")</f>
        <v>13.490499607009099</v>
      </c>
      <c r="R896" s="29">
        <f>Table_TrackDisplacement[[#This Row],[Cant Raw Data]]-Table_TrackDisplacement[[#This Row],[BL Cant Raw Data]]</f>
        <v>0.71925474511047582</v>
      </c>
      <c r="S896" s="30">
        <f>(Table_TrackDisplacement[[#This Row],[Delta LR Z]]-Table_TrackDisplacement[[#This Row],[Delta RR Z]])*1000</f>
        <v>0.71925474511047582</v>
      </c>
      <c r="T896" s="29">
        <f>Table_TrackDisplacement[[#This Row],[Cant Delta Data]]-Table_TrackDisplacement[[#This Row],[Raw Cant Change]]</f>
        <v>0</v>
      </c>
      <c r="U896" s="29">
        <f ca="1">IFERROR(Table_TrackDisplacement[[#This Row],[Cant Raw Data]]-OFFSET(Table_TrackDisplacement[[#This Row],[Cant Raw Data]],-2,0),"-")</f>
        <v>1.7152441996053369</v>
      </c>
      <c r="V896" s="29">
        <f ca="1">_xlfn.XLOOKUP(Table_TrackDisplacement[[#This Row],[Track ID]],Table__Track_Baseline[Track ID],Table__Track_Baseline[Avg. Twist],"-")</f>
        <v>1.7383030324857884</v>
      </c>
      <c r="W896" s="29">
        <f ca="1">IFERROR(Table_TrackDisplacement[[#This Row],[Twist Raw Data]]-Table_TrackDisplacement[[#This Row],[BL Twist Raw Data]],"-")</f>
        <v>-2.3058832880451519E-2</v>
      </c>
      <c r="X896" s="29">
        <f ca="1">IFERROR(Table_TrackDisplacement[[#This Row],[Cant Delta Data]]-OFFSET(Table_TrackDisplacement[[#This Row],[Cant Delta Data]],-2,0),"-")</f>
        <v>-2.3058832880451519E-2</v>
      </c>
      <c r="Y896" s="29">
        <f ca="1">IFERROR(Table_TrackDisplacement[[#This Row],[Twist Delta Data]]-Table_TrackDisplacement[[#This Row],[Raw Twist Change]],"-")</f>
        <v>0</v>
      </c>
      <c r="Z8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1321.3346989555646</v>
      </c>
      <c r="AA896" s="29">
        <f>_xlfn.XLOOKUP(Table_TrackDisplacement[[#This Row],[Track ID]],Table__Track_Baseline[Track ID],Table__Track_Baseline[Avg. Gauge],"-")</f>
        <v>1321.5922129002581</v>
      </c>
      <c r="AB896" s="29">
        <f>IFERROR(Table_TrackDisplacement[[#This Row],[Gauge Raw Data]]-Table_TrackDisplacement[[#This Row],[BL Gauge Raw Data]],"-")</f>
        <v>-0.25751394469352817</v>
      </c>
      <c r="AC8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1.0575813658257405</v>
      </c>
    </row>
    <row r="897" spans="1:29" x14ac:dyDescent="0.25">
      <c r="A897" s="27">
        <v>45831.291666666664</v>
      </c>
      <c r="B897" s="28" t="s">
        <v>40</v>
      </c>
      <c r="C897" s="28" t="str">
        <f>Table_TrackDisplacement[[#This Row],[Epoch]]&amp;"-"&amp;Table_TrackDisplacement[[#This Row],[Track ID]]</f>
        <v>45831.2916666667-250-RL-OP-0049</v>
      </c>
      <c r="D897" s="34">
        <v>51913.0956092044</v>
      </c>
      <c r="E897" s="34">
        <v>159188.01836729329</v>
      </c>
      <c r="F897" s="34">
        <v>18.891137991860795</v>
      </c>
      <c r="G897" s="34">
        <v>51912.77832200002</v>
      </c>
      <c r="H897" s="34">
        <v>159186.73501750935</v>
      </c>
      <c r="I897" s="34">
        <v>18.875908135828258</v>
      </c>
      <c r="J897" s="33">
        <v>7.2808496042853221E-4</v>
      </c>
      <c r="K897" s="33">
        <v>1.909345475723967E-3</v>
      </c>
      <c r="L897" s="33">
        <v>-5.1495843900895011E-4</v>
      </c>
      <c r="M897" s="33">
        <v>1.0283874871674925E-4</v>
      </c>
      <c r="N897" s="33">
        <v>2.4216928286477923E-3</v>
      </c>
      <c r="O897" s="33">
        <v>-1.0023390816726874E-3</v>
      </c>
      <c r="P897" s="29">
        <f>(Table_TrackDisplacement[[#This Row],[LR Track Z]]-Table_TrackDisplacement[[#This Row],[RR Track Z]])*1000</f>
        <v>15.229856032537015</v>
      </c>
      <c r="Q897" s="29">
        <f>_xlfn.XLOOKUP(Table_TrackDisplacement[[#This Row],[Track ID]],Table__Track_Baseline[Track ID],Table__Track_Baseline[Avg. Cant],"-")</f>
        <v>14.742475389873277</v>
      </c>
      <c r="R897" s="29">
        <f>Table_TrackDisplacement[[#This Row],[Cant Raw Data]]-Table_TrackDisplacement[[#This Row],[BL Cant Raw Data]]</f>
        <v>0.48738064266373726</v>
      </c>
      <c r="S897" s="30">
        <f>(Table_TrackDisplacement[[#This Row],[Delta LR Z]]-Table_TrackDisplacement[[#This Row],[Delta RR Z]])*1000</f>
        <v>0.48738064266373726</v>
      </c>
      <c r="T897" s="29">
        <f>Table_TrackDisplacement[[#This Row],[Cant Delta Data]]-Table_TrackDisplacement[[#This Row],[Raw Cant Change]]</f>
        <v>0</v>
      </c>
      <c r="U897" s="29">
        <f ca="1">IFERROR(Table_TrackDisplacement[[#This Row],[Cant Raw Data]]-OFFSET(Table_TrackDisplacement[[#This Row],[Cant Raw Data]],-2,0),"-")</f>
        <v>2.0402033608277748</v>
      </c>
      <c r="V897" s="29">
        <f ca="1">_xlfn.XLOOKUP(Table_TrackDisplacement[[#This Row],[Track ID]],Table__Track_Baseline[Track ID],Table__Track_Baseline[Avg. Twist],"-")</f>
        <v>2.50395156573191</v>
      </c>
      <c r="W897" s="29">
        <f ca="1">IFERROR(Table_TrackDisplacement[[#This Row],[Twist Raw Data]]-Table_TrackDisplacement[[#This Row],[BL Twist Raw Data]],"-")</f>
        <v>-0.46374820490413526</v>
      </c>
      <c r="X897" s="29">
        <f ca="1">IFERROR(Table_TrackDisplacement[[#This Row],[Cant Delta Data]]-OFFSET(Table_TrackDisplacement[[#This Row],[Cant Delta Data]],-2,0),"-")</f>
        <v>-0.46374820490413526</v>
      </c>
      <c r="Y897" s="29">
        <f ca="1">IFERROR(Table_TrackDisplacement[[#This Row],[Twist Delta Data]]-Table_TrackDisplacement[[#This Row],[Raw Twist Change]],"-")</f>
        <v>0</v>
      </c>
      <c r="Z8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1322.0778292260457</v>
      </c>
      <c r="AA897" s="29">
        <f>_xlfn.XLOOKUP(Table_TrackDisplacement[[#This Row],[Track ID]],Table__Track_Baseline[Track ID],Table__Track_Baseline[Avg. Gauge],"-")</f>
        <v>1322.4197928471017</v>
      </c>
      <c r="AB897" s="29">
        <f>IFERROR(Table_TrackDisplacement[[#This Row],[Gauge Raw Data]]-Table_TrackDisplacement[[#This Row],[BL Gauge Raw Data]],"-")</f>
        <v>-0.34196362105603839</v>
      </c>
      <c r="AC8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0.94391341030377574</v>
      </c>
    </row>
    <row r="898" spans="1:29" x14ac:dyDescent="0.25">
      <c r="A898" s="27">
        <v>45833.284722222219</v>
      </c>
      <c r="B898" s="28" t="s">
        <v>12</v>
      </c>
      <c r="C898" s="28" t="str">
        <f>Table_TrackDisplacement[[#This Row],[Epoch]]&amp;"-"&amp;Table_TrackDisplacement[[#This Row],[Track ID]]</f>
        <v>45833.2847222222-250-RL-OP-0021</v>
      </c>
      <c r="D898" s="34">
        <v>51886.101813663437</v>
      </c>
      <c r="E898" s="34">
        <v>159195.44542124093</v>
      </c>
      <c r="F898" s="34">
        <v>18.869774662204115</v>
      </c>
      <c r="G898" s="34">
        <v>51885.742050789791</v>
      </c>
      <c r="H898" s="34">
        <v>159194.18595535541</v>
      </c>
      <c r="I898" s="34">
        <v>18.865787559209785</v>
      </c>
      <c r="J898" s="33">
        <v>-1.0283681549481116E-3</v>
      </c>
      <c r="K898" s="33">
        <v>-4.3261863174848258E-4</v>
      </c>
      <c r="L898" s="33">
        <v>-2.8169457321425284E-4</v>
      </c>
      <c r="M898" s="33">
        <v>-9.2535153817152604E-4</v>
      </c>
      <c r="N898" s="33">
        <v>-7.4037120793946087E-4</v>
      </c>
      <c r="O898" s="33">
        <v>-2.8108623078892947E-4</v>
      </c>
      <c r="P898" s="29">
        <f>(Table_TrackDisplacement[[#This Row],[LR Track Z]]-Table_TrackDisplacement[[#This Row],[RR Track Z]])*1000</f>
        <v>3.9871029943299163</v>
      </c>
      <c r="Q898" s="29">
        <f>_xlfn.XLOOKUP(Table_TrackDisplacement[[#This Row],[Track ID]],Table__Track_Baseline[Track ID],Table__Track_Baseline[Avg. Cant],"-")</f>
        <v>3.9877113367552397</v>
      </c>
      <c r="R898" s="29">
        <f>Table_TrackDisplacement[[#This Row],[Cant Raw Data]]-Table_TrackDisplacement[[#This Row],[BL Cant Raw Data]]</f>
        <v>-6.0834242532337157E-4</v>
      </c>
      <c r="S898" s="30">
        <f>(Table_TrackDisplacement[[#This Row],[Delta LR Z]]-Table_TrackDisplacement[[#This Row],[Delta RR Z]])*1000</f>
        <v>-6.0834242532337157E-4</v>
      </c>
      <c r="T898" s="29">
        <f>Table_TrackDisplacement[[#This Row],[Cant Delta Data]]-Table_TrackDisplacement[[#This Row],[Raw Cant Change]]</f>
        <v>0</v>
      </c>
      <c r="U898" s="29">
        <f ca="1">IFERROR(Table_TrackDisplacement[[#This Row],[Cant Raw Data]]-OFFSET(Table_TrackDisplacement[[#This Row],[Cant Raw Data]],-2,0),"-")</f>
        <v>-10.222651357789658</v>
      </c>
      <c r="V898" s="29" t="str">
        <f ca="1">_xlfn.XLOOKUP(Table_TrackDisplacement[[#This Row],[Track ID]],Table__Track_Baseline[Track ID],Table__Track_Baseline[Avg. Twist],"-")</f>
        <v>-</v>
      </c>
      <c r="W898" s="29" t="str">
        <f ca="1">IFERROR(Table_TrackDisplacement[[#This Row],[Twist Raw Data]]-Table_TrackDisplacement[[#This Row],[BL Twist Raw Data]],"-")</f>
        <v>-</v>
      </c>
      <c r="X898" s="29">
        <f ca="1">IFERROR(Table_TrackDisplacement[[#This Row],[Cant Delta Data]]-OFFSET(Table_TrackDisplacement[[#This Row],[Cant Delta Data]],-2,0),"-")</f>
        <v>-0.7198630875357992</v>
      </c>
      <c r="Y898" s="29" t="str">
        <f ca="1">IFERROR(Table_TrackDisplacement[[#This Row],[Twist Delta Data]]-Table_TrackDisplacement[[#This Row],[Raw Twist Change]],"-")</f>
        <v>-</v>
      </c>
      <c r="Z8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1309.8471433878201</v>
      </c>
      <c r="AA898" s="29">
        <f>_xlfn.XLOOKUP(Table_TrackDisplacement[[#This Row],[Track ID]],Table__Track_Baseline[Track ID],Table__Track_Baseline[Avg. Gauge],"-")</f>
        <v>1309.5795373260466</v>
      </c>
      <c r="AB898" s="29">
        <f>IFERROR(Table_TrackDisplacement[[#This Row],[Gauge Raw Data]]-Table_TrackDisplacement[[#This Row],[BL Gauge Raw Data]],"-")</f>
        <v>0.26760606177344926</v>
      </c>
      <c r="AC8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0.32453727299770091</v>
      </c>
    </row>
    <row r="899" spans="1:29" x14ac:dyDescent="0.25">
      <c r="A899" s="27">
        <v>45833.284722222219</v>
      </c>
      <c r="B899" s="28" t="s">
        <v>13</v>
      </c>
      <c r="C899" s="28" t="str">
        <f>Table_TrackDisplacement[[#This Row],[Epoch]]&amp;"-"&amp;Table_TrackDisplacement[[#This Row],[Track ID]]</f>
        <v>45833.2847222222-250-RL-OP-0022</v>
      </c>
      <c r="D899" s="34">
        <v>51887.063368914649</v>
      </c>
      <c r="E899" s="34">
        <v>159195.17080983878</v>
      </c>
      <c r="F899" s="34">
        <v>18.869497766411676</v>
      </c>
      <c r="G899" s="34">
        <v>51886.703169527536</v>
      </c>
      <c r="H899" s="34">
        <v>159193.90981996525</v>
      </c>
      <c r="I899" s="34">
        <v>18.865652414029238</v>
      </c>
      <c r="J899" s="33">
        <v>-1.0632270277710631E-3</v>
      </c>
      <c r="K899" s="33">
        <v>-5.54620724869892E-4</v>
      </c>
      <c r="L899" s="33">
        <v>-6.2784175091579186E-4</v>
      </c>
      <c r="M899" s="33">
        <v>-8.3562982035800815E-4</v>
      </c>
      <c r="N899" s="33">
        <v>-4.2831743485294282E-4</v>
      </c>
      <c r="O899" s="33">
        <v>-6.1893025817738589E-4</v>
      </c>
      <c r="P899" s="29">
        <f>(Table_TrackDisplacement[[#This Row],[LR Track Z]]-Table_TrackDisplacement[[#This Row],[RR Track Z]])*1000</f>
        <v>3.8453523824379943</v>
      </c>
      <c r="Q899" s="29">
        <f>_xlfn.XLOOKUP(Table_TrackDisplacement[[#This Row],[Track ID]],Table__Track_Baseline[Track ID],Table__Track_Baseline[Avg. Cant],"-")</f>
        <v>3.8542638751764002</v>
      </c>
      <c r="R899" s="29">
        <f>Table_TrackDisplacement[[#This Row],[Cant Raw Data]]-Table_TrackDisplacement[[#This Row],[BL Cant Raw Data]]</f>
        <v>-8.9114927384059683E-3</v>
      </c>
      <c r="S899" s="30">
        <f>(Table_TrackDisplacement[[#This Row],[Delta LR Z]]-Table_TrackDisplacement[[#This Row],[Delta RR Z]])*1000</f>
        <v>-8.9114927384059683E-3</v>
      </c>
      <c r="T899" s="29">
        <f>Table_TrackDisplacement[[#This Row],[Cant Delta Data]]-Table_TrackDisplacement[[#This Row],[Raw Cant Change]]</f>
        <v>0</v>
      </c>
      <c r="U899" s="29">
        <f ca="1">IFERROR(Table_TrackDisplacement[[#This Row],[Cant Raw Data]]-OFFSET(Table_TrackDisplacement[[#This Row],[Cant Raw Data]],-2,0),"-")</f>
        <v>-11.38450365009902</v>
      </c>
      <c r="V899" s="29" t="str">
        <f ca="1">_xlfn.XLOOKUP(Table_TrackDisplacement[[#This Row],[Track ID]],Table__Track_Baseline[Track ID],Table__Track_Baseline[Avg. Twist],"-")</f>
        <v>-</v>
      </c>
      <c r="W899" s="29" t="str">
        <f ca="1">IFERROR(Table_TrackDisplacement[[#This Row],[Twist Raw Data]]-Table_TrackDisplacement[[#This Row],[BL Twist Raw Data]],"-")</f>
        <v>-</v>
      </c>
      <c r="X899" s="29">
        <f ca="1">IFERROR(Table_TrackDisplacement[[#This Row],[Cant Delta Data]]-OFFSET(Table_TrackDisplacement[[#This Row],[Cant Delta Data]],-2,0),"-")</f>
        <v>-0.49629213540214323</v>
      </c>
      <c r="Y899" s="29" t="str">
        <f ca="1">IFERROR(Table_TrackDisplacement[[#This Row],[Twist Delta Data]]-Table_TrackDisplacement[[#This Row],[Raw Twist Change]],"-")</f>
        <v>-</v>
      </c>
      <c r="Z8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1311.4319831171454</v>
      </c>
      <c r="AA899" s="29">
        <f>_xlfn.XLOOKUP(Table_TrackDisplacement[[#This Row],[Track ID]],Table__Track_Baseline[Track ID],Table__Track_Baseline[Avg. Gauge],"-")</f>
        <v>1311.6159795455751</v>
      </c>
      <c r="AB899" s="29">
        <f>IFERROR(Table_TrackDisplacement[[#This Row],[Gauge Raw Data]]-Table_TrackDisplacement[[#This Row],[BL Gauge Raw Data]],"-")</f>
        <v>-0.18399642842973662</v>
      </c>
      <c r="AC8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0.2604465868352922</v>
      </c>
    </row>
    <row r="900" spans="1:29" x14ac:dyDescent="0.25">
      <c r="A900" s="27">
        <v>45833.284722222219</v>
      </c>
      <c r="B900" s="28" t="s">
        <v>14</v>
      </c>
      <c r="C900" s="28" t="str">
        <f>Table_TrackDisplacement[[#This Row],[Epoch]]&amp;"-"&amp;Table_TrackDisplacement[[#This Row],[Track ID]]</f>
        <v>45833.2847222222-250-RL-OP-0023</v>
      </c>
      <c r="D900" s="34">
        <v>51888.02492416586</v>
      </c>
      <c r="E900" s="34">
        <v>159194.89619843662</v>
      </c>
      <c r="F900" s="34">
        <v>18.869220870619237</v>
      </c>
      <c r="G900" s="34">
        <v>51887.664288265281</v>
      </c>
      <c r="H900" s="34">
        <v>159193.63368457509</v>
      </c>
      <c r="I900" s="34">
        <v>18.865517268848695</v>
      </c>
      <c r="J900" s="33">
        <v>-1.0980859005940147E-3</v>
      </c>
      <c r="K900" s="33">
        <v>-6.7662278888747096E-4</v>
      </c>
      <c r="L900" s="33">
        <v>-9.7398892861733088E-4</v>
      </c>
      <c r="M900" s="33">
        <v>-7.4590809526853263E-4</v>
      </c>
      <c r="N900" s="33">
        <v>-1.1626363266259432E-4</v>
      </c>
      <c r="O900" s="33">
        <v>-9.5677428556228961E-4</v>
      </c>
      <c r="P900" s="29">
        <f>(Table_TrackDisplacement[[#This Row],[LR Track Z]]-Table_TrackDisplacement[[#This Row],[RR Track Z]])*1000</f>
        <v>3.7036017705425195</v>
      </c>
      <c r="Q900" s="29">
        <f>_xlfn.XLOOKUP(Table_TrackDisplacement[[#This Row],[Track ID]],Table__Track_Baseline[Track ID],Table__Track_Baseline[Avg. Cant],"-")</f>
        <v>3.7208164135975608</v>
      </c>
      <c r="R900" s="29">
        <f>Table_TrackDisplacement[[#This Row],[Cant Raw Data]]-Table_TrackDisplacement[[#This Row],[BL Cant Raw Data]]</f>
        <v>-1.7214643055041279E-2</v>
      </c>
      <c r="S900" s="30">
        <f>(Table_TrackDisplacement[[#This Row],[Delta LR Z]]-Table_TrackDisplacement[[#This Row],[Delta RR Z]])*1000</f>
        <v>-1.7214643055041279E-2</v>
      </c>
      <c r="T900" s="29">
        <f>Table_TrackDisplacement[[#This Row],[Cant Delta Data]]-Table_TrackDisplacement[[#This Row],[Raw Cant Change]]</f>
        <v>0</v>
      </c>
      <c r="U900" s="29">
        <f ca="1">IFERROR(Table_TrackDisplacement[[#This Row],[Cant Raw Data]]-OFFSET(Table_TrackDisplacement[[#This Row],[Cant Raw Data]],-2,0),"-")</f>
        <v>-0.28350122378739684</v>
      </c>
      <c r="V900" s="29">
        <f ca="1">_xlfn.XLOOKUP(Table_TrackDisplacement[[#This Row],[Track ID]],Table__Track_Baseline[Track ID],Table__Track_Baseline[Avg. Twist],"-")</f>
        <v>-0.26689492315767893</v>
      </c>
      <c r="W900" s="29">
        <f ca="1">IFERROR(Table_TrackDisplacement[[#This Row],[Twist Raw Data]]-Table_TrackDisplacement[[#This Row],[BL Twist Raw Data]],"-")</f>
        <v>-1.6606300629717907E-2</v>
      </c>
      <c r="X900" s="29">
        <f ca="1">IFERROR(Table_TrackDisplacement[[#This Row],[Cant Delta Data]]-OFFSET(Table_TrackDisplacement[[#This Row],[Cant Delta Data]],-2,0),"-")</f>
        <v>-1.6606300629717907E-2</v>
      </c>
      <c r="Y900" s="29">
        <f ca="1">IFERROR(Table_TrackDisplacement[[#This Row],[Twist Delta Data]]-Table_TrackDisplacement[[#This Row],[Raw Twist Change]],"-")</f>
        <v>0</v>
      </c>
      <c r="Z9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1313.0168391902844</v>
      </c>
      <c r="AA900" s="29">
        <f>_xlfn.XLOOKUP(Table_TrackDisplacement[[#This Row],[Track ID]],Table__Track_Baseline[Track ID],Table__Track_Baseline[Avg. Gauge],"-")</f>
        <v>1313.6524365911453</v>
      </c>
      <c r="AB900" s="29">
        <f>IFERROR(Table_TrackDisplacement[[#This Row],[Gauge Raw Data]]-Table_TrackDisplacement[[#This Row],[BL Gauge Raw Data]],"-")</f>
        <v>-0.63559740086088823</v>
      </c>
      <c r="AC9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0.66206339157549055</v>
      </c>
    </row>
    <row r="901" spans="1:29" x14ac:dyDescent="0.25">
      <c r="A901" s="27">
        <v>45833.284722222219</v>
      </c>
      <c r="B901" s="28" t="s">
        <v>15</v>
      </c>
      <c r="C901" s="28" t="str">
        <f>Table_TrackDisplacement[[#This Row],[Epoch]]&amp;"-"&amp;Table_TrackDisplacement[[#This Row],[Track ID]]</f>
        <v>45833.2847222222-250-RL-OP-0024</v>
      </c>
      <c r="D901" s="34">
        <v>51888.986288492531</v>
      </c>
      <c r="E901" s="34">
        <v>159194.62101568194</v>
      </c>
      <c r="F901" s="34">
        <v>18.868826216423926</v>
      </c>
      <c r="G901" s="34">
        <v>51888.624024403252</v>
      </c>
      <c r="H901" s="34">
        <v>159193.35679661779</v>
      </c>
      <c r="I901" s="34">
        <v>18.864752372254646</v>
      </c>
      <c r="J901" s="33">
        <v>-2.3414002498611808E-5</v>
      </c>
      <c r="K901" s="33">
        <v>-1.0824447963386774E-3</v>
      </c>
      <c r="L901" s="33">
        <v>-6.8873569210126107E-4</v>
      </c>
      <c r="M901" s="33">
        <v>-1.0716997567215003E-3</v>
      </c>
      <c r="N901" s="33">
        <v>-2.496251545380801E-4</v>
      </c>
      <c r="O901" s="33">
        <v>-7.0073451241725593E-4</v>
      </c>
      <c r="P901" s="29">
        <f>(Table_TrackDisplacement[[#This Row],[LR Track Z]]-Table_TrackDisplacement[[#This Row],[RR Track Z]])*1000</f>
        <v>4.0738441692802496</v>
      </c>
      <c r="Q901" s="29">
        <f>_xlfn.XLOOKUP(Table_TrackDisplacement[[#This Row],[Track ID]],Table__Track_Baseline[Track ID],Table__Track_Baseline[Avg. Cant],"-")</f>
        <v>4.0618453489642548</v>
      </c>
      <c r="R901" s="29">
        <f>Table_TrackDisplacement[[#This Row],[Cant Raw Data]]-Table_TrackDisplacement[[#This Row],[BL Cant Raw Data]]</f>
        <v>1.1998820315994863E-2</v>
      </c>
      <c r="S901" s="30">
        <f>(Table_TrackDisplacement[[#This Row],[Delta LR Z]]-Table_TrackDisplacement[[#This Row],[Delta RR Z]])*1000</f>
        <v>1.1998820315994863E-2</v>
      </c>
      <c r="T901" s="29">
        <f>Table_TrackDisplacement[[#This Row],[Cant Delta Data]]-Table_TrackDisplacement[[#This Row],[Raw Cant Change]]</f>
        <v>0</v>
      </c>
      <c r="U901" s="29">
        <f ca="1">IFERROR(Table_TrackDisplacement[[#This Row],[Cant Raw Data]]-OFFSET(Table_TrackDisplacement[[#This Row],[Cant Raw Data]],-2,0),"-")</f>
        <v>0.22849178684225535</v>
      </c>
      <c r="V901" s="29">
        <f ca="1">_xlfn.XLOOKUP(Table_TrackDisplacement[[#This Row],[Track ID]],Table__Track_Baseline[Track ID],Table__Track_Baseline[Avg. Twist],"-")</f>
        <v>0.20758147378785452</v>
      </c>
      <c r="W901" s="29">
        <f ca="1">IFERROR(Table_TrackDisplacement[[#This Row],[Twist Raw Data]]-Table_TrackDisplacement[[#This Row],[BL Twist Raw Data]],"-")</f>
        <v>2.0910313054400831E-2</v>
      </c>
      <c r="X901" s="29">
        <f ca="1">IFERROR(Table_TrackDisplacement[[#This Row],[Cant Delta Data]]-OFFSET(Table_TrackDisplacement[[#This Row],[Cant Delta Data]],-2,0),"-")</f>
        <v>2.0910313054400831E-2</v>
      </c>
      <c r="Y901" s="29">
        <f ca="1">IFERROR(Table_TrackDisplacement[[#This Row],[Twist Delta Data]]-Table_TrackDisplacement[[#This Row],[Raw Twist Change]],"-")</f>
        <v>0</v>
      </c>
      <c r="Z9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1315.1052082420849</v>
      </c>
      <c r="AA901" s="29">
        <f>_xlfn.XLOOKUP(Table_TrackDisplacement[[#This Row],[Track ID]],Table__Track_Baseline[Track ID],Table__Track_Baseline[Avg. Gauge],"-")</f>
        <v>1315.6175827293309</v>
      </c>
      <c r="AB901" s="29">
        <f>IFERROR(Table_TrackDisplacement[[#This Row],[Gauge Raw Data]]-Table_TrackDisplacement[[#This Row],[BL Gauge Raw Data]],"-")</f>
        <v>-0.51237448724600654</v>
      </c>
      <c r="AC9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1.3388934050044838</v>
      </c>
    </row>
    <row r="902" spans="1:29" x14ac:dyDescent="0.25">
      <c r="A902" s="27">
        <v>45833.284722222219</v>
      </c>
      <c r="B902" s="28" t="s">
        <v>16</v>
      </c>
      <c r="C902" s="28" t="str">
        <f>Table_TrackDisplacement[[#This Row],[Epoch]]&amp;"-"&amp;Table_TrackDisplacement[[#This Row],[Track ID]]</f>
        <v>45833.2847222222-250-RL-OP-0025</v>
      </c>
      <c r="D902" s="34">
        <v>51889.94766475528</v>
      </c>
      <c r="E902" s="34">
        <v>159194.3457784788</v>
      </c>
      <c r="F902" s="34">
        <v>18.868421951254046</v>
      </c>
      <c r="G902" s="34">
        <v>51889.584791712696</v>
      </c>
      <c r="H902" s="34">
        <v>159193.07944225875</v>
      </c>
      <c r="I902" s="34">
        <v>18.863894115171242</v>
      </c>
      <c r="J902" s="33">
        <v>-4.8737383622210473E-5</v>
      </c>
      <c r="K902" s="33">
        <v>-1.1716127919498831E-3</v>
      </c>
      <c r="L902" s="33">
        <v>-3.5208816030163348E-4</v>
      </c>
      <c r="M902" s="33">
        <v>-1.1540091873030178E-3</v>
      </c>
      <c r="N902" s="33">
        <v>-5.3618825040757656E-4</v>
      </c>
      <c r="O902" s="33">
        <v>-3.5718556558350656E-4</v>
      </c>
      <c r="P902" s="29">
        <f>(Table_TrackDisplacement[[#This Row],[LR Track Z]]-Table_TrackDisplacement[[#This Row],[RR Track Z]])*1000</f>
        <v>4.5278360828042707</v>
      </c>
      <c r="Q902" s="29">
        <f>_xlfn.XLOOKUP(Table_TrackDisplacement[[#This Row],[Track ID]],Table__Track_Baseline[Track ID],Table__Track_Baseline[Avg. Cant],"-")</f>
        <v>4.5227386775223977</v>
      </c>
      <c r="R902" s="29">
        <f>Table_TrackDisplacement[[#This Row],[Cant Raw Data]]-Table_TrackDisplacement[[#This Row],[BL Cant Raw Data]]</f>
        <v>5.0974052818730797E-3</v>
      </c>
      <c r="S902" s="30">
        <f>(Table_TrackDisplacement[[#This Row],[Delta LR Z]]-Table_TrackDisplacement[[#This Row],[Delta RR Z]])*1000</f>
        <v>5.0974052818730797E-3</v>
      </c>
      <c r="T902" s="29">
        <f>Table_TrackDisplacement[[#This Row],[Cant Delta Data]]-Table_TrackDisplacement[[#This Row],[Raw Cant Change]]</f>
        <v>0</v>
      </c>
      <c r="U902" s="29">
        <f ca="1">IFERROR(Table_TrackDisplacement[[#This Row],[Cant Raw Data]]-OFFSET(Table_TrackDisplacement[[#This Row],[Cant Raw Data]],-2,0),"-")</f>
        <v>0.82423431226175126</v>
      </c>
      <c r="V902" s="29">
        <f ca="1">_xlfn.XLOOKUP(Table_TrackDisplacement[[#This Row],[Track ID]],Table__Track_Baseline[Track ID],Table__Track_Baseline[Avg. Twist],"-")</f>
        <v>0.8019222639248369</v>
      </c>
      <c r="W902" s="29">
        <f ca="1">IFERROR(Table_TrackDisplacement[[#This Row],[Twist Raw Data]]-Table_TrackDisplacement[[#This Row],[BL Twist Raw Data]],"-")</f>
        <v>2.2312048336914359E-2</v>
      </c>
      <c r="X902" s="29">
        <f ca="1">IFERROR(Table_TrackDisplacement[[#This Row],[Cant Delta Data]]-OFFSET(Table_TrackDisplacement[[#This Row],[Cant Delta Data]],-2,0),"-")</f>
        <v>2.2312048336914359E-2</v>
      </c>
      <c r="Y902" s="29">
        <f ca="1">IFERROR(Table_TrackDisplacement[[#This Row],[Twist Delta Data]]-Table_TrackDisplacement[[#This Row],[Raw Twist Change]],"-")</f>
        <v>0</v>
      </c>
      <c r="Z9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1317.3096707138986</v>
      </c>
      <c r="AA902" s="29">
        <f>_xlfn.XLOOKUP(Table_TrackDisplacement[[#This Row],[Track ID]],Table__Track_Baseline[Track ID],Table__Track_Baseline[Avg. Gauge],"-")</f>
        <v>1317.6166071174061</v>
      </c>
      <c r="AB902" s="29">
        <f>IFERROR(Table_TrackDisplacement[[#This Row],[Gauge Raw Data]]-Table_TrackDisplacement[[#This Row],[BL Gauge Raw Data]],"-")</f>
        <v>-0.30693640350750684</v>
      </c>
      <c r="AC9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1.2749180724841433</v>
      </c>
    </row>
    <row r="903" spans="1:29" x14ac:dyDescent="0.25">
      <c r="A903" s="27">
        <v>45833.284722222219</v>
      </c>
      <c r="B903" s="28" t="s">
        <v>17</v>
      </c>
      <c r="C903" s="28" t="str">
        <f>Table_TrackDisplacement[[#This Row],[Epoch]]&amp;"-"&amp;Table_TrackDisplacement[[#This Row],[Track ID]]</f>
        <v>45833.2847222222-250-RL-OP-0026</v>
      </c>
      <c r="D903" s="34">
        <v>51890.909041018022</v>
      </c>
      <c r="E903" s="34">
        <v>159194.07054127564</v>
      </c>
      <c r="F903" s="34">
        <v>18.868017686084162</v>
      </c>
      <c r="G903" s="34">
        <v>51890.545559022146</v>
      </c>
      <c r="H903" s="34">
        <v>159192.80208789968</v>
      </c>
      <c r="I903" s="34">
        <v>18.863035858087837</v>
      </c>
      <c r="J903" s="33">
        <v>-7.4060772021766752E-5</v>
      </c>
      <c r="K903" s="33">
        <v>-1.2607808457687497E-3</v>
      </c>
      <c r="L903" s="33">
        <v>-1.5440628505558607E-5</v>
      </c>
      <c r="M903" s="33">
        <v>-1.2363186178845353E-3</v>
      </c>
      <c r="N903" s="33">
        <v>-8.2275140448473394E-4</v>
      </c>
      <c r="O903" s="33">
        <v>-1.3636618756862617E-5</v>
      </c>
      <c r="P903" s="29">
        <f>(Table_TrackDisplacement[[#This Row],[LR Track Z]]-Table_TrackDisplacement[[#This Row],[RR Track Z]])*1000</f>
        <v>4.9818279963247392</v>
      </c>
      <c r="Q903" s="29">
        <f>_xlfn.XLOOKUP(Table_TrackDisplacement[[#This Row],[Track ID]],Table__Track_Baseline[Track ID],Table__Track_Baseline[Avg. Cant],"-")</f>
        <v>4.9836320060734352</v>
      </c>
      <c r="R903" s="29">
        <f>Table_TrackDisplacement[[#This Row],[Cant Raw Data]]-Table_TrackDisplacement[[#This Row],[BL Cant Raw Data]]</f>
        <v>-1.8040097486959894E-3</v>
      </c>
      <c r="S903" s="30">
        <f>(Table_TrackDisplacement[[#This Row],[Delta LR Z]]-Table_TrackDisplacement[[#This Row],[Delta RR Z]])*1000</f>
        <v>-1.8040097486959894E-3</v>
      </c>
      <c r="T903" s="29">
        <f>Table_TrackDisplacement[[#This Row],[Cant Delta Data]]-Table_TrackDisplacement[[#This Row],[Raw Cant Change]]</f>
        <v>0</v>
      </c>
      <c r="U903" s="29">
        <f ca="1">IFERROR(Table_TrackDisplacement[[#This Row],[Cant Raw Data]]-OFFSET(Table_TrackDisplacement[[#This Row],[Cant Raw Data]],-2,0),"-")</f>
        <v>0.90798382704448954</v>
      </c>
      <c r="V903" s="29">
        <f ca="1">_xlfn.XLOOKUP(Table_TrackDisplacement[[#This Row],[Track ID]],Table__Track_Baseline[Track ID],Table__Track_Baseline[Avg. Twist],"-")</f>
        <v>0.9217866571091804</v>
      </c>
      <c r="W903" s="29">
        <f ca="1">IFERROR(Table_TrackDisplacement[[#This Row],[Twist Raw Data]]-Table_TrackDisplacement[[#This Row],[BL Twist Raw Data]],"-")</f>
        <v>-1.3802830064690852E-2</v>
      </c>
      <c r="X903" s="29">
        <f ca="1">IFERROR(Table_TrackDisplacement[[#This Row],[Cant Delta Data]]-OFFSET(Table_TrackDisplacement[[#This Row],[Cant Delta Data]],-2,0),"-")</f>
        <v>-1.3802830064690852E-2</v>
      </c>
      <c r="Y903" s="29">
        <f ca="1">IFERROR(Table_TrackDisplacement[[#This Row],[Twist Delta Data]]-Table_TrackDisplacement[[#This Row],[Raw Twist Change]],"-")</f>
        <v>0</v>
      </c>
      <c r="Z9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1319.514284470052</v>
      </c>
      <c r="AA903" s="29">
        <f>_xlfn.XLOOKUP(Table_TrackDisplacement[[#This Row],[Track ID]],Table__Track_Baseline[Track ID],Table__Track_Baseline[Avg. Gauge],"-")</f>
        <v>1319.6157879683969</v>
      </c>
      <c r="AB903" s="29">
        <f>IFERROR(Table_TrackDisplacement[[#This Row],[Gauge Raw Data]]-Table_TrackDisplacement[[#This Row],[BL Gauge Raw Data]],"-")</f>
        <v>-0.10150349834498229</v>
      </c>
      <c r="AC9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1.242061329464984</v>
      </c>
    </row>
    <row r="904" spans="1:29" x14ac:dyDescent="0.25">
      <c r="A904" s="27">
        <v>45833.284722222219</v>
      </c>
      <c r="B904" s="28" t="s">
        <v>18</v>
      </c>
      <c r="C904" s="28" t="str">
        <f>Table_TrackDisplacement[[#This Row],[Epoch]]&amp;"-"&amp;Table_TrackDisplacement[[#This Row],[Track ID]]</f>
        <v>45833.2847222222-250-RL-OP-0027</v>
      </c>
      <c r="D904" s="34">
        <v>51891.870085166687</v>
      </c>
      <c r="E904" s="34">
        <v>159193.79434240577</v>
      </c>
      <c r="F904" s="34">
        <v>18.865661447731828</v>
      </c>
      <c r="G904" s="34">
        <v>51891.504352850017</v>
      </c>
      <c r="H904" s="34">
        <v>159192.52590828383</v>
      </c>
      <c r="I904" s="34">
        <v>18.860959197096111</v>
      </c>
      <c r="J904" s="33">
        <v>-9.1250735567882657E-4</v>
      </c>
      <c r="K904" s="33">
        <v>-6.958071026019752E-4</v>
      </c>
      <c r="L904" s="33">
        <v>-2.2264352850243085E-7</v>
      </c>
      <c r="M904" s="33">
        <v>-5.9322828019503504E-4</v>
      </c>
      <c r="N904" s="33">
        <v>-7.4292864883318543E-4</v>
      </c>
      <c r="O904" s="33">
        <v>-3.2367052087067805E-4</v>
      </c>
      <c r="P904" s="29">
        <f>(Table_TrackDisplacement[[#This Row],[LR Track Z]]-Table_TrackDisplacement[[#This Row],[RR Track Z]])*1000</f>
        <v>4.7022506357166094</v>
      </c>
      <c r="Q904" s="29">
        <f>_xlfn.XLOOKUP(Table_TrackDisplacement[[#This Row],[Track ID]],Table__Track_Baseline[Track ID],Table__Track_Baseline[Avg. Cant],"-")</f>
        <v>4.3788027583744338</v>
      </c>
      <c r="R904" s="29">
        <f>Table_TrackDisplacement[[#This Row],[Cant Raw Data]]-Table_TrackDisplacement[[#This Row],[BL Cant Raw Data]]</f>
        <v>0.32344787734217562</v>
      </c>
      <c r="S904" s="30">
        <f>(Table_TrackDisplacement[[#This Row],[Delta LR Z]]-Table_TrackDisplacement[[#This Row],[Delta RR Z]])*1000</f>
        <v>0.32344787734217562</v>
      </c>
      <c r="T904" s="29">
        <f>Table_TrackDisplacement[[#This Row],[Cant Delta Data]]-Table_TrackDisplacement[[#This Row],[Raw Cant Change]]</f>
        <v>0</v>
      </c>
      <c r="U904" s="29">
        <f ca="1">IFERROR(Table_TrackDisplacement[[#This Row],[Cant Raw Data]]-OFFSET(Table_TrackDisplacement[[#This Row],[Cant Raw Data]],-2,0),"-")</f>
        <v>0.17441455291233865</v>
      </c>
      <c r="V904" s="29">
        <f ca="1">_xlfn.XLOOKUP(Table_TrackDisplacement[[#This Row],[Track ID]],Table__Track_Baseline[Track ID],Table__Track_Baseline[Avg. Twist],"-")</f>
        <v>-0.14393591914796389</v>
      </c>
      <c r="W904" s="29">
        <f ca="1">IFERROR(Table_TrackDisplacement[[#This Row],[Twist Raw Data]]-Table_TrackDisplacement[[#This Row],[BL Twist Raw Data]],"-")</f>
        <v>0.31835047206030254</v>
      </c>
      <c r="X904" s="29">
        <f ca="1">IFERROR(Table_TrackDisplacement[[#This Row],[Cant Delta Data]]-OFFSET(Table_TrackDisplacement[[#This Row],[Cant Delta Data]],-2,0),"-")</f>
        <v>0.31835047206030254</v>
      </c>
      <c r="Y904" s="29">
        <f ca="1">IFERROR(Table_TrackDisplacement[[#This Row],[Twist Delta Data]]-Table_TrackDisplacement[[#This Row],[Raw Twist Change]],"-")</f>
        <v>0</v>
      </c>
      <c r="Z9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1320.116419232291</v>
      </c>
      <c r="AA904" s="29">
        <f>_xlfn.XLOOKUP(Table_TrackDisplacement[[#This Row],[Track ID]],Table__Track_Baseline[Track ID],Table__Track_Baseline[Avg. Gauge],"-")</f>
        <v>1320.1585236010314</v>
      </c>
      <c r="AB904" s="29">
        <f>IFERROR(Table_TrackDisplacement[[#This Row],[Gauge Raw Data]]-Table_TrackDisplacement[[#This Row],[BL Gauge Raw Data]],"-")</f>
        <v>-4.2104368740410791E-2</v>
      </c>
      <c r="AC9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0.45692241958363544</v>
      </c>
    </row>
    <row r="905" spans="1:29" x14ac:dyDescent="0.25">
      <c r="A905" s="27">
        <v>45833.284722222219</v>
      </c>
      <c r="B905" s="28" t="s">
        <v>19</v>
      </c>
      <c r="C905" s="28" t="str">
        <f>Table_TrackDisplacement[[#This Row],[Epoch]]&amp;"-"&amp;Table_TrackDisplacement[[#This Row],[Track ID]]</f>
        <v>45833.2847222222-250-RL-OP-0028</v>
      </c>
      <c r="D905" s="34">
        <v>51892.831165658921</v>
      </c>
      <c r="E905" s="34">
        <v>159193.5180847251</v>
      </c>
      <c r="F905" s="34">
        <v>18.863215774997911</v>
      </c>
      <c r="G905" s="34">
        <v>51892.465286793558</v>
      </c>
      <c r="H905" s="34">
        <v>159192.24913870625</v>
      </c>
      <c r="I905" s="34">
        <v>18.858824466025101</v>
      </c>
      <c r="J905" s="33">
        <v>-8.2100701547460631E-4</v>
      </c>
      <c r="K905" s="33">
        <v>-3.7768026231788099E-4</v>
      </c>
      <c r="L905" s="33">
        <v>-4.5548554084007264E-7</v>
      </c>
      <c r="M905" s="33">
        <v>-5.1640987658174708E-4</v>
      </c>
      <c r="N905" s="33">
        <v>-4.7402558266185224E-4</v>
      </c>
      <c r="O905" s="33">
        <v>-6.6223801131926052E-4</v>
      </c>
      <c r="P905" s="29">
        <f>(Table_TrackDisplacement[[#This Row],[LR Track Z]]-Table_TrackDisplacement[[#This Row],[RR Track Z]])*1000</f>
        <v>4.3913089728100374</v>
      </c>
      <c r="Q905" s="29">
        <f>_xlfn.XLOOKUP(Table_TrackDisplacement[[#This Row],[Track ID]],Table__Track_Baseline[Track ID],Table__Track_Baseline[Avg. Cant],"-")</f>
        <v>3.729526447031617</v>
      </c>
      <c r="R905" s="29">
        <f>Table_TrackDisplacement[[#This Row],[Cant Raw Data]]-Table_TrackDisplacement[[#This Row],[BL Cant Raw Data]]</f>
        <v>0.66178252577842045</v>
      </c>
      <c r="S905" s="30">
        <f>(Table_TrackDisplacement[[#This Row],[Delta LR Z]]-Table_TrackDisplacement[[#This Row],[Delta RR Z]])*1000</f>
        <v>0.66178252577842045</v>
      </c>
      <c r="T905" s="29">
        <f>Table_TrackDisplacement[[#This Row],[Cant Delta Data]]-Table_TrackDisplacement[[#This Row],[Raw Cant Change]]</f>
        <v>0</v>
      </c>
      <c r="U905" s="29">
        <f ca="1">IFERROR(Table_TrackDisplacement[[#This Row],[Cant Raw Data]]-OFFSET(Table_TrackDisplacement[[#This Row],[Cant Raw Data]],-2,0),"-")</f>
        <v>-0.59051902351470176</v>
      </c>
      <c r="V905" s="29">
        <f ca="1">_xlfn.XLOOKUP(Table_TrackDisplacement[[#This Row],[Track ID]],Table__Track_Baseline[Track ID],Table__Track_Baseline[Avg. Twist],"-")</f>
        <v>-1.2541055590418182</v>
      </c>
      <c r="W905" s="29">
        <f ca="1">IFERROR(Table_TrackDisplacement[[#This Row],[Twist Raw Data]]-Table_TrackDisplacement[[#This Row],[BL Twist Raw Data]],"-")</f>
        <v>0.66358653552711644</v>
      </c>
      <c r="X905" s="29">
        <f ca="1">IFERROR(Table_TrackDisplacement[[#This Row],[Cant Delta Data]]-OFFSET(Table_TrackDisplacement[[#This Row],[Cant Delta Data]],-2,0),"-")</f>
        <v>0.66358653552711644</v>
      </c>
      <c r="Y905" s="29">
        <f ca="1">IFERROR(Table_TrackDisplacement[[#This Row],[Twist Delta Data]]-Table_TrackDisplacement[[#This Row],[Raw Twist Change]],"-")</f>
        <v>0</v>
      </c>
      <c r="Z9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1320.6478056180185</v>
      </c>
      <c r="AA905" s="29">
        <f>_xlfn.XLOOKUP(Table_TrackDisplacement[[#This Row],[Track ID]],Table__Track_Baseline[Track ID],Table__Track_Baseline[Avg. Gauge],"-")</f>
        <v>1320.6376231231336</v>
      </c>
      <c r="AB905" s="29">
        <f>IFERROR(Table_TrackDisplacement[[#This Row],[Gauge Raw Data]]-Table_TrackDisplacement[[#This Row],[BL Gauge Raw Data]],"-")</f>
        <v>1.0182494884929838E-2</v>
      </c>
      <c r="AC9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0.73485913561686356</v>
      </c>
    </row>
    <row r="906" spans="1:29" x14ac:dyDescent="0.25">
      <c r="A906" s="27">
        <v>45833.284722222219</v>
      </c>
      <c r="B906" s="28" t="s">
        <v>20</v>
      </c>
      <c r="C906" s="28" t="str">
        <f>Table_TrackDisplacement[[#This Row],[Epoch]]&amp;"-"&amp;Table_TrackDisplacement[[#This Row],[Track ID]]</f>
        <v>45833.2847222222-250-RL-OP-0029</v>
      </c>
      <c r="D906" s="34">
        <v>51893.791838945894</v>
      </c>
      <c r="E906" s="34">
        <v>159193.24190592306</v>
      </c>
      <c r="F906" s="34">
        <v>18.860908806466888</v>
      </c>
      <c r="G906" s="34">
        <v>51893.426692579691</v>
      </c>
      <c r="H906" s="34">
        <v>159191.97223179543</v>
      </c>
      <c r="I906" s="34">
        <v>18.85670271923307</v>
      </c>
      <c r="J906" s="33">
        <v>-9.9551698076538742E-4</v>
      </c>
      <c r="K906" s="33">
        <v>1.5529978554695845E-5</v>
      </c>
      <c r="L906" s="33">
        <v>-1.1746922396582704E-5</v>
      </c>
      <c r="M906" s="33">
        <v>2.1173036657273769E-8</v>
      </c>
      <c r="N906" s="33">
        <v>-3.3325786353088915E-4</v>
      </c>
      <c r="O906" s="33">
        <v>-9.9818685163910459E-4</v>
      </c>
      <c r="P906" s="29">
        <f>(Table_TrackDisplacement[[#This Row],[LR Track Z]]-Table_TrackDisplacement[[#This Row],[RR Track Z]])*1000</f>
        <v>4.2060872338183231</v>
      </c>
      <c r="Q906" s="29">
        <f>_xlfn.XLOOKUP(Table_TrackDisplacement[[#This Row],[Track ID]],Table__Track_Baseline[Track ID],Table__Track_Baseline[Avg. Cant],"-")</f>
        <v>3.2196473045758012</v>
      </c>
      <c r="R906" s="29">
        <f>Table_TrackDisplacement[[#This Row],[Cant Raw Data]]-Table_TrackDisplacement[[#This Row],[BL Cant Raw Data]]</f>
        <v>0.98643992924252188</v>
      </c>
      <c r="S906" s="30">
        <f>(Table_TrackDisplacement[[#This Row],[Delta LR Z]]-Table_TrackDisplacement[[#This Row],[Delta RR Z]])*1000</f>
        <v>0.98643992924252188</v>
      </c>
      <c r="T906" s="29">
        <f>Table_TrackDisplacement[[#This Row],[Cant Delta Data]]-Table_TrackDisplacement[[#This Row],[Raw Cant Change]]</f>
        <v>0</v>
      </c>
      <c r="U906" s="29">
        <f ca="1">IFERROR(Table_TrackDisplacement[[#This Row],[Cant Raw Data]]-OFFSET(Table_TrackDisplacement[[#This Row],[Cant Raw Data]],-2,0),"-")</f>
        <v>-0.49616340189828634</v>
      </c>
      <c r="V906" s="29">
        <f ca="1">_xlfn.XLOOKUP(Table_TrackDisplacement[[#This Row],[Track ID]],Table__Track_Baseline[Track ID],Table__Track_Baseline[Avg. Twist],"-")</f>
        <v>-1.1591554537986326</v>
      </c>
      <c r="W906" s="29">
        <f ca="1">IFERROR(Table_TrackDisplacement[[#This Row],[Twist Raw Data]]-Table_TrackDisplacement[[#This Row],[BL Twist Raw Data]],"-")</f>
        <v>0.66299205190034627</v>
      </c>
      <c r="X906" s="29">
        <f ca="1">IFERROR(Table_TrackDisplacement[[#This Row],[Cant Delta Data]]-OFFSET(Table_TrackDisplacement[[#This Row],[Cant Delta Data]],-2,0),"-")</f>
        <v>0.66299205190034627</v>
      </c>
      <c r="Y906" s="29">
        <f ca="1">IFERROR(Table_TrackDisplacement[[#This Row],[Twist Delta Data]]-Table_TrackDisplacement[[#This Row],[Raw Twist Change]],"-")</f>
        <v>0</v>
      </c>
      <c r="Z9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1321.1441822507177</v>
      </c>
      <c r="AA906" s="29">
        <f>_xlfn.XLOOKUP(Table_TrackDisplacement[[#This Row],[Track ID]],Table__Track_Baseline[Track ID],Table__Track_Baseline[Avg. Gauge],"-")</f>
        <v>1321.0817834196855</v>
      </c>
      <c r="AB906" s="29">
        <f>IFERROR(Table_TrackDisplacement[[#This Row],[Gauge Raw Data]]-Table_TrackDisplacement[[#This Row],[BL Gauge Raw Data]],"-")</f>
        <v>6.2398831032169255E-2</v>
      </c>
      <c r="AC9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1.4442343675686071</v>
      </c>
    </row>
    <row r="907" spans="1:29" x14ac:dyDescent="0.25">
      <c r="A907" s="27">
        <v>45833.284722222219</v>
      </c>
      <c r="B907" s="28" t="s">
        <v>21</v>
      </c>
      <c r="C907" s="28" t="str">
        <f>Table_TrackDisplacement[[#This Row],[Epoch]]&amp;"-"&amp;Table_TrackDisplacement[[#This Row],[Track ID]]</f>
        <v>45833.2847222222-250-RL-OP-0030</v>
      </c>
      <c r="D907" s="34">
        <v>51894.752729759806</v>
      </c>
      <c r="E907" s="34">
        <v>159192.96497846718</v>
      </c>
      <c r="F907" s="34">
        <v>18.861075912100414</v>
      </c>
      <c r="G907" s="34">
        <v>51894.387556672729</v>
      </c>
      <c r="H907" s="34">
        <v>159191.69521206419</v>
      </c>
      <c r="I907" s="34">
        <v>18.857215782076423</v>
      </c>
      <c r="J907" s="33">
        <v>-9.1045029694214463E-4</v>
      </c>
      <c r="K907" s="33">
        <v>3.1021650647744536E-4</v>
      </c>
      <c r="L907" s="33">
        <v>-2.3464867567213332E-4</v>
      </c>
      <c r="M907" s="33">
        <v>4.0167651604861021E-6</v>
      </c>
      <c r="N907" s="33">
        <v>-3.1902021146379411E-4</v>
      </c>
      <c r="O907" s="33">
        <v>-6.5608338794831411E-4</v>
      </c>
      <c r="P907" s="29">
        <f>(Table_TrackDisplacement[[#This Row],[LR Track Z]]-Table_TrackDisplacement[[#This Row],[RR Track Z]])*1000</f>
        <v>3.8601300239911041</v>
      </c>
      <c r="Q907" s="29">
        <f>_xlfn.XLOOKUP(Table_TrackDisplacement[[#This Row],[Track ID]],Table__Track_Baseline[Track ID],Table__Track_Baseline[Avg. Cant],"-")</f>
        <v>3.4386953117149233</v>
      </c>
      <c r="R907" s="29">
        <f>Table_TrackDisplacement[[#This Row],[Cant Raw Data]]-Table_TrackDisplacement[[#This Row],[BL Cant Raw Data]]</f>
        <v>0.42143471227618079</v>
      </c>
      <c r="S907" s="30">
        <f>(Table_TrackDisplacement[[#This Row],[Delta LR Z]]-Table_TrackDisplacement[[#This Row],[Delta RR Z]])*1000</f>
        <v>0.42143471227618079</v>
      </c>
      <c r="T907" s="29">
        <f>Table_TrackDisplacement[[#This Row],[Cant Delta Data]]-Table_TrackDisplacement[[#This Row],[Raw Cant Change]]</f>
        <v>0</v>
      </c>
      <c r="U907" s="29">
        <f ca="1">IFERROR(Table_TrackDisplacement[[#This Row],[Cant Raw Data]]-OFFSET(Table_TrackDisplacement[[#This Row],[Cant Raw Data]],-2,0),"-")</f>
        <v>-0.53117894881893335</v>
      </c>
      <c r="V907" s="29">
        <f ca="1">_xlfn.XLOOKUP(Table_TrackDisplacement[[#This Row],[Track ID]],Table__Track_Baseline[Track ID],Table__Track_Baseline[Avg. Twist],"-")</f>
        <v>-0.29083113531669369</v>
      </c>
      <c r="W907" s="29">
        <f ca="1">IFERROR(Table_TrackDisplacement[[#This Row],[Twist Raw Data]]-Table_TrackDisplacement[[#This Row],[BL Twist Raw Data]],"-")</f>
        <v>-0.24034781350223966</v>
      </c>
      <c r="X907" s="29">
        <f ca="1">IFERROR(Table_TrackDisplacement[[#This Row],[Cant Delta Data]]-OFFSET(Table_TrackDisplacement[[#This Row],[Cant Delta Data]],-2,0),"-")</f>
        <v>-0.24034781350223966</v>
      </c>
      <c r="Y907" s="29">
        <f ca="1">IFERROR(Table_TrackDisplacement[[#This Row],[Twist Delta Data]]-Table_TrackDisplacement[[#This Row],[Raw Twist Change]],"-")</f>
        <v>0</v>
      </c>
      <c r="Z9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1321.2391919238419</v>
      </c>
      <c r="AA907" s="29">
        <f>_xlfn.XLOOKUP(Table_TrackDisplacement[[#This Row],[Track ID]],Table__Track_Baseline[Track ID],Table__Track_Baseline[Avg. Gauge],"-")</f>
        <v>1320.8864707908592</v>
      </c>
      <c r="AB907" s="29">
        <f>IFERROR(Table_TrackDisplacement[[#This Row],[Gauge Raw Data]]-Table_TrackDisplacement[[#This Row],[BL Gauge Raw Data]],"-")</f>
        <v>0.3527211329826514</v>
      </c>
      <c r="AC9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1.1873483362465231</v>
      </c>
    </row>
    <row r="908" spans="1:29" x14ac:dyDescent="0.25">
      <c r="A908" s="27">
        <v>45833.284722222219</v>
      </c>
      <c r="B908" s="28" t="s">
        <v>22</v>
      </c>
      <c r="C908" s="28" t="str">
        <f>Table_TrackDisplacement[[#This Row],[Epoch]]&amp;"-"&amp;Table_TrackDisplacement[[#This Row],[Track ID]]</f>
        <v>45833.2847222222-250-RL-OP-0031</v>
      </c>
      <c r="D908" s="34">
        <v>51895.713620573719</v>
      </c>
      <c r="E908" s="34">
        <v>159192.68805101133</v>
      </c>
      <c r="F908" s="34">
        <v>18.861243017733944</v>
      </c>
      <c r="G908" s="34">
        <v>51895.34842076576</v>
      </c>
      <c r="H908" s="34">
        <v>159191.41819233299</v>
      </c>
      <c r="I908" s="34">
        <v>18.857728844919777</v>
      </c>
      <c r="J908" s="33">
        <v>-8.2538360584294423E-4</v>
      </c>
      <c r="K908" s="33">
        <v>6.0490306350402534E-4</v>
      </c>
      <c r="L908" s="33">
        <v>-4.5755042894057851E-4</v>
      </c>
      <c r="M908" s="33">
        <v>8.0123427323997021E-6</v>
      </c>
      <c r="N908" s="33">
        <v>-3.0478253029286861E-4</v>
      </c>
      <c r="O908" s="33">
        <v>-3.1397992425752363E-4</v>
      </c>
      <c r="P908" s="29">
        <f>(Table_TrackDisplacement[[#This Row],[LR Track Z]]-Table_TrackDisplacement[[#This Row],[RR Track Z]])*1000</f>
        <v>3.5141728141674378</v>
      </c>
      <c r="Q908" s="29">
        <f>_xlfn.XLOOKUP(Table_TrackDisplacement[[#This Row],[Track ID]],Table__Track_Baseline[Track ID],Table__Track_Baseline[Avg. Cant],"-")</f>
        <v>3.6577433188504926</v>
      </c>
      <c r="R908" s="29">
        <f>Table_TrackDisplacement[[#This Row],[Cant Raw Data]]-Table_TrackDisplacement[[#This Row],[BL Cant Raw Data]]</f>
        <v>-0.14357050468305488</v>
      </c>
      <c r="S908" s="30">
        <f>(Table_TrackDisplacement[[#This Row],[Delta LR Z]]-Table_TrackDisplacement[[#This Row],[Delta RR Z]])*1000</f>
        <v>-0.14357050468305488</v>
      </c>
      <c r="T908" s="29">
        <f>Table_TrackDisplacement[[#This Row],[Cant Delta Data]]-Table_TrackDisplacement[[#This Row],[Raw Cant Change]]</f>
        <v>0</v>
      </c>
      <c r="U908" s="29">
        <f ca="1">IFERROR(Table_TrackDisplacement[[#This Row],[Cant Raw Data]]-OFFSET(Table_TrackDisplacement[[#This Row],[Cant Raw Data]],-2,0),"-")</f>
        <v>-0.69191441965088529</v>
      </c>
      <c r="V908" s="29">
        <f ca="1">_xlfn.XLOOKUP(Table_TrackDisplacement[[#This Row],[Track ID]],Table__Track_Baseline[Track ID],Table__Track_Baseline[Avg. Twist],"-")</f>
        <v>0.43809601427469147</v>
      </c>
      <c r="W908" s="29">
        <f ca="1">IFERROR(Table_TrackDisplacement[[#This Row],[Twist Raw Data]]-Table_TrackDisplacement[[#This Row],[BL Twist Raw Data]],"-")</f>
        <v>-1.1300104339255768</v>
      </c>
      <c r="X908" s="29">
        <f ca="1">IFERROR(Table_TrackDisplacement[[#This Row],[Cant Delta Data]]-OFFSET(Table_TrackDisplacement[[#This Row],[Cant Delta Data]],-2,0),"-")</f>
        <v>-1.1300104339255768</v>
      </c>
      <c r="Y908" s="29">
        <f ca="1">IFERROR(Table_TrackDisplacement[[#This Row],[Twist Delta Data]]-Table_TrackDisplacement[[#This Row],[Raw Twist Change]],"-")</f>
        <v>0</v>
      </c>
      <c r="Z9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1321.3342923317339</v>
      </c>
      <c r="AA908" s="29">
        <f>_xlfn.XLOOKUP(Table_TrackDisplacement[[#This Row],[Track ID]],Table__Track_Baseline[Track ID],Table__Track_Baseline[Avg. Gauge],"-")</f>
        <v>1320.6911946526989</v>
      </c>
      <c r="AB908" s="29">
        <f>IFERROR(Table_TrackDisplacement[[#This Row],[Gauge Raw Data]]-Table_TrackDisplacement[[#This Row],[BL Gauge Raw Data]],"-")</f>
        <v>0.6430976790350087</v>
      </c>
      <c r="AC9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1.2420503920849395</v>
      </c>
    </row>
    <row r="909" spans="1:29" x14ac:dyDescent="0.25">
      <c r="A909" s="27">
        <v>45833.284722222219</v>
      </c>
      <c r="B909" s="28" t="s">
        <v>23</v>
      </c>
      <c r="C909" s="28" t="str">
        <f>Table_TrackDisplacement[[#This Row],[Epoch]]&amp;"-"&amp;Table_TrackDisplacement[[#This Row],[Track ID]]</f>
        <v>45833.2847222222-250-RL-OP-0032</v>
      </c>
      <c r="D909" s="34">
        <v>51896.675398652565</v>
      </c>
      <c r="E909" s="34">
        <v>159192.41088266813</v>
      </c>
      <c r="F909" s="34">
        <v>18.861498390807743</v>
      </c>
      <c r="G909" s="34">
        <v>51896.30852141809</v>
      </c>
      <c r="H909" s="34">
        <v>159191.14170884955</v>
      </c>
      <c r="I909" s="34">
        <v>18.858247340168667</v>
      </c>
      <c r="J909" s="33">
        <v>-3.5501216189004481E-6</v>
      </c>
      <c r="K909" s="33">
        <v>6.5440370235592127E-4</v>
      </c>
      <c r="L909" s="33">
        <v>-6.5238151238133923E-4</v>
      </c>
      <c r="M909" s="33">
        <v>-9.9999322992516682E-4</v>
      </c>
      <c r="N909" s="33">
        <v>-1.9208528101444244E-9</v>
      </c>
      <c r="O909" s="33">
        <v>-9.2823794659580017E-6</v>
      </c>
      <c r="P909" s="29">
        <f>(Table_TrackDisplacement[[#This Row],[LR Track Z]]-Table_TrackDisplacement[[#This Row],[RR Track Z]])*1000</f>
        <v>3.2510506390757143</v>
      </c>
      <c r="Q909" s="29">
        <f>_xlfn.XLOOKUP(Table_TrackDisplacement[[#This Row],[Track ID]],Table__Track_Baseline[Track ID],Table__Track_Baseline[Avg. Cant],"-")</f>
        <v>3.8941497719910956</v>
      </c>
      <c r="R909" s="29">
        <f>Table_TrackDisplacement[[#This Row],[Cant Raw Data]]-Table_TrackDisplacement[[#This Row],[BL Cant Raw Data]]</f>
        <v>-0.64309913291538123</v>
      </c>
      <c r="S909" s="30">
        <f>(Table_TrackDisplacement[[#This Row],[Delta LR Z]]-Table_TrackDisplacement[[#This Row],[Delta RR Z]])*1000</f>
        <v>-0.64309913291538123</v>
      </c>
      <c r="T909" s="29">
        <f>Table_TrackDisplacement[[#This Row],[Cant Delta Data]]-Table_TrackDisplacement[[#This Row],[Raw Cant Change]]</f>
        <v>0</v>
      </c>
      <c r="U909" s="29">
        <f ca="1">IFERROR(Table_TrackDisplacement[[#This Row],[Cant Raw Data]]-OFFSET(Table_TrackDisplacement[[#This Row],[Cant Raw Data]],-2,0),"-")</f>
        <v>-0.60907938491538971</v>
      </c>
      <c r="V909" s="29">
        <f ca="1">_xlfn.XLOOKUP(Table_TrackDisplacement[[#This Row],[Track ID]],Table__Track_Baseline[Track ID],Table__Track_Baseline[Avg. Twist],"-")</f>
        <v>0.45545446027617231</v>
      </c>
      <c r="W909" s="29">
        <f ca="1">IFERROR(Table_TrackDisplacement[[#This Row],[Twist Raw Data]]-Table_TrackDisplacement[[#This Row],[BL Twist Raw Data]],"-")</f>
        <v>-1.064533845191562</v>
      </c>
      <c r="X909" s="29">
        <f ca="1">IFERROR(Table_TrackDisplacement[[#This Row],[Cant Delta Data]]-OFFSET(Table_TrackDisplacement[[#This Row],[Cant Delta Data]],-2,0),"-")</f>
        <v>-1.064533845191562</v>
      </c>
      <c r="Y909" s="29">
        <f ca="1">IFERROR(Table_TrackDisplacement[[#This Row],[Twist Delta Data]]-Table_TrackDisplacement[[#This Row],[Raw Twist Change]],"-")</f>
        <v>0</v>
      </c>
      <c r="Z9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1321.140286374276</v>
      </c>
      <c r="AA909" s="29">
        <f>_xlfn.XLOOKUP(Table_TrackDisplacement[[#This Row],[Track ID]],Table__Track_Baseline[Track ID],Table__Track_Baseline[Avg. Gauge],"-")</f>
        <v>1320.2368798619764</v>
      </c>
      <c r="AB909" s="29">
        <f>IFERROR(Table_TrackDisplacement[[#This Row],[Gauge Raw Data]]-Table_TrackDisplacement[[#This Row],[BL Gauge Raw Data]],"-")</f>
        <v>0.90340651229962532</v>
      </c>
      <c r="AC9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1.3545191333217768</v>
      </c>
    </row>
    <row r="910" spans="1:29" x14ac:dyDescent="0.25">
      <c r="A910" s="27">
        <v>45833.284722222219</v>
      </c>
      <c r="B910" s="28" t="s">
        <v>24</v>
      </c>
      <c r="C910" s="28" t="str">
        <f>Table_TrackDisplacement[[#This Row],[Epoch]]&amp;"-"&amp;Table_TrackDisplacement[[#This Row],[Track ID]]</f>
        <v>45833.2847222222-250-RL-OP-0033</v>
      </c>
      <c r="D910" s="34">
        <v>51897.636352352805</v>
      </c>
      <c r="E910" s="34">
        <v>159192.13417808473</v>
      </c>
      <c r="F910" s="34">
        <v>18.863098241340175</v>
      </c>
      <c r="G910" s="34">
        <v>51897.270420156812</v>
      </c>
      <c r="H910" s="34">
        <v>159190.86830352191</v>
      </c>
      <c r="I910" s="34">
        <v>18.858833233345244</v>
      </c>
      <c r="J910" s="33">
        <v>-6.1275670304894447E-5</v>
      </c>
      <c r="K910" s="33">
        <v>4.5500576379708946E-4</v>
      </c>
      <c r="L910" s="33">
        <v>-4.2010258092162189E-4</v>
      </c>
      <c r="M910" s="33">
        <v>-9.9990943999728188E-4</v>
      </c>
      <c r="N910" s="33">
        <v>-2.5727786123752594E-8</v>
      </c>
      <c r="O910" s="33">
        <v>-1.241633134263509E-4</v>
      </c>
      <c r="P910" s="29">
        <f>(Table_TrackDisplacement[[#This Row],[LR Track Z]]-Table_TrackDisplacement[[#This Row],[RR Track Z]])*1000</f>
        <v>4.2650079949311248</v>
      </c>
      <c r="Q910" s="29">
        <f>_xlfn.XLOOKUP(Table_TrackDisplacement[[#This Row],[Track ID]],Table__Track_Baseline[Track ID],Table__Track_Baseline[Avg. Cant],"-")</f>
        <v>4.5609472624263958</v>
      </c>
      <c r="R910" s="29">
        <f>Table_TrackDisplacement[[#This Row],[Cant Raw Data]]-Table_TrackDisplacement[[#This Row],[BL Cant Raw Data]]</f>
        <v>-0.295939267495271</v>
      </c>
      <c r="S910" s="30">
        <f>(Table_TrackDisplacement[[#This Row],[Delta LR Z]]-Table_TrackDisplacement[[#This Row],[Delta RR Z]])*1000</f>
        <v>-0.295939267495271</v>
      </c>
      <c r="T910" s="29">
        <f>Table_TrackDisplacement[[#This Row],[Cant Delta Data]]-Table_TrackDisplacement[[#This Row],[Raw Cant Change]]</f>
        <v>0</v>
      </c>
      <c r="U910" s="29">
        <f ca="1">IFERROR(Table_TrackDisplacement[[#This Row],[Cant Raw Data]]-OFFSET(Table_TrackDisplacement[[#This Row],[Cant Raw Data]],-2,0),"-")</f>
        <v>0.75083518076368705</v>
      </c>
      <c r="V910" s="29">
        <f ca="1">_xlfn.XLOOKUP(Table_TrackDisplacement[[#This Row],[Track ID]],Table__Track_Baseline[Track ID],Table__Track_Baseline[Avg. Twist],"-")</f>
        <v>0.90320394357590317</v>
      </c>
      <c r="W910" s="29">
        <f ca="1">IFERROR(Table_TrackDisplacement[[#This Row],[Twist Raw Data]]-Table_TrackDisplacement[[#This Row],[BL Twist Raw Data]],"-")</f>
        <v>-0.15236876281221612</v>
      </c>
      <c r="X910" s="29">
        <f ca="1">IFERROR(Table_TrackDisplacement[[#This Row],[Cant Delta Data]]-OFFSET(Table_TrackDisplacement[[#This Row],[Cant Delta Data]],-2,0),"-")</f>
        <v>-0.15236876281221612</v>
      </c>
      <c r="Y910" s="29">
        <f ca="1">IFERROR(Table_TrackDisplacement[[#This Row],[Twist Delta Data]]-Table_TrackDisplacement[[#This Row],[Raw Twist Change]],"-")</f>
        <v>0</v>
      </c>
      <c r="Z9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1317.711262430958</v>
      </c>
      <c r="AA910" s="29">
        <f>_xlfn.XLOOKUP(Table_TrackDisplacement[[#This Row],[Track ID]],Table__Track_Baseline[Track ID],Table__Track_Baseline[Avg. Gauge],"-")</f>
        <v>1317.0146897271238</v>
      </c>
      <c r="AB910" s="29">
        <f>IFERROR(Table_TrackDisplacement[[#This Row],[Gauge Raw Data]]-Table_TrackDisplacement[[#This Row],[BL Gauge Raw Data]],"-")</f>
        <v>0.69657270383413561</v>
      </c>
      <c r="AC9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1.0842818185255267</v>
      </c>
    </row>
    <row r="911" spans="1:29" x14ac:dyDescent="0.25">
      <c r="A911" s="27">
        <v>45833.284722222219</v>
      </c>
      <c r="B911" s="28" t="s">
        <v>25</v>
      </c>
      <c r="C911" s="28" t="str">
        <f>Table_TrackDisplacement[[#This Row],[Epoch]]&amp;"-"&amp;Table_TrackDisplacement[[#This Row],[Track ID]]</f>
        <v>45833.2847222222-250-RL-OP-0034</v>
      </c>
      <c r="D911" s="34">
        <v>51898.597306053045</v>
      </c>
      <c r="E911" s="34">
        <v>159191.85747350132</v>
      </c>
      <c r="F911" s="34">
        <v>18.864698091872608</v>
      </c>
      <c r="G911" s="34">
        <v>51898.232318895534</v>
      </c>
      <c r="H911" s="34">
        <v>159190.59489819428</v>
      </c>
      <c r="I911" s="34">
        <v>18.859419126521821</v>
      </c>
      <c r="J911" s="33">
        <v>-1.1900121899088845E-4</v>
      </c>
      <c r="K911" s="33">
        <v>2.5560782523825765E-4</v>
      </c>
      <c r="L911" s="33">
        <v>-1.8782364946545727E-4</v>
      </c>
      <c r="M911" s="33">
        <v>-9.9982565734535456E-4</v>
      </c>
      <c r="N911" s="33">
        <v>-4.9563823267817497E-8</v>
      </c>
      <c r="O911" s="33">
        <v>-2.3904424738674379E-4</v>
      </c>
      <c r="P911" s="29">
        <f>(Table_TrackDisplacement[[#This Row],[LR Track Z]]-Table_TrackDisplacement[[#This Row],[RR Track Z]])*1000</f>
        <v>5.2789653507865353</v>
      </c>
      <c r="Q911" s="29">
        <f>_xlfn.XLOOKUP(Table_TrackDisplacement[[#This Row],[Track ID]],Table__Track_Baseline[Track ID],Table__Track_Baseline[Avg. Cant],"-")</f>
        <v>5.2277447528652488</v>
      </c>
      <c r="R911" s="29">
        <f>Table_TrackDisplacement[[#This Row],[Cant Raw Data]]-Table_TrackDisplacement[[#This Row],[BL Cant Raw Data]]</f>
        <v>5.1220597921286526E-2</v>
      </c>
      <c r="S911" s="30">
        <f>(Table_TrackDisplacement[[#This Row],[Delta LR Z]]-Table_TrackDisplacement[[#This Row],[Delta RR Z]])*1000</f>
        <v>5.1220597921286526E-2</v>
      </c>
      <c r="T911" s="29">
        <f>Table_TrackDisplacement[[#This Row],[Cant Delta Data]]-Table_TrackDisplacement[[#This Row],[Raw Cant Change]]</f>
        <v>0</v>
      </c>
      <c r="U911" s="29">
        <f ca="1">IFERROR(Table_TrackDisplacement[[#This Row],[Cant Raw Data]]-OFFSET(Table_TrackDisplacement[[#This Row],[Cant Raw Data]],-2,0),"-")</f>
        <v>2.0279147117108209</v>
      </c>
      <c r="V911" s="29">
        <f ca="1">_xlfn.XLOOKUP(Table_TrackDisplacement[[#This Row],[Track ID]],Table__Track_Baseline[Track ID],Table__Track_Baseline[Avg. Twist],"-")</f>
        <v>1.3335949808741532</v>
      </c>
      <c r="W911" s="29">
        <f ca="1">IFERROR(Table_TrackDisplacement[[#This Row],[Twist Raw Data]]-Table_TrackDisplacement[[#This Row],[BL Twist Raw Data]],"-")</f>
        <v>0.69431973083666776</v>
      </c>
      <c r="X911" s="29">
        <f ca="1">IFERROR(Table_TrackDisplacement[[#This Row],[Cant Delta Data]]-OFFSET(Table_TrackDisplacement[[#This Row],[Cant Delta Data]],-2,0),"-")</f>
        <v>0.69431973083666776</v>
      </c>
      <c r="Y911" s="29">
        <f ca="1">IFERROR(Table_TrackDisplacement[[#This Row],[Twist Delta Data]]-Table_TrackDisplacement[[#This Row],[Raw Twist Change]],"-")</f>
        <v>0</v>
      </c>
      <c r="Z9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1314.2830359498009</v>
      </c>
      <c r="AA911" s="29">
        <f>_xlfn.XLOOKUP(Table_TrackDisplacement[[#This Row],[Track ID]],Table__Track_Baseline[Track ID],Table__Track_Baseline[Avg. Gauge],"-")</f>
        <v>1313.7928485909856</v>
      </c>
      <c r="AB911" s="29">
        <f>IFERROR(Table_TrackDisplacement[[#This Row],[Gauge Raw Data]]-Table_TrackDisplacement[[#This Row],[BL Gauge Raw Data]],"-")</f>
        <v>0.49018735881531939</v>
      </c>
      <c r="AC9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0.91860543294476049</v>
      </c>
    </row>
    <row r="912" spans="1:29" x14ac:dyDescent="0.25">
      <c r="A912" s="27">
        <v>45833.284722222219</v>
      </c>
      <c r="B912" s="28" t="s">
        <v>26</v>
      </c>
      <c r="C912" s="28" t="str">
        <f>Table_TrackDisplacement[[#This Row],[Epoch]]&amp;"-"&amp;Table_TrackDisplacement[[#This Row],[Track ID]]</f>
        <v>45833.2847222222-250-RL-OP-0035</v>
      </c>
      <c r="D912" s="34">
        <v>51899.557752893597</v>
      </c>
      <c r="E912" s="34">
        <v>159191.58239357785</v>
      </c>
      <c r="F912" s="34">
        <v>18.865938379525691</v>
      </c>
      <c r="G912" s="34">
        <v>51899.202492788187</v>
      </c>
      <c r="H912" s="34">
        <v>159190.3196927908</v>
      </c>
      <c r="I912" s="34">
        <v>18.8597161823111</v>
      </c>
      <c r="J912" s="33">
        <v>-9.9553792097140104E-4</v>
      </c>
      <c r="K912" s="33">
        <v>3.4932384733110666E-4</v>
      </c>
      <c r="L912" s="33">
        <v>-6.1620474308909934E-5</v>
      </c>
      <c r="M912" s="33">
        <v>-9.8488490766612813E-4</v>
      </c>
      <c r="N912" s="33">
        <v>5.3840572945773602E-5</v>
      </c>
      <c r="O912" s="33">
        <v>-3.7414578119054909E-4</v>
      </c>
      <c r="P912" s="29">
        <f>(Table_TrackDisplacement[[#This Row],[LR Track Z]]-Table_TrackDisplacement[[#This Row],[RR Track Z]])*1000</f>
        <v>6.2221972145906079</v>
      </c>
      <c r="Q912" s="29">
        <f>_xlfn.XLOOKUP(Table_TrackDisplacement[[#This Row],[Track ID]],Table__Track_Baseline[Track ID],Table__Track_Baseline[Avg. Cant],"-")</f>
        <v>5.9096719077089688</v>
      </c>
      <c r="R912" s="29">
        <f>Table_TrackDisplacement[[#This Row],[Cant Raw Data]]-Table_TrackDisplacement[[#This Row],[BL Cant Raw Data]]</f>
        <v>0.31252530688163915</v>
      </c>
      <c r="S912" s="30">
        <f>(Table_TrackDisplacement[[#This Row],[Delta LR Z]]-Table_TrackDisplacement[[#This Row],[Delta RR Z]])*1000</f>
        <v>0.31252530688163915</v>
      </c>
      <c r="T912" s="29">
        <f>Table_TrackDisplacement[[#This Row],[Cant Delta Data]]-Table_TrackDisplacement[[#This Row],[Raw Cant Change]]</f>
        <v>0</v>
      </c>
      <c r="U912" s="29">
        <f ca="1">IFERROR(Table_TrackDisplacement[[#This Row],[Cant Raw Data]]-OFFSET(Table_TrackDisplacement[[#This Row],[Cant Raw Data]],-2,0),"-")</f>
        <v>1.9571892196594831</v>
      </c>
      <c r="V912" s="29">
        <f ca="1">_xlfn.XLOOKUP(Table_TrackDisplacement[[#This Row],[Track ID]],Table__Track_Baseline[Track ID],Table__Track_Baseline[Avg. Twist],"-")</f>
        <v>1.348724645282573</v>
      </c>
      <c r="W912" s="29">
        <f ca="1">IFERROR(Table_TrackDisplacement[[#This Row],[Twist Raw Data]]-Table_TrackDisplacement[[#This Row],[BL Twist Raw Data]],"-")</f>
        <v>0.60846457437691015</v>
      </c>
      <c r="X912" s="29">
        <f ca="1">IFERROR(Table_TrackDisplacement[[#This Row],[Cant Delta Data]]-OFFSET(Table_TrackDisplacement[[#This Row],[Cant Delta Data]],-2,0),"-")</f>
        <v>0.60846457437691015</v>
      </c>
      <c r="Y912" s="29">
        <f ca="1">IFERROR(Table_TrackDisplacement[[#This Row],[Twist Delta Data]]-Table_TrackDisplacement[[#This Row],[Raw Twist Change]],"-")</f>
        <v>0</v>
      </c>
      <c r="Z9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1311.7399650248999</v>
      </c>
      <c r="AA912" s="29">
        <f>_xlfn.XLOOKUP(Table_TrackDisplacement[[#This Row],[Track ID]],Table__Track_Baseline[Track ID],Table__Track_Baseline[Avg. Gauge],"-")</f>
        <v>1311.4569710845515</v>
      </c>
      <c r="AB912" s="29">
        <f>IFERROR(Table_TrackDisplacement[[#This Row],[Gauge Raw Data]]-Table_TrackDisplacement[[#This Row],[BL Gauge Raw Data]],"-")</f>
        <v>0.28299394034843317</v>
      </c>
      <c r="AC9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0.43022775314410283</v>
      </c>
    </row>
    <row r="913" spans="1:29" x14ac:dyDescent="0.25">
      <c r="A913" s="27">
        <v>45833.284722222219</v>
      </c>
      <c r="B913" s="28" t="s">
        <v>27</v>
      </c>
      <c r="C913" s="28" t="str">
        <f>Table_TrackDisplacement[[#This Row],[Epoch]]&amp;"-"&amp;Table_TrackDisplacement[[#This Row],[Track ID]]</f>
        <v>45833.2847222222-250-RL-OP-0036</v>
      </c>
      <c r="D913" s="34">
        <v>51900.520801428909</v>
      </c>
      <c r="E913" s="34">
        <v>159191.31306588146</v>
      </c>
      <c r="F913" s="34">
        <v>18.865605835141952</v>
      </c>
      <c r="G913" s="34">
        <v>51900.165160812627</v>
      </c>
      <c r="H913" s="34">
        <v>159190.04900973692</v>
      </c>
      <c r="I913" s="34">
        <v>18.858736865907805</v>
      </c>
      <c r="J913" s="33">
        <v>-9.7145766631001607E-4</v>
      </c>
      <c r="K913" s="33">
        <v>4.3561923666857183E-4</v>
      </c>
      <c r="L913" s="33">
        <v>-3.9416485804721901E-4</v>
      </c>
      <c r="M913" s="33">
        <v>-9.0435700258240104E-4</v>
      </c>
      <c r="N913" s="33">
        <v>3.4068431705236435E-4</v>
      </c>
      <c r="O913" s="33">
        <v>-5.9158023967142981E-4</v>
      </c>
      <c r="P913" s="29">
        <f>(Table_TrackDisplacement[[#This Row],[LR Track Z]]-Table_TrackDisplacement[[#This Row],[RR Track Z]])*1000</f>
        <v>6.8689692341479258</v>
      </c>
      <c r="Q913" s="29">
        <f>_xlfn.XLOOKUP(Table_TrackDisplacement[[#This Row],[Track ID]],Table__Track_Baseline[Track ID],Table__Track_Baseline[Avg. Cant],"-")</f>
        <v>6.671553852523715</v>
      </c>
      <c r="R913" s="29">
        <f>Table_TrackDisplacement[[#This Row],[Cant Raw Data]]-Table_TrackDisplacement[[#This Row],[BL Cant Raw Data]]</f>
        <v>0.1974153816242108</v>
      </c>
      <c r="S913" s="30">
        <f>(Table_TrackDisplacement[[#This Row],[Delta LR Z]]-Table_TrackDisplacement[[#This Row],[Delta RR Z]])*1000</f>
        <v>0.1974153816242108</v>
      </c>
      <c r="T913" s="29">
        <f>Table_TrackDisplacement[[#This Row],[Cant Delta Data]]-Table_TrackDisplacement[[#This Row],[Raw Cant Change]]</f>
        <v>0</v>
      </c>
      <c r="U913" s="29">
        <f ca="1">IFERROR(Table_TrackDisplacement[[#This Row],[Cant Raw Data]]-OFFSET(Table_TrackDisplacement[[#This Row],[Cant Raw Data]],-2,0),"-")</f>
        <v>1.5900038833613905</v>
      </c>
      <c r="V913" s="29">
        <f ca="1">_xlfn.XLOOKUP(Table_TrackDisplacement[[#This Row],[Track ID]],Table__Track_Baseline[Track ID],Table__Track_Baseline[Avg. Twist],"-")</f>
        <v>1.4438090996584663</v>
      </c>
      <c r="W913" s="29">
        <f ca="1">IFERROR(Table_TrackDisplacement[[#This Row],[Twist Raw Data]]-Table_TrackDisplacement[[#This Row],[BL Twist Raw Data]],"-")</f>
        <v>0.14619478370292427</v>
      </c>
      <c r="X913" s="29">
        <f ca="1">IFERROR(Table_TrackDisplacement[[#This Row],[Cant Delta Data]]-OFFSET(Table_TrackDisplacement[[#This Row],[Cant Delta Data]],-2,0),"-")</f>
        <v>0.14619478370292427</v>
      </c>
      <c r="Y913" s="29">
        <f ca="1">IFERROR(Table_TrackDisplacement[[#This Row],[Twist Delta Data]]-Table_TrackDisplacement[[#This Row],[Raw Twist Change]],"-")</f>
        <v>0</v>
      </c>
      <c r="Z9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1313.1509308712205</v>
      </c>
      <c r="AA913" s="29">
        <f>_xlfn.XLOOKUP(Table_TrackDisplacement[[#This Row],[Track ID]],Table__Track_Baseline[Track ID],Table__Track_Baseline[Avg. Gauge],"-")</f>
        <v>1313.0767033808097</v>
      </c>
      <c r="AB913" s="29">
        <f>IFERROR(Table_TrackDisplacement[[#This Row],[Gauge Raw Data]]-Table_TrackDisplacement[[#This Row],[BL Gauge Raw Data]],"-")</f>
        <v>7.4227490410748942E-2</v>
      </c>
      <c r="AC9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0.22910253367663794</v>
      </c>
    </row>
    <row r="914" spans="1:29" x14ac:dyDescent="0.25">
      <c r="A914" s="27">
        <v>45833.284722222219</v>
      </c>
      <c r="B914" s="28" t="s">
        <v>28</v>
      </c>
      <c r="C914" s="28" t="str">
        <f>Table_TrackDisplacement[[#This Row],[Epoch]]&amp;"-"&amp;Table_TrackDisplacement[[#This Row],[Track ID]]</f>
        <v>45833.2847222222-250-RL-OP-0037</v>
      </c>
      <c r="D914" s="34">
        <v>51901.483849964221</v>
      </c>
      <c r="E914" s="34">
        <v>159191.04373818505</v>
      </c>
      <c r="F914" s="34">
        <v>18.865273290758211</v>
      </c>
      <c r="G914" s="34">
        <v>51901.127828837074</v>
      </c>
      <c r="H914" s="34">
        <v>159189.77832668304</v>
      </c>
      <c r="I914" s="34">
        <v>18.857757549504509</v>
      </c>
      <c r="J914" s="33">
        <v>-9.473774116486311E-4</v>
      </c>
      <c r="K914" s="33">
        <v>5.2191459690220654E-4</v>
      </c>
      <c r="L914" s="33">
        <v>-7.2670924178908081E-4</v>
      </c>
      <c r="M914" s="33">
        <v>-8.2382908294675872E-4</v>
      </c>
      <c r="N914" s="33">
        <v>6.275280611589551E-4</v>
      </c>
      <c r="O914" s="33">
        <v>-8.0901469815586324E-4</v>
      </c>
      <c r="P914" s="29">
        <f>(Table_TrackDisplacement[[#This Row],[LR Track Z]]-Table_TrackDisplacement[[#This Row],[RR Track Z]])*1000</f>
        <v>7.515741253701691</v>
      </c>
      <c r="Q914" s="29">
        <f>_xlfn.XLOOKUP(Table_TrackDisplacement[[#This Row],[Track ID]],Table__Track_Baseline[Track ID],Table__Track_Baseline[Avg. Cant],"-")</f>
        <v>7.4334357973349086</v>
      </c>
      <c r="R914" s="29">
        <f>Table_TrackDisplacement[[#This Row],[Cant Raw Data]]-Table_TrackDisplacement[[#This Row],[BL Cant Raw Data]]</f>
        <v>8.2305456366782437E-2</v>
      </c>
      <c r="S914" s="30">
        <f>(Table_TrackDisplacement[[#This Row],[Delta LR Z]]-Table_TrackDisplacement[[#This Row],[Delta RR Z]])*1000</f>
        <v>8.2305456366782437E-2</v>
      </c>
      <c r="T914" s="29">
        <f>Table_TrackDisplacement[[#This Row],[Cant Delta Data]]-Table_TrackDisplacement[[#This Row],[Raw Cant Change]]</f>
        <v>0</v>
      </c>
      <c r="U914" s="29">
        <f ca="1">IFERROR(Table_TrackDisplacement[[#This Row],[Cant Raw Data]]-OFFSET(Table_TrackDisplacement[[#This Row],[Cant Raw Data]],-2,0),"-")</f>
        <v>1.2935440391110831</v>
      </c>
      <c r="V914" s="29">
        <f ca="1">_xlfn.XLOOKUP(Table_TrackDisplacement[[#This Row],[Track ID]],Table__Track_Baseline[Track ID],Table__Track_Baseline[Avg. Twist],"-")</f>
        <v>1.5237638896259398</v>
      </c>
      <c r="W914" s="29">
        <f ca="1">IFERROR(Table_TrackDisplacement[[#This Row],[Twist Raw Data]]-Table_TrackDisplacement[[#This Row],[BL Twist Raw Data]],"-")</f>
        <v>-0.23021985051485672</v>
      </c>
      <c r="X914" s="29">
        <f ca="1">IFERROR(Table_TrackDisplacement[[#This Row],[Cant Delta Data]]-OFFSET(Table_TrackDisplacement[[#This Row],[Cant Delta Data]],-2,0),"-")</f>
        <v>-0.23021985051485672</v>
      </c>
      <c r="Y914" s="29">
        <f ca="1">IFERROR(Table_TrackDisplacement[[#This Row],[Twist Delta Data]]-Table_TrackDisplacement[[#This Row],[Raw Twist Change]],"-")</f>
        <v>0</v>
      </c>
      <c r="Z9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1314.5622080246221</v>
      </c>
      <c r="AA914" s="29">
        <f>_xlfn.XLOOKUP(Table_TrackDisplacement[[#This Row],[Track ID]],Table__Track_Baseline[Track ID],Table__Track_Baseline[Avg. Gauge],"-")</f>
        <v>1314.6968682557522</v>
      </c>
      <c r="AB914" s="29">
        <f>IFERROR(Table_TrackDisplacement[[#This Row],[Gauge Raw Data]]-Table_TrackDisplacement[[#This Row],[BL Gauge Raw Data]],"-")</f>
        <v>-0.13466023113005576</v>
      </c>
      <c r="AC9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0.18218831330544158</v>
      </c>
    </row>
    <row r="915" spans="1:29" x14ac:dyDescent="0.25">
      <c r="A915" s="27">
        <v>45833.284722222219</v>
      </c>
      <c r="B915" s="28" t="s">
        <v>29</v>
      </c>
      <c r="C915" s="28" t="str">
        <f>Table_TrackDisplacement[[#This Row],[Epoch]]&amp;"-"&amp;Table_TrackDisplacement[[#This Row],[Track ID]]</f>
        <v>45833.2847222222-250-RL-OP-0038</v>
      </c>
      <c r="D915" s="34">
        <v>51902.447765809411</v>
      </c>
      <c r="E915" s="34">
        <v>159190.77523042282</v>
      </c>
      <c r="F915" s="34">
        <v>18.865124802963386</v>
      </c>
      <c r="G915" s="34">
        <v>51902.099872443272</v>
      </c>
      <c r="H915" s="34">
        <v>159189.50604742009</v>
      </c>
      <c r="I915" s="34">
        <v>18.8569</v>
      </c>
      <c r="J915" s="33">
        <v>-2.0321749616414309E-8</v>
      </c>
      <c r="K915" s="33">
        <v>3.333388885948807E-4</v>
      </c>
      <c r="L915" s="33">
        <v>-9.6038001932896577E-4</v>
      </c>
      <c r="M915" s="33">
        <v>3.774315700866282E-6</v>
      </c>
      <c r="N915" s="33">
        <v>6.8047706736251712E-4</v>
      </c>
      <c r="O915" s="33">
        <v>-1.0000000000012221E-3</v>
      </c>
      <c r="P915" s="29">
        <f>(Table_TrackDisplacement[[#This Row],[LR Track Z]]-Table_TrackDisplacement[[#This Row],[RR Track Z]])*1000</f>
        <v>8.2248029633866793</v>
      </c>
      <c r="Q915" s="29">
        <f>_xlfn.XLOOKUP(Table_TrackDisplacement[[#This Row],[Track ID]],Table__Track_Baseline[Track ID],Table__Track_Baseline[Avg. Cant],"-")</f>
        <v>8.1851829827144229</v>
      </c>
      <c r="R915" s="29">
        <f>Table_TrackDisplacement[[#This Row],[Cant Raw Data]]-Table_TrackDisplacement[[#This Row],[BL Cant Raw Data]]</f>
        <v>3.9619980672256361E-2</v>
      </c>
      <c r="S915" s="30">
        <f>(Table_TrackDisplacement[[#This Row],[Delta LR Z]]-Table_TrackDisplacement[[#This Row],[Delta RR Z]])*1000</f>
        <v>3.9619980672256361E-2</v>
      </c>
      <c r="T915" s="29">
        <f>Table_TrackDisplacement[[#This Row],[Cant Delta Data]]-Table_TrackDisplacement[[#This Row],[Raw Cant Change]]</f>
        <v>0</v>
      </c>
      <c r="U915" s="29">
        <f ca="1">IFERROR(Table_TrackDisplacement[[#This Row],[Cant Raw Data]]-OFFSET(Table_TrackDisplacement[[#This Row],[Cant Raw Data]],-2,0),"-")</f>
        <v>1.3558337292387534</v>
      </c>
      <c r="V915" s="29">
        <f ca="1">_xlfn.XLOOKUP(Table_TrackDisplacement[[#This Row],[Track ID]],Table__Track_Baseline[Track ID],Table__Track_Baseline[Avg. Twist],"-")</f>
        <v>1.5136291301907079</v>
      </c>
      <c r="W915" s="29">
        <f ca="1">IFERROR(Table_TrackDisplacement[[#This Row],[Twist Raw Data]]-Table_TrackDisplacement[[#This Row],[BL Twist Raw Data]],"-")</f>
        <v>-0.15779540095195443</v>
      </c>
      <c r="X915" s="29">
        <f ca="1">IFERROR(Table_TrackDisplacement[[#This Row],[Cant Delta Data]]-OFFSET(Table_TrackDisplacement[[#This Row],[Cant Delta Data]],-2,0),"-")</f>
        <v>-0.15779540095195443</v>
      </c>
      <c r="Y915" s="29">
        <f ca="1">IFERROR(Table_TrackDisplacement[[#This Row],[Twist Delta Data]]-Table_TrackDisplacement[[#This Row],[Raw Twist Change]],"-")</f>
        <v>0</v>
      </c>
      <c r="Z9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1316.0254313698961</v>
      </c>
      <c r="AA915" s="29">
        <f>_xlfn.XLOOKUP(Table_TrackDisplacement[[#This Row],[Track ID]],Table__Track_Baseline[Track ID],Table__Track_Baseline[Avg. Gauge],"-")</f>
        <v>1316.360972673865</v>
      </c>
      <c r="AB915" s="29">
        <f>IFERROR(Table_TrackDisplacement[[#This Row],[Gauge Raw Data]]-Table_TrackDisplacement[[#This Row],[BL Gauge Raw Data]],"-")</f>
        <v>-0.33554130396896653</v>
      </c>
      <c r="AC9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0.34941244582865399</v>
      </c>
    </row>
    <row r="916" spans="1:29" x14ac:dyDescent="0.25">
      <c r="A916" s="27">
        <v>45833.284722222219</v>
      </c>
      <c r="B916" s="28" t="s">
        <v>30</v>
      </c>
      <c r="C916" s="28" t="str">
        <f>Table_TrackDisplacement[[#This Row],[Epoch]]&amp;"-"&amp;Table_TrackDisplacement[[#This Row],[Track ID]]</f>
        <v>45833.2847222222-250-RL-OP-0039</v>
      </c>
      <c r="D916" s="34">
        <v>51903.412339687529</v>
      </c>
      <c r="E916" s="34">
        <v>159190.51141847001</v>
      </c>
      <c r="F916" s="34">
        <v>18.865822806114334</v>
      </c>
      <c r="G916" s="34">
        <v>51903.064539433311</v>
      </c>
      <c r="H916" s="34">
        <v>159189.24257522359</v>
      </c>
      <c r="I916" s="34">
        <v>18.8569</v>
      </c>
      <c r="J916" s="33">
        <v>-1.3398675946518779E-7</v>
      </c>
      <c r="K916" s="33">
        <v>3.3336997148580849E-4</v>
      </c>
      <c r="L916" s="33">
        <v>-7.3879176052571438E-4</v>
      </c>
      <c r="M916" s="33">
        <v>3.1982955988496542E-5</v>
      </c>
      <c r="N916" s="33">
        <v>7.8369391849264503E-4</v>
      </c>
      <c r="O916" s="33">
        <v>-1.0000000000012221E-3</v>
      </c>
      <c r="P916" s="29">
        <f>(Table_TrackDisplacement[[#This Row],[LR Track Z]]-Table_TrackDisplacement[[#This Row],[RR Track Z]])*1000</f>
        <v>8.9228061143344917</v>
      </c>
      <c r="Q916" s="29">
        <f>_xlfn.XLOOKUP(Table_TrackDisplacement[[#This Row],[Track ID]],Table__Track_Baseline[Track ID],Table__Track_Baseline[Avg. Cant],"-")</f>
        <v>8.6615978748589839</v>
      </c>
      <c r="R916" s="29">
        <f>Table_TrackDisplacement[[#This Row],[Cant Raw Data]]-Table_TrackDisplacement[[#This Row],[BL Cant Raw Data]]</f>
        <v>0.26120823947550775</v>
      </c>
      <c r="S916" s="30">
        <f>(Table_TrackDisplacement[[#This Row],[Delta LR Z]]-Table_TrackDisplacement[[#This Row],[Delta RR Z]])*1000</f>
        <v>0.26120823947550775</v>
      </c>
      <c r="T916" s="29">
        <f>Table_TrackDisplacement[[#This Row],[Cant Delta Data]]-Table_TrackDisplacement[[#This Row],[Raw Cant Change]]</f>
        <v>0</v>
      </c>
      <c r="U916" s="29">
        <f ca="1">IFERROR(Table_TrackDisplacement[[#This Row],[Cant Raw Data]]-OFFSET(Table_TrackDisplacement[[#This Row],[Cant Raw Data]],-2,0),"-")</f>
        <v>1.4070648606328007</v>
      </c>
      <c r="V916" s="29">
        <f ca="1">_xlfn.XLOOKUP(Table_TrackDisplacement[[#This Row],[Track ID]],Table__Track_Baseline[Track ID],Table__Track_Baseline[Avg. Twist],"-")</f>
        <v>1.2281620775240754</v>
      </c>
      <c r="W916" s="29">
        <f ca="1">IFERROR(Table_TrackDisplacement[[#This Row],[Twist Raw Data]]-Table_TrackDisplacement[[#This Row],[BL Twist Raw Data]],"-")</f>
        <v>0.17890278310872532</v>
      </c>
      <c r="X916" s="29">
        <f ca="1">IFERROR(Table_TrackDisplacement[[#This Row],[Cant Delta Data]]-OFFSET(Table_TrackDisplacement[[#This Row],[Cant Delta Data]],-2,0),"-")</f>
        <v>0.17890278310872532</v>
      </c>
      <c r="Y916" s="29">
        <f ca="1">IFERROR(Table_TrackDisplacement[[#This Row],[Twist Delta Data]]-Table_TrackDisplacement[[#This Row],[Raw Twist Change]],"-")</f>
        <v>0</v>
      </c>
      <c r="Z9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1315.6777026646719</v>
      </c>
      <c r="AA916" s="29">
        <f>_xlfn.XLOOKUP(Table_TrackDisplacement[[#This Row],[Track ID]],Table__Track_Baseline[Track ID],Table__Track_Baseline[Avg. Gauge],"-")</f>
        <v>1316.118744445334</v>
      </c>
      <c r="AB916" s="29">
        <f>IFERROR(Table_TrackDisplacement[[#This Row],[Gauge Raw Data]]-Table_TrackDisplacement[[#This Row],[BL Gauge Raw Data]],"-")</f>
        <v>-0.44104178066208988</v>
      </c>
      <c r="AC9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0.5215869051550146</v>
      </c>
    </row>
    <row r="917" spans="1:29" x14ac:dyDescent="0.25">
      <c r="A917" s="27">
        <v>45833.284722222219</v>
      </c>
      <c r="B917" s="28" t="s">
        <v>31</v>
      </c>
      <c r="C917" s="28" t="str">
        <f>Table_TrackDisplacement[[#This Row],[Epoch]]&amp;"-"&amp;Table_TrackDisplacement[[#This Row],[Track ID]]</f>
        <v>45833.2847222222-250-RL-OP-0040</v>
      </c>
      <c r="D917" s="34">
        <v>51904.376913565648</v>
      </c>
      <c r="E917" s="34">
        <v>159190.24760651719</v>
      </c>
      <c r="F917" s="34">
        <v>18.866520809265282</v>
      </c>
      <c r="G917" s="34">
        <v>51904.029206423351</v>
      </c>
      <c r="H917" s="34">
        <v>159188.97910302709</v>
      </c>
      <c r="I917" s="34">
        <v>18.8569</v>
      </c>
      <c r="J917" s="33">
        <v>-2.4765904527157545E-7</v>
      </c>
      <c r="K917" s="33">
        <v>3.3340105437673628E-4</v>
      </c>
      <c r="L917" s="33">
        <v>-5.1720350172246299E-4</v>
      </c>
      <c r="M917" s="33">
        <v>6.0191596276126802E-5</v>
      </c>
      <c r="N917" s="33">
        <v>8.8691076962277293E-4</v>
      </c>
      <c r="O917" s="33">
        <v>-1.0000000000012221E-3</v>
      </c>
      <c r="P917" s="29">
        <f>(Table_TrackDisplacement[[#This Row],[LR Track Z]]-Table_TrackDisplacement[[#This Row],[RR Track Z]])*1000</f>
        <v>9.6208092652823041</v>
      </c>
      <c r="Q917" s="29">
        <f>_xlfn.XLOOKUP(Table_TrackDisplacement[[#This Row],[Track ID]],Table__Track_Baseline[Track ID],Table__Track_Baseline[Avg. Cant],"-")</f>
        <v>9.1380127670035449</v>
      </c>
      <c r="R917" s="29">
        <f>Table_TrackDisplacement[[#This Row],[Cant Raw Data]]-Table_TrackDisplacement[[#This Row],[BL Cant Raw Data]]</f>
        <v>0.48279649827875915</v>
      </c>
      <c r="S917" s="30">
        <f>(Table_TrackDisplacement[[#This Row],[Delta LR Z]]-Table_TrackDisplacement[[#This Row],[Delta RR Z]])*1000</f>
        <v>0.48279649827875915</v>
      </c>
      <c r="T917" s="29">
        <f>Table_TrackDisplacement[[#This Row],[Cant Delta Data]]-Table_TrackDisplacement[[#This Row],[Raw Cant Change]]</f>
        <v>0</v>
      </c>
      <c r="U917" s="29">
        <f ca="1">IFERROR(Table_TrackDisplacement[[#This Row],[Cant Raw Data]]-OFFSET(Table_TrackDisplacement[[#This Row],[Cant Raw Data]],-2,0),"-")</f>
        <v>1.3960063018956248</v>
      </c>
      <c r="V917" s="29">
        <f ca="1">_xlfn.XLOOKUP(Table_TrackDisplacement[[#This Row],[Track ID]],Table__Track_Baseline[Track ID],Table__Track_Baseline[Avg. Twist],"-")</f>
        <v>0.95282978428912202</v>
      </c>
      <c r="W917" s="29">
        <f ca="1">IFERROR(Table_TrackDisplacement[[#This Row],[Twist Raw Data]]-Table_TrackDisplacement[[#This Row],[BL Twist Raw Data]],"-")</f>
        <v>0.44317651760650278</v>
      </c>
      <c r="X917" s="29">
        <f ca="1">IFERROR(Table_TrackDisplacement[[#This Row],[Cant Delta Data]]-OFFSET(Table_TrackDisplacement[[#This Row],[Cant Delta Data]],-2,0),"-")</f>
        <v>0.44317651760650278</v>
      </c>
      <c r="Y917" s="29">
        <f ca="1">IFERROR(Table_TrackDisplacement[[#This Row],[Twist Delta Data]]-Table_TrackDisplacement[[#This Row],[Raw Twist Change]],"-")</f>
        <v>0</v>
      </c>
      <c r="Z9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1315.3303467915644</v>
      </c>
      <c r="AA917" s="29">
        <f>_xlfn.XLOOKUP(Table_TrackDisplacement[[#This Row],[Track ID]],Table__Track_Baseline[Track ID],Table__Track_Baseline[Avg. Gauge],"-")</f>
        <v>1315.8766898367924</v>
      </c>
      <c r="AB917" s="29">
        <f>IFERROR(Table_TrackDisplacement[[#This Row],[Gauge Raw Data]]-Table_TrackDisplacement[[#This Row],[BL Gauge Raw Data]],"-")</f>
        <v>-0.54634304522801358</v>
      </c>
      <c r="AC9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0.7369656485927859</v>
      </c>
    </row>
    <row r="918" spans="1:29" x14ac:dyDescent="0.25">
      <c r="A918" s="27">
        <v>45833.284722222219</v>
      </c>
      <c r="B918" s="28" t="s">
        <v>32</v>
      </c>
      <c r="C918" s="28" t="str">
        <f>Table_TrackDisplacement[[#This Row],[Epoch]]&amp;"-"&amp;Table_TrackDisplacement[[#This Row],[Track ID]]</f>
        <v>45833.2847222222-250-RL-OP-0041</v>
      </c>
      <c r="D918" s="34">
        <v>51905.341856193925</v>
      </c>
      <c r="E918" s="34">
        <v>159189.98523491604</v>
      </c>
      <c r="F918" s="34">
        <v>18.867392432941728</v>
      </c>
      <c r="G918" s="34">
        <v>51905.003852289636</v>
      </c>
      <c r="H918" s="34">
        <v>159188.71395704275</v>
      </c>
      <c r="I918" s="34">
        <v>18.857104615128524</v>
      </c>
      <c r="J918" s="33">
        <v>1.481648359913379E-5</v>
      </c>
      <c r="K918" s="33">
        <v>3.8909461000002921E-4</v>
      </c>
      <c r="L918" s="33">
        <v>-3.7309020656550729E-4</v>
      </c>
      <c r="M918" s="33">
        <v>-4.963731043972075E-6</v>
      </c>
      <c r="N918" s="33">
        <v>9.8127673845738173E-4</v>
      </c>
      <c r="O918" s="33">
        <v>-1.0000835964660837E-3</v>
      </c>
      <c r="P918" s="29">
        <f>(Table_TrackDisplacement[[#This Row],[LR Track Z]]-Table_TrackDisplacement[[#This Row],[RR Track Z]])*1000</f>
        <v>10.287817813203759</v>
      </c>
      <c r="Q918" s="29">
        <f>_xlfn.XLOOKUP(Table_TrackDisplacement[[#This Row],[Track ID]],Table__Track_Baseline[Track ID],Table__Track_Baseline[Avg. Cant],"-")</f>
        <v>9.6608244233031826</v>
      </c>
      <c r="R918" s="29">
        <f>Table_TrackDisplacement[[#This Row],[Cant Raw Data]]-Table_TrackDisplacement[[#This Row],[BL Cant Raw Data]]</f>
        <v>0.6269933899005764</v>
      </c>
      <c r="S918" s="30">
        <f>(Table_TrackDisplacement[[#This Row],[Delta LR Z]]-Table_TrackDisplacement[[#This Row],[Delta RR Z]])*1000</f>
        <v>0.6269933899005764</v>
      </c>
      <c r="T918" s="29">
        <f>Table_TrackDisplacement[[#This Row],[Cant Delta Data]]-Table_TrackDisplacement[[#This Row],[Raw Cant Change]]</f>
        <v>0</v>
      </c>
      <c r="U918" s="29">
        <f ca="1">IFERROR(Table_TrackDisplacement[[#This Row],[Cant Raw Data]]-OFFSET(Table_TrackDisplacement[[#This Row],[Cant Raw Data]],-2,0),"-")</f>
        <v>1.3650116988692673</v>
      </c>
      <c r="V918" s="29">
        <f ca="1">_xlfn.XLOOKUP(Table_TrackDisplacement[[#This Row],[Track ID]],Table__Track_Baseline[Track ID],Table__Track_Baseline[Avg. Twist],"-")</f>
        <v>0.99922654844419867</v>
      </c>
      <c r="W918" s="29">
        <f ca="1">IFERROR(Table_TrackDisplacement[[#This Row],[Twist Raw Data]]-Table_TrackDisplacement[[#This Row],[BL Twist Raw Data]],"-")</f>
        <v>0.36578515042506865</v>
      </c>
      <c r="X918" s="29">
        <f ca="1">IFERROR(Table_TrackDisplacement[[#This Row],[Cant Delta Data]]-OFFSET(Table_TrackDisplacement[[#This Row],[Cant Delta Data]],-2,0),"-")</f>
        <v>0.36578515042506865</v>
      </c>
      <c r="Y918" s="29">
        <f ca="1">IFERROR(Table_TrackDisplacement[[#This Row],[Twist Delta Data]]-Table_TrackDisplacement[[#This Row],[Raw Twist Change]],"-")</f>
        <v>0</v>
      </c>
      <c r="Z9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1315.4846671880814</v>
      </c>
      <c r="AA918" s="29">
        <f>_xlfn.XLOOKUP(Table_TrackDisplacement[[#This Row],[Track ID]],Table__Track_Baseline[Track ID],Table__Track_Baseline[Avg. Gauge],"-")</f>
        <v>1316.0471258679206</v>
      </c>
      <c r="AB918" s="29">
        <f>IFERROR(Table_TrackDisplacement[[#This Row],[Gauge Raw Data]]-Table_TrackDisplacement[[#This Row],[BL Gauge Raw Data]],"-")</f>
        <v>-0.56245867983921016</v>
      </c>
      <c r="AC9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0.86266542827136861</v>
      </c>
    </row>
    <row r="919" spans="1:29" x14ac:dyDescent="0.25">
      <c r="A919" s="27">
        <v>45833.284722222219</v>
      </c>
      <c r="B919" s="28" t="s">
        <v>33</v>
      </c>
      <c r="C919" s="28" t="str">
        <f>Table_TrackDisplacement[[#This Row],[Epoch]]&amp;"-"&amp;Table_TrackDisplacement[[#This Row],[Track ID]]</f>
        <v>45833.2847222222-250-RL-OP-0042</v>
      </c>
      <c r="D919" s="34">
        <v>51906.308696346234</v>
      </c>
      <c r="E919" s="34">
        <v>159189.72985839445</v>
      </c>
      <c r="F919" s="34">
        <v>18.869110605337301</v>
      </c>
      <c r="G919" s="34">
        <v>51905.970415524411</v>
      </c>
      <c r="H919" s="34">
        <v>159188.45753288973</v>
      </c>
      <c r="I919" s="34">
        <v>18.858576666412869</v>
      </c>
      <c r="J919" s="33">
        <v>1.0186987492488697E-4</v>
      </c>
      <c r="K919" s="33">
        <v>7.1671657497063279E-4</v>
      </c>
      <c r="L919" s="33">
        <v>-6.0667935600378087E-4</v>
      </c>
      <c r="M919" s="33">
        <v>-4.0674065530765802E-5</v>
      </c>
      <c r="N919" s="33">
        <v>8.465769060421735E-4</v>
      </c>
      <c r="O919" s="33">
        <v>-1.0006850098740472E-3</v>
      </c>
      <c r="P919" s="29">
        <f>(Table_TrackDisplacement[[#This Row],[LR Track Z]]-Table_TrackDisplacement[[#This Row],[RR Track Z]])*1000</f>
        <v>10.533938924432107</v>
      </c>
      <c r="Q919" s="29">
        <f>_xlfn.XLOOKUP(Table_TrackDisplacement[[#This Row],[Track ID]],Table__Track_Baseline[Track ID],Table__Track_Baseline[Avg. Cant],"-")</f>
        <v>10.139933270561841</v>
      </c>
      <c r="R919" s="29">
        <f>Table_TrackDisplacement[[#This Row],[Cant Raw Data]]-Table_TrackDisplacement[[#This Row],[BL Cant Raw Data]]</f>
        <v>0.39400565387026631</v>
      </c>
      <c r="S919" s="30">
        <f>(Table_TrackDisplacement[[#This Row],[Delta LR Z]]-Table_TrackDisplacement[[#This Row],[Delta RR Z]])*1000</f>
        <v>0.39400565387026631</v>
      </c>
      <c r="T919" s="29">
        <f>Table_TrackDisplacement[[#This Row],[Cant Delta Data]]-Table_TrackDisplacement[[#This Row],[Raw Cant Change]]</f>
        <v>0</v>
      </c>
      <c r="U919" s="29">
        <f ca="1">IFERROR(Table_TrackDisplacement[[#This Row],[Cant Raw Data]]-OFFSET(Table_TrackDisplacement[[#This Row],[Cant Raw Data]],-2,0),"-")</f>
        <v>0.91312965914980282</v>
      </c>
      <c r="V919" s="29">
        <f ca="1">_xlfn.XLOOKUP(Table_TrackDisplacement[[#This Row],[Track ID]],Table__Track_Baseline[Track ID],Table__Track_Baseline[Avg. Twist],"-")</f>
        <v>1.0019205035582956</v>
      </c>
      <c r="W919" s="29">
        <f ca="1">IFERROR(Table_TrackDisplacement[[#This Row],[Twist Raw Data]]-Table_TrackDisplacement[[#This Row],[BL Twist Raw Data]],"-")</f>
        <v>-8.8790844408492831E-2</v>
      </c>
      <c r="X919" s="29">
        <f ca="1">IFERROR(Table_TrackDisplacement[[#This Row],[Cant Delta Data]]-OFFSET(Table_TrackDisplacement[[#This Row],[Cant Delta Data]],-2,0),"-")</f>
        <v>-8.8790844408492831E-2</v>
      </c>
      <c r="Y919" s="29">
        <f ca="1">IFERROR(Table_TrackDisplacement[[#This Row],[Twist Delta Data]]-Table_TrackDisplacement[[#This Row],[Raw Twist Change]],"-")</f>
        <v>0</v>
      </c>
      <c r="Z9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1316.5701911539522</v>
      </c>
      <c r="AA919" s="29">
        <f>_xlfn.XLOOKUP(Table_TrackDisplacement[[#This Row],[Track ID]],Table__Track_Baseline[Track ID],Table__Track_Baseline[Avg. Gauge],"-")</f>
        <v>1316.655979842496</v>
      </c>
      <c r="AB919" s="29">
        <f>IFERROR(Table_TrackDisplacement[[#This Row],[Gauge Raw Data]]-Table_TrackDisplacement[[#This Row],[BL Gauge Raw Data]],"-")</f>
        <v>-8.5788688543743774E-2</v>
      </c>
      <c r="AC9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0.43866038780401739</v>
      </c>
    </row>
    <row r="920" spans="1:29" x14ac:dyDescent="0.25">
      <c r="A920" s="27">
        <v>45833.284722222219</v>
      </c>
      <c r="B920" s="28" t="s">
        <v>34</v>
      </c>
      <c r="C920" s="28" t="str">
        <f>Table_TrackDisplacement[[#This Row],[Epoch]]&amp;"-"&amp;Table_TrackDisplacement[[#This Row],[Track ID]]</f>
        <v>45833.2847222222-250-RL-OP-0043</v>
      </c>
      <c r="D920" s="34">
        <v>51907.275536498542</v>
      </c>
      <c r="E920" s="34">
        <v>159189.47448187289</v>
      </c>
      <c r="F920" s="34">
        <v>18.870828777732875</v>
      </c>
      <c r="G920" s="34">
        <v>51906.936978759186</v>
      </c>
      <c r="H920" s="34">
        <v>159188.20110873674</v>
      </c>
      <c r="I920" s="34">
        <v>18.860048717697211</v>
      </c>
      <c r="J920" s="33">
        <v>1.8892325897468254E-4</v>
      </c>
      <c r="K920" s="33">
        <v>1.0443385981488973E-3</v>
      </c>
      <c r="L920" s="33">
        <v>-8.4026850543850173E-4</v>
      </c>
      <c r="M920" s="33">
        <v>-7.6384392741601914E-5</v>
      </c>
      <c r="N920" s="33">
        <v>7.118771318346262E-4</v>
      </c>
      <c r="O920" s="33">
        <v>-1.0012864232855634E-3</v>
      </c>
      <c r="P920" s="29">
        <f>(Table_TrackDisplacement[[#This Row],[LR Track Z]]-Table_TrackDisplacement[[#This Row],[RR Track Z]])*1000</f>
        <v>10.780060035664008</v>
      </c>
      <c r="Q920" s="29">
        <f>_xlfn.XLOOKUP(Table_TrackDisplacement[[#This Row],[Track ID]],Table__Track_Baseline[Track ID],Table__Track_Baseline[Avg. Cant],"-")</f>
        <v>10.619042117816946</v>
      </c>
      <c r="R920" s="29">
        <f>Table_TrackDisplacement[[#This Row],[Cant Raw Data]]-Table_TrackDisplacement[[#This Row],[BL Cant Raw Data]]</f>
        <v>0.16101791784706165</v>
      </c>
      <c r="S920" s="30">
        <f>(Table_TrackDisplacement[[#This Row],[Delta LR Z]]-Table_TrackDisplacement[[#This Row],[Delta RR Z]])*1000</f>
        <v>0.16101791784706165</v>
      </c>
      <c r="T920" s="29">
        <f>Table_TrackDisplacement[[#This Row],[Cant Delta Data]]-Table_TrackDisplacement[[#This Row],[Raw Cant Change]]</f>
        <v>0</v>
      </c>
      <c r="U920" s="29">
        <f ca="1">IFERROR(Table_TrackDisplacement[[#This Row],[Cant Raw Data]]-OFFSET(Table_TrackDisplacement[[#This Row],[Cant Raw Data]],-2,0),"-")</f>
        <v>0.49224222246024851</v>
      </c>
      <c r="V920" s="29">
        <f ca="1">_xlfn.XLOOKUP(Table_TrackDisplacement[[#This Row],[Track ID]],Table__Track_Baseline[Track ID],Table__Track_Baseline[Avg. Twist],"-")</f>
        <v>0.95821769451376326</v>
      </c>
      <c r="W920" s="29">
        <f ca="1">IFERROR(Table_TrackDisplacement[[#This Row],[Twist Raw Data]]-Table_TrackDisplacement[[#This Row],[BL Twist Raw Data]],"-")</f>
        <v>-0.46597547205351475</v>
      </c>
      <c r="X920" s="29">
        <f ca="1">IFERROR(Table_TrackDisplacement[[#This Row],[Cant Delta Data]]-OFFSET(Table_TrackDisplacement[[#This Row],[Cant Delta Data]],-2,0),"-")</f>
        <v>-0.46597547205351475</v>
      </c>
      <c r="Y920" s="29">
        <f ca="1">IFERROR(Table_TrackDisplacement[[#This Row],[Twist Delta Data]]-Table_TrackDisplacement[[#This Row],[Raw Twist Change]],"-")</f>
        <v>0</v>
      </c>
      <c r="Z9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1317.6557579445634</v>
      </c>
      <c r="AA920" s="29">
        <f>_xlfn.XLOOKUP(Table_TrackDisplacement[[#This Row],[Track ID]],Table__Track_Baseline[Track ID],Table__Track_Baseline[Avg. Gauge],"-")</f>
        <v>1317.2650047757083</v>
      </c>
      <c r="AB920" s="29">
        <f>IFERROR(Table_TrackDisplacement[[#This Row],[Gauge Raw Data]]-Table_TrackDisplacement[[#This Row],[BL Gauge Raw Data]],"-")</f>
        <v>0.39075316885509892</v>
      </c>
      <c r="AC9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0.45480275561043781</v>
      </c>
    </row>
    <row r="921" spans="1:29" x14ac:dyDescent="0.25">
      <c r="A921" s="27">
        <v>45833.284722222219</v>
      </c>
      <c r="B921" s="28" t="s">
        <v>35</v>
      </c>
      <c r="C921" s="28" t="str">
        <f>Table_TrackDisplacement[[#This Row],[Epoch]]&amp;"-"&amp;Table_TrackDisplacement[[#This Row],[Track ID]]</f>
        <v>45833.2847222222-250-RL-OP-0044</v>
      </c>
      <c r="D921" s="34">
        <v>51908.24281274675</v>
      </c>
      <c r="E921" s="34">
        <v>159189.22252581976</v>
      </c>
      <c r="F921" s="34">
        <v>18.872961662236339</v>
      </c>
      <c r="G921" s="34">
        <v>51907.905517584324</v>
      </c>
      <c r="H921" s="34">
        <v>159187.94820456346</v>
      </c>
      <c r="I921" s="34">
        <v>18.861831288624529</v>
      </c>
      <c r="J921" s="33">
        <v>-1.2388256436679512E-5</v>
      </c>
      <c r="K921" s="33">
        <v>1.2854728556703776E-3</v>
      </c>
      <c r="L921" s="33">
        <v>-8.9792028555990555E-4</v>
      </c>
      <c r="M921" s="33">
        <v>1.0110570656252094E-3</v>
      </c>
      <c r="N921" s="33">
        <v>3.7692097248509526E-4</v>
      </c>
      <c r="O921" s="33">
        <v>-9.9970184131592532E-4</v>
      </c>
      <c r="P921" s="29">
        <f>(Table_TrackDisplacement[[#This Row],[LR Track Z]]-Table_TrackDisplacement[[#This Row],[RR Track Z]])*1000</f>
        <v>11.130373611809574</v>
      </c>
      <c r="Q921" s="29">
        <f>_xlfn.XLOOKUP(Table_TrackDisplacement[[#This Row],[Track ID]],Table__Track_Baseline[Track ID],Table__Track_Baseline[Avg. Cant],"-")</f>
        <v>11.028592056053554</v>
      </c>
      <c r="R921" s="29">
        <f>Table_TrackDisplacement[[#This Row],[Cant Raw Data]]-Table_TrackDisplacement[[#This Row],[BL Cant Raw Data]]</f>
        <v>0.10178155575601977</v>
      </c>
      <c r="S921" s="30">
        <f>(Table_TrackDisplacement[[#This Row],[Delta LR Z]]-Table_TrackDisplacement[[#This Row],[Delta RR Z]])*1000</f>
        <v>0.10178155575601977</v>
      </c>
      <c r="T921" s="29">
        <f>Table_TrackDisplacement[[#This Row],[Cant Delta Data]]-Table_TrackDisplacement[[#This Row],[Raw Cant Change]]</f>
        <v>0</v>
      </c>
      <c r="U921" s="29">
        <f ca="1">IFERROR(Table_TrackDisplacement[[#This Row],[Cant Raw Data]]-OFFSET(Table_TrackDisplacement[[#This Row],[Cant Raw Data]],-2,0),"-")</f>
        <v>0.5964346873774673</v>
      </c>
      <c r="V921" s="29">
        <f ca="1">_xlfn.XLOOKUP(Table_TrackDisplacement[[#This Row],[Track ID]],Table__Track_Baseline[Track ID],Table__Track_Baseline[Avg. Twist],"-")</f>
        <v>0.88865878549171384</v>
      </c>
      <c r="W921" s="29">
        <f ca="1">IFERROR(Table_TrackDisplacement[[#This Row],[Twist Raw Data]]-Table_TrackDisplacement[[#This Row],[BL Twist Raw Data]],"-")</f>
        <v>-0.29222409811424654</v>
      </c>
      <c r="X921" s="29">
        <f ca="1">IFERROR(Table_TrackDisplacement[[#This Row],[Cant Delta Data]]-OFFSET(Table_TrackDisplacement[[#This Row],[Cant Delta Data]],-2,0),"-")</f>
        <v>-0.29222409811424654</v>
      </c>
      <c r="Y921" s="29">
        <f ca="1">IFERROR(Table_TrackDisplacement[[#This Row],[Twist Delta Data]]-Table_TrackDisplacement[[#This Row],[Raw Twist Change]],"-")</f>
        <v>0</v>
      </c>
      <c r="Z9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1318.2513326571177</v>
      </c>
      <c r="AA921" s="29">
        <f>_xlfn.XLOOKUP(Table_TrackDisplacement[[#This Row],[Track ID]],Table__Track_Baseline[Track ID],Table__Track_Baseline[Avg. Gauge],"-")</f>
        <v>1317.6346329476246</v>
      </c>
      <c r="AB921" s="29">
        <f>IFERROR(Table_TrackDisplacement[[#This Row],[Gauge Raw Data]]-Table_TrackDisplacement[[#This Row],[BL Gauge Raw Data]],"-")</f>
        <v>0.61669970949310482</v>
      </c>
      <c r="AC9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1.3723215136337412</v>
      </c>
    </row>
    <row r="922" spans="1:29" x14ac:dyDescent="0.25">
      <c r="A922" s="27">
        <v>45833.284722222219</v>
      </c>
      <c r="B922" s="28" t="s">
        <v>36</v>
      </c>
      <c r="C922" s="28" t="str">
        <f>Table_TrackDisplacement[[#This Row],[Epoch]]&amp;"-"&amp;Table_TrackDisplacement[[#This Row],[Track ID]]</f>
        <v>45833.2847222222-250-RL-OP-0045</v>
      </c>
      <c r="D922" s="34">
        <v>51909.212340103608</v>
      </c>
      <c r="E922" s="34">
        <v>159188.97756142766</v>
      </c>
      <c r="F922" s="34">
        <v>18.875986708591601</v>
      </c>
      <c r="G922" s="34">
        <v>51908.874845612299</v>
      </c>
      <c r="H922" s="34">
        <v>159187.70244515949</v>
      </c>
      <c r="I922" s="34">
        <v>18.864174266709455</v>
      </c>
      <c r="J922" s="33">
        <v>-5.1357303163968027E-5</v>
      </c>
      <c r="K922" s="33">
        <v>1.134920836193487E-3</v>
      </c>
      <c r="L922" s="33">
        <v>-5.7681391739095034E-4</v>
      </c>
      <c r="M922" s="33">
        <v>1.0422213235870004E-3</v>
      </c>
      <c r="N922" s="33">
        <v>4.9977225717157125E-4</v>
      </c>
      <c r="O922" s="33">
        <v>-9.9886148424843668E-4</v>
      </c>
      <c r="P922" s="29">
        <f>(Table_TrackDisplacement[[#This Row],[LR Track Z]]-Table_TrackDisplacement[[#This Row],[RR Track Z]])*1000</f>
        <v>11.812441882145919</v>
      </c>
      <c r="Q922" s="29">
        <f>_xlfn.XLOOKUP(Table_TrackDisplacement[[#This Row],[Track ID]],Table__Track_Baseline[Track ID],Table__Track_Baseline[Avg. Cant],"-")</f>
        <v>11.390394315288432</v>
      </c>
      <c r="R922" s="29">
        <f>Table_TrackDisplacement[[#This Row],[Cant Raw Data]]-Table_TrackDisplacement[[#This Row],[BL Cant Raw Data]]</f>
        <v>0.42204756685748634</v>
      </c>
      <c r="S922" s="30">
        <f>(Table_TrackDisplacement[[#This Row],[Delta LR Z]]-Table_TrackDisplacement[[#This Row],[Delta RR Z]])*1000</f>
        <v>0.42204756685748634</v>
      </c>
      <c r="T922" s="29">
        <f>Table_TrackDisplacement[[#This Row],[Cant Delta Data]]-Table_TrackDisplacement[[#This Row],[Raw Cant Change]]</f>
        <v>0</v>
      </c>
      <c r="U922" s="29">
        <f ca="1">IFERROR(Table_TrackDisplacement[[#This Row],[Cant Raw Data]]-OFFSET(Table_TrackDisplacement[[#This Row],[Cant Raw Data]],-2,0),"-")</f>
        <v>1.0323818464819112</v>
      </c>
      <c r="V922" s="29">
        <f ca="1">_xlfn.XLOOKUP(Table_TrackDisplacement[[#This Row],[Track ID]],Table__Track_Baseline[Track ID],Table__Track_Baseline[Avg. Twist],"-")</f>
        <v>0.77135219747148653</v>
      </c>
      <c r="W922" s="29">
        <f ca="1">IFERROR(Table_TrackDisplacement[[#This Row],[Twist Raw Data]]-Table_TrackDisplacement[[#This Row],[BL Twist Raw Data]],"-")</f>
        <v>0.26102964901042469</v>
      </c>
      <c r="X922" s="29">
        <f ca="1">IFERROR(Table_TrackDisplacement[[#This Row],[Cant Delta Data]]-OFFSET(Table_TrackDisplacement[[#This Row],[Cant Delta Data]],-2,0),"-")</f>
        <v>0.26102964901042469</v>
      </c>
      <c r="Y922" s="29">
        <f ca="1">IFERROR(Table_TrackDisplacement[[#This Row],[Twist Delta Data]]-Table_TrackDisplacement[[#This Row],[Raw Twist Change]],"-")</f>
        <v>0</v>
      </c>
      <c r="Z9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1319.0767842665618</v>
      </c>
      <c r="AA922" s="29">
        <f>_xlfn.XLOOKUP(Table_TrackDisplacement[[#This Row],[Track ID]],Table__Track_Baseline[Track ID],Table__Track_Baseline[Avg. Gauge],"-")</f>
        <v>1318.7394535583733</v>
      </c>
      <c r="AB922" s="29">
        <f>IFERROR(Table_TrackDisplacement[[#This Row],[Gauge Raw Data]]-Table_TrackDisplacement[[#This Row],[BL Gauge Raw Data]],"-")</f>
        <v>0.33733070818857414</v>
      </c>
      <c r="AC9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1.3332111907010147</v>
      </c>
    </row>
    <row r="923" spans="1:29" x14ac:dyDescent="0.25">
      <c r="A923" s="27">
        <v>45833.284722222219</v>
      </c>
      <c r="B923" s="28" t="s">
        <v>37</v>
      </c>
      <c r="C923" s="28" t="str">
        <f>Table_TrackDisplacement[[#This Row],[Epoch]]&amp;"-"&amp;Table_TrackDisplacement[[#This Row],[Track ID]]</f>
        <v>45833.2847222222-250-RL-OP-0046</v>
      </c>
      <c r="D923" s="34">
        <v>51910.181867460466</v>
      </c>
      <c r="E923" s="34">
        <v>159188.73259703559</v>
      </c>
      <c r="F923" s="34">
        <v>18.879011754946863</v>
      </c>
      <c r="G923" s="34">
        <v>51909.844173640267</v>
      </c>
      <c r="H923" s="34">
        <v>159187.45668575552</v>
      </c>
      <c r="I923" s="34">
        <v>18.86651724479438</v>
      </c>
      <c r="J923" s="33">
        <v>-9.0326349891256541E-5</v>
      </c>
      <c r="K923" s="33">
        <v>9.8436884582042694E-4</v>
      </c>
      <c r="L923" s="33">
        <v>-2.5570754922199512E-4</v>
      </c>
      <c r="M923" s="33">
        <v>1.0733855669968762E-3</v>
      </c>
      <c r="N923" s="33">
        <v>6.2262354185804725E-4</v>
      </c>
      <c r="O923" s="33">
        <v>-9.9802112718094804E-4</v>
      </c>
      <c r="P923" s="29">
        <f>(Table_TrackDisplacement[[#This Row],[LR Track Z]]-Table_TrackDisplacement[[#This Row],[RR Track Z]])*1000</f>
        <v>12.494510152482263</v>
      </c>
      <c r="Q923" s="29">
        <f>_xlfn.XLOOKUP(Table_TrackDisplacement[[#This Row],[Track ID]],Table__Track_Baseline[Track ID],Table__Track_Baseline[Avg. Cant],"-")</f>
        <v>11.75219657452331</v>
      </c>
      <c r="R923" s="29">
        <f>Table_TrackDisplacement[[#This Row],[Cant Raw Data]]-Table_TrackDisplacement[[#This Row],[BL Cant Raw Data]]</f>
        <v>0.74231357795895292</v>
      </c>
      <c r="S923" s="30">
        <f>(Table_TrackDisplacement[[#This Row],[Delta LR Z]]-Table_TrackDisplacement[[#This Row],[Delta RR Z]])*1000</f>
        <v>0.74231357795895292</v>
      </c>
      <c r="T923" s="29">
        <f>Table_TrackDisplacement[[#This Row],[Cant Delta Data]]-Table_TrackDisplacement[[#This Row],[Raw Cant Change]]</f>
        <v>0</v>
      </c>
      <c r="U923" s="29">
        <f ca="1">IFERROR(Table_TrackDisplacement[[#This Row],[Cant Raw Data]]-OFFSET(Table_TrackDisplacement[[#This Row],[Cant Raw Data]],-2,0),"-")</f>
        <v>1.3641365406726891</v>
      </c>
      <c r="V923" s="29">
        <f ca="1">_xlfn.XLOOKUP(Table_TrackDisplacement[[#This Row],[Track ID]],Table__Track_Baseline[Track ID],Table__Track_Baseline[Avg. Twist],"-")</f>
        <v>0.72360451846975593</v>
      </c>
      <c r="W923" s="29">
        <f ca="1">IFERROR(Table_TrackDisplacement[[#This Row],[Twist Raw Data]]-Table_TrackDisplacement[[#This Row],[BL Twist Raw Data]],"-")</f>
        <v>0.64053202220293315</v>
      </c>
      <c r="X923" s="29">
        <f ca="1">IFERROR(Table_TrackDisplacement[[#This Row],[Cant Delta Data]]-OFFSET(Table_TrackDisplacement[[#This Row],[Cant Delta Data]],-2,0),"-")</f>
        <v>0.64053202220293315</v>
      </c>
      <c r="Y923" s="29">
        <f ca="1">IFERROR(Table_TrackDisplacement[[#This Row],[Twist Delta Data]]-Table_TrackDisplacement[[#This Row],[Raw Twist Change]],"-")</f>
        <v>0</v>
      </c>
      <c r="Z9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1319.9025811001964</v>
      </c>
      <c r="AA923" s="29">
        <f>_xlfn.XLOOKUP(Table_TrackDisplacement[[#This Row],[Track ID]],Table__Track_Baseline[Track ID],Table__Track_Baseline[Avg. Gauge],"-")</f>
        <v>1319.8443684156091</v>
      </c>
      <c r="AB923" s="29">
        <f>IFERROR(Table_TrackDisplacement[[#This Row],[Gauge Raw Data]]-Table_TrackDisplacement[[#This Row],[BL Gauge Raw Data]],"-")</f>
        <v>5.821268458726081E-2</v>
      </c>
      <c r="AC9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1.426924853826756</v>
      </c>
    </row>
    <row r="924" spans="1:29" x14ac:dyDescent="0.25">
      <c r="A924" s="27">
        <v>45833.284722222219</v>
      </c>
      <c r="B924" s="28" t="s">
        <v>38</v>
      </c>
      <c r="C924" s="28" t="str">
        <f>Table_TrackDisplacement[[#This Row],[Epoch]]&amp;"-"&amp;Table_TrackDisplacement[[#This Row],[Track ID]]</f>
        <v>45833.2847222222-250-RL-OP-0047</v>
      </c>
      <c r="D924" s="34">
        <v>51911.152141496423</v>
      </c>
      <c r="E924" s="34">
        <v>159188.48944319948</v>
      </c>
      <c r="F924" s="34">
        <v>18.882328518492972</v>
      </c>
      <c r="G924" s="34">
        <v>51910.835192576567</v>
      </c>
      <c r="H924" s="34">
        <v>159187.20751747841</v>
      </c>
      <c r="I924" s="34">
        <v>18.869138865821263</v>
      </c>
      <c r="J924" s="33">
        <v>6.7252291046315804E-4</v>
      </c>
      <c r="K924" s="33">
        <v>6.8980609648860991E-4</v>
      </c>
      <c r="L924" s="33">
        <v>-4.9101338401413841E-5</v>
      </c>
      <c r="M924" s="33">
        <v>1.0120231308974326E-5</v>
      </c>
      <c r="N924" s="33">
        <v>1.0414982389193028E-3</v>
      </c>
      <c r="O924" s="33">
        <v>-1.0002301859692864E-3</v>
      </c>
      <c r="P924" s="29">
        <f>(Table_TrackDisplacement[[#This Row],[LR Track Z]]-Table_TrackDisplacement[[#This Row],[RR Track Z]])*1000</f>
        <v>13.18965267170924</v>
      </c>
      <c r="Q924" s="29">
        <f>_xlfn.XLOOKUP(Table_TrackDisplacement[[#This Row],[Track ID]],Table__Track_Baseline[Track ID],Table__Track_Baseline[Avg. Cant],"-")</f>
        <v>12.238523824141367</v>
      </c>
      <c r="R924" s="29">
        <f>Table_TrackDisplacement[[#This Row],[Cant Raw Data]]-Table_TrackDisplacement[[#This Row],[BL Cant Raw Data]]</f>
        <v>0.95112884756787253</v>
      </c>
      <c r="S924" s="30">
        <f>(Table_TrackDisplacement[[#This Row],[Delta LR Z]]-Table_TrackDisplacement[[#This Row],[Delta RR Z]])*1000</f>
        <v>0.95112884756787253</v>
      </c>
      <c r="T924" s="29">
        <f>Table_TrackDisplacement[[#This Row],[Cant Delta Data]]-Table_TrackDisplacement[[#This Row],[Raw Cant Change]]</f>
        <v>0</v>
      </c>
      <c r="U924" s="29">
        <f ca="1">IFERROR(Table_TrackDisplacement[[#This Row],[Cant Raw Data]]-OFFSET(Table_TrackDisplacement[[#This Row],[Cant Raw Data]],-2,0),"-")</f>
        <v>1.3772107895633212</v>
      </c>
      <c r="V924" s="29">
        <f ca="1">_xlfn.XLOOKUP(Table_TrackDisplacement[[#This Row],[Track ID]],Table__Track_Baseline[Track ID],Table__Track_Baseline[Avg. Twist],"-")</f>
        <v>0.84812950885293503</v>
      </c>
      <c r="W924" s="29">
        <f ca="1">IFERROR(Table_TrackDisplacement[[#This Row],[Twist Raw Data]]-Table_TrackDisplacement[[#This Row],[BL Twist Raw Data]],"-")</f>
        <v>0.52908128071038618</v>
      </c>
      <c r="X924" s="29">
        <f ca="1">IFERROR(Table_TrackDisplacement[[#This Row],[Cant Delta Data]]-OFFSET(Table_TrackDisplacement[[#This Row],[Cant Delta Data]],-2,0),"-")</f>
        <v>0.52908128071038618</v>
      </c>
      <c r="Y924" s="29">
        <f ca="1">IFERROR(Table_TrackDisplacement[[#This Row],[Twist Delta Data]]-Table_TrackDisplacement[[#This Row],[Raw Twist Change]],"-")</f>
        <v>0</v>
      </c>
      <c r="Z9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1320.5923440119054</v>
      </c>
      <c r="AA924" s="29">
        <f>_xlfn.XLOOKUP(Table_TrackDisplacement[[#This Row],[Track ID]],Table__Track_Baseline[Track ID],Table__Track_Baseline[Avg. Gauge],"-")</f>
        <v>1320.7658031742594</v>
      </c>
      <c r="AB924" s="29">
        <f>IFERROR(Table_TrackDisplacement[[#This Row],[Gauge Raw Data]]-Table_TrackDisplacement[[#This Row],[BL Gauge Raw Data]],"-")</f>
        <v>-0.17345916235399272</v>
      </c>
      <c r="AC9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1.2112434755547377</v>
      </c>
    </row>
    <row r="925" spans="1:29" x14ac:dyDescent="0.25">
      <c r="A925" s="27">
        <v>45833.284722222219</v>
      </c>
      <c r="B925" s="28" t="s">
        <v>39</v>
      </c>
      <c r="C925" s="28" t="str">
        <f>Table_TrackDisplacement[[#This Row],[Epoch]]&amp;"-"&amp;Table_TrackDisplacement[[#This Row],[Track ID]]</f>
        <v>45833.2847222222-250-RL-OP-0048</v>
      </c>
      <c r="D925" s="34">
        <v>51912.123875350415</v>
      </c>
      <c r="E925" s="34">
        <v>159188.25340524639</v>
      </c>
      <c r="F925" s="34">
        <v>18.886733255176896</v>
      </c>
      <c r="G925" s="34">
        <v>51911.806757288294</v>
      </c>
      <c r="H925" s="34">
        <v>159186.97076749388</v>
      </c>
      <c r="I925" s="34">
        <v>18.872523500824762</v>
      </c>
      <c r="J925" s="33">
        <v>7.0030393544584513E-4</v>
      </c>
      <c r="K925" s="33">
        <v>7.9957579146139324E-4</v>
      </c>
      <c r="L925" s="33">
        <v>-2.8202988869452383E-4</v>
      </c>
      <c r="M925" s="33">
        <v>5.6479490012861788E-5</v>
      </c>
      <c r="N925" s="33">
        <v>1.2315955536905676E-3</v>
      </c>
      <c r="O925" s="33">
        <v>-1.0012846338192105E-3</v>
      </c>
      <c r="P925" s="29">
        <f>(Table_TrackDisplacement[[#This Row],[LR Track Z]]-Table_TrackDisplacement[[#This Row],[RR Track Z]])*1000</f>
        <v>14.209754352133785</v>
      </c>
      <c r="Q925" s="29">
        <f>_xlfn.XLOOKUP(Table_TrackDisplacement[[#This Row],[Track ID]],Table__Track_Baseline[Track ID],Table__Track_Baseline[Avg. Cant],"-")</f>
        <v>13.490499607009099</v>
      </c>
      <c r="R925" s="29">
        <f>Table_TrackDisplacement[[#This Row],[Cant Raw Data]]-Table_TrackDisplacement[[#This Row],[BL Cant Raw Data]]</f>
        <v>0.71925474512468668</v>
      </c>
      <c r="S925" s="30">
        <f>(Table_TrackDisplacement[[#This Row],[Delta LR Z]]-Table_TrackDisplacement[[#This Row],[Delta RR Z]])*1000</f>
        <v>0.71925474512468668</v>
      </c>
      <c r="T925" s="29">
        <f>Table_TrackDisplacement[[#This Row],[Cant Delta Data]]-Table_TrackDisplacement[[#This Row],[Raw Cant Change]]</f>
        <v>0</v>
      </c>
      <c r="U925" s="29">
        <f ca="1">IFERROR(Table_TrackDisplacement[[#This Row],[Cant Raw Data]]-OFFSET(Table_TrackDisplacement[[#This Row],[Cant Raw Data]],-2,0),"-")</f>
        <v>1.7152441996515222</v>
      </c>
      <c r="V925" s="29">
        <f ca="1">_xlfn.XLOOKUP(Table_TrackDisplacement[[#This Row],[Track ID]],Table__Track_Baseline[Track ID],Table__Track_Baseline[Avg. Twist],"-")</f>
        <v>1.7383030324857884</v>
      </c>
      <c r="W925" s="29">
        <f ca="1">IFERROR(Table_TrackDisplacement[[#This Row],[Twist Raw Data]]-Table_TrackDisplacement[[#This Row],[BL Twist Raw Data]],"-")</f>
        <v>-2.3058832834266241E-2</v>
      </c>
      <c r="X925" s="29">
        <f ca="1">IFERROR(Table_TrackDisplacement[[#This Row],[Cant Delta Data]]-OFFSET(Table_TrackDisplacement[[#This Row],[Cant Delta Data]],-2,0),"-")</f>
        <v>-2.3058832834266241E-2</v>
      </c>
      <c r="Y925" s="29">
        <f ca="1">IFERROR(Table_TrackDisplacement[[#This Row],[Twist Delta Data]]-Table_TrackDisplacement[[#This Row],[Raw Twist Change]],"-")</f>
        <v>0</v>
      </c>
      <c r="Z9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1321.3346989290594</v>
      </c>
      <c r="AA925" s="29">
        <f>_xlfn.XLOOKUP(Table_TrackDisplacement[[#This Row],[Track ID]],Table__Track_Baseline[Track ID],Table__Track_Baseline[Avg. Gauge],"-")</f>
        <v>1321.5922129002581</v>
      </c>
      <c r="AB925" s="29">
        <f>IFERROR(Table_TrackDisplacement[[#This Row],[Gauge Raw Data]]-Table_TrackDisplacement[[#This Row],[BL Gauge Raw Data]],"-")</f>
        <v>-0.25751397119870489</v>
      </c>
      <c r="AC9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1.0575813821536473</v>
      </c>
    </row>
    <row r="926" spans="1:29" x14ac:dyDescent="0.25">
      <c r="A926" s="27">
        <v>45833.284722222219</v>
      </c>
      <c r="B926" s="28" t="s">
        <v>40</v>
      </c>
      <c r="C926" s="28" t="str">
        <f>Table_TrackDisplacement[[#This Row],[Epoch]]&amp;"-"&amp;Table_TrackDisplacement[[#This Row],[Track ID]]</f>
        <v>45833.2847222222-250-RL-OP-0049</v>
      </c>
      <c r="D926" s="34">
        <v>51913.095609204407</v>
      </c>
      <c r="E926" s="34">
        <v>159188.0173672933</v>
      </c>
      <c r="F926" s="34">
        <v>18.89113799186082</v>
      </c>
      <c r="G926" s="34">
        <v>51912.77832200002</v>
      </c>
      <c r="H926" s="34">
        <v>159186.73401750936</v>
      </c>
      <c r="I926" s="34">
        <v>18.875908135828258</v>
      </c>
      <c r="J926" s="33">
        <v>7.2808496770448983E-4</v>
      </c>
      <c r="K926" s="33">
        <v>9.0934548643417656E-4</v>
      </c>
      <c r="L926" s="33">
        <v>-5.1495843898408111E-4</v>
      </c>
      <c r="M926" s="33">
        <v>1.0283874871674925E-4</v>
      </c>
      <c r="N926" s="33">
        <v>1.4216928393580019E-3</v>
      </c>
      <c r="O926" s="33">
        <v>-1.0023390816726874E-3</v>
      </c>
      <c r="P926" s="29">
        <f>(Table_TrackDisplacement[[#This Row],[LR Track Z]]-Table_TrackDisplacement[[#This Row],[RR Track Z]])*1000</f>
        <v>15.229856032561884</v>
      </c>
      <c r="Q926" s="29">
        <f>_xlfn.XLOOKUP(Table_TrackDisplacement[[#This Row],[Track ID]],Table__Track_Baseline[Track ID],Table__Track_Baseline[Avg. Cant],"-")</f>
        <v>14.742475389873277</v>
      </c>
      <c r="R926" s="29">
        <f>Table_TrackDisplacement[[#This Row],[Cant Raw Data]]-Table_TrackDisplacement[[#This Row],[BL Cant Raw Data]]</f>
        <v>0.48738064268860626</v>
      </c>
      <c r="S926" s="30">
        <f>(Table_TrackDisplacement[[#This Row],[Delta LR Z]]-Table_TrackDisplacement[[#This Row],[Delta RR Z]])*1000</f>
        <v>0.48738064268860626</v>
      </c>
      <c r="T926" s="29">
        <f>Table_TrackDisplacement[[#This Row],[Cant Delta Data]]-Table_TrackDisplacement[[#This Row],[Raw Cant Change]]</f>
        <v>0</v>
      </c>
      <c r="U926" s="29">
        <f ca="1">IFERROR(Table_TrackDisplacement[[#This Row],[Cant Raw Data]]-OFFSET(Table_TrackDisplacement[[#This Row],[Cant Raw Data]],-2,0),"-")</f>
        <v>2.0402033608526438</v>
      </c>
      <c r="V926" s="29">
        <f ca="1">_xlfn.XLOOKUP(Table_TrackDisplacement[[#This Row],[Track ID]],Table__Track_Baseline[Track ID],Table__Track_Baseline[Avg. Twist],"-")</f>
        <v>2.50395156573191</v>
      </c>
      <c r="W926" s="29">
        <f ca="1">IFERROR(Table_TrackDisplacement[[#This Row],[Twist Raw Data]]-Table_TrackDisplacement[[#This Row],[BL Twist Raw Data]],"-")</f>
        <v>-0.46374820487926627</v>
      </c>
      <c r="X926" s="29">
        <f ca="1">IFERROR(Table_TrackDisplacement[[#This Row],[Cant Delta Data]]-OFFSET(Table_TrackDisplacement[[#This Row],[Cant Delta Data]],-2,0),"-")</f>
        <v>-0.46374820487926627</v>
      </c>
      <c r="Y926" s="29">
        <f ca="1">IFERROR(Table_TrackDisplacement[[#This Row],[Twist Delta Data]]-Table_TrackDisplacement[[#This Row],[Raw Twist Change]],"-")</f>
        <v>0</v>
      </c>
      <c r="Z9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1322.0778292277921</v>
      </c>
      <c r="AA926" s="29">
        <f>_xlfn.XLOOKUP(Table_TrackDisplacement[[#This Row],[Track ID]],Table__Track_Baseline[Track ID],Table__Track_Baseline[Avg. Gauge],"-")</f>
        <v>1322.4197928471017</v>
      </c>
      <c r="AB926" s="29">
        <f>IFERROR(Table_TrackDisplacement[[#This Row],[Gauge Raw Data]]-Table_TrackDisplacement[[#This Row],[BL Gauge Raw Data]],"-")</f>
        <v>-0.34196361930958119</v>
      </c>
      <c r="AC9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0.94391341513619542</v>
      </c>
    </row>
    <row r="927" spans="1:29" x14ac:dyDescent="0.25">
      <c r="A927" s="27">
        <v>45839.243055555555</v>
      </c>
      <c r="B927" s="28" t="s">
        <v>12</v>
      </c>
      <c r="C927" s="28" t="str">
        <f>Table_TrackDisplacement[[#This Row],[Epoch]]&amp;"-"&amp;Table_TrackDisplacement[[#This Row],[Track ID]]</f>
        <v>45839.2430555556-250-RL-OP-0021</v>
      </c>
      <c r="D927" s="34">
        <v>51886.101888003854</v>
      </c>
      <c r="E927" s="34">
        <v>159195.44568170901</v>
      </c>
      <c r="F927" s="34">
        <v>18.86977464079656</v>
      </c>
      <c r="G927" s="34">
        <v>51885.743050789795</v>
      </c>
      <c r="H927" s="34">
        <v>159194.18595535541</v>
      </c>
      <c r="I927" s="34">
        <v>18.865787559209785</v>
      </c>
      <c r="J927" s="33">
        <v>-9.5402773877140135E-4</v>
      </c>
      <c r="K927" s="33">
        <v>-1.7215055413544178E-4</v>
      </c>
      <c r="L927" s="33">
        <v>-2.8171598076909277E-4</v>
      </c>
      <c r="M927" s="33">
        <v>7.4648465670179576E-5</v>
      </c>
      <c r="N927" s="33">
        <v>-7.4037120793946087E-4</v>
      </c>
      <c r="O927" s="33">
        <v>-2.8108623078892947E-4</v>
      </c>
      <c r="P927" s="29">
        <f>(Table_TrackDisplacement[[#This Row],[LR Track Z]]-Table_TrackDisplacement[[#This Row],[RR Track Z]])*1000</f>
        <v>3.9870815867750764</v>
      </c>
      <c r="Q927" s="29">
        <f>_xlfn.XLOOKUP(Table_TrackDisplacement[[#This Row],[Track ID]],Table__Track_Baseline[Track ID],Table__Track_Baseline[Avg. Cant],"-")</f>
        <v>3.9877113367552397</v>
      </c>
      <c r="R927" s="29">
        <f>Table_TrackDisplacement[[#This Row],[Cant Raw Data]]-Table_TrackDisplacement[[#This Row],[BL Cant Raw Data]]</f>
        <v>-6.2974998016329664E-4</v>
      </c>
      <c r="S927" s="30">
        <f>(Table_TrackDisplacement[[#This Row],[Delta LR Z]]-Table_TrackDisplacement[[#This Row],[Delta RR Z]])*1000</f>
        <v>-6.2974998016329664E-4</v>
      </c>
      <c r="T927" s="29">
        <f>Table_TrackDisplacement[[#This Row],[Cant Delta Data]]-Table_TrackDisplacement[[#This Row],[Raw Cant Change]]</f>
        <v>0</v>
      </c>
      <c r="U927" s="29">
        <f ca="1">IFERROR(Table_TrackDisplacement[[#This Row],[Cant Raw Data]]-OFFSET(Table_TrackDisplacement[[#This Row],[Cant Raw Data]],-2,0),"-")</f>
        <v>-10.222672765358709</v>
      </c>
      <c r="V927" s="29" t="str">
        <f ca="1">_xlfn.XLOOKUP(Table_TrackDisplacement[[#This Row],[Track ID]],Table__Track_Baseline[Track ID],Table__Track_Baseline[Avg. Twist],"-")</f>
        <v>-</v>
      </c>
      <c r="W927" s="29" t="str">
        <f ca="1">IFERROR(Table_TrackDisplacement[[#This Row],[Twist Raw Data]]-Table_TrackDisplacement[[#This Row],[BL Twist Raw Data]],"-")</f>
        <v>-</v>
      </c>
      <c r="X927" s="29">
        <f ca="1">IFERROR(Table_TrackDisplacement[[#This Row],[Cant Delta Data]]-OFFSET(Table_TrackDisplacement[[#This Row],[Cant Delta Data]],-2,0),"-")</f>
        <v>-0.71988449510484998</v>
      </c>
      <c r="Y927" s="29" t="str">
        <f ca="1">IFERROR(Table_TrackDisplacement[[#This Row],[Twist Delta Data]]-Table_TrackDisplacement[[#This Row],[Raw Twist Change]],"-")</f>
        <v>-</v>
      </c>
      <c r="Z9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1309.8437040232343</v>
      </c>
      <c r="AA927" s="29">
        <f>_xlfn.XLOOKUP(Table_TrackDisplacement[[#This Row],[Track ID]],Table__Track_Baseline[Track ID],Table__Track_Baseline[Avg. Gauge],"-")</f>
        <v>1309.5795373260466</v>
      </c>
      <c r="AB927" s="29">
        <f>IFERROR(Table_TrackDisplacement[[#This Row],[Gauge Raw Data]]-Table_TrackDisplacement[[#This Row],[BL Gauge Raw Data]],"-")</f>
        <v>0.26416669718764751</v>
      </c>
      <c r="AC9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1.1751807697451664</v>
      </c>
    </row>
    <row r="928" spans="1:29" x14ac:dyDescent="0.25">
      <c r="A928" s="27">
        <v>45839.243055555555</v>
      </c>
      <c r="B928" s="28" t="s">
        <v>13</v>
      </c>
      <c r="C928" s="28" t="str">
        <f>Table_TrackDisplacement[[#This Row],[Epoch]]&amp;"-"&amp;Table_TrackDisplacement[[#This Row],[Track ID]]</f>
        <v>45839.2430555556-250-RL-OP-0022</v>
      </c>
      <c r="D928" s="34">
        <v>51887.0635346048</v>
      </c>
      <c r="E928" s="34">
        <v>159195.17139037082</v>
      </c>
      <c r="F928" s="34">
        <v>18.869497718698447</v>
      </c>
      <c r="G928" s="34">
        <v>51886.70416952754</v>
      </c>
      <c r="H928" s="34">
        <v>159193.90981996525</v>
      </c>
      <c r="I928" s="34">
        <v>18.865652414029238</v>
      </c>
      <c r="J928" s="33">
        <v>-8.9753687643678859E-4</v>
      </c>
      <c r="K928" s="33">
        <v>2.5911314878612757E-5</v>
      </c>
      <c r="L928" s="33">
        <v>-6.2788946414471525E-4</v>
      </c>
      <c r="M928" s="33">
        <v>1.6437018348369747E-4</v>
      </c>
      <c r="N928" s="33">
        <v>-4.2831743485294282E-4</v>
      </c>
      <c r="O928" s="33">
        <v>-6.1893025817738589E-4</v>
      </c>
      <c r="P928" s="29">
        <f>(Table_TrackDisplacement[[#This Row],[LR Track Z]]-Table_TrackDisplacement[[#This Row],[RR Track Z]])*1000</f>
        <v>3.8453046692090709</v>
      </c>
      <c r="Q928" s="29">
        <f>_xlfn.XLOOKUP(Table_TrackDisplacement[[#This Row],[Track ID]],Table__Track_Baseline[Track ID],Table__Track_Baseline[Avg. Cant],"-")</f>
        <v>3.8542638751764002</v>
      </c>
      <c r="R928" s="29">
        <f>Table_TrackDisplacement[[#This Row],[Cant Raw Data]]-Table_TrackDisplacement[[#This Row],[BL Cant Raw Data]]</f>
        <v>-8.9592059673293534E-3</v>
      </c>
      <c r="S928" s="30">
        <f>(Table_TrackDisplacement[[#This Row],[Delta LR Z]]-Table_TrackDisplacement[[#This Row],[Delta RR Z]])*1000</f>
        <v>-8.9592059673293534E-3</v>
      </c>
      <c r="T928" s="29">
        <f>Table_TrackDisplacement[[#This Row],[Cant Delta Data]]-Table_TrackDisplacement[[#This Row],[Raw Cant Change]]</f>
        <v>0</v>
      </c>
      <c r="U928" s="29">
        <f ca="1">IFERROR(Table_TrackDisplacement[[#This Row],[Cant Raw Data]]-OFFSET(Table_TrackDisplacement[[#This Row],[Cant Raw Data]],-2,0),"-")</f>
        <v>-11.384551363352813</v>
      </c>
      <c r="V928" s="29" t="str">
        <f ca="1">_xlfn.XLOOKUP(Table_TrackDisplacement[[#This Row],[Track ID]],Table__Track_Baseline[Track ID],Table__Track_Baseline[Avg. Twist],"-")</f>
        <v>-</v>
      </c>
      <c r="W928" s="29" t="str">
        <f ca="1">IFERROR(Table_TrackDisplacement[[#This Row],[Twist Raw Data]]-Table_TrackDisplacement[[#This Row],[BL Twist Raw Data]],"-")</f>
        <v>-</v>
      </c>
      <c r="X928" s="29">
        <f ca="1">IFERROR(Table_TrackDisplacement[[#This Row],[Cant Delta Data]]-OFFSET(Table_TrackDisplacement[[#This Row],[Cant Delta Data]],-2,0),"-")</f>
        <v>-0.49633984865593561</v>
      </c>
      <c r="Y928" s="29" t="str">
        <f ca="1">IFERROR(Table_TrackDisplacement[[#This Row],[Twist Delta Data]]-Table_TrackDisplacement[[#This Row],[Raw Twist Change]],"-")</f>
        <v>-</v>
      </c>
      <c r="Z9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1311.7613858159152</v>
      </c>
      <c r="AA928" s="29">
        <f>_xlfn.XLOOKUP(Table_TrackDisplacement[[#This Row],[Track ID]],Table__Track_Baseline[Track ID],Table__Track_Baseline[Avg. Gauge],"-")</f>
        <v>1311.6159795455751</v>
      </c>
      <c r="AB928" s="29">
        <f>IFERROR(Table_TrackDisplacement[[#This Row],[Gauge Raw Data]]-Table_TrackDisplacement[[#This Row],[BL Gauge Raw Data]],"-")</f>
        <v>0.14540627034011777</v>
      </c>
      <c r="AC9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1.1550110944762513</v>
      </c>
    </row>
    <row r="929" spans="1:29" x14ac:dyDescent="0.25">
      <c r="A929" s="27">
        <v>45839.243055555555</v>
      </c>
      <c r="B929" s="28" t="s">
        <v>14</v>
      </c>
      <c r="C929" s="28" t="str">
        <f>Table_TrackDisplacement[[#This Row],[Epoch]]&amp;"-"&amp;Table_TrackDisplacement[[#This Row],[Track ID]]</f>
        <v>45839.2430555556-250-RL-OP-0023</v>
      </c>
      <c r="D929" s="34">
        <v>51888.025181205747</v>
      </c>
      <c r="E929" s="34">
        <v>159194.89709903265</v>
      </c>
      <c r="F929" s="34">
        <v>18.869220796600338</v>
      </c>
      <c r="G929" s="34">
        <v>51887.665288265285</v>
      </c>
      <c r="H929" s="34">
        <v>159193.63368457509</v>
      </c>
      <c r="I929" s="34">
        <v>18.865517268848695</v>
      </c>
      <c r="J929" s="33">
        <v>-8.4104601410217583E-4</v>
      </c>
      <c r="K929" s="33">
        <v>2.2397324210032821E-4</v>
      </c>
      <c r="L929" s="33">
        <v>-9.7406294751678502E-4</v>
      </c>
      <c r="M929" s="33">
        <v>2.5409190857317299E-4</v>
      </c>
      <c r="N929" s="33">
        <v>-1.1626363266259432E-4</v>
      </c>
      <c r="O929" s="33">
        <v>-9.5677428556228961E-4</v>
      </c>
      <c r="P929" s="29">
        <f>(Table_TrackDisplacement[[#This Row],[LR Track Z]]-Table_TrackDisplacement[[#This Row],[RR Track Z]])*1000</f>
        <v>3.7035277516430654</v>
      </c>
      <c r="Q929" s="29">
        <f>_xlfn.XLOOKUP(Table_TrackDisplacement[[#This Row],[Track ID]],Table__Track_Baseline[Track ID],Table__Track_Baseline[Avg. Cant],"-")</f>
        <v>3.7208164135975608</v>
      </c>
      <c r="R929" s="29">
        <f>Table_TrackDisplacement[[#This Row],[Cant Raw Data]]-Table_TrackDisplacement[[#This Row],[BL Cant Raw Data]]</f>
        <v>-1.728866195449541E-2</v>
      </c>
      <c r="S929" s="30">
        <f>(Table_TrackDisplacement[[#This Row],[Delta LR Z]]-Table_TrackDisplacement[[#This Row],[Delta RR Z]])*1000</f>
        <v>-1.728866195449541E-2</v>
      </c>
      <c r="T929" s="29">
        <f>Table_TrackDisplacement[[#This Row],[Cant Delta Data]]-Table_TrackDisplacement[[#This Row],[Raw Cant Change]]</f>
        <v>0</v>
      </c>
      <c r="U929" s="29">
        <f ca="1">IFERROR(Table_TrackDisplacement[[#This Row],[Cant Raw Data]]-OFFSET(Table_TrackDisplacement[[#This Row],[Cant Raw Data]],-2,0),"-")</f>
        <v>-0.28355383513201105</v>
      </c>
      <c r="V929" s="29">
        <f ca="1">_xlfn.XLOOKUP(Table_TrackDisplacement[[#This Row],[Track ID]],Table__Track_Baseline[Track ID],Table__Track_Baseline[Avg. Twist],"-")</f>
        <v>-0.26689492315767893</v>
      </c>
      <c r="W929" s="29">
        <f ca="1">IFERROR(Table_TrackDisplacement[[#This Row],[Twist Raw Data]]-Table_TrackDisplacement[[#This Row],[BL Twist Raw Data]],"-")</f>
        <v>-1.6658911974332113E-2</v>
      </c>
      <c r="X929" s="29">
        <f ca="1">IFERROR(Table_TrackDisplacement[[#This Row],[Cant Delta Data]]-OFFSET(Table_TrackDisplacement[[#This Row],[Cant Delta Data]],-2,0),"-")</f>
        <v>-1.6658911974332113E-2</v>
      </c>
      <c r="Y929" s="29">
        <f ca="1">IFERROR(Table_TrackDisplacement[[#This Row],[Twist Delta Data]]-Table_TrackDisplacement[[#This Row],[Raw Twist Change]],"-")</f>
        <v>0</v>
      </c>
      <c r="Z9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1313.679084204133</v>
      </c>
      <c r="AA929" s="29">
        <f>_xlfn.XLOOKUP(Table_TrackDisplacement[[#This Row],[Track ID]],Table__Track_Baseline[Track ID],Table__Track_Baseline[Avg. Gauge],"-")</f>
        <v>1313.6524365911453</v>
      </c>
      <c r="AB929" s="29">
        <f>IFERROR(Table_TrackDisplacement[[#This Row],[Gauge Raw Data]]-Table_TrackDisplacement[[#This Row],[BL Gauge Raw Data]],"-")</f>
        <v>2.6647612987744651E-2</v>
      </c>
      <c r="AC9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1.1469032646488959</v>
      </c>
    </row>
    <row r="930" spans="1:29" x14ac:dyDescent="0.25">
      <c r="A930" s="27">
        <v>45839.243055555555</v>
      </c>
      <c r="B930" s="28" t="s">
        <v>15</v>
      </c>
      <c r="C930" s="28" t="str">
        <f>Table_TrackDisplacement[[#This Row],[Epoch]]&amp;"-"&amp;Table_TrackDisplacement[[#This Row],[Track ID]]</f>
        <v>45839.2430555556-250-RL-OP-0024</v>
      </c>
      <c r="D930" s="34">
        <v>51888.986206032256</v>
      </c>
      <c r="E930" s="34">
        <v>159194.62172783251</v>
      </c>
      <c r="F930" s="34">
        <v>18.868826251099026</v>
      </c>
      <c r="G930" s="34">
        <v>51888.625001387016</v>
      </c>
      <c r="H930" s="34">
        <v>159193.35671690357</v>
      </c>
      <c r="I930" s="34">
        <v>18.864752125583522</v>
      </c>
      <c r="J930" s="33">
        <v>-1.0587427823338658E-4</v>
      </c>
      <c r="K930" s="33">
        <v>-3.702942340169102E-4</v>
      </c>
      <c r="L930" s="33">
        <v>-6.8870101700113651E-4</v>
      </c>
      <c r="M930" s="33">
        <v>-9.4715993327554315E-5</v>
      </c>
      <c r="N930" s="33">
        <v>-3.2933938200585544E-4</v>
      </c>
      <c r="O930" s="33">
        <v>-7.0098118354167127E-4</v>
      </c>
      <c r="P930" s="29">
        <f>(Table_TrackDisplacement[[#This Row],[LR Track Z]]-Table_TrackDisplacement[[#This Row],[RR Track Z]])*1000</f>
        <v>4.0741255155047895</v>
      </c>
      <c r="Q930" s="29">
        <f>_xlfn.XLOOKUP(Table_TrackDisplacement[[#This Row],[Track ID]],Table__Track_Baseline[Track ID],Table__Track_Baseline[Avg. Cant],"-")</f>
        <v>4.0618453489642548</v>
      </c>
      <c r="R930" s="29">
        <f>Table_TrackDisplacement[[#This Row],[Cant Raw Data]]-Table_TrackDisplacement[[#This Row],[BL Cant Raw Data]]</f>
        <v>1.2280166540534765E-2</v>
      </c>
      <c r="S930" s="30">
        <f>(Table_TrackDisplacement[[#This Row],[Delta LR Z]]-Table_TrackDisplacement[[#This Row],[Delta RR Z]])*1000</f>
        <v>1.2280166540534765E-2</v>
      </c>
      <c r="T930" s="29">
        <f>Table_TrackDisplacement[[#This Row],[Cant Delta Data]]-Table_TrackDisplacement[[#This Row],[Raw Cant Change]]</f>
        <v>0</v>
      </c>
      <c r="U930" s="29">
        <f ca="1">IFERROR(Table_TrackDisplacement[[#This Row],[Cant Raw Data]]-OFFSET(Table_TrackDisplacement[[#This Row],[Cant Raw Data]],-2,0),"-")</f>
        <v>0.22882084629571864</v>
      </c>
      <c r="V930" s="29">
        <f ca="1">_xlfn.XLOOKUP(Table_TrackDisplacement[[#This Row],[Track ID]],Table__Track_Baseline[Track ID],Table__Track_Baseline[Avg. Twist],"-")</f>
        <v>0.20758147378785452</v>
      </c>
      <c r="W930" s="29">
        <f ca="1">IFERROR(Table_TrackDisplacement[[#This Row],[Twist Raw Data]]-Table_TrackDisplacement[[#This Row],[BL Twist Raw Data]],"-")</f>
        <v>2.1239372507864118E-2</v>
      </c>
      <c r="X930" s="29">
        <f ca="1">IFERROR(Table_TrackDisplacement[[#This Row],[Cant Delta Data]]-OFFSET(Table_TrackDisplacement[[#This Row],[Cant Delta Data]],-2,0),"-")</f>
        <v>2.1239372507864118E-2</v>
      </c>
      <c r="Y930" s="29">
        <f ca="1">IFERROR(Table_TrackDisplacement[[#This Row],[Twist Delta Data]]-Table_TrackDisplacement[[#This Row],[Raw Twist Change]],"-")</f>
        <v>0</v>
      </c>
      <c r="Z9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1315.5751763302551</v>
      </c>
      <c r="AA930" s="29">
        <f>_xlfn.XLOOKUP(Table_TrackDisplacement[[#This Row],[Track ID]],Table__Track_Baseline[Track ID],Table__Track_Baseline[Avg. Gauge],"-")</f>
        <v>1315.6175827293309</v>
      </c>
      <c r="AB930" s="29">
        <f>IFERROR(Table_TrackDisplacement[[#This Row],[Gauge Raw Data]]-Table_TrackDisplacement[[#This Row],[BL Gauge Raw Data]],"-")</f>
        <v>-4.2406399075844092E-2</v>
      </c>
      <c r="AC9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4.4188343661540314E-2</v>
      </c>
    </row>
    <row r="931" spans="1:29" x14ac:dyDescent="0.25">
      <c r="A931" s="27">
        <v>45839.243055555555</v>
      </c>
      <c r="B931" s="28" t="s">
        <v>16</v>
      </c>
      <c r="C931" s="28" t="str">
        <f>Table_TrackDisplacement[[#This Row],[Epoch]]&amp;"-"&amp;Table_TrackDisplacement[[#This Row],[Track ID]]</f>
        <v>45839.2430555556-250-RL-OP-0025</v>
      </c>
      <c r="D931" s="34">
        <v>51889.947493110194</v>
      </c>
      <c r="E931" s="34">
        <v>159194.34617930613</v>
      </c>
      <c r="F931" s="34">
        <v>18.868422023431954</v>
      </c>
      <c r="G931" s="34">
        <v>51889.585742274416</v>
      </c>
      <c r="H931" s="34">
        <v>159193.07927103463</v>
      </c>
      <c r="I931" s="34">
        <v>18.863893585328125</v>
      </c>
      <c r="J931" s="33">
        <v>-2.2038246970623732E-4</v>
      </c>
      <c r="K931" s="33">
        <v>-7.7078546746633947E-4</v>
      </c>
      <c r="L931" s="33">
        <v>-3.5201598239353871E-4</v>
      </c>
      <c r="M931" s="33">
        <v>-2.0344746735645458E-4</v>
      </c>
      <c r="N931" s="33">
        <v>-7.0741237141191959E-4</v>
      </c>
      <c r="O931" s="33">
        <v>-3.5771540870044305E-4</v>
      </c>
      <c r="P931" s="29">
        <f>(Table_TrackDisplacement[[#This Row],[LR Track Z]]-Table_TrackDisplacement[[#This Row],[RR Track Z]])*1000</f>
        <v>4.528438103829302</v>
      </c>
      <c r="Q931" s="29">
        <f>_xlfn.XLOOKUP(Table_TrackDisplacement[[#This Row],[Track ID]],Table__Track_Baseline[Track ID],Table__Track_Baseline[Avg. Cant],"-")</f>
        <v>4.5227386775223977</v>
      </c>
      <c r="R931" s="29">
        <f>Table_TrackDisplacement[[#This Row],[Cant Raw Data]]-Table_TrackDisplacement[[#This Row],[BL Cant Raw Data]]</f>
        <v>5.6994263069043427E-3</v>
      </c>
      <c r="S931" s="30">
        <f>(Table_TrackDisplacement[[#This Row],[Delta LR Z]]-Table_TrackDisplacement[[#This Row],[Delta RR Z]])*1000</f>
        <v>5.6994263069043427E-3</v>
      </c>
      <c r="T931" s="29">
        <f>Table_TrackDisplacement[[#This Row],[Cant Delta Data]]-Table_TrackDisplacement[[#This Row],[Raw Cant Change]]</f>
        <v>0</v>
      </c>
      <c r="U931" s="29">
        <f ca="1">IFERROR(Table_TrackDisplacement[[#This Row],[Cant Raw Data]]-OFFSET(Table_TrackDisplacement[[#This Row],[Cant Raw Data]],-2,0),"-")</f>
        <v>0.82491035218623665</v>
      </c>
      <c r="V931" s="29">
        <f ca="1">_xlfn.XLOOKUP(Table_TrackDisplacement[[#This Row],[Track ID]],Table__Track_Baseline[Track ID],Table__Track_Baseline[Avg. Twist],"-")</f>
        <v>0.8019222639248369</v>
      </c>
      <c r="W931" s="29">
        <f ca="1">IFERROR(Table_TrackDisplacement[[#This Row],[Twist Raw Data]]-Table_TrackDisplacement[[#This Row],[BL Twist Raw Data]],"-")</f>
        <v>2.2988088261399753E-2</v>
      </c>
      <c r="X931" s="29">
        <f ca="1">IFERROR(Table_TrackDisplacement[[#This Row],[Cant Delta Data]]-OFFSET(Table_TrackDisplacement[[#This Row],[Cant Delta Data]],-2,0),"-")</f>
        <v>2.2988088261399753E-2</v>
      </c>
      <c r="Y931" s="29">
        <f ca="1">IFERROR(Table_TrackDisplacement[[#This Row],[Twist Delta Data]]-Table_TrackDisplacement[[#This Row],[Raw Twist Change]],"-")</f>
        <v>0</v>
      </c>
      <c r="Z9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1317.5510397451346</v>
      </c>
      <c r="AA931" s="29">
        <f>_xlfn.XLOOKUP(Table_TrackDisplacement[[#This Row],[Track ID]],Table__Track_Baseline[Track ID],Table__Track_Baseline[Avg. Gauge],"-")</f>
        <v>1317.6166071174061</v>
      </c>
      <c r="AB931" s="29">
        <f>IFERROR(Table_TrackDisplacement[[#This Row],[Gauge Raw Data]]-Table_TrackDisplacement[[#This Row],[BL Gauge Raw Data]],"-")</f>
        <v>-6.5567372271516433E-2</v>
      </c>
      <c r="AC9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6.5843959998907325E-2</v>
      </c>
    </row>
    <row r="932" spans="1:29" x14ac:dyDescent="0.25">
      <c r="A932" s="27">
        <v>45839.243055555555</v>
      </c>
      <c r="B932" s="28" t="s">
        <v>17</v>
      </c>
      <c r="C932" s="28" t="str">
        <f>Table_TrackDisplacement[[#This Row],[Epoch]]&amp;"-"&amp;Table_TrackDisplacement[[#This Row],[Track ID]]</f>
        <v>45839.2430555556-250-RL-OP-0026</v>
      </c>
      <c r="D932" s="34">
        <v>51890.908780188132</v>
      </c>
      <c r="E932" s="34">
        <v>159194.07063077975</v>
      </c>
      <c r="F932" s="34">
        <v>18.868017795764882</v>
      </c>
      <c r="G932" s="34">
        <v>51890.546483161816</v>
      </c>
      <c r="H932" s="34">
        <v>159192.80182516569</v>
      </c>
      <c r="I932" s="34">
        <v>18.863035045072724</v>
      </c>
      <c r="J932" s="33">
        <v>-3.3489066117908806E-4</v>
      </c>
      <c r="K932" s="33">
        <v>-1.1712767300195992E-3</v>
      </c>
      <c r="L932" s="33">
        <v>-1.5330947785940907E-5</v>
      </c>
      <c r="M932" s="33">
        <v>-3.1217894866131246E-4</v>
      </c>
      <c r="N932" s="33">
        <v>-1.0854853899218142E-3</v>
      </c>
      <c r="O932" s="33">
        <v>-1.4449633869872969E-5</v>
      </c>
      <c r="P932" s="29">
        <f>(Table_TrackDisplacement[[#This Row],[LR Track Z]]-Table_TrackDisplacement[[#This Row],[RR Track Z]])*1000</f>
        <v>4.9827506921573672</v>
      </c>
      <c r="Q932" s="29">
        <f>_xlfn.XLOOKUP(Table_TrackDisplacement[[#This Row],[Track ID]],Table__Track_Baseline[Track ID],Table__Track_Baseline[Avg. Cant],"-")</f>
        <v>4.9836320060734352</v>
      </c>
      <c r="R932" s="29">
        <f>Table_TrackDisplacement[[#This Row],[Cant Raw Data]]-Table_TrackDisplacement[[#This Row],[BL Cant Raw Data]]</f>
        <v>-8.8131391606793841E-4</v>
      </c>
      <c r="S932" s="30">
        <f>(Table_TrackDisplacement[[#This Row],[Delta LR Z]]-Table_TrackDisplacement[[#This Row],[Delta RR Z]])*1000</f>
        <v>-8.8131391606793841E-4</v>
      </c>
      <c r="T932" s="29">
        <f>Table_TrackDisplacement[[#This Row],[Cant Delta Data]]-Table_TrackDisplacement[[#This Row],[Raw Cant Change]]</f>
        <v>0</v>
      </c>
      <c r="U932" s="29">
        <f ca="1">IFERROR(Table_TrackDisplacement[[#This Row],[Cant Raw Data]]-OFFSET(Table_TrackDisplacement[[#This Row],[Cant Raw Data]],-2,0),"-")</f>
        <v>0.90862517665257769</v>
      </c>
      <c r="V932" s="29">
        <f ca="1">_xlfn.XLOOKUP(Table_TrackDisplacement[[#This Row],[Track ID]],Table__Track_Baseline[Track ID],Table__Track_Baseline[Avg. Twist],"-")</f>
        <v>0.9217866571091804</v>
      </c>
      <c r="W932" s="29">
        <f ca="1">IFERROR(Table_TrackDisplacement[[#This Row],[Twist Raw Data]]-Table_TrackDisplacement[[#This Row],[BL Twist Raw Data]],"-")</f>
        <v>-1.3161480456602703E-2</v>
      </c>
      <c r="X932" s="29">
        <f ca="1">IFERROR(Table_TrackDisplacement[[#This Row],[Cant Delta Data]]-OFFSET(Table_TrackDisplacement[[#This Row],[Cant Delta Data]],-2,0),"-")</f>
        <v>-1.3161480456602703E-2</v>
      </c>
      <c r="Y932" s="29">
        <f ca="1">IFERROR(Table_TrackDisplacement[[#This Row],[Twist Delta Data]]-Table_TrackDisplacement[[#This Row],[Raw Twist Change]],"-")</f>
        <v>0</v>
      </c>
      <c r="Z9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1319.5270551816066</v>
      </c>
      <c r="AA932" s="29">
        <f>_xlfn.XLOOKUP(Table_TrackDisplacement[[#This Row],[Track ID]],Table__Track_Baseline[Track ID],Table__Track_Baseline[Avg. Gauge],"-")</f>
        <v>1319.6157879683969</v>
      </c>
      <c r="AB932" s="29">
        <f>IFERROR(Table_TrackDisplacement[[#This Row],[Gauge Raw Data]]-Table_TrackDisplacement[[#This Row],[BL Gauge Raw Data]],"-")</f>
        <v>-8.8732786790387763E-2</v>
      </c>
      <c r="AC9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8.8751071179352825E-2</v>
      </c>
    </row>
    <row r="933" spans="1:29" x14ac:dyDescent="0.25">
      <c r="A933" s="27">
        <v>45839.243055555555</v>
      </c>
      <c r="B933" s="28" t="s">
        <v>18</v>
      </c>
      <c r="C933" s="28" t="str">
        <f>Table_TrackDisplacement[[#This Row],[Epoch]]&amp;"-"&amp;Table_TrackDisplacement[[#This Row],[Track ID]]</f>
        <v>45839.2430555556-250-RL-OP-0027</v>
      </c>
      <c r="D933" s="34">
        <v>51891.870085166687</v>
      </c>
      <c r="E933" s="34">
        <v>159193.79434240577</v>
      </c>
      <c r="F933" s="34">
        <v>18.865661447731828</v>
      </c>
      <c r="G933" s="34">
        <v>51891.504352850017</v>
      </c>
      <c r="H933" s="34">
        <v>159192.52590828383</v>
      </c>
      <c r="I933" s="34">
        <v>18.860959197096111</v>
      </c>
      <c r="J933" s="33">
        <v>-9.1250735567882657E-4</v>
      </c>
      <c r="K933" s="33">
        <v>-6.958071026019752E-4</v>
      </c>
      <c r="L933" s="33">
        <v>-2.2264352850243085E-7</v>
      </c>
      <c r="M933" s="33">
        <v>-5.9322828019503504E-4</v>
      </c>
      <c r="N933" s="33">
        <v>-7.4292864883318543E-4</v>
      </c>
      <c r="O933" s="33">
        <v>-3.2367052087067805E-4</v>
      </c>
      <c r="P933" s="29">
        <f>(Table_TrackDisplacement[[#This Row],[LR Track Z]]-Table_TrackDisplacement[[#This Row],[RR Track Z]])*1000</f>
        <v>4.7022506357166094</v>
      </c>
      <c r="Q933" s="29">
        <f>_xlfn.XLOOKUP(Table_TrackDisplacement[[#This Row],[Track ID]],Table__Track_Baseline[Track ID],Table__Track_Baseline[Avg. Cant],"-")</f>
        <v>4.3788027583744338</v>
      </c>
      <c r="R933" s="29">
        <f>Table_TrackDisplacement[[#This Row],[Cant Raw Data]]-Table_TrackDisplacement[[#This Row],[BL Cant Raw Data]]</f>
        <v>0.32344787734217562</v>
      </c>
      <c r="S933" s="30">
        <f>(Table_TrackDisplacement[[#This Row],[Delta LR Z]]-Table_TrackDisplacement[[#This Row],[Delta RR Z]])*1000</f>
        <v>0.32344787734217562</v>
      </c>
      <c r="T933" s="29">
        <f>Table_TrackDisplacement[[#This Row],[Cant Delta Data]]-Table_TrackDisplacement[[#This Row],[Raw Cant Change]]</f>
        <v>0</v>
      </c>
      <c r="U933" s="29">
        <f ca="1">IFERROR(Table_TrackDisplacement[[#This Row],[Cant Raw Data]]-OFFSET(Table_TrackDisplacement[[#This Row],[Cant Raw Data]],-2,0),"-")</f>
        <v>0.17381253188730739</v>
      </c>
      <c r="V933" s="29">
        <f ca="1">_xlfn.XLOOKUP(Table_TrackDisplacement[[#This Row],[Track ID]],Table__Track_Baseline[Track ID],Table__Track_Baseline[Avg. Twist],"-")</f>
        <v>-0.14393591914796389</v>
      </c>
      <c r="W933" s="29">
        <f ca="1">IFERROR(Table_TrackDisplacement[[#This Row],[Twist Raw Data]]-Table_TrackDisplacement[[#This Row],[BL Twist Raw Data]],"-")</f>
        <v>0.31774845103527127</v>
      </c>
      <c r="X933" s="29">
        <f ca="1">IFERROR(Table_TrackDisplacement[[#This Row],[Cant Delta Data]]-OFFSET(Table_TrackDisplacement[[#This Row],[Cant Delta Data]],-2,0),"-")</f>
        <v>0.31774845103527127</v>
      </c>
      <c r="Y933" s="29">
        <f ca="1">IFERROR(Table_TrackDisplacement[[#This Row],[Twist Delta Data]]-Table_TrackDisplacement[[#This Row],[Raw Twist Change]],"-")</f>
        <v>0</v>
      </c>
      <c r="Z9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1320.116419232291</v>
      </c>
      <c r="AA933" s="29">
        <f>_xlfn.XLOOKUP(Table_TrackDisplacement[[#This Row],[Track ID]],Table__Track_Baseline[Track ID],Table__Track_Baseline[Avg. Gauge],"-")</f>
        <v>1320.1585236010314</v>
      </c>
      <c r="AB933" s="29">
        <f>IFERROR(Table_TrackDisplacement[[#This Row],[Gauge Raw Data]]-Table_TrackDisplacement[[#This Row],[BL Gauge Raw Data]],"-")</f>
        <v>-4.2104368740410791E-2</v>
      </c>
      <c r="AC9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0.45692241958363544</v>
      </c>
    </row>
    <row r="934" spans="1:29" x14ac:dyDescent="0.25">
      <c r="A934" s="27">
        <v>45839.243055555555</v>
      </c>
      <c r="B934" s="28" t="s">
        <v>19</v>
      </c>
      <c r="C934" s="28" t="str">
        <f>Table_TrackDisplacement[[#This Row],[Epoch]]&amp;"-"&amp;Table_TrackDisplacement[[#This Row],[Track ID]]</f>
        <v>45839.2430555556-250-RL-OP-0028</v>
      </c>
      <c r="D934" s="34">
        <v>51892.831165658921</v>
      </c>
      <c r="E934" s="34">
        <v>159193.5180847251</v>
      </c>
      <c r="F934" s="34">
        <v>18.863215774997911</v>
      </c>
      <c r="G934" s="34">
        <v>51892.465286793558</v>
      </c>
      <c r="H934" s="34">
        <v>159192.24913870625</v>
      </c>
      <c r="I934" s="34">
        <v>18.858824466025101</v>
      </c>
      <c r="J934" s="33">
        <v>-8.2100701547460631E-4</v>
      </c>
      <c r="K934" s="33">
        <v>-3.7768026231788099E-4</v>
      </c>
      <c r="L934" s="33">
        <v>-4.5548554084007264E-7</v>
      </c>
      <c r="M934" s="33">
        <v>-5.1640987658174708E-4</v>
      </c>
      <c r="N934" s="33">
        <v>-4.7402558266185224E-4</v>
      </c>
      <c r="O934" s="33">
        <v>-6.6223801131926052E-4</v>
      </c>
      <c r="P934" s="29">
        <f>(Table_TrackDisplacement[[#This Row],[LR Track Z]]-Table_TrackDisplacement[[#This Row],[RR Track Z]])*1000</f>
        <v>4.3913089728100374</v>
      </c>
      <c r="Q934" s="29">
        <f>_xlfn.XLOOKUP(Table_TrackDisplacement[[#This Row],[Track ID]],Table__Track_Baseline[Track ID],Table__Track_Baseline[Avg. Cant],"-")</f>
        <v>3.729526447031617</v>
      </c>
      <c r="R934" s="29">
        <f>Table_TrackDisplacement[[#This Row],[Cant Raw Data]]-Table_TrackDisplacement[[#This Row],[BL Cant Raw Data]]</f>
        <v>0.66178252577842045</v>
      </c>
      <c r="S934" s="30">
        <f>(Table_TrackDisplacement[[#This Row],[Delta LR Z]]-Table_TrackDisplacement[[#This Row],[Delta RR Z]])*1000</f>
        <v>0.66178252577842045</v>
      </c>
      <c r="T934" s="29">
        <f>Table_TrackDisplacement[[#This Row],[Cant Delta Data]]-Table_TrackDisplacement[[#This Row],[Raw Cant Change]]</f>
        <v>0</v>
      </c>
      <c r="U934" s="29">
        <f ca="1">IFERROR(Table_TrackDisplacement[[#This Row],[Cant Raw Data]]-OFFSET(Table_TrackDisplacement[[#This Row],[Cant Raw Data]],-2,0),"-")</f>
        <v>-0.59144171934732981</v>
      </c>
      <c r="V934" s="29">
        <f ca="1">_xlfn.XLOOKUP(Table_TrackDisplacement[[#This Row],[Track ID]],Table__Track_Baseline[Track ID],Table__Track_Baseline[Avg. Twist],"-")</f>
        <v>-1.2541055590418182</v>
      </c>
      <c r="W934" s="29">
        <f ca="1">IFERROR(Table_TrackDisplacement[[#This Row],[Twist Raw Data]]-Table_TrackDisplacement[[#This Row],[BL Twist Raw Data]],"-")</f>
        <v>0.66266383969448839</v>
      </c>
      <c r="X934" s="29">
        <f ca="1">IFERROR(Table_TrackDisplacement[[#This Row],[Cant Delta Data]]-OFFSET(Table_TrackDisplacement[[#This Row],[Cant Delta Data]],-2,0),"-")</f>
        <v>0.66266383969448839</v>
      </c>
      <c r="Y934" s="29">
        <f ca="1">IFERROR(Table_TrackDisplacement[[#This Row],[Twist Delta Data]]-Table_TrackDisplacement[[#This Row],[Raw Twist Change]],"-")</f>
        <v>0</v>
      </c>
      <c r="Z9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1320.6478056180185</v>
      </c>
      <c r="AA934" s="29">
        <f>_xlfn.XLOOKUP(Table_TrackDisplacement[[#This Row],[Track ID]],Table__Track_Baseline[Track ID],Table__Track_Baseline[Avg. Gauge],"-")</f>
        <v>1320.6376231231336</v>
      </c>
      <c r="AB934" s="29">
        <f>IFERROR(Table_TrackDisplacement[[#This Row],[Gauge Raw Data]]-Table_TrackDisplacement[[#This Row],[BL Gauge Raw Data]],"-")</f>
        <v>1.0182494884929838E-2</v>
      </c>
      <c r="AC9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0.73485913561686356</v>
      </c>
    </row>
    <row r="935" spans="1:29" x14ac:dyDescent="0.25">
      <c r="A935" s="27">
        <v>45839.243055555555</v>
      </c>
      <c r="B935" s="28" t="s">
        <v>20</v>
      </c>
      <c r="C935" s="28" t="str">
        <f>Table_TrackDisplacement[[#This Row],[Epoch]]&amp;"-"&amp;Table_TrackDisplacement[[#This Row],[Track ID]]</f>
        <v>45839.2430555556-250-RL-OP-0029</v>
      </c>
      <c r="D935" s="34">
        <v>51893.791838945894</v>
      </c>
      <c r="E935" s="34">
        <v>159193.24190592306</v>
      </c>
      <c r="F935" s="34">
        <v>18.860908806466888</v>
      </c>
      <c r="G935" s="34">
        <v>51893.426692718742</v>
      </c>
      <c r="H935" s="34">
        <v>159191.9722322778</v>
      </c>
      <c r="I935" s="34">
        <v>18.856702718339658</v>
      </c>
      <c r="J935" s="33">
        <v>-9.9551698076538742E-4</v>
      </c>
      <c r="K935" s="33">
        <v>1.5529978554695845E-5</v>
      </c>
      <c r="L935" s="33">
        <v>-1.1746922396582704E-5</v>
      </c>
      <c r="M935" s="33">
        <v>1.6022386262193322E-7</v>
      </c>
      <c r="N935" s="33">
        <v>-3.3277549664489925E-4</v>
      </c>
      <c r="O935" s="33">
        <v>-9.9818774505067154E-4</v>
      </c>
      <c r="P935" s="29">
        <f>(Table_TrackDisplacement[[#This Row],[LR Track Z]]-Table_TrackDisplacement[[#This Row],[RR Track Z]])*1000</f>
        <v>4.20608812722989</v>
      </c>
      <c r="Q935" s="29">
        <f>_xlfn.XLOOKUP(Table_TrackDisplacement[[#This Row],[Track ID]],Table__Track_Baseline[Track ID],Table__Track_Baseline[Avg. Cant],"-")</f>
        <v>3.2196473045758012</v>
      </c>
      <c r="R935" s="29">
        <f>Table_TrackDisplacement[[#This Row],[Cant Raw Data]]-Table_TrackDisplacement[[#This Row],[BL Cant Raw Data]]</f>
        <v>0.98644082265408883</v>
      </c>
      <c r="S935" s="30">
        <f>(Table_TrackDisplacement[[#This Row],[Delta LR Z]]-Table_TrackDisplacement[[#This Row],[Delta RR Z]])*1000</f>
        <v>0.98644082265408883</v>
      </c>
      <c r="T935" s="29">
        <f>Table_TrackDisplacement[[#This Row],[Cant Delta Data]]-Table_TrackDisplacement[[#This Row],[Raw Cant Change]]</f>
        <v>0</v>
      </c>
      <c r="U935" s="29">
        <f ca="1">IFERROR(Table_TrackDisplacement[[#This Row],[Cant Raw Data]]-OFFSET(Table_TrackDisplacement[[#This Row],[Cant Raw Data]],-2,0),"-")</f>
        <v>-0.49616250848671939</v>
      </c>
      <c r="V935" s="29">
        <f ca="1">_xlfn.XLOOKUP(Table_TrackDisplacement[[#This Row],[Track ID]],Table__Track_Baseline[Track ID],Table__Track_Baseline[Avg. Twist],"-")</f>
        <v>-1.1591554537986326</v>
      </c>
      <c r="W935" s="29">
        <f ca="1">IFERROR(Table_TrackDisplacement[[#This Row],[Twist Raw Data]]-Table_TrackDisplacement[[#This Row],[BL Twist Raw Data]],"-")</f>
        <v>0.66299294531191322</v>
      </c>
      <c r="X935" s="29">
        <f ca="1">IFERROR(Table_TrackDisplacement[[#This Row],[Cant Delta Data]]-OFFSET(Table_TrackDisplacement[[#This Row],[Cant Delta Data]],-2,0),"-")</f>
        <v>0.66299294531191322</v>
      </c>
      <c r="Y935" s="29">
        <f ca="1">IFERROR(Table_TrackDisplacement[[#This Row],[Twist Delta Data]]-Table_TrackDisplacement[[#This Row],[Raw Twist Change]],"-")</f>
        <v>0</v>
      </c>
      <c r="Z9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1321.1436802472952</v>
      </c>
      <c r="AA935" s="29">
        <f>_xlfn.XLOOKUP(Table_TrackDisplacement[[#This Row],[Track ID]],Table__Track_Baseline[Track ID],Table__Track_Baseline[Avg. Gauge],"-")</f>
        <v>1321.0817834196855</v>
      </c>
      <c r="AB935" s="29">
        <f>IFERROR(Table_TrackDisplacement[[#This Row],[Gauge Raw Data]]-Table_TrackDisplacement[[#This Row],[BL Gauge Raw Data]],"-")</f>
        <v>6.1896827609643879E-2</v>
      </c>
      <c r="AC9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1.4442144219153672</v>
      </c>
    </row>
    <row r="936" spans="1:29" x14ac:dyDescent="0.25">
      <c r="A936" s="27">
        <v>45839.243055555555</v>
      </c>
      <c r="B936" s="28" t="s">
        <v>21</v>
      </c>
      <c r="C936" s="28" t="str">
        <f>Table_TrackDisplacement[[#This Row],[Epoch]]&amp;"-"&amp;Table_TrackDisplacement[[#This Row],[Track ID]]</f>
        <v>45839.2430555556-250-RL-OP-0030</v>
      </c>
      <c r="D936" s="34">
        <v>51894.752729759806</v>
      </c>
      <c r="E936" s="34">
        <v>159192.96497846718</v>
      </c>
      <c r="F936" s="34">
        <v>18.861075912100414</v>
      </c>
      <c r="G936" s="34">
        <v>51894.387583047202</v>
      </c>
      <c r="H936" s="34">
        <v>159191.69530356207</v>
      </c>
      <c r="I936" s="34">
        <v>18.857215612615047</v>
      </c>
      <c r="J936" s="33">
        <v>-9.1045029694214463E-4</v>
      </c>
      <c r="K936" s="33">
        <v>3.1021650647744536E-4</v>
      </c>
      <c r="L936" s="33">
        <v>-2.3464867567213332E-4</v>
      </c>
      <c r="M936" s="33">
        <v>3.0391238396987319E-5</v>
      </c>
      <c r="N936" s="33">
        <v>-2.2752233780920506E-4</v>
      </c>
      <c r="O936" s="33">
        <v>-6.5625284932480099E-4</v>
      </c>
      <c r="P936" s="29">
        <f>(Table_TrackDisplacement[[#This Row],[LR Track Z]]-Table_TrackDisplacement[[#This Row],[RR Track Z]])*1000</f>
        <v>3.8602994853675909</v>
      </c>
      <c r="Q936" s="29">
        <f>_xlfn.XLOOKUP(Table_TrackDisplacement[[#This Row],[Track ID]],Table__Track_Baseline[Track ID],Table__Track_Baseline[Avg. Cant],"-")</f>
        <v>3.4386953117149233</v>
      </c>
      <c r="R936" s="29">
        <f>Table_TrackDisplacement[[#This Row],[Cant Raw Data]]-Table_TrackDisplacement[[#This Row],[BL Cant Raw Data]]</f>
        <v>0.42160417365266767</v>
      </c>
      <c r="S936" s="30">
        <f>(Table_TrackDisplacement[[#This Row],[Delta LR Z]]-Table_TrackDisplacement[[#This Row],[Delta RR Z]])*1000</f>
        <v>0.42160417365266767</v>
      </c>
      <c r="T936" s="29">
        <f>Table_TrackDisplacement[[#This Row],[Cant Delta Data]]-Table_TrackDisplacement[[#This Row],[Raw Cant Change]]</f>
        <v>0</v>
      </c>
      <c r="U936" s="29">
        <f ca="1">IFERROR(Table_TrackDisplacement[[#This Row],[Cant Raw Data]]-OFFSET(Table_TrackDisplacement[[#This Row],[Cant Raw Data]],-2,0),"-")</f>
        <v>-0.53100948744244647</v>
      </c>
      <c r="V936" s="29">
        <f ca="1">_xlfn.XLOOKUP(Table_TrackDisplacement[[#This Row],[Track ID]],Table__Track_Baseline[Track ID],Table__Track_Baseline[Avg. Twist],"-")</f>
        <v>-0.29083113531669369</v>
      </c>
      <c r="W936" s="29">
        <f ca="1">IFERROR(Table_TrackDisplacement[[#This Row],[Twist Raw Data]]-Table_TrackDisplacement[[#This Row],[BL Twist Raw Data]],"-")</f>
        <v>-0.24017835212575278</v>
      </c>
      <c r="X936" s="29">
        <f ca="1">IFERROR(Table_TrackDisplacement[[#This Row],[Cant Delta Data]]-OFFSET(Table_TrackDisplacement[[#This Row],[Cant Delta Data]],-2,0),"-")</f>
        <v>-0.24017835212575278</v>
      </c>
      <c r="Y936" s="29">
        <f ca="1">IFERROR(Table_TrackDisplacement[[#This Row],[Twist Delta Data]]-Table_TrackDisplacement[[#This Row],[Raw Twist Change]],"-")</f>
        <v>0</v>
      </c>
      <c r="Z9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1321.1439695596803</v>
      </c>
      <c r="AA936" s="29">
        <f>_xlfn.XLOOKUP(Table_TrackDisplacement[[#This Row],[Track ID]],Table__Track_Baseline[Track ID],Table__Track_Baseline[Avg. Gauge],"-")</f>
        <v>1320.8864707908592</v>
      </c>
      <c r="AB936" s="29">
        <f>IFERROR(Table_TrackDisplacement[[#This Row],[Gauge Raw Data]]-Table_TrackDisplacement[[#This Row],[BL Gauge Raw Data]],"-")</f>
        <v>0.25749876882105127</v>
      </c>
      <c r="AC9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1.1627966023838332</v>
      </c>
    </row>
    <row r="937" spans="1:29" x14ac:dyDescent="0.25">
      <c r="A937" s="27">
        <v>45839.243055555555</v>
      </c>
      <c r="B937" s="28" t="s">
        <v>22</v>
      </c>
      <c r="C937" s="28" t="str">
        <f>Table_TrackDisplacement[[#This Row],[Epoch]]&amp;"-"&amp;Table_TrackDisplacement[[#This Row],[Track ID]]</f>
        <v>45839.2430555556-250-RL-OP-0031</v>
      </c>
      <c r="D937" s="34">
        <v>51895.713620573719</v>
      </c>
      <c r="E937" s="34">
        <v>159192.68805101133</v>
      </c>
      <c r="F937" s="34">
        <v>18.861243017733944</v>
      </c>
      <c r="G937" s="34">
        <v>51895.348473375663</v>
      </c>
      <c r="H937" s="34">
        <v>159191.41837484631</v>
      </c>
      <c r="I937" s="34">
        <v>18.857728506890432</v>
      </c>
      <c r="J937" s="33">
        <v>-8.2538360584294423E-4</v>
      </c>
      <c r="K937" s="33">
        <v>6.0490306350402534E-4</v>
      </c>
      <c r="L937" s="33">
        <v>-4.5755042894057851E-4</v>
      </c>
      <c r="M937" s="33">
        <v>6.0622245655395091E-5</v>
      </c>
      <c r="N937" s="33">
        <v>-1.2226920807734132E-4</v>
      </c>
      <c r="O937" s="33">
        <v>-3.1431795360248316E-4</v>
      </c>
      <c r="P937" s="29">
        <f>(Table_TrackDisplacement[[#This Row],[LR Track Z]]-Table_TrackDisplacement[[#This Row],[RR Track Z]])*1000</f>
        <v>3.5145108435123973</v>
      </c>
      <c r="Q937" s="29">
        <f>_xlfn.XLOOKUP(Table_TrackDisplacement[[#This Row],[Track ID]],Table__Track_Baseline[Track ID],Table__Track_Baseline[Avg. Cant],"-")</f>
        <v>3.6577433188504926</v>
      </c>
      <c r="R937" s="29">
        <f>Table_TrackDisplacement[[#This Row],[Cant Raw Data]]-Table_TrackDisplacement[[#This Row],[BL Cant Raw Data]]</f>
        <v>-0.14323247533809536</v>
      </c>
      <c r="S937" s="30">
        <f>(Table_TrackDisplacement[[#This Row],[Delta LR Z]]-Table_TrackDisplacement[[#This Row],[Delta RR Z]])*1000</f>
        <v>-0.14323247533809536</v>
      </c>
      <c r="T937" s="29">
        <f>Table_TrackDisplacement[[#This Row],[Cant Delta Data]]-Table_TrackDisplacement[[#This Row],[Raw Cant Change]]</f>
        <v>0</v>
      </c>
      <c r="U937" s="29">
        <f ca="1">IFERROR(Table_TrackDisplacement[[#This Row],[Cant Raw Data]]-OFFSET(Table_TrackDisplacement[[#This Row],[Cant Raw Data]],-2,0),"-")</f>
        <v>-0.69157728371749272</v>
      </c>
      <c r="V937" s="29">
        <f ca="1">_xlfn.XLOOKUP(Table_TrackDisplacement[[#This Row],[Track ID]],Table__Track_Baseline[Track ID],Table__Track_Baseline[Avg. Twist],"-")</f>
        <v>0.43809601427469147</v>
      </c>
      <c r="W937" s="29">
        <f ca="1">IFERROR(Table_TrackDisplacement[[#This Row],[Twist Raw Data]]-Table_TrackDisplacement[[#This Row],[BL Twist Raw Data]],"-")</f>
        <v>-1.1296732979921842</v>
      </c>
      <c r="X937" s="29">
        <f ca="1">IFERROR(Table_TrackDisplacement[[#This Row],[Cant Delta Data]]-OFFSET(Table_TrackDisplacement[[#This Row],[Cant Delta Data]],-2,0),"-")</f>
        <v>-1.1296732979921842</v>
      </c>
      <c r="Y937" s="29">
        <f ca="1">IFERROR(Table_TrackDisplacement[[#This Row],[Twist Delta Data]]-Table_TrackDisplacement[[#This Row],[Raw Twist Change]],"-")</f>
        <v>0</v>
      </c>
      <c r="Z9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1321.1443494340338</v>
      </c>
      <c r="AA937" s="29">
        <f>_xlfn.XLOOKUP(Table_TrackDisplacement[[#This Row],[Track ID]],Table__Track_Baseline[Track ID],Table__Track_Baseline[Avg. Gauge],"-")</f>
        <v>1320.6911946526989</v>
      </c>
      <c r="AB937" s="29">
        <f>IFERROR(Table_TrackDisplacement[[#This Row],[Gauge Raw Data]]-Table_TrackDisplacement[[#This Row],[BL Gauge Raw Data]],"-")</f>
        <v>0.45315478133488796</v>
      </c>
      <c r="AC9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1.1551196576275464</v>
      </c>
    </row>
    <row r="938" spans="1:29" x14ac:dyDescent="0.25">
      <c r="A938" s="27">
        <v>45839.243055555555</v>
      </c>
      <c r="B938" s="28" t="s">
        <v>23</v>
      </c>
      <c r="C938" s="28" t="str">
        <f>Table_TrackDisplacement[[#This Row],[Epoch]]&amp;"-"&amp;Table_TrackDisplacement[[#This Row],[Track ID]]</f>
        <v>45839.2430555556-250-RL-OP-0032</v>
      </c>
      <c r="D938" s="34">
        <v>51896.675405970513</v>
      </c>
      <c r="E938" s="34">
        <v>159192.4109081027</v>
      </c>
      <c r="F938" s="34">
        <v>18.861498367389412</v>
      </c>
      <c r="G938" s="34">
        <v>51896.309528737984</v>
      </c>
      <c r="H938" s="34">
        <v>159191.14173461875</v>
      </c>
      <c r="I938" s="34">
        <v>18.85824734462722</v>
      </c>
      <c r="J938" s="33">
        <v>3.7678255466744304E-6</v>
      </c>
      <c r="K938" s="33">
        <v>6.7983826738782227E-4</v>
      </c>
      <c r="L938" s="33">
        <v>-6.5240493071172523E-4</v>
      </c>
      <c r="M938" s="33">
        <v>7.3266637627966702E-6</v>
      </c>
      <c r="N938" s="33">
        <v>2.5767280021682382E-5</v>
      </c>
      <c r="O938" s="33">
        <v>-9.2779209133198037E-6</v>
      </c>
      <c r="P938" s="29">
        <f>(Table_TrackDisplacement[[#This Row],[LR Track Z]]-Table_TrackDisplacement[[#This Row],[RR Track Z]])*1000</f>
        <v>3.2510227621926902</v>
      </c>
      <c r="Q938" s="29">
        <f>_xlfn.XLOOKUP(Table_TrackDisplacement[[#This Row],[Track ID]],Table__Track_Baseline[Track ID],Table__Track_Baseline[Avg. Cant],"-")</f>
        <v>3.8941497719910956</v>
      </c>
      <c r="R938" s="29">
        <f>Table_TrackDisplacement[[#This Row],[Cant Raw Data]]-Table_TrackDisplacement[[#This Row],[BL Cant Raw Data]]</f>
        <v>-0.64312700979840542</v>
      </c>
      <c r="S938" s="30">
        <f>(Table_TrackDisplacement[[#This Row],[Delta LR Z]]-Table_TrackDisplacement[[#This Row],[Delta RR Z]])*1000</f>
        <v>-0.64312700979840542</v>
      </c>
      <c r="T938" s="29">
        <f>Table_TrackDisplacement[[#This Row],[Cant Delta Data]]-Table_TrackDisplacement[[#This Row],[Raw Cant Change]]</f>
        <v>0</v>
      </c>
      <c r="U938" s="29">
        <f ca="1">IFERROR(Table_TrackDisplacement[[#This Row],[Cant Raw Data]]-OFFSET(Table_TrackDisplacement[[#This Row],[Cant Raw Data]],-2,0),"-")</f>
        <v>-0.60927672317490078</v>
      </c>
      <c r="V938" s="29">
        <f ca="1">_xlfn.XLOOKUP(Table_TrackDisplacement[[#This Row],[Track ID]],Table__Track_Baseline[Track ID],Table__Track_Baseline[Avg. Twist],"-")</f>
        <v>0.45545446027617231</v>
      </c>
      <c r="W938" s="29">
        <f ca="1">IFERROR(Table_TrackDisplacement[[#This Row],[Twist Raw Data]]-Table_TrackDisplacement[[#This Row],[BL Twist Raw Data]],"-")</f>
        <v>-1.0647311834510731</v>
      </c>
      <c r="X938" s="29">
        <f ca="1">IFERROR(Table_TrackDisplacement[[#This Row],[Cant Delta Data]]-OFFSET(Table_TrackDisplacement[[#This Row],[Cant Delta Data]],-2,0),"-")</f>
        <v>-1.0647311834510731</v>
      </c>
      <c r="Y938" s="29">
        <f ca="1">IFERROR(Table_TrackDisplacement[[#This Row],[Twist Delta Data]]-Table_TrackDisplacement[[#This Row],[Raw Twist Change]],"-")</f>
        <v>0</v>
      </c>
      <c r="Z9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1320.862616165864</v>
      </c>
      <c r="AA938" s="29">
        <f>_xlfn.XLOOKUP(Table_TrackDisplacement[[#This Row],[Track ID]],Table__Track_Baseline[Track ID],Table__Track_Baseline[Avg. Gauge],"-")</f>
        <v>1320.2368798619764</v>
      </c>
      <c r="AB938" s="29">
        <f>IFERROR(Table_TrackDisplacement[[#This Row],[Gauge Raw Data]]-Table_TrackDisplacement[[#This Row],[BL Gauge Raw Data]],"-")</f>
        <v>0.62573630388760648</v>
      </c>
      <c r="AC9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0.91729704707679283</v>
      </c>
    </row>
    <row r="939" spans="1:29" x14ac:dyDescent="0.25">
      <c r="A939" s="27">
        <v>45839.243055555555</v>
      </c>
      <c r="B939" s="28" t="s">
        <v>24</v>
      </c>
      <c r="C939" s="28" t="str">
        <f>Table_TrackDisplacement[[#This Row],[Epoch]]&amp;"-"&amp;Table_TrackDisplacement[[#This Row],[Track ID]]</f>
        <v>45839.2430555556-250-RL-OP-0033</v>
      </c>
      <c r="D939" s="34">
        <v>51897.63647866169</v>
      </c>
      <c r="E939" s="34">
        <v>159192.13461708953</v>
      </c>
      <c r="F939" s="34">
        <v>18.863097837135957</v>
      </c>
      <c r="G939" s="34">
        <v>51897.271518069443</v>
      </c>
      <c r="H939" s="34">
        <v>159190.86864821697</v>
      </c>
      <c r="I939" s="34">
        <v>18.858833292983896</v>
      </c>
      <c r="J939" s="33">
        <v>6.5033214923460037E-5</v>
      </c>
      <c r="K939" s="33">
        <v>8.9401056175120175E-4</v>
      </c>
      <c r="L939" s="33">
        <v>-4.2050678514016226E-4</v>
      </c>
      <c r="M939" s="33">
        <v>9.8003190942108631E-5</v>
      </c>
      <c r="N939" s="33">
        <v>3.4466932993382215E-4</v>
      </c>
      <c r="O939" s="33">
        <v>-1.2410367477500017E-4</v>
      </c>
      <c r="P939" s="29">
        <f>(Table_TrackDisplacement[[#This Row],[LR Track Z]]-Table_TrackDisplacement[[#This Row],[RR Track Z]])*1000</f>
        <v>4.2645441520612337</v>
      </c>
      <c r="Q939" s="29">
        <f>_xlfn.XLOOKUP(Table_TrackDisplacement[[#This Row],[Track ID]],Table__Track_Baseline[Track ID],Table__Track_Baseline[Avg. Cant],"-")</f>
        <v>4.5609472624263958</v>
      </c>
      <c r="R939" s="29">
        <f>Table_TrackDisplacement[[#This Row],[Cant Raw Data]]-Table_TrackDisplacement[[#This Row],[BL Cant Raw Data]]</f>
        <v>-0.29640311036516209</v>
      </c>
      <c r="S939" s="30">
        <f>(Table_TrackDisplacement[[#This Row],[Delta LR Z]]-Table_TrackDisplacement[[#This Row],[Delta RR Z]])*1000</f>
        <v>-0.29640311036516209</v>
      </c>
      <c r="T939" s="29">
        <f>Table_TrackDisplacement[[#This Row],[Cant Delta Data]]-Table_TrackDisplacement[[#This Row],[Raw Cant Change]]</f>
        <v>0</v>
      </c>
      <c r="U939" s="29">
        <f ca="1">IFERROR(Table_TrackDisplacement[[#This Row],[Cant Raw Data]]-OFFSET(Table_TrackDisplacement[[#This Row],[Cant Raw Data]],-2,0),"-")</f>
        <v>0.75003330854883643</v>
      </c>
      <c r="V939" s="29">
        <f ca="1">_xlfn.XLOOKUP(Table_TrackDisplacement[[#This Row],[Track ID]],Table__Track_Baseline[Track ID],Table__Track_Baseline[Avg. Twist],"-")</f>
        <v>0.90320394357590317</v>
      </c>
      <c r="W939" s="29">
        <f ca="1">IFERROR(Table_TrackDisplacement[[#This Row],[Twist Raw Data]]-Table_TrackDisplacement[[#This Row],[BL Twist Raw Data]],"-")</f>
        <v>-0.15317063502706674</v>
      </c>
      <c r="X939" s="29">
        <f ca="1">IFERROR(Table_TrackDisplacement[[#This Row],[Cant Delta Data]]-OFFSET(Table_TrackDisplacement[[#This Row],[Cant Delta Data]],-2,0),"-")</f>
        <v>-0.15317063502706674</v>
      </c>
      <c r="Y939" s="29">
        <f ca="1">IFERROR(Table_TrackDisplacement[[#This Row],[Twist Delta Data]]-Table_TrackDisplacement[[#This Row],[Raw Twist Change]],"-")</f>
        <v>0</v>
      </c>
      <c r="Z9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1317.5323929630547</v>
      </c>
      <c r="AA939" s="29">
        <f>_xlfn.XLOOKUP(Table_TrackDisplacement[[#This Row],[Track ID]],Table__Track_Baseline[Track ID],Table__Track_Baseline[Avg. Gauge],"-")</f>
        <v>1317.0146897271238</v>
      </c>
      <c r="AB939" s="29">
        <f>IFERROR(Table_TrackDisplacement[[#This Row],[Gauge Raw Data]]-Table_TrackDisplacement[[#This Row],[BL Gauge Raw Data]],"-")</f>
        <v>0.51770323593086687</v>
      </c>
      <c r="AC9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0.62507408531105235</v>
      </c>
    </row>
    <row r="940" spans="1:29" x14ac:dyDescent="0.25">
      <c r="A940" s="27">
        <v>45839.243055555555</v>
      </c>
      <c r="B940" s="28" t="s">
        <v>25</v>
      </c>
      <c r="C940" s="28" t="str">
        <f>Table_TrackDisplacement[[#This Row],[Epoch]]&amp;"-"&amp;Table_TrackDisplacement[[#This Row],[Track ID]]</f>
        <v>45839.2430555556-250-RL-OP-0034</v>
      </c>
      <c r="D940" s="34">
        <v>51898.597551352876</v>
      </c>
      <c r="E940" s="34">
        <v>159191.85832607636</v>
      </c>
      <c r="F940" s="34">
        <v>18.864697306882498</v>
      </c>
      <c r="G940" s="34">
        <v>51898.233507400895</v>
      </c>
      <c r="H940" s="34">
        <v>159190.59556181522</v>
      </c>
      <c r="I940" s="34">
        <v>18.859419241340568</v>
      </c>
      <c r="J940" s="33">
        <v>1.2629861157620326E-4</v>
      </c>
      <c r="K940" s="33">
        <v>1.1081828561145812E-3</v>
      </c>
      <c r="L940" s="33">
        <v>-1.8860863957570473E-4</v>
      </c>
      <c r="M940" s="33">
        <v>1.8867970356950536E-4</v>
      </c>
      <c r="N940" s="33">
        <v>6.6357137984596193E-4</v>
      </c>
      <c r="O940" s="33">
        <v>-2.3892942864023325E-4</v>
      </c>
      <c r="P940" s="29">
        <f>(Table_TrackDisplacement[[#This Row],[LR Track Z]]-Table_TrackDisplacement[[#This Row],[RR Track Z]])*1000</f>
        <v>5.2780655419297773</v>
      </c>
      <c r="Q940" s="29">
        <f>_xlfn.XLOOKUP(Table_TrackDisplacement[[#This Row],[Track ID]],Table__Track_Baseline[Track ID],Table__Track_Baseline[Avg. Cant],"-")</f>
        <v>5.2277447528652488</v>
      </c>
      <c r="R940" s="29">
        <f>Table_TrackDisplacement[[#This Row],[Cant Raw Data]]-Table_TrackDisplacement[[#This Row],[BL Cant Raw Data]]</f>
        <v>5.0320789064528526E-2</v>
      </c>
      <c r="S940" s="30">
        <f>(Table_TrackDisplacement[[#This Row],[Delta LR Z]]-Table_TrackDisplacement[[#This Row],[Delta RR Z]])*1000</f>
        <v>5.0320789064528526E-2</v>
      </c>
      <c r="T940" s="29">
        <f>Table_TrackDisplacement[[#This Row],[Cant Delta Data]]-Table_TrackDisplacement[[#This Row],[Raw Cant Change]]</f>
        <v>0</v>
      </c>
      <c r="U940" s="29">
        <f ca="1">IFERROR(Table_TrackDisplacement[[#This Row],[Cant Raw Data]]-OFFSET(Table_TrackDisplacement[[#This Row],[Cant Raw Data]],-2,0),"-")</f>
        <v>2.0270427797370871</v>
      </c>
      <c r="V940" s="29">
        <f ca="1">_xlfn.XLOOKUP(Table_TrackDisplacement[[#This Row],[Track ID]],Table__Track_Baseline[Track ID],Table__Track_Baseline[Avg. Twist],"-")</f>
        <v>1.3335949808741532</v>
      </c>
      <c r="W940" s="29">
        <f ca="1">IFERROR(Table_TrackDisplacement[[#This Row],[Twist Raw Data]]-Table_TrackDisplacement[[#This Row],[BL Twist Raw Data]],"-")</f>
        <v>0.69344779886293395</v>
      </c>
      <c r="X940" s="29">
        <f ca="1">IFERROR(Table_TrackDisplacement[[#This Row],[Cant Delta Data]]-OFFSET(Table_TrackDisplacement[[#This Row],[Cant Delta Data]],-2,0),"-")</f>
        <v>0.69344779886293395</v>
      </c>
      <c r="Y940" s="29">
        <f ca="1">IFERROR(Table_TrackDisplacement[[#This Row],[Twist Delta Data]]-Table_TrackDisplacement[[#This Row],[Raw Twist Change]],"-")</f>
        <v>0</v>
      </c>
      <c r="Z9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1314.2029661147631</v>
      </c>
      <c r="AA940" s="29">
        <f>_xlfn.XLOOKUP(Table_TrackDisplacement[[#This Row],[Track ID]],Table__Track_Baseline[Track ID],Table__Track_Baseline[Avg. Gauge],"-")</f>
        <v>1313.7928485909856</v>
      </c>
      <c r="AB940" s="29">
        <f>IFERROR(Table_TrackDisplacement[[#This Row],[Gauge Raw Data]]-Table_TrackDisplacement[[#This Row],[BL Gauge Raw Data]],"-")</f>
        <v>0.41011752377744415</v>
      </c>
      <c r="AC9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0.45177754180582574</v>
      </c>
    </row>
    <row r="941" spans="1:29" x14ac:dyDescent="0.25">
      <c r="A941" s="27">
        <v>45839.243055555555</v>
      </c>
      <c r="B941" s="28" t="s">
        <v>26</v>
      </c>
      <c r="C941" s="28" t="str">
        <f>Table_TrackDisplacement[[#This Row],[Epoch]]&amp;"-"&amp;Table_TrackDisplacement[[#This Row],[Track ID]]</f>
        <v>45839.2430555556-250-RL-OP-0035</v>
      </c>
      <c r="D941" s="34">
        <v>51899.558748421645</v>
      </c>
      <c r="E941" s="34">
        <v>159191.58337759011</v>
      </c>
      <c r="F941" s="34">
        <v>18.865938359785268</v>
      </c>
      <c r="G941" s="34">
        <v>51899.203488296611</v>
      </c>
      <c r="H941" s="34">
        <v>159190.32067681968</v>
      </c>
      <c r="I941" s="34">
        <v>18.85971612452855</v>
      </c>
      <c r="J941" s="33">
        <v>-9.873474482446909E-9</v>
      </c>
      <c r="K941" s="33">
        <v>1.3333361130207777E-3</v>
      </c>
      <c r="L941" s="33">
        <v>-6.16402147315398E-5</v>
      </c>
      <c r="M941" s="33">
        <v>1.0623516573105007E-5</v>
      </c>
      <c r="N941" s="33">
        <v>1.0378694569226354E-3</v>
      </c>
      <c r="O941" s="33">
        <v>-3.7420356374084918E-4</v>
      </c>
      <c r="P941" s="29">
        <f>(Table_TrackDisplacement[[#This Row],[LR Track Z]]-Table_TrackDisplacement[[#This Row],[RR Track Z]])*1000</f>
        <v>6.2222352567182782</v>
      </c>
      <c r="Q941" s="29">
        <f>_xlfn.XLOOKUP(Table_TrackDisplacement[[#This Row],[Track ID]],Table__Track_Baseline[Track ID],Table__Track_Baseline[Avg. Cant],"-")</f>
        <v>5.9096719077089688</v>
      </c>
      <c r="R941" s="29">
        <f>Table_TrackDisplacement[[#This Row],[Cant Raw Data]]-Table_TrackDisplacement[[#This Row],[BL Cant Raw Data]]</f>
        <v>0.31256334900930938</v>
      </c>
      <c r="S941" s="30">
        <f>(Table_TrackDisplacement[[#This Row],[Delta LR Z]]-Table_TrackDisplacement[[#This Row],[Delta RR Z]])*1000</f>
        <v>0.31256334900930938</v>
      </c>
      <c r="T941" s="29">
        <f>Table_TrackDisplacement[[#This Row],[Cant Delta Data]]-Table_TrackDisplacement[[#This Row],[Raw Cant Change]]</f>
        <v>0</v>
      </c>
      <c r="U941" s="29">
        <f ca="1">IFERROR(Table_TrackDisplacement[[#This Row],[Cant Raw Data]]-OFFSET(Table_TrackDisplacement[[#This Row],[Cant Raw Data]],-2,0),"-")</f>
        <v>1.9576911046570444</v>
      </c>
      <c r="V941" s="29">
        <f ca="1">_xlfn.XLOOKUP(Table_TrackDisplacement[[#This Row],[Track ID]],Table__Track_Baseline[Track ID],Table__Track_Baseline[Avg. Twist],"-")</f>
        <v>1.348724645282573</v>
      </c>
      <c r="W941" s="29">
        <f ca="1">IFERROR(Table_TrackDisplacement[[#This Row],[Twist Raw Data]]-Table_TrackDisplacement[[#This Row],[BL Twist Raw Data]],"-")</f>
        <v>0.60896645937447147</v>
      </c>
      <c r="X941" s="29">
        <f ca="1">IFERROR(Table_TrackDisplacement[[#This Row],[Cant Delta Data]]-OFFSET(Table_TrackDisplacement[[#This Row],[Cant Delta Data]],-2,0),"-")</f>
        <v>0.60896645937447147</v>
      </c>
      <c r="Y941" s="29">
        <f ca="1">IFERROR(Table_TrackDisplacement[[#This Row],[Twist Delta Data]]-Table_TrackDisplacement[[#This Row],[Raw Twist Change]],"-")</f>
        <v>0</v>
      </c>
      <c r="Z9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1311.7399545229275</v>
      </c>
      <c r="AA941" s="29">
        <f>_xlfn.XLOOKUP(Table_TrackDisplacement[[#This Row],[Track ID]],Table__Track_Baseline[Track ID],Table__Track_Baseline[Avg. Gauge],"-")</f>
        <v>1311.4569710845515</v>
      </c>
      <c r="AB941" s="29">
        <f>IFERROR(Table_TrackDisplacement[[#This Row],[Gauge Raw Data]]-Table_TrackDisplacement[[#This Row],[BL Gauge Raw Data]],"-")</f>
        <v>0.28298343837604989</v>
      </c>
      <c r="AC9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0.43024349035591153</v>
      </c>
    </row>
    <row r="942" spans="1:29" x14ac:dyDescent="0.25">
      <c r="A942" s="27">
        <v>45839.243055555555</v>
      </c>
      <c r="B942" s="28" t="s">
        <v>27</v>
      </c>
      <c r="C942" s="28" t="str">
        <f>Table_TrackDisplacement[[#This Row],[Epoch]]&amp;"-"&amp;Table_TrackDisplacement[[#This Row],[Track ID]]</f>
        <v>45839.2430555556-250-RL-OP-0036</v>
      </c>
      <c r="D942" s="34">
        <v>51900.52177282342</v>
      </c>
      <c r="E942" s="34">
        <v>159191.31396361324</v>
      </c>
      <c r="F942" s="34">
        <v>18.865605708869282</v>
      </c>
      <c r="G942" s="34">
        <v>51900.16613239151</v>
      </c>
      <c r="H942" s="34">
        <v>159190.04990867738</v>
      </c>
      <c r="I942" s="34">
        <v>18.858736500280006</v>
      </c>
      <c r="J942" s="33">
        <v>-6.3155312091112137E-8</v>
      </c>
      <c r="K942" s="33">
        <v>1.3333510141819715E-3</v>
      </c>
      <c r="L942" s="33">
        <v>-3.9429113071776101E-4</v>
      </c>
      <c r="M942" s="33">
        <v>6.7221881181467324E-5</v>
      </c>
      <c r="N942" s="33">
        <v>1.2396247766446322E-3</v>
      </c>
      <c r="O942" s="33">
        <v>-5.919458674696898E-4</v>
      </c>
      <c r="P942" s="29">
        <f>(Table_TrackDisplacement[[#This Row],[LR Track Z]]-Table_TrackDisplacement[[#This Row],[RR Track Z]])*1000</f>
        <v>6.8692085892756438</v>
      </c>
      <c r="Q942" s="29">
        <f>_xlfn.XLOOKUP(Table_TrackDisplacement[[#This Row],[Track ID]],Table__Track_Baseline[Track ID],Table__Track_Baseline[Avg. Cant],"-")</f>
        <v>6.671553852523715</v>
      </c>
      <c r="R942" s="29">
        <f>Table_TrackDisplacement[[#This Row],[Cant Raw Data]]-Table_TrackDisplacement[[#This Row],[BL Cant Raw Data]]</f>
        <v>0.19765473675192879</v>
      </c>
      <c r="S942" s="30">
        <f>(Table_TrackDisplacement[[#This Row],[Delta LR Z]]-Table_TrackDisplacement[[#This Row],[Delta RR Z]])*1000</f>
        <v>0.19765473675192879</v>
      </c>
      <c r="T942" s="29">
        <f>Table_TrackDisplacement[[#This Row],[Cant Delta Data]]-Table_TrackDisplacement[[#This Row],[Raw Cant Change]]</f>
        <v>0</v>
      </c>
      <c r="U942" s="29">
        <f ca="1">IFERROR(Table_TrackDisplacement[[#This Row],[Cant Raw Data]]-OFFSET(Table_TrackDisplacement[[#This Row],[Cant Raw Data]],-2,0),"-")</f>
        <v>1.5911430473458665</v>
      </c>
      <c r="V942" s="29">
        <f ca="1">_xlfn.XLOOKUP(Table_TrackDisplacement[[#This Row],[Track ID]],Table__Track_Baseline[Track ID],Table__Track_Baseline[Avg. Twist],"-")</f>
        <v>1.4438090996584663</v>
      </c>
      <c r="W942" s="29">
        <f ca="1">IFERROR(Table_TrackDisplacement[[#This Row],[Twist Raw Data]]-Table_TrackDisplacement[[#This Row],[BL Twist Raw Data]],"-")</f>
        <v>0.14733394768740027</v>
      </c>
      <c r="X942" s="29">
        <f ca="1">IFERROR(Table_TrackDisplacement[[#This Row],[Cant Delta Data]]-OFFSET(Table_TrackDisplacement[[#This Row],[Cant Delta Data]],-2,0),"-")</f>
        <v>0.14733394768740027</v>
      </c>
      <c r="Y942" s="29">
        <f ca="1">IFERROR(Table_TrackDisplacement[[#This Row],[Twist Delta Data]]-Table_TrackDisplacement[[#This Row],[Raw Twist Change]],"-")</f>
        <v>0</v>
      </c>
      <c r="Z9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1313.1497186965564</v>
      </c>
      <c r="AA942" s="29">
        <f>_xlfn.XLOOKUP(Table_TrackDisplacement[[#This Row],[Track ID]],Table__Track_Baseline[Track ID],Table__Track_Baseline[Avg. Gauge],"-")</f>
        <v>1313.0767033808097</v>
      </c>
      <c r="AB942" s="29">
        <f>IFERROR(Table_TrackDisplacement[[#This Row],[Gauge Raw Data]]-Table_TrackDisplacement[[#This Row],[BL Gauge Raw Data]],"-")</f>
        <v>7.3015315746715714E-2</v>
      </c>
      <c r="AC9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0.22886519765862071</v>
      </c>
    </row>
    <row r="943" spans="1:29" x14ac:dyDescent="0.25">
      <c r="A943" s="27">
        <v>45839.243055555555</v>
      </c>
      <c r="B943" s="28" t="s">
        <v>28</v>
      </c>
      <c r="C943" s="28" t="str">
        <f>Table_TrackDisplacement[[#This Row],[Epoch]]&amp;"-"&amp;Table_TrackDisplacement[[#This Row],[Track ID]]</f>
        <v>45839.2430555556-250-RL-OP-0037</v>
      </c>
      <c r="D943" s="34">
        <v>51901.484797225196</v>
      </c>
      <c r="E943" s="34">
        <v>159191.04454963637</v>
      </c>
      <c r="F943" s="34">
        <v>18.865273057953299</v>
      </c>
      <c r="G943" s="34">
        <v>51901.12877648641</v>
      </c>
      <c r="H943" s="34">
        <v>159189.77914053507</v>
      </c>
      <c r="I943" s="34">
        <v>18.857756876031466</v>
      </c>
      <c r="J943" s="33">
        <v>-1.1643714969977736E-7</v>
      </c>
      <c r="K943" s="33">
        <v>1.3333659153431654E-3</v>
      </c>
      <c r="L943" s="33">
        <v>-7.269420467004295E-4</v>
      </c>
      <c r="M943" s="33">
        <v>1.2382025306578726E-4</v>
      </c>
      <c r="N943" s="33">
        <v>1.441380096366629E-3</v>
      </c>
      <c r="O943" s="33">
        <v>-8.0968817119853043E-4</v>
      </c>
      <c r="P943" s="29">
        <f>(Table_TrackDisplacement[[#This Row],[LR Track Z]]-Table_TrackDisplacement[[#This Row],[RR Track Z]])*1000</f>
        <v>7.5161819218330095</v>
      </c>
      <c r="Q943" s="29">
        <f>_xlfn.XLOOKUP(Table_TrackDisplacement[[#This Row],[Track ID]],Table__Track_Baseline[Track ID],Table__Track_Baseline[Avg. Cant],"-")</f>
        <v>7.4334357973349086</v>
      </c>
      <c r="R943" s="29">
        <f>Table_TrackDisplacement[[#This Row],[Cant Raw Data]]-Table_TrackDisplacement[[#This Row],[BL Cant Raw Data]]</f>
        <v>8.2746124498100926E-2</v>
      </c>
      <c r="S943" s="30">
        <f>(Table_TrackDisplacement[[#This Row],[Delta LR Z]]-Table_TrackDisplacement[[#This Row],[Delta RR Z]])*1000</f>
        <v>8.2746124498100926E-2</v>
      </c>
      <c r="T943" s="29">
        <f>Table_TrackDisplacement[[#This Row],[Cant Delta Data]]-Table_TrackDisplacement[[#This Row],[Raw Cant Change]]</f>
        <v>0</v>
      </c>
      <c r="U943" s="29">
        <f ca="1">IFERROR(Table_TrackDisplacement[[#This Row],[Cant Raw Data]]-OFFSET(Table_TrackDisplacement[[#This Row],[Cant Raw Data]],-2,0),"-")</f>
        <v>1.2939466651147313</v>
      </c>
      <c r="V943" s="29">
        <f ca="1">_xlfn.XLOOKUP(Table_TrackDisplacement[[#This Row],[Track ID]],Table__Track_Baseline[Track ID],Table__Track_Baseline[Avg. Twist],"-")</f>
        <v>1.5237638896259398</v>
      </c>
      <c r="W943" s="29">
        <f ca="1">IFERROR(Table_TrackDisplacement[[#This Row],[Twist Raw Data]]-Table_TrackDisplacement[[#This Row],[BL Twist Raw Data]],"-")</f>
        <v>-0.22981722451120845</v>
      </c>
      <c r="X943" s="29">
        <f ca="1">IFERROR(Table_TrackDisplacement[[#This Row],[Cant Delta Data]]-OFFSET(Table_TrackDisplacement[[#This Row],[Cant Delta Data]],-2,0),"-")</f>
        <v>-0.22981722451120845</v>
      </c>
      <c r="Y943" s="29">
        <f ca="1">IFERROR(Table_TrackDisplacement[[#This Row],[Twist Delta Data]]-Table_TrackDisplacement[[#This Row],[Raw Twist Change]],"-")</f>
        <v>0</v>
      </c>
      <c r="Z9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1314.5597944093479</v>
      </c>
      <c r="AA943" s="29">
        <f>_xlfn.XLOOKUP(Table_TrackDisplacement[[#This Row],[Track ID]],Table__Track_Baseline[Track ID],Table__Track_Baseline[Avg. Gauge],"-")</f>
        <v>1314.6968682557522</v>
      </c>
      <c r="AB943" s="29">
        <f>IFERROR(Table_TrackDisplacement[[#This Row],[Gauge Raw Data]]-Table_TrackDisplacement[[#This Row],[BL Gauge Raw Data]],"-")</f>
        <v>-0.13707384640429154</v>
      </c>
      <c r="AC9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0.18404968786497405</v>
      </c>
    </row>
    <row r="944" spans="1:29" x14ac:dyDescent="0.25">
      <c r="A944" s="27">
        <v>45839.243055555555</v>
      </c>
      <c r="B944" s="28" t="s">
        <v>29</v>
      </c>
      <c r="C944" s="28" t="str">
        <f>Table_TrackDisplacement[[#This Row],[Epoch]]&amp;"-"&amp;Table_TrackDisplacement[[#This Row],[Track ID]]</f>
        <v>45839.2430555556-250-RL-OP-0038</v>
      </c>
      <c r="D944" s="34">
        <v>51902.447765809411</v>
      </c>
      <c r="E944" s="34">
        <v>159190.77623042284</v>
      </c>
      <c r="F944" s="34">
        <v>18.865124802963386</v>
      </c>
      <c r="G944" s="34">
        <v>51902.099861120325</v>
      </c>
      <c r="H944" s="34">
        <v>159189.50700598882</v>
      </c>
      <c r="I944" s="34">
        <v>18.8569</v>
      </c>
      <c r="J944" s="33">
        <v>-2.0321749616414309E-8</v>
      </c>
      <c r="K944" s="33">
        <v>1.3333389069885015E-3</v>
      </c>
      <c r="L944" s="33">
        <v>-9.6038001932896577E-4</v>
      </c>
      <c r="M944" s="33">
        <v>-7.548631401732564E-6</v>
      </c>
      <c r="N944" s="33">
        <v>1.6390458040405065E-3</v>
      </c>
      <c r="O944" s="33">
        <v>-1.0000000000012221E-3</v>
      </c>
      <c r="P944" s="29">
        <f>(Table_TrackDisplacement[[#This Row],[LR Track Z]]-Table_TrackDisplacement[[#This Row],[RR Track Z]])*1000</f>
        <v>8.2248029633866793</v>
      </c>
      <c r="Q944" s="29">
        <f>_xlfn.XLOOKUP(Table_TrackDisplacement[[#This Row],[Track ID]],Table__Track_Baseline[Track ID],Table__Track_Baseline[Avg. Cant],"-")</f>
        <v>8.1851829827144229</v>
      </c>
      <c r="R944" s="29">
        <f>Table_TrackDisplacement[[#This Row],[Cant Raw Data]]-Table_TrackDisplacement[[#This Row],[BL Cant Raw Data]]</f>
        <v>3.9619980672256361E-2</v>
      </c>
      <c r="S944" s="30">
        <f>(Table_TrackDisplacement[[#This Row],[Delta LR Z]]-Table_TrackDisplacement[[#This Row],[Delta RR Z]])*1000</f>
        <v>3.9619980672256361E-2</v>
      </c>
      <c r="T944" s="29">
        <f>Table_TrackDisplacement[[#This Row],[Cant Delta Data]]-Table_TrackDisplacement[[#This Row],[Raw Cant Change]]</f>
        <v>0</v>
      </c>
      <c r="U944" s="29">
        <f ca="1">IFERROR(Table_TrackDisplacement[[#This Row],[Cant Raw Data]]-OFFSET(Table_TrackDisplacement[[#This Row],[Cant Raw Data]],-2,0),"-")</f>
        <v>1.3555943741110354</v>
      </c>
      <c r="V944" s="29">
        <f ca="1">_xlfn.XLOOKUP(Table_TrackDisplacement[[#This Row],[Track ID]],Table__Track_Baseline[Track ID],Table__Track_Baseline[Avg. Twist],"-")</f>
        <v>1.5136291301907079</v>
      </c>
      <c r="W944" s="29">
        <f ca="1">IFERROR(Table_TrackDisplacement[[#This Row],[Twist Raw Data]]-Table_TrackDisplacement[[#This Row],[BL Twist Raw Data]],"-")</f>
        <v>-0.15803475607967243</v>
      </c>
      <c r="X944" s="29">
        <f ca="1">IFERROR(Table_TrackDisplacement[[#This Row],[Cant Delta Data]]-OFFSET(Table_TrackDisplacement[[#This Row],[Cant Delta Data]],-2,0),"-")</f>
        <v>-0.15803475607967243</v>
      </c>
      <c r="Y944" s="29">
        <f ca="1">IFERROR(Table_TrackDisplacement[[#This Row],[Twist Delta Data]]-Table_TrackDisplacement[[#This Row],[Raw Twist Change]],"-")</f>
        <v>0</v>
      </c>
      <c r="Z9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1316.06838119093</v>
      </c>
      <c r="AA944" s="29">
        <f>_xlfn.XLOOKUP(Table_TrackDisplacement[[#This Row],[Track ID]],Table__Track_Baseline[Track ID],Table__Track_Baseline[Avg. Gauge],"-")</f>
        <v>1316.360972673865</v>
      </c>
      <c r="AB944" s="29">
        <f>IFERROR(Table_TrackDisplacement[[#This Row],[Gauge Raw Data]]-Table_TrackDisplacement[[#This Row],[BL Gauge Raw Data]],"-")</f>
        <v>-0.29259148293499493</v>
      </c>
      <c r="AC9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0.30835551757647089</v>
      </c>
    </row>
    <row r="945" spans="1:29" x14ac:dyDescent="0.25">
      <c r="A945" s="27">
        <v>45839.243055555555</v>
      </c>
      <c r="B945" s="28" t="s">
        <v>30</v>
      </c>
      <c r="C945" s="28" t="str">
        <f>Table_TrackDisplacement[[#This Row],[Epoch]]&amp;"-"&amp;Table_TrackDisplacement[[#This Row],[Track ID]]</f>
        <v>45839.2430555556-250-RL-OP-0039</v>
      </c>
      <c r="D945" s="34">
        <v>51903.412339687522</v>
      </c>
      <c r="E945" s="34">
        <v>159190.51241847003</v>
      </c>
      <c r="F945" s="34">
        <v>18.865822806114334</v>
      </c>
      <c r="G945" s="34">
        <v>51903.064443484443</v>
      </c>
      <c r="H945" s="34">
        <v>159189.2432241418</v>
      </c>
      <c r="I945" s="34">
        <v>18.8569</v>
      </c>
      <c r="J945" s="33">
        <v>-1.3399403542280197E-7</v>
      </c>
      <c r="K945" s="33">
        <v>1.3333699898794293E-3</v>
      </c>
      <c r="L945" s="33">
        <v>-7.3879176052571438E-4</v>
      </c>
      <c r="M945" s="33">
        <v>-6.3965911976993084E-5</v>
      </c>
      <c r="N945" s="33">
        <v>1.4326121308840811E-3</v>
      </c>
      <c r="O945" s="33">
        <v>-1.0000000000012221E-3</v>
      </c>
      <c r="P945" s="29">
        <f>(Table_TrackDisplacement[[#This Row],[LR Track Z]]-Table_TrackDisplacement[[#This Row],[RR Track Z]])*1000</f>
        <v>8.9228061143344917</v>
      </c>
      <c r="Q945" s="29">
        <f>_xlfn.XLOOKUP(Table_TrackDisplacement[[#This Row],[Track ID]],Table__Track_Baseline[Track ID],Table__Track_Baseline[Avg. Cant],"-")</f>
        <v>8.6615978748589839</v>
      </c>
      <c r="R945" s="29">
        <f>Table_TrackDisplacement[[#This Row],[Cant Raw Data]]-Table_TrackDisplacement[[#This Row],[BL Cant Raw Data]]</f>
        <v>0.26120823947550775</v>
      </c>
      <c r="S945" s="30">
        <f>(Table_TrackDisplacement[[#This Row],[Delta LR Z]]-Table_TrackDisplacement[[#This Row],[Delta RR Z]])*1000</f>
        <v>0.26120823947550775</v>
      </c>
      <c r="T945" s="29">
        <f>Table_TrackDisplacement[[#This Row],[Cant Delta Data]]-Table_TrackDisplacement[[#This Row],[Raw Cant Change]]</f>
        <v>0</v>
      </c>
      <c r="U945" s="29">
        <f ca="1">IFERROR(Table_TrackDisplacement[[#This Row],[Cant Raw Data]]-OFFSET(Table_TrackDisplacement[[#This Row],[Cant Raw Data]],-2,0),"-")</f>
        <v>1.4066241925014822</v>
      </c>
      <c r="V945" s="29">
        <f ca="1">_xlfn.XLOOKUP(Table_TrackDisplacement[[#This Row],[Track ID]],Table__Track_Baseline[Track ID],Table__Track_Baseline[Avg. Twist],"-")</f>
        <v>1.2281620775240754</v>
      </c>
      <c r="W945" s="29">
        <f ca="1">IFERROR(Table_TrackDisplacement[[#This Row],[Twist Raw Data]]-Table_TrackDisplacement[[#This Row],[BL Twist Raw Data]],"-")</f>
        <v>0.17846211497740683</v>
      </c>
      <c r="X945" s="29">
        <f ca="1">IFERROR(Table_TrackDisplacement[[#This Row],[Cant Delta Data]]-OFFSET(Table_TrackDisplacement[[#This Row],[Cant Delta Data]],-2,0),"-")</f>
        <v>0.17846211497740683</v>
      </c>
      <c r="Y945" s="29">
        <f ca="1">IFERROR(Table_TrackDisplacement[[#This Row],[Twist Delta Data]]-Table_TrackDisplacement[[#This Row],[Raw Twist Change]],"-")</f>
        <v>0</v>
      </c>
      <c r="Z9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1316.0416510836046</v>
      </c>
      <c r="AA945" s="29">
        <f>_xlfn.XLOOKUP(Table_TrackDisplacement[[#This Row],[Track ID]],Table__Track_Baseline[Track ID],Table__Track_Baseline[Avg. Gauge],"-")</f>
        <v>1316.118744445334</v>
      </c>
      <c r="AB945" s="29">
        <f>IFERROR(Table_TrackDisplacement[[#This Row],[Gauge Raw Data]]-Table_TrackDisplacement[[#This Row],[BL Gauge Raw Data]],"-")</f>
        <v>-7.7093361729339449E-2</v>
      </c>
      <c r="AC9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0.28662390107801677</v>
      </c>
    </row>
    <row r="946" spans="1:29" x14ac:dyDescent="0.25">
      <c r="A946" s="27">
        <v>45839.243055555555</v>
      </c>
      <c r="B946" s="28" t="s">
        <v>31</v>
      </c>
      <c r="C946" s="28" t="str">
        <f>Table_TrackDisplacement[[#This Row],[Epoch]]&amp;"-"&amp;Table_TrackDisplacement[[#This Row],[Track ID]]</f>
        <v>45839.2430555556-250-RL-OP-0040</v>
      </c>
      <c r="D946" s="34">
        <v>51904.37691356564</v>
      </c>
      <c r="E946" s="34">
        <v>159190.24860651721</v>
      </c>
      <c r="F946" s="34">
        <v>18.866520809265278</v>
      </c>
      <c r="G946" s="34">
        <v>51904.029025848562</v>
      </c>
      <c r="H946" s="34">
        <v>159188.97944229477</v>
      </c>
      <c r="I946" s="34">
        <v>18.8569</v>
      </c>
      <c r="J946" s="33">
        <v>-2.4766632122918963E-7</v>
      </c>
      <c r="K946" s="33">
        <v>1.3334010727703571E-3</v>
      </c>
      <c r="L946" s="33">
        <v>-5.172035017260157E-4</v>
      </c>
      <c r="M946" s="33">
        <v>-1.203831925522536E-4</v>
      </c>
      <c r="N946" s="33">
        <v>1.2261784577276558E-3</v>
      </c>
      <c r="O946" s="33">
        <v>-1.0000000000012221E-3</v>
      </c>
      <c r="P946" s="29">
        <f>(Table_TrackDisplacement[[#This Row],[LR Track Z]]-Table_TrackDisplacement[[#This Row],[RR Track Z]])*1000</f>
        <v>9.6208092652787514</v>
      </c>
      <c r="Q946" s="29">
        <f>_xlfn.XLOOKUP(Table_TrackDisplacement[[#This Row],[Track ID]],Table__Track_Baseline[Track ID],Table__Track_Baseline[Avg. Cant],"-")</f>
        <v>9.1380127670035449</v>
      </c>
      <c r="R946" s="29">
        <f>Table_TrackDisplacement[[#This Row],[Cant Raw Data]]-Table_TrackDisplacement[[#This Row],[BL Cant Raw Data]]</f>
        <v>0.48279649827520643</v>
      </c>
      <c r="S946" s="30">
        <f>(Table_TrackDisplacement[[#This Row],[Delta LR Z]]-Table_TrackDisplacement[[#This Row],[Delta RR Z]])*1000</f>
        <v>0.48279649827520643</v>
      </c>
      <c r="T946" s="29">
        <f>Table_TrackDisplacement[[#This Row],[Cant Delta Data]]-Table_TrackDisplacement[[#This Row],[Raw Cant Change]]</f>
        <v>0</v>
      </c>
      <c r="U946" s="29">
        <f ca="1">IFERROR(Table_TrackDisplacement[[#This Row],[Cant Raw Data]]-OFFSET(Table_TrackDisplacement[[#This Row],[Cant Raw Data]],-2,0),"-")</f>
        <v>1.3960063018920721</v>
      </c>
      <c r="V946" s="29">
        <f ca="1">_xlfn.XLOOKUP(Table_TrackDisplacement[[#This Row],[Track ID]],Table__Track_Baseline[Track ID],Table__Track_Baseline[Avg. Twist],"-")</f>
        <v>0.95282978428912202</v>
      </c>
      <c r="W946" s="29">
        <f ca="1">IFERROR(Table_TrackDisplacement[[#This Row],[Twist Raw Data]]-Table_TrackDisplacement[[#This Row],[BL Twist Raw Data]],"-")</f>
        <v>0.44317651760295007</v>
      </c>
      <c r="X946" s="29">
        <f ca="1">IFERROR(Table_TrackDisplacement[[#This Row],[Cant Delta Data]]-OFFSET(Table_TrackDisplacement[[#This Row],[Cant Delta Data]],-2,0),"-")</f>
        <v>0.44317651760295007</v>
      </c>
      <c r="Y946" s="29">
        <f ca="1">IFERROR(Table_TrackDisplacement[[#This Row],[Twist Delta Data]]-Table_TrackDisplacement[[#This Row],[Raw Twist Change]],"-")</f>
        <v>0</v>
      </c>
      <c r="Z9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1316.0152913936095</v>
      </c>
      <c r="AA946" s="29">
        <f>_xlfn.XLOOKUP(Table_TrackDisplacement[[#This Row],[Track ID]],Table__Track_Baseline[Track ID],Table__Track_Baseline[Avg. Gauge],"-")</f>
        <v>1315.8766898367924</v>
      </c>
      <c r="AB946" s="29">
        <f>IFERROR(Table_TrackDisplacement[[#This Row],[Gauge Raw Data]]-Table_TrackDisplacement[[#This Row],[BL Gauge Raw Data]],"-")</f>
        <v>0.1386015568170933</v>
      </c>
      <c r="AC9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0.50894173790936215</v>
      </c>
    </row>
    <row r="947" spans="1:29" x14ac:dyDescent="0.25">
      <c r="A947" s="27">
        <v>45839.243055555555</v>
      </c>
      <c r="B947" s="28" t="s">
        <v>32</v>
      </c>
      <c r="C947" s="28" t="str">
        <f>Table_TrackDisplacement[[#This Row],[Epoch]]&amp;"-"&amp;Table_TrackDisplacement[[#This Row],[Track ID]]</f>
        <v>45839.2430555556-250-RL-OP-0041</v>
      </c>
      <c r="D947" s="34">
        <v>51905.341856193925</v>
      </c>
      <c r="E947" s="34">
        <v>159189.98623491602</v>
      </c>
      <c r="F947" s="34">
        <v>18.867392432941728</v>
      </c>
      <c r="G947" s="34">
        <v>51905.003864651924</v>
      </c>
      <c r="H947" s="34">
        <v>159188.71400367381</v>
      </c>
      <c r="I947" s="34">
        <v>18.857104633955977</v>
      </c>
      <c r="J947" s="33">
        <v>1.481648359913379E-5</v>
      </c>
      <c r="K947" s="33">
        <v>1.3890945992898196E-3</v>
      </c>
      <c r="L947" s="33">
        <v>-3.7309020656550729E-4</v>
      </c>
      <c r="M947" s="33">
        <v>7.3985574999824166E-6</v>
      </c>
      <c r="N947" s="33">
        <v>1.0279077978339046E-3</v>
      </c>
      <c r="O947" s="33">
        <v>-1.0000647690127096E-3</v>
      </c>
      <c r="P947" s="29">
        <f>(Table_TrackDisplacement[[#This Row],[LR Track Z]]-Table_TrackDisplacement[[#This Row],[RR Track Z]])*1000</f>
        <v>10.287798985750385</v>
      </c>
      <c r="Q947" s="29">
        <f>_xlfn.XLOOKUP(Table_TrackDisplacement[[#This Row],[Track ID]],Table__Track_Baseline[Track ID],Table__Track_Baseline[Avg. Cant],"-")</f>
        <v>9.6608244233031826</v>
      </c>
      <c r="R947" s="29">
        <f>Table_TrackDisplacement[[#This Row],[Cant Raw Data]]-Table_TrackDisplacement[[#This Row],[BL Cant Raw Data]]</f>
        <v>0.62697456244720229</v>
      </c>
      <c r="S947" s="30">
        <f>(Table_TrackDisplacement[[#This Row],[Delta LR Z]]-Table_TrackDisplacement[[#This Row],[Delta RR Z]])*1000</f>
        <v>0.62697456244720229</v>
      </c>
      <c r="T947" s="29">
        <f>Table_TrackDisplacement[[#This Row],[Cant Delta Data]]-Table_TrackDisplacement[[#This Row],[Raw Cant Change]]</f>
        <v>0</v>
      </c>
      <c r="U947" s="29">
        <f ca="1">IFERROR(Table_TrackDisplacement[[#This Row],[Cant Raw Data]]-OFFSET(Table_TrackDisplacement[[#This Row],[Cant Raw Data]],-2,0),"-")</f>
        <v>1.3649928714158932</v>
      </c>
      <c r="V947" s="29">
        <f ca="1">_xlfn.XLOOKUP(Table_TrackDisplacement[[#This Row],[Track ID]],Table__Track_Baseline[Track ID],Table__Track_Baseline[Avg. Twist],"-")</f>
        <v>0.99922654844419867</v>
      </c>
      <c r="W947" s="29">
        <f ca="1">IFERROR(Table_TrackDisplacement[[#This Row],[Twist Raw Data]]-Table_TrackDisplacement[[#This Row],[BL Twist Raw Data]],"-")</f>
        <v>0.36576632297169454</v>
      </c>
      <c r="X947" s="29">
        <f ca="1">IFERROR(Table_TrackDisplacement[[#This Row],[Cant Delta Data]]-OFFSET(Table_TrackDisplacement[[#This Row],[Cant Delta Data]],-2,0),"-")</f>
        <v>0.36576632297169454</v>
      </c>
      <c r="Y947" s="29">
        <f ca="1">IFERROR(Table_TrackDisplacement[[#This Row],[Twist Delta Data]]-Table_TrackDisplacement[[#This Row],[Raw Twist Change]],"-")</f>
        <v>0</v>
      </c>
      <c r="Z9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1316.4028467503601</v>
      </c>
      <c r="AA947" s="29">
        <f>_xlfn.XLOOKUP(Table_TrackDisplacement[[#This Row],[Track ID]],Table__Track_Baseline[Track ID],Table__Track_Baseline[Avg. Gauge],"-")</f>
        <v>1316.0471258679206</v>
      </c>
      <c r="AB947" s="29">
        <f>IFERROR(Table_TrackDisplacement[[#This Row],[Gauge Raw Data]]-Table_TrackDisplacement[[#This Row],[BL Gauge Raw Data]],"-")</f>
        <v>0.35572088243952749</v>
      </c>
      <c r="AC9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0.72360765137568006</v>
      </c>
    </row>
    <row r="948" spans="1:29" x14ac:dyDescent="0.25">
      <c r="A948" s="27">
        <v>45839.243055555555</v>
      </c>
      <c r="B948" s="28" t="s">
        <v>33</v>
      </c>
      <c r="C948" s="28" t="str">
        <f>Table_TrackDisplacement[[#This Row],[Epoch]]&amp;"-"&amp;Table_TrackDisplacement[[#This Row],[Track ID]]</f>
        <v>45839.2430555556-250-RL-OP-0042</v>
      </c>
      <c r="D948" s="34">
        <v>51906.308696346234</v>
      </c>
      <c r="E948" s="34">
        <v>159189.73085839444</v>
      </c>
      <c r="F948" s="34">
        <v>18.869110605337301</v>
      </c>
      <c r="G948" s="34">
        <v>51905.970516824033</v>
      </c>
      <c r="H948" s="34">
        <v>159188.45791499614</v>
      </c>
      <c r="I948" s="34">
        <v>18.858576820689617</v>
      </c>
      <c r="J948" s="33">
        <v>1.0186987492488697E-4</v>
      </c>
      <c r="K948" s="33">
        <v>1.7167165642604232E-3</v>
      </c>
      <c r="L948" s="33">
        <v>-6.0667935600378087E-4</v>
      </c>
      <c r="M948" s="33">
        <v>6.0625556216109544E-5</v>
      </c>
      <c r="N948" s="33">
        <v>1.228683307999745E-3</v>
      </c>
      <c r="O948" s="33">
        <v>-1.0005307331262259E-3</v>
      </c>
      <c r="P948" s="29">
        <f>(Table_TrackDisplacement[[#This Row],[LR Track Z]]-Table_TrackDisplacement[[#This Row],[RR Track Z]])*1000</f>
        <v>10.533784647684286</v>
      </c>
      <c r="Q948" s="29">
        <f>_xlfn.XLOOKUP(Table_TrackDisplacement[[#This Row],[Track ID]],Table__Track_Baseline[Track ID],Table__Track_Baseline[Avg. Cant],"-")</f>
        <v>10.139933270561841</v>
      </c>
      <c r="R948" s="29">
        <f>Table_TrackDisplacement[[#This Row],[Cant Raw Data]]-Table_TrackDisplacement[[#This Row],[BL Cant Raw Data]]</f>
        <v>0.393851377122445</v>
      </c>
      <c r="S948" s="30">
        <f>(Table_TrackDisplacement[[#This Row],[Delta LR Z]]-Table_TrackDisplacement[[#This Row],[Delta RR Z]])*1000</f>
        <v>0.393851377122445</v>
      </c>
      <c r="T948" s="29">
        <f>Table_TrackDisplacement[[#This Row],[Cant Delta Data]]-Table_TrackDisplacement[[#This Row],[Raw Cant Change]]</f>
        <v>0</v>
      </c>
      <c r="U948" s="29">
        <f ca="1">IFERROR(Table_TrackDisplacement[[#This Row],[Cant Raw Data]]-OFFSET(Table_TrackDisplacement[[#This Row],[Cant Raw Data]],-2,0),"-")</f>
        <v>0.91297538240553422</v>
      </c>
      <c r="V948" s="29">
        <f ca="1">_xlfn.XLOOKUP(Table_TrackDisplacement[[#This Row],[Track ID]],Table__Track_Baseline[Track ID],Table__Track_Baseline[Avg. Twist],"-")</f>
        <v>1.0019205035582956</v>
      </c>
      <c r="W948" s="29">
        <f ca="1">IFERROR(Table_TrackDisplacement[[#This Row],[Twist Raw Data]]-Table_TrackDisplacement[[#This Row],[BL Twist Raw Data]],"-")</f>
        <v>-8.894512115276143E-2</v>
      </c>
      <c r="X948" s="29">
        <f ca="1">IFERROR(Table_TrackDisplacement[[#This Row],[Cant Delta Data]]-OFFSET(Table_TrackDisplacement[[#This Row],[Cant Delta Data]],-2,0),"-")</f>
        <v>-8.894512115276143E-2</v>
      </c>
      <c r="Y948" s="29">
        <f ca="1">IFERROR(Table_TrackDisplacement[[#This Row],[Twist Delta Data]]-Table_TrackDisplacement[[#This Row],[Raw Twist Change]],"-")</f>
        <v>0</v>
      </c>
      <c r="Z9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1317.1413155546868</v>
      </c>
      <c r="AA948" s="29">
        <f>_xlfn.XLOOKUP(Table_TrackDisplacement[[#This Row],[Track ID]],Table__Track_Baseline[Track ID],Table__Track_Baseline[Avg. Gauge],"-")</f>
        <v>1316.655979842496</v>
      </c>
      <c r="AB948" s="29">
        <f>IFERROR(Table_TrackDisplacement[[#This Row],[Gauge Raw Data]]-Table_TrackDisplacement[[#This Row],[BL Gauge Raw Data]],"-")</f>
        <v>0.4853357121908175</v>
      </c>
      <c r="AC9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0.62848743846110267</v>
      </c>
    </row>
    <row r="949" spans="1:29" x14ac:dyDescent="0.25">
      <c r="A949" s="27">
        <v>45839.243055555555</v>
      </c>
      <c r="B949" s="28" t="s">
        <v>34</v>
      </c>
      <c r="C949" s="28" t="str">
        <f>Table_TrackDisplacement[[#This Row],[Epoch]]&amp;"-"&amp;Table_TrackDisplacement[[#This Row],[Track ID]]</f>
        <v>45839.2430555556-250-RL-OP-0043</v>
      </c>
      <c r="D949" s="34">
        <v>51907.275536498542</v>
      </c>
      <c r="E949" s="34">
        <v>159189.47548187288</v>
      </c>
      <c r="F949" s="34">
        <v>18.870828777732875</v>
      </c>
      <c r="G949" s="34">
        <v>51906.937168996134</v>
      </c>
      <c r="H949" s="34">
        <v>159188.20182631849</v>
      </c>
      <c r="I949" s="34">
        <v>18.860049007423257</v>
      </c>
      <c r="J949" s="33">
        <v>1.8892325897468254E-4</v>
      </c>
      <c r="K949" s="33">
        <v>2.0443385874386877E-3</v>
      </c>
      <c r="L949" s="33">
        <v>-8.4026850543850173E-4</v>
      </c>
      <c r="M949" s="33">
        <v>1.1385255493223667E-4</v>
      </c>
      <c r="N949" s="33">
        <v>1.4294588763732463E-3</v>
      </c>
      <c r="O949" s="33">
        <v>-1.0009966972397422E-3</v>
      </c>
      <c r="P949" s="29">
        <f>(Table_TrackDisplacement[[#This Row],[LR Track Z]]-Table_TrackDisplacement[[#This Row],[RR Track Z]])*1000</f>
        <v>10.779770309618186</v>
      </c>
      <c r="Q949" s="29">
        <f>_xlfn.XLOOKUP(Table_TrackDisplacement[[#This Row],[Track ID]],Table__Track_Baseline[Track ID],Table__Track_Baseline[Avg. Cant],"-")</f>
        <v>10.619042117816946</v>
      </c>
      <c r="R949" s="29">
        <f>Table_TrackDisplacement[[#This Row],[Cant Raw Data]]-Table_TrackDisplacement[[#This Row],[BL Cant Raw Data]]</f>
        <v>0.16072819180124043</v>
      </c>
      <c r="S949" s="30">
        <f>(Table_TrackDisplacement[[#This Row],[Delta LR Z]]-Table_TrackDisplacement[[#This Row],[Delta RR Z]])*1000</f>
        <v>0.16072819180124043</v>
      </c>
      <c r="T949" s="29">
        <f>Table_TrackDisplacement[[#This Row],[Cant Delta Data]]-Table_TrackDisplacement[[#This Row],[Raw Cant Change]]</f>
        <v>0</v>
      </c>
      <c r="U949" s="29">
        <f ca="1">IFERROR(Table_TrackDisplacement[[#This Row],[Cant Raw Data]]-OFFSET(Table_TrackDisplacement[[#This Row],[Cant Raw Data]],-2,0),"-")</f>
        <v>0.4919713238678014</v>
      </c>
      <c r="V949" s="29">
        <f ca="1">_xlfn.XLOOKUP(Table_TrackDisplacement[[#This Row],[Track ID]],Table__Track_Baseline[Track ID],Table__Track_Baseline[Avg. Twist],"-")</f>
        <v>0.95821769451376326</v>
      </c>
      <c r="W949" s="29">
        <f ca="1">IFERROR(Table_TrackDisplacement[[#This Row],[Twist Raw Data]]-Table_TrackDisplacement[[#This Row],[BL Twist Raw Data]],"-")</f>
        <v>-0.46624637064596186</v>
      </c>
      <c r="X949" s="29">
        <f ca="1">IFERROR(Table_TrackDisplacement[[#This Row],[Cant Delta Data]]-OFFSET(Table_TrackDisplacement[[#This Row],[Cant Delta Data]],-2,0),"-")</f>
        <v>-0.46624637064596186</v>
      </c>
      <c r="Y949" s="29">
        <f ca="1">IFERROR(Table_TrackDisplacement[[#This Row],[Twist Delta Data]]-Table_TrackDisplacement[[#This Row],[Raw Twist Change]],"-")</f>
        <v>0</v>
      </c>
      <c r="Z9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1317.8798281248316</v>
      </c>
      <c r="AA949" s="29">
        <f>_xlfn.XLOOKUP(Table_TrackDisplacement[[#This Row],[Track ID]],Table__Track_Baseline[Track ID],Table__Track_Baseline[Avg. Gauge],"-")</f>
        <v>1317.2650047757083</v>
      </c>
      <c r="AB949" s="29">
        <f>IFERROR(Table_TrackDisplacement[[#This Row],[Gauge Raw Data]]-Table_TrackDisplacement[[#This Row],[BL Gauge Raw Data]],"-")</f>
        <v>0.61482334912329861</v>
      </c>
      <c r="AC9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0.63995798403101856</v>
      </c>
    </row>
    <row r="950" spans="1:29" x14ac:dyDescent="0.25">
      <c r="A950" s="27">
        <v>45839.243055555555</v>
      </c>
      <c r="B950" s="28" t="s">
        <v>35</v>
      </c>
      <c r="C950" s="28" t="str">
        <f>Table_TrackDisplacement[[#This Row],[Epoch]]&amp;"-"&amp;Table_TrackDisplacement[[#This Row],[Track ID]]</f>
        <v>45839.2430555556-250-RL-OP-0044</v>
      </c>
      <c r="D950" s="34">
        <v>51908.24281274675</v>
      </c>
      <c r="E950" s="34">
        <v>159189.22352581975</v>
      </c>
      <c r="F950" s="34">
        <v>18.872961662236339</v>
      </c>
      <c r="G950" s="34">
        <v>51907.905524366673</v>
      </c>
      <c r="H950" s="34">
        <v>159187.94923131645</v>
      </c>
      <c r="I950" s="34">
        <v>18.861831033571708</v>
      </c>
      <c r="J950" s="33">
        <v>-1.2388256436679512E-5</v>
      </c>
      <c r="K950" s="33">
        <v>2.285472844960168E-3</v>
      </c>
      <c r="L950" s="33">
        <v>-8.9792028555990555E-4</v>
      </c>
      <c r="M950" s="33">
        <v>1.017839414998889E-3</v>
      </c>
      <c r="N950" s="33">
        <v>1.4036739594303071E-3</v>
      </c>
      <c r="O950" s="33">
        <v>-9.9995689413745481E-4</v>
      </c>
      <c r="P950" s="29">
        <f>(Table_TrackDisplacement[[#This Row],[LR Track Z]]-Table_TrackDisplacement[[#This Row],[RR Track Z]])*1000</f>
        <v>11.130628664631104</v>
      </c>
      <c r="Q950" s="29">
        <f>_xlfn.XLOOKUP(Table_TrackDisplacement[[#This Row],[Track ID]],Table__Track_Baseline[Track ID],Table__Track_Baseline[Avg. Cant],"-")</f>
        <v>11.028592056053554</v>
      </c>
      <c r="R950" s="29">
        <f>Table_TrackDisplacement[[#This Row],[Cant Raw Data]]-Table_TrackDisplacement[[#This Row],[BL Cant Raw Data]]</f>
        <v>0.10203660857754926</v>
      </c>
      <c r="S950" s="30">
        <f>(Table_TrackDisplacement[[#This Row],[Delta LR Z]]-Table_TrackDisplacement[[#This Row],[Delta RR Z]])*1000</f>
        <v>0.10203660857754926</v>
      </c>
      <c r="T950" s="29">
        <f>Table_TrackDisplacement[[#This Row],[Cant Delta Data]]-Table_TrackDisplacement[[#This Row],[Raw Cant Change]]</f>
        <v>0</v>
      </c>
      <c r="U950" s="29">
        <f ca="1">IFERROR(Table_TrackDisplacement[[#This Row],[Cant Raw Data]]-OFFSET(Table_TrackDisplacement[[#This Row],[Cant Raw Data]],-2,0),"-")</f>
        <v>0.5968440169468181</v>
      </c>
      <c r="V950" s="29">
        <f ca="1">_xlfn.XLOOKUP(Table_TrackDisplacement[[#This Row],[Track ID]],Table__Track_Baseline[Track ID],Table__Track_Baseline[Avg. Twist],"-")</f>
        <v>0.88865878549171384</v>
      </c>
      <c r="W950" s="29">
        <f ca="1">IFERROR(Table_TrackDisplacement[[#This Row],[Twist Raw Data]]-Table_TrackDisplacement[[#This Row],[BL Twist Raw Data]],"-")</f>
        <v>-0.29181476854489574</v>
      </c>
      <c r="X950" s="29">
        <f ca="1">IFERROR(Table_TrackDisplacement[[#This Row],[Cant Delta Data]]-OFFSET(Table_TrackDisplacement[[#This Row],[Cant Delta Data]],-2,0),"-")</f>
        <v>-0.29181476854489574</v>
      </c>
      <c r="Y950" s="29">
        <f ca="1">IFERROR(Table_TrackDisplacement[[#This Row],[Twist Delta Data]]-Table_TrackDisplacement[[#This Row],[Raw Twist Change]],"-")</f>
        <v>0</v>
      </c>
      <c r="Z9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1318.223737973676</v>
      </c>
      <c r="AA950" s="29">
        <f>_xlfn.XLOOKUP(Table_TrackDisplacement[[#This Row],[Track ID]],Table__Track_Baseline[Track ID],Table__Track_Baseline[Avg. Gauge],"-")</f>
        <v>1317.6346329476246</v>
      </c>
      <c r="AB950" s="29">
        <f>IFERROR(Table_TrackDisplacement[[#This Row],[Gauge Raw Data]]-Table_TrackDisplacement[[#This Row],[BL Gauge Raw Data]],"-")</f>
        <v>0.58910502605135662</v>
      </c>
      <c r="AC9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1.359908011228431</v>
      </c>
    </row>
    <row r="951" spans="1:29" x14ac:dyDescent="0.25">
      <c r="A951" s="27">
        <v>45839.243055555555</v>
      </c>
      <c r="B951" s="28" t="s">
        <v>36</v>
      </c>
      <c r="C951" s="28" t="str">
        <f>Table_TrackDisplacement[[#This Row],[Epoch]]&amp;"-"&amp;Table_TrackDisplacement[[#This Row],[Track ID]]</f>
        <v>45839.2430555556-250-RL-OP-0045</v>
      </c>
      <c r="D951" s="34">
        <v>51909.212340103608</v>
      </c>
      <c r="E951" s="34">
        <v>159188.97856142768</v>
      </c>
      <c r="F951" s="34">
        <v>18.875986708591611</v>
      </c>
      <c r="G951" s="34">
        <v>51908.874871510612</v>
      </c>
      <c r="H951" s="34">
        <v>159187.70354731544</v>
      </c>
      <c r="I951" s="34">
        <v>18.864173292792984</v>
      </c>
      <c r="J951" s="33">
        <v>-5.1357303163968027E-5</v>
      </c>
      <c r="K951" s="33">
        <v>2.1349208545871079E-3</v>
      </c>
      <c r="L951" s="33">
        <v>-5.768139173802922E-4</v>
      </c>
      <c r="M951" s="33">
        <v>1.0681196363293566E-3</v>
      </c>
      <c r="N951" s="33">
        <v>1.6019282047636807E-3</v>
      </c>
      <c r="O951" s="33">
        <v>-9.9983540071946209E-4</v>
      </c>
      <c r="P951" s="29">
        <f>(Table_TrackDisplacement[[#This Row],[LR Track Z]]-Table_TrackDisplacement[[#This Row],[RR Track Z]])*1000</f>
        <v>11.813415798627602</v>
      </c>
      <c r="Q951" s="29">
        <f>_xlfn.XLOOKUP(Table_TrackDisplacement[[#This Row],[Track ID]],Table__Track_Baseline[Track ID],Table__Track_Baseline[Avg. Cant],"-")</f>
        <v>11.390394315288432</v>
      </c>
      <c r="R951" s="29">
        <f>Table_TrackDisplacement[[#This Row],[Cant Raw Data]]-Table_TrackDisplacement[[#This Row],[BL Cant Raw Data]]</f>
        <v>0.42302148333916989</v>
      </c>
      <c r="S951" s="30">
        <f>(Table_TrackDisplacement[[#This Row],[Delta LR Z]]-Table_TrackDisplacement[[#This Row],[Delta RR Z]])*1000</f>
        <v>0.42302148333916989</v>
      </c>
      <c r="T951" s="29">
        <f>Table_TrackDisplacement[[#This Row],[Cant Delta Data]]-Table_TrackDisplacement[[#This Row],[Raw Cant Change]]</f>
        <v>0</v>
      </c>
      <c r="U951" s="29">
        <f ca="1">IFERROR(Table_TrackDisplacement[[#This Row],[Cant Raw Data]]-OFFSET(Table_TrackDisplacement[[#This Row],[Cant Raw Data]],-2,0),"-")</f>
        <v>1.033645489009416</v>
      </c>
      <c r="V951" s="29">
        <f ca="1">_xlfn.XLOOKUP(Table_TrackDisplacement[[#This Row],[Track ID]],Table__Track_Baseline[Track ID],Table__Track_Baseline[Avg. Twist],"-")</f>
        <v>0.77135219747148653</v>
      </c>
      <c r="W951" s="29">
        <f ca="1">IFERROR(Table_TrackDisplacement[[#This Row],[Twist Raw Data]]-Table_TrackDisplacement[[#This Row],[BL Twist Raw Data]],"-")</f>
        <v>0.26229329153792946</v>
      </c>
      <c r="X951" s="29">
        <f ca="1">IFERROR(Table_TrackDisplacement[[#This Row],[Cant Delta Data]]-OFFSET(Table_TrackDisplacement[[#This Row],[Cant Delta Data]],-2,0),"-")</f>
        <v>0.26229329153792946</v>
      </c>
      <c r="Y951" s="29">
        <f ca="1">IFERROR(Table_TrackDisplacement[[#This Row],[Twist Delta Data]]-Table_TrackDisplacement[[#This Row],[Raw Twist Change]],"-")</f>
        <v>0</v>
      </c>
      <c r="Z9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1318.9714153297605</v>
      </c>
      <c r="AA951" s="29">
        <f>_xlfn.XLOOKUP(Table_TrackDisplacement[[#This Row],[Track ID]],Table__Track_Baseline[Track ID],Table__Track_Baseline[Avg. Gauge],"-")</f>
        <v>1318.7394535583733</v>
      </c>
      <c r="AB951" s="29">
        <f>IFERROR(Table_TrackDisplacement[[#This Row],[Gauge Raw Data]]-Table_TrackDisplacement[[#This Row],[BL Gauge Raw Data]],"-")</f>
        <v>0.23196177138720486</v>
      </c>
      <c r="AC9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1.3100599063361991</v>
      </c>
    </row>
    <row r="952" spans="1:29" x14ac:dyDescent="0.25">
      <c r="A952" s="27">
        <v>45839.243055555555</v>
      </c>
      <c r="B952" s="28" t="s">
        <v>37</v>
      </c>
      <c r="C952" s="28" t="str">
        <f>Table_TrackDisplacement[[#This Row],[Epoch]]&amp;"-"&amp;Table_TrackDisplacement[[#This Row],[Track ID]]</f>
        <v>45839.2430555556-250-RL-OP-0046</v>
      </c>
      <c r="D952" s="34">
        <v>51910.181867460473</v>
      </c>
      <c r="E952" s="34">
        <v>159188.73359703558</v>
      </c>
      <c r="F952" s="34">
        <v>18.87901175494688</v>
      </c>
      <c r="G952" s="34">
        <v>51909.844218654551</v>
      </c>
      <c r="H952" s="34">
        <v>159187.45786331443</v>
      </c>
      <c r="I952" s="34">
        <v>18.86651555201426</v>
      </c>
      <c r="J952" s="33">
        <v>-9.0326342615298927E-5</v>
      </c>
      <c r="K952" s="33">
        <v>1.9843688351102173E-3</v>
      </c>
      <c r="L952" s="33">
        <v>-2.5570754920423155E-4</v>
      </c>
      <c r="M952" s="33">
        <v>1.1183998503838666E-3</v>
      </c>
      <c r="N952" s="33">
        <v>1.8001824500970542E-3</v>
      </c>
      <c r="O952" s="33">
        <v>-9.9971390730146936E-4</v>
      </c>
      <c r="P952" s="29">
        <f>(Table_TrackDisplacement[[#This Row],[LR Track Z]]-Table_TrackDisplacement[[#This Row],[RR Track Z]])*1000</f>
        <v>12.496202932620548</v>
      </c>
      <c r="Q952" s="29">
        <f>_xlfn.XLOOKUP(Table_TrackDisplacement[[#This Row],[Track ID]],Table__Track_Baseline[Track ID],Table__Track_Baseline[Avg. Cant],"-")</f>
        <v>11.75219657452331</v>
      </c>
      <c r="R952" s="29">
        <f>Table_TrackDisplacement[[#This Row],[Cant Raw Data]]-Table_TrackDisplacement[[#This Row],[BL Cant Raw Data]]</f>
        <v>0.74400635809723781</v>
      </c>
      <c r="S952" s="30">
        <f>(Table_TrackDisplacement[[#This Row],[Delta LR Z]]-Table_TrackDisplacement[[#This Row],[Delta RR Z]])*1000</f>
        <v>0.74400635809723781</v>
      </c>
      <c r="T952" s="29">
        <f>Table_TrackDisplacement[[#This Row],[Cant Delta Data]]-Table_TrackDisplacement[[#This Row],[Raw Cant Change]]</f>
        <v>0</v>
      </c>
      <c r="U952" s="29">
        <f ca="1">IFERROR(Table_TrackDisplacement[[#This Row],[Cant Raw Data]]-OFFSET(Table_TrackDisplacement[[#This Row],[Cant Raw Data]],-2,0),"-")</f>
        <v>1.3655742679894445</v>
      </c>
      <c r="V952" s="29">
        <f ca="1">_xlfn.XLOOKUP(Table_TrackDisplacement[[#This Row],[Track ID]],Table__Track_Baseline[Track ID],Table__Track_Baseline[Avg. Twist],"-")</f>
        <v>0.72360451846975593</v>
      </c>
      <c r="W952" s="29">
        <f ca="1">IFERROR(Table_TrackDisplacement[[#This Row],[Twist Raw Data]]-Table_TrackDisplacement[[#This Row],[BL Twist Raw Data]],"-")</f>
        <v>0.64196974951968855</v>
      </c>
      <c r="X952" s="29">
        <f ca="1">IFERROR(Table_TrackDisplacement[[#This Row],[Cant Delta Data]]-OFFSET(Table_TrackDisplacement[[#This Row],[Cant Delta Data]],-2,0),"-")</f>
        <v>0.64196974951968855</v>
      </c>
      <c r="Y952" s="29">
        <f ca="1">IFERROR(Table_TrackDisplacement[[#This Row],[Twist Delta Data]]-Table_TrackDisplacement[[#This Row],[Raw Twist Change]],"-")</f>
        <v>0</v>
      </c>
      <c r="Z9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1319.7194393170626</v>
      </c>
      <c r="AA952" s="29">
        <f>_xlfn.XLOOKUP(Table_TrackDisplacement[[#This Row],[Track ID]],Table__Track_Baseline[Track ID],Table__Track_Baseline[Avg. Gauge],"-")</f>
        <v>1319.8443684156091</v>
      </c>
      <c r="AB952" s="29">
        <f>IFERROR(Table_TrackDisplacement[[#This Row],[Gauge Raw Data]]-Table_TrackDisplacement[[#This Row],[BL Gauge Raw Data]],"-")</f>
        <v>-0.12492909854654499</v>
      </c>
      <c r="AC9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1.4312543781437275</v>
      </c>
    </row>
    <row r="953" spans="1:29" x14ac:dyDescent="0.25">
      <c r="A953" s="27">
        <v>45839.243055555555</v>
      </c>
      <c r="B953" s="28" t="s">
        <v>38</v>
      </c>
      <c r="C953" s="28" t="str">
        <f>Table_TrackDisplacement[[#This Row],[Epoch]]&amp;"-"&amp;Table_TrackDisplacement[[#This Row],[Track ID]]</f>
        <v>45839.2430555556-250-RL-OP-0047</v>
      </c>
      <c r="D953" s="34">
        <v>51911.152141496423</v>
      </c>
      <c r="E953" s="34">
        <v>159188.49044319949</v>
      </c>
      <c r="F953" s="34">
        <v>18.882328518492972</v>
      </c>
      <c r="G953" s="34">
        <v>51910.836170760915</v>
      </c>
      <c r="H953" s="34">
        <v>159187.20842803695</v>
      </c>
      <c r="I953" s="34">
        <v>18.869139055249299</v>
      </c>
      <c r="J953" s="33">
        <v>6.7252291046315804E-4</v>
      </c>
      <c r="K953" s="33">
        <v>1.6898061148822308E-3</v>
      </c>
      <c r="L953" s="33">
        <v>-4.9101338401413841E-5</v>
      </c>
      <c r="M953" s="33">
        <v>9.8830457864096388E-4</v>
      </c>
      <c r="N953" s="33">
        <v>1.952056773006916E-3</v>
      </c>
      <c r="O953" s="33">
        <v>-1.0000407579333626E-3</v>
      </c>
      <c r="P953" s="29">
        <f>(Table_TrackDisplacement[[#This Row],[LR Track Z]]-Table_TrackDisplacement[[#This Row],[RR Track Z]])*1000</f>
        <v>13.189463243673316</v>
      </c>
      <c r="Q953" s="29">
        <f>_xlfn.XLOOKUP(Table_TrackDisplacement[[#This Row],[Track ID]],Table__Track_Baseline[Track ID],Table__Track_Baseline[Avg. Cant],"-")</f>
        <v>12.238523824141367</v>
      </c>
      <c r="R953" s="29">
        <f>Table_TrackDisplacement[[#This Row],[Cant Raw Data]]-Table_TrackDisplacement[[#This Row],[BL Cant Raw Data]]</f>
        <v>0.95093941953194872</v>
      </c>
      <c r="S953" s="30">
        <f>(Table_TrackDisplacement[[#This Row],[Delta LR Z]]-Table_TrackDisplacement[[#This Row],[Delta RR Z]])*1000</f>
        <v>0.95093941953194872</v>
      </c>
      <c r="T953" s="29">
        <f>Table_TrackDisplacement[[#This Row],[Cant Delta Data]]-Table_TrackDisplacement[[#This Row],[Raw Cant Change]]</f>
        <v>0</v>
      </c>
      <c r="U953" s="29">
        <f ca="1">IFERROR(Table_TrackDisplacement[[#This Row],[Cant Raw Data]]-OFFSET(Table_TrackDisplacement[[#This Row],[Cant Raw Data]],-2,0),"-")</f>
        <v>1.3760474450457139</v>
      </c>
      <c r="V953" s="29">
        <f ca="1">_xlfn.XLOOKUP(Table_TrackDisplacement[[#This Row],[Track ID]],Table__Track_Baseline[Track ID],Table__Track_Baseline[Avg. Twist],"-")</f>
        <v>0.84812950885293503</v>
      </c>
      <c r="W953" s="29">
        <f ca="1">IFERROR(Table_TrackDisplacement[[#This Row],[Twist Raw Data]]-Table_TrackDisplacement[[#This Row],[BL Twist Raw Data]],"-")</f>
        <v>0.52791793619277882</v>
      </c>
      <c r="X953" s="29">
        <f ca="1">IFERROR(Table_TrackDisplacement[[#This Row],[Cant Delta Data]]-OFFSET(Table_TrackDisplacement[[#This Row],[Cant Delta Data]],-2,0),"-")</f>
        <v>0.52791793619277882</v>
      </c>
      <c r="Y953" s="29">
        <f ca="1">IFERROR(Table_TrackDisplacement[[#This Row],[Twist Delta Data]]-Table_TrackDisplacement[[#This Row],[Raw Twist Change]],"-")</f>
        <v>0</v>
      </c>
      <c r="Z9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1320.4447525906648</v>
      </c>
      <c r="AA953" s="29">
        <f>_xlfn.XLOOKUP(Table_TrackDisplacement[[#This Row],[Track ID]],Table__Track_Baseline[Track ID],Table__Track_Baseline[Avg. Gauge],"-")</f>
        <v>1320.7658031742594</v>
      </c>
      <c r="AB953" s="29">
        <f>IFERROR(Table_TrackDisplacement[[#This Row],[Gauge Raw Data]]-Table_TrackDisplacement[[#This Row],[BL Gauge Raw Data]],"-")</f>
        <v>-0.32105058359456962</v>
      </c>
      <c r="AC9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1.0357505729005165</v>
      </c>
    </row>
    <row r="954" spans="1:29" x14ac:dyDescent="0.25">
      <c r="A954" s="27">
        <v>45839.243055555555</v>
      </c>
      <c r="B954" s="28" t="s">
        <v>39</v>
      </c>
      <c r="C954" s="28" t="str">
        <f>Table_TrackDisplacement[[#This Row],[Epoch]]&amp;"-"&amp;Table_TrackDisplacement[[#This Row],[Track ID]]</f>
        <v>45839.2430555556-250-RL-OP-0048</v>
      </c>
      <c r="D954" s="34">
        <v>51912.123875350408</v>
      </c>
      <c r="E954" s="34">
        <v>159188.25440524641</v>
      </c>
      <c r="F954" s="34">
        <v>18.886733255176882</v>
      </c>
      <c r="G954" s="34">
        <v>51911.807635538367</v>
      </c>
      <c r="H954" s="34">
        <v>159186.97126833431</v>
      </c>
      <c r="I954" s="34">
        <v>18.872524557994595</v>
      </c>
      <c r="J954" s="33">
        <v>7.0030392816988751E-4</v>
      </c>
      <c r="K954" s="33">
        <v>1.7995758098550141E-3</v>
      </c>
      <c r="L954" s="33">
        <v>-2.8202988870873469E-4</v>
      </c>
      <c r="M954" s="33">
        <v>9.3472956359619275E-4</v>
      </c>
      <c r="N954" s="33">
        <v>1.7324359796475619E-3</v>
      </c>
      <c r="O954" s="33">
        <v>-1.0002274639866471E-3</v>
      </c>
      <c r="P954" s="29">
        <f>(Table_TrackDisplacement[[#This Row],[LR Track Z]]-Table_TrackDisplacement[[#This Row],[RR Track Z]])*1000</f>
        <v>14.208697182287011</v>
      </c>
      <c r="Q954" s="29">
        <f>_xlfn.XLOOKUP(Table_TrackDisplacement[[#This Row],[Track ID]],Table__Track_Baseline[Track ID],Table__Track_Baseline[Avg. Cant],"-")</f>
        <v>13.490499607009099</v>
      </c>
      <c r="R954" s="29">
        <f>Table_TrackDisplacement[[#This Row],[Cant Raw Data]]-Table_TrackDisplacement[[#This Row],[BL Cant Raw Data]]</f>
        <v>0.71819757527791239</v>
      </c>
      <c r="S954" s="30">
        <f>(Table_TrackDisplacement[[#This Row],[Delta LR Z]]-Table_TrackDisplacement[[#This Row],[Delta RR Z]])*1000</f>
        <v>0.71819757527791239</v>
      </c>
      <c r="T954" s="29">
        <f>Table_TrackDisplacement[[#This Row],[Cant Delta Data]]-Table_TrackDisplacement[[#This Row],[Raw Cant Change]]</f>
        <v>0</v>
      </c>
      <c r="U954" s="29">
        <f ca="1">IFERROR(Table_TrackDisplacement[[#This Row],[Cant Raw Data]]-OFFSET(Table_TrackDisplacement[[#This Row],[Cant Raw Data]],-2,0),"-")</f>
        <v>1.712494249666463</v>
      </c>
      <c r="V954" s="29">
        <f ca="1">_xlfn.XLOOKUP(Table_TrackDisplacement[[#This Row],[Track ID]],Table__Track_Baseline[Track ID],Table__Track_Baseline[Avg. Twist],"-")</f>
        <v>1.7383030324857884</v>
      </c>
      <c r="W954" s="29">
        <f ca="1">IFERROR(Table_TrackDisplacement[[#This Row],[Twist Raw Data]]-Table_TrackDisplacement[[#This Row],[BL Twist Raw Data]],"-")</f>
        <v>-2.5808782819325415E-2</v>
      </c>
      <c r="X954" s="29">
        <f ca="1">IFERROR(Table_TrackDisplacement[[#This Row],[Cant Delta Data]]-OFFSET(Table_TrackDisplacement[[#This Row],[Cant Delta Data]],-2,0),"-")</f>
        <v>-2.5808782819325415E-2</v>
      </c>
      <c r="Y954" s="29">
        <f ca="1">IFERROR(Table_TrackDisplacement[[#This Row],[Twist Delta Data]]-Table_TrackDisplacement[[#This Row],[Raw Twist Change]],"-")</f>
        <v>0</v>
      </c>
      <c r="Z9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1321.6088078484081</v>
      </c>
      <c r="AA954" s="29">
        <f>_xlfn.XLOOKUP(Table_TrackDisplacement[[#This Row],[Track ID]],Table__Track_Baseline[Track ID],Table__Track_Baseline[Avg. Gauge],"-")</f>
        <v>1321.5922129002581</v>
      </c>
      <c r="AB954" s="29">
        <f>IFERROR(Table_TrackDisplacement[[#This Row],[Gauge Raw Data]]-Table_TrackDisplacement[[#This Row],[BL Gauge Raw Data]],"-")</f>
        <v>1.6594948149986521E-2</v>
      </c>
      <c r="AC9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0.7584661445841766</v>
      </c>
    </row>
    <row r="955" spans="1:29" x14ac:dyDescent="0.25">
      <c r="A955" s="27">
        <v>45839.243055555555</v>
      </c>
      <c r="B955" s="28" t="s">
        <v>40</v>
      </c>
      <c r="C955" s="28" t="str">
        <f>Table_TrackDisplacement[[#This Row],[Epoch]]&amp;"-"&amp;Table_TrackDisplacement[[#This Row],[Track ID]]</f>
        <v>45839.2430555556-250-RL-OP-0049</v>
      </c>
      <c r="D955" s="34">
        <v>51913.0956092044</v>
      </c>
      <c r="E955" s="34">
        <v>159188.01836729329</v>
      </c>
      <c r="F955" s="34">
        <v>18.891137991860795</v>
      </c>
      <c r="G955" s="34">
        <v>51912.779100315813</v>
      </c>
      <c r="H955" s="34">
        <v>159186.7341086317</v>
      </c>
      <c r="I955" s="34">
        <v>18.875910060739887</v>
      </c>
      <c r="J955" s="33">
        <v>7.2808496042853221E-4</v>
      </c>
      <c r="K955" s="33">
        <v>1.909345475723967E-3</v>
      </c>
      <c r="L955" s="33">
        <v>-5.1495843900895011E-4</v>
      </c>
      <c r="M955" s="33">
        <v>8.81154541275464E-4</v>
      </c>
      <c r="N955" s="33">
        <v>1.5128151862882078E-3</v>
      </c>
      <c r="O955" s="33">
        <v>-1.0004141700434843E-3</v>
      </c>
      <c r="P955" s="29">
        <f>(Table_TrackDisplacement[[#This Row],[LR Track Z]]-Table_TrackDisplacement[[#This Row],[RR Track Z]])*1000</f>
        <v>15.227931120907812</v>
      </c>
      <c r="Q955" s="29">
        <f>_xlfn.XLOOKUP(Table_TrackDisplacement[[#This Row],[Track ID]],Table__Track_Baseline[Track ID],Table__Track_Baseline[Avg. Cant],"-")</f>
        <v>14.742475389873277</v>
      </c>
      <c r="R955" s="29">
        <f>Table_TrackDisplacement[[#This Row],[Cant Raw Data]]-Table_TrackDisplacement[[#This Row],[BL Cant Raw Data]]</f>
        <v>0.48545573103453421</v>
      </c>
      <c r="S955" s="30">
        <f>(Table_TrackDisplacement[[#This Row],[Delta LR Z]]-Table_TrackDisplacement[[#This Row],[Delta RR Z]])*1000</f>
        <v>0.48545573103453421</v>
      </c>
      <c r="T955" s="29">
        <f>Table_TrackDisplacement[[#This Row],[Cant Delta Data]]-Table_TrackDisplacement[[#This Row],[Raw Cant Change]]</f>
        <v>0</v>
      </c>
      <c r="U955" s="29">
        <f ca="1">IFERROR(Table_TrackDisplacement[[#This Row],[Cant Raw Data]]-OFFSET(Table_TrackDisplacement[[#This Row],[Cant Raw Data]],-2,0),"-")</f>
        <v>2.0384678772344955</v>
      </c>
      <c r="V955" s="29">
        <f ca="1">_xlfn.XLOOKUP(Table_TrackDisplacement[[#This Row],[Track ID]],Table__Track_Baseline[Track ID],Table__Track_Baseline[Avg. Twist],"-")</f>
        <v>2.50395156573191</v>
      </c>
      <c r="W955" s="29">
        <f ca="1">IFERROR(Table_TrackDisplacement[[#This Row],[Twist Raw Data]]-Table_TrackDisplacement[[#This Row],[BL Twist Raw Data]],"-")</f>
        <v>-0.46548368849741451</v>
      </c>
      <c r="X955" s="29">
        <f ca="1">IFERROR(Table_TrackDisplacement[[#This Row],[Cant Delta Data]]-OFFSET(Table_TrackDisplacement[[#This Row],[Cant Delta Data]],-2,0),"-")</f>
        <v>-0.46548368849741451</v>
      </c>
      <c r="Y955" s="29">
        <f ca="1">IFERROR(Table_TrackDisplacement[[#This Row],[Twist Delta Data]]-Table_TrackDisplacement[[#This Row],[Raw Twist Change]],"-")</f>
        <v>0</v>
      </c>
      <c r="Z9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1322.7736300306888</v>
      </c>
      <c r="AA955" s="29">
        <f>_xlfn.XLOOKUP(Table_TrackDisplacement[[#This Row],[Track ID]],Table__Track_Baseline[Track ID],Table__Track_Baseline[Avg. Gauge],"-")</f>
        <v>1322.4197928471017</v>
      </c>
      <c r="AB955" s="29">
        <f>IFERROR(Table_TrackDisplacement[[#This Row],[Gauge Raw Data]]-Table_TrackDisplacement[[#This Row],[BL Gauge Raw Data]],"-")</f>
        <v>0.35383718358707483</v>
      </c>
      <c r="AC9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0.64523936164413931</v>
      </c>
    </row>
    <row r="956" spans="1:29" x14ac:dyDescent="0.25">
      <c r="A956" s="27">
        <v>45841.243055555555</v>
      </c>
      <c r="B956" s="28" t="s">
        <v>12</v>
      </c>
      <c r="C956" s="28" t="str">
        <f>Table_TrackDisplacement[[#This Row],[Epoch]]&amp;"-"&amp;Table_TrackDisplacement[[#This Row],[Track ID]]</f>
        <v>45841.2430555556-250-RL-OP-0021</v>
      </c>
      <c r="D956" s="34">
        <v>51886.101888003854</v>
      </c>
      <c r="E956" s="34">
        <v>159195.44468170899</v>
      </c>
      <c r="F956" s="34">
        <v>18.86977464079656</v>
      </c>
      <c r="G956" s="34">
        <v>51885.743029345111</v>
      </c>
      <c r="H956" s="34">
        <v>159194.18588072801</v>
      </c>
      <c r="I956" s="34">
        <v>18.86578752268592</v>
      </c>
      <c r="J956" s="33">
        <v>-9.5402773877140135E-4</v>
      </c>
      <c r="K956" s="33">
        <v>-1.1721505725290626E-3</v>
      </c>
      <c r="L956" s="33">
        <v>-2.8171598076909277E-4</v>
      </c>
      <c r="M956" s="33">
        <v>5.3203781135380268E-5</v>
      </c>
      <c r="N956" s="33">
        <v>-8.1499860971234739E-4</v>
      </c>
      <c r="O956" s="33">
        <v>-2.8112275465375092E-4</v>
      </c>
      <c r="P956" s="29">
        <f>(Table_TrackDisplacement[[#This Row],[LR Track Z]]-Table_TrackDisplacement[[#This Row],[RR Track Z]])*1000</f>
        <v>3.9871181106398978</v>
      </c>
      <c r="Q956" s="29">
        <f>_xlfn.XLOOKUP(Table_TrackDisplacement[[#This Row],[Track ID]],Table__Track_Baseline[Track ID],Table__Track_Baseline[Avg. Cant],"-")</f>
        <v>3.9877113367552397</v>
      </c>
      <c r="R956" s="29">
        <f>Table_TrackDisplacement[[#This Row],[Cant Raw Data]]-Table_TrackDisplacement[[#This Row],[BL Cant Raw Data]]</f>
        <v>-5.9322611534184944E-4</v>
      </c>
      <c r="S956" s="30">
        <f>(Table_TrackDisplacement[[#This Row],[Delta LR Z]]-Table_TrackDisplacement[[#This Row],[Delta RR Z]])*1000</f>
        <v>-5.9322611534184944E-4</v>
      </c>
      <c r="T956" s="29">
        <f>Table_TrackDisplacement[[#This Row],[Cant Delta Data]]-Table_TrackDisplacement[[#This Row],[Raw Cant Change]]</f>
        <v>0</v>
      </c>
      <c r="U956" s="29">
        <f ca="1">IFERROR(Table_TrackDisplacement[[#This Row],[Cant Raw Data]]-OFFSET(Table_TrackDisplacement[[#This Row],[Cant Raw Data]],-2,0),"-")</f>
        <v>-10.221579071647113</v>
      </c>
      <c r="V956" s="29" t="str">
        <f ca="1">_xlfn.XLOOKUP(Table_TrackDisplacement[[#This Row],[Track ID]],Table__Track_Baseline[Track ID],Table__Track_Baseline[Avg. Twist],"-")</f>
        <v>-</v>
      </c>
      <c r="W956" s="29" t="str">
        <f ca="1">IFERROR(Table_TrackDisplacement[[#This Row],[Twist Raw Data]]-Table_TrackDisplacement[[#This Row],[BL Twist Raw Data]],"-")</f>
        <v>-</v>
      </c>
      <c r="X956" s="29">
        <f ca="1">IFERROR(Table_TrackDisplacement[[#This Row],[Cant Delta Data]]-OFFSET(Table_TrackDisplacement[[#This Row],[Cant Delta Data]],-2,0),"-")</f>
        <v>-0.71879080139325424</v>
      </c>
      <c r="Y956" s="29" t="str">
        <f ca="1">IFERROR(Table_TrackDisplacement[[#This Row],[Twist Delta Data]]-Table_TrackDisplacement[[#This Row],[Raw Twist Change]],"-")</f>
        <v>-</v>
      </c>
      <c r="Z9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1308.959641773765</v>
      </c>
      <c r="AA956" s="29">
        <f>_xlfn.XLOOKUP(Table_TrackDisplacement[[#This Row],[Track ID]],Table__Track_Baseline[Track ID],Table__Track_Baseline[Avg. Gauge],"-")</f>
        <v>1309.5795373260466</v>
      </c>
      <c r="AB956" s="29">
        <f>IFERROR(Table_TrackDisplacement[[#This Row],[Gauge Raw Data]]-Table_TrackDisplacement[[#This Row],[BL Gauge Raw Data]],"-")</f>
        <v>-0.61989555228160498</v>
      </c>
      <c r="AC9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1.0686782542724362</v>
      </c>
    </row>
    <row r="957" spans="1:29" x14ac:dyDescent="0.25">
      <c r="A957" s="27">
        <v>45841.243055555555</v>
      </c>
      <c r="B957" s="28" t="s">
        <v>13</v>
      </c>
      <c r="C957" s="28" t="str">
        <f>Table_TrackDisplacement[[#This Row],[Epoch]]&amp;"-"&amp;Table_TrackDisplacement[[#This Row],[Track ID]]</f>
        <v>45841.2430555556-250-RL-OP-0022</v>
      </c>
      <c r="D957" s="34">
        <v>51887.0635346048</v>
      </c>
      <c r="E957" s="34">
        <v>159195.1703903708</v>
      </c>
      <c r="F957" s="34">
        <v>18.869497718698447</v>
      </c>
      <c r="G957" s="34">
        <v>51886.704122307987</v>
      </c>
      <c r="H957" s="34">
        <v>159193.90965564147</v>
      </c>
      <c r="I957" s="34">
        <v>18.865652333606498</v>
      </c>
      <c r="J957" s="33">
        <v>-8.9753687643678859E-4</v>
      </c>
      <c r="K957" s="33">
        <v>-9.7408870351500809E-4</v>
      </c>
      <c r="L957" s="33">
        <v>-6.2788946414471525E-4</v>
      </c>
      <c r="M957" s="33">
        <v>1.1715063010342419E-4</v>
      </c>
      <c r="N957" s="33">
        <v>-5.9264121227897704E-4</v>
      </c>
      <c r="O957" s="33">
        <v>-6.1901068091785305E-4</v>
      </c>
      <c r="P957" s="29">
        <f>(Table_TrackDisplacement[[#This Row],[LR Track Z]]-Table_TrackDisplacement[[#This Row],[RR Track Z]])*1000</f>
        <v>3.845385091949538</v>
      </c>
      <c r="Q957" s="29">
        <f>_xlfn.XLOOKUP(Table_TrackDisplacement[[#This Row],[Track ID]],Table__Track_Baseline[Track ID],Table__Track_Baseline[Avg. Cant],"-")</f>
        <v>3.8542638751764002</v>
      </c>
      <c r="R957" s="29">
        <f>Table_TrackDisplacement[[#This Row],[Cant Raw Data]]-Table_TrackDisplacement[[#This Row],[BL Cant Raw Data]]</f>
        <v>-8.8787832268621969E-3</v>
      </c>
      <c r="S957" s="30">
        <f>(Table_TrackDisplacement[[#This Row],[Delta LR Z]]-Table_TrackDisplacement[[#This Row],[Delta RR Z]])*1000</f>
        <v>-8.8787832268621969E-3</v>
      </c>
      <c r="T957" s="29">
        <f>Table_TrackDisplacement[[#This Row],[Cant Delta Data]]-Table_TrackDisplacement[[#This Row],[Raw Cant Change]]</f>
        <v>0</v>
      </c>
      <c r="U957" s="29">
        <f ca="1">IFERROR(Table_TrackDisplacement[[#This Row],[Cant Raw Data]]-OFFSET(Table_TrackDisplacement[[#This Row],[Cant Raw Data]],-2,0),"-")</f>
        <v>-11.382546028958274</v>
      </c>
      <c r="V957" s="29" t="str">
        <f ca="1">_xlfn.XLOOKUP(Table_TrackDisplacement[[#This Row],[Track ID]],Table__Track_Baseline[Track ID],Table__Track_Baseline[Avg. Twist],"-")</f>
        <v>-</v>
      </c>
      <c r="W957" s="29" t="str">
        <f ca="1">IFERROR(Table_TrackDisplacement[[#This Row],[Twist Raw Data]]-Table_TrackDisplacement[[#This Row],[BL Twist Raw Data]],"-")</f>
        <v>-</v>
      </c>
      <c r="X957" s="29">
        <f ca="1">IFERROR(Table_TrackDisplacement[[#This Row],[Cant Delta Data]]-OFFSET(Table_TrackDisplacement[[#This Row],[Cant Delta Data]],-2,0),"-")</f>
        <v>-0.49433451426139641</v>
      </c>
      <c r="Y957" s="29" t="str">
        <f ca="1">IFERROR(Table_TrackDisplacement[[#This Row],[Twist Delta Data]]-Table_TrackDisplacement[[#This Row],[Raw Twist Change]],"-")</f>
        <v>-</v>
      </c>
      <c r="Z9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1310.9706494842223</v>
      </c>
      <c r="AA957" s="29">
        <f>_xlfn.XLOOKUP(Table_TrackDisplacement[[#This Row],[Track ID]],Table__Track_Baseline[Track ID],Table__Track_Baseline[Avg. Gauge],"-")</f>
        <v>1311.6159795455751</v>
      </c>
      <c r="AB957" s="29">
        <f>IFERROR(Table_TrackDisplacement[[#This Row],[Gauge Raw Data]]-Table_TrackDisplacement[[#This Row],[BL Gauge Raw Data]],"-")</f>
        <v>-0.64533006135275173</v>
      </c>
      <c r="AC9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1.0840533922693318</v>
      </c>
    </row>
    <row r="958" spans="1:29" x14ac:dyDescent="0.25">
      <c r="A958" s="27">
        <v>45841.243055555555</v>
      </c>
      <c r="B958" s="28" t="s">
        <v>14</v>
      </c>
      <c r="C958" s="28" t="str">
        <f>Table_TrackDisplacement[[#This Row],[Epoch]]&amp;"-"&amp;Table_TrackDisplacement[[#This Row],[Track ID]]</f>
        <v>45841.2430555556-250-RL-OP-0023</v>
      </c>
      <c r="D958" s="34">
        <v>51888.025181205747</v>
      </c>
      <c r="E958" s="34">
        <v>159194.89609903263</v>
      </c>
      <c r="F958" s="34">
        <v>18.869220796600338</v>
      </c>
      <c r="G958" s="34">
        <v>51887.665215270863</v>
      </c>
      <c r="H958" s="34">
        <v>159193.63343055494</v>
      </c>
      <c r="I958" s="34">
        <v>18.865517144527075</v>
      </c>
      <c r="J958" s="33">
        <v>-8.4104601410217583E-4</v>
      </c>
      <c r="K958" s="33">
        <v>-7.7602677629329264E-4</v>
      </c>
      <c r="L958" s="33">
        <v>-9.7406294751678502E-4</v>
      </c>
      <c r="M958" s="33">
        <v>1.8109748634742573E-4</v>
      </c>
      <c r="N958" s="33">
        <v>-3.7028378574177623E-4</v>
      </c>
      <c r="O958" s="33">
        <v>-9.5689860718195519E-4</v>
      </c>
      <c r="P958" s="29">
        <f>(Table_TrackDisplacement[[#This Row],[LR Track Z]]-Table_TrackDisplacement[[#This Row],[RR Track Z]])*1000</f>
        <v>3.7036520732627309</v>
      </c>
      <c r="Q958" s="29">
        <f>_xlfn.XLOOKUP(Table_TrackDisplacement[[#This Row],[Track ID]],Table__Track_Baseline[Track ID],Table__Track_Baseline[Avg. Cant],"-")</f>
        <v>3.7208164135975608</v>
      </c>
      <c r="R958" s="29">
        <f>Table_TrackDisplacement[[#This Row],[Cant Raw Data]]-Table_TrackDisplacement[[#This Row],[BL Cant Raw Data]]</f>
        <v>-1.7164340334829831E-2</v>
      </c>
      <c r="S958" s="30">
        <f>(Table_TrackDisplacement[[#This Row],[Delta LR Z]]-Table_TrackDisplacement[[#This Row],[Delta RR Z]])*1000</f>
        <v>-1.7164340334829831E-2</v>
      </c>
      <c r="T958" s="29">
        <f>Table_TrackDisplacement[[#This Row],[Cant Delta Data]]-Table_TrackDisplacement[[#This Row],[Raw Cant Change]]</f>
        <v>0</v>
      </c>
      <c r="U958" s="29">
        <f ca="1">IFERROR(Table_TrackDisplacement[[#This Row],[Cant Raw Data]]-OFFSET(Table_TrackDisplacement[[#This Row],[Cant Raw Data]],-2,0),"-")</f>
        <v>-0.28346603737716691</v>
      </c>
      <c r="V958" s="29">
        <f ca="1">_xlfn.XLOOKUP(Table_TrackDisplacement[[#This Row],[Track ID]],Table__Track_Baseline[Track ID],Table__Track_Baseline[Avg. Twist],"-")</f>
        <v>-0.26689492315767893</v>
      </c>
      <c r="W958" s="29">
        <f ca="1">IFERROR(Table_TrackDisplacement[[#This Row],[Twist Raw Data]]-Table_TrackDisplacement[[#This Row],[BL Twist Raw Data]],"-")</f>
        <v>-1.6571114219487981E-2</v>
      </c>
      <c r="X958" s="29">
        <f ca="1">IFERROR(Table_TrackDisplacement[[#This Row],[Cant Delta Data]]-OFFSET(Table_TrackDisplacement[[#This Row],[Cant Delta Data]],-2,0),"-")</f>
        <v>-1.6571114219487981E-2</v>
      </c>
      <c r="Y958" s="29">
        <f ca="1">IFERROR(Table_TrackDisplacement[[#This Row],[Twist Delta Data]]-Table_TrackDisplacement[[#This Row],[Raw Twist Change]],"-")</f>
        <v>0</v>
      </c>
      <c r="Z9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1312.981673851986</v>
      </c>
      <c r="AA958" s="29">
        <f>_xlfn.XLOOKUP(Table_TrackDisplacement[[#This Row],[Track ID]],Table__Track_Baseline[Track ID],Table__Track_Baseline[Avg. Gauge],"-")</f>
        <v>1313.6524365911453</v>
      </c>
      <c r="AB958" s="29">
        <f>IFERROR(Table_TrackDisplacement[[#This Row],[Gauge Raw Data]]-Table_TrackDisplacement[[#This Row],[BL Gauge Raw Data]],"-")</f>
        <v>-0.67076273915927231</v>
      </c>
      <c r="AC9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1.0998633208140829</v>
      </c>
    </row>
    <row r="959" spans="1:29" x14ac:dyDescent="0.25">
      <c r="A959" s="27">
        <v>45841.243055555555</v>
      </c>
      <c r="B959" s="28" t="s">
        <v>15</v>
      </c>
      <c r="C959" s="28" t="str">
        <f>Table_TrackDisplacement[[#This Row],[Epoch]]&amp;"-"&amp;Table_TrackDisplacement[[#This Row],[Track ID]]</f>
        <v>45841.2430555556-250-RL-OP-0024</v>
      </c>
      <c r="D959" s="34">
        <v>51888.986370874853</v>
      </c>
      <c r="E959" s="34">
        <v>159194.62130361149</v>
      </c>
      <c r="F959" s="34">
        <v>18.868826181781611</v>
      </c>
      <c r="G959" s="34">
        <v>51888.624024403252</v>
      </c>
      <c r="H959" s="34">
        <v>159193.35679661779</v>
      </c>
      <c r="I959" s="34">
        <v>18.864752372254646</v>
      </c>
      <c r="J959" s="33">
        <v>5.8968318626284599E-5</v>
      </c>
      <c r="K959" s="33">
        <v>-7.9451524652540684E-4</v>
      </c>
      <c r="L959" s="33">
        <v>-6.887703344169438E-4</v>
      </c>
      <c r="M959" s="33">
        <v>-1.0716997567215003E-3</v>
      </c>
      <c r="N959" s="33">
        <v>-2.496251545380801E-4</v>
      </c>
      <c r="O959" s="33">
        <v>-7.0073451241725593E-4</v>
      </c>
      <c r="P959" s="29">
        <f>(Table_TrackDisplacement[[#This Row],[LR Track Z]]-Table_TrackDisplacement[[#This Row],[RR Track Z]])*1000</f>
        <v>4.0738095269645669</v>
      </c>
      <c r="Q959" s="29">
        <f>_xlfn.XLOOKUP(Table_TrackDisplacement[[#This Row],[Track ID]],Table__Track_Baseline[Track ID],Table__Track_Baseline[Avg. Cant],"-")</f>
        <v>4.0618453489642548</v>
      </c>
      <c r="R959" s="29">
        <f>Table_TrackDisplacement[[#This Row],[Cant Raw Data]]-Table_TrackDisplacement[[#This Row],[BL Cant Raw Data]]</f>
        <v>1.1964178000312131E-2</v>
      </c>
      <c r="S959" s="30">
        <f>(Table_TrackDisplacement[[#This Row],[Delta LR Z]]-Table_TrackDisplacement[[#This Row],[Delta RR Z]])*1000</f>
        <v>1.1964178000312131E-2</v>
      </c>
      <c r="T959" s="29">
        <f>Table_TrackDisplacement[[#This Row],[Cant Delta Data]]-Table_TrackDisplacement[[#This Row],[Raw Cant Change]]</f>
        <v>0</v>
      </c>
      <c r="U959" s="29">
        <f ca="1">IFERROR(Table_TrackDisplacement[[#This Row],[Cant Raw Data]]-OFFSET(Table_TrackDisplacement[[#This Row],[Cant Raw Data]],-2,0),"-")</f>
        <v>0.22842443501502885</v>
      </c>
      <c r="V959" s="29">
        <f ca="1">_xlfn.XLOOKUP(Table_TrackDisplacement[[#This Row],[Track ID]],Table__Track_Baseline[Track ID],Table__Track_Baseline[Avg. Twist],"-")</f>
        <v>0.20758147378785452</v>
      </c>
      <c r="W959" s="29">
        <f ca="1">IFERROR(Table_TrackDisplacement[[#This Row],[Twist Raw Data]]-Table_TrackDisplacement[[#This Row],[BL Twist Raw Data]],"-")</f>
        <v>2.0842961227174328E-2</v>
      </c>
      <c r="X959" s="29">
        <f ca="1">IFERROR(Table_TrackDisplacement[[#This Row],[Cant Delta Data]]-OFFSET(Table_TrackDisplacement[[#This Row],[Cant Delta Data]],-2,0),"-")</f>
        <v>2.0842961227174328E-2</v>
      </c>
      <c r="Y959" s="29">
        <f ca="1">IFERROR(Table_TrackDisplacement[[#This Row],[Twist Delta Data]]-Table_TrackDisplacement[[#This Row],[Raw Twist Change]],"-")</f>
        <v>0</v>
      </c>
      <c r="Z9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1315.4046900169383</v>
      </c>
      <c r="AA959" s="29">
        <f>_xlfn.XLOOKUP(Table_TrackDisplacement[[#This Row],[Track ID]],Table__Track_Baseline[Track ID],Table__Track_Baseline[Avg. Gauge],"-")</f>
        <v>1315.6175827293309</v>
      </c>
      <c r="AB959" s="29">
        <f>IFERROR(Table_TrackDisplacement[[#This Row],[Gauge Raw Data]]-Table_TrackDisplacement[[#This Row],[BL Gauge Raw Data]],"-")</f>
        <v>-0.21289271239265872</v>
      </c>
      <c r="AC9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1.2551727572377616</v>
      </c>
    </row>
    <row r="960" spans="1:29" x14ac:dyDescent="0.25">
      <c r="A960" s="27">
        <v>45841.243055555555</v>
      </c>
      <c r="B960" s="28" t="s">
        <v>16</v>
      </c>
      <c r="C960" s="28" t="str">
        <f>Table_TrackDisplacement[[#This Row],[Epoch]]&amp;"-"&amp;Table_TrackDisplacement[[#This Row],[Track ID]]</f>
        <v>45841.2430555556-250-RL-OP-0025</v>
      </c>
      <c r="D960" s="34">
        <v>51889.947836238091</v>
      </c>
      <c r="E960" s="34">
        <v>159194.34637781818</v>
      </c>
      <c r="F960" s="34">
        <v>18.868421879144371</v>
      </c>
      <c r="G960" s="34">
        <v>51889.584791712696</v>
      </c>
      <c r="H960" s="34">
        <v>159193.07944225875</v>
      </c>
      <c r="I960" s="34">
        <v>18.863894115171242</v>
      </c>
      <c r="J960" s="33">
        <v>1.2274542677914724E-4</v>
      </c>
      <c r="K960" s="33">
        <v>-5.7227342040278018E-4</v>
      </c>
      <c r="L960" s="33">
        <v>-3.5216026997630934E-4</v>
      </c>
      <c r="M960" s="33">
        <v>-1.1540091873030178E-3</v>
      </c>
      <c r="N960" s="33">
        <v>-5.3618825040757656E-4</v>
      </c>
      <c r="O960" s="33">
        <v>-3.5718556558350656E-4</v>
      </c>
      <c r="P960" s="29">
        <f>(Table_TrackDisplacement[[#This Row],[LR Track Z]]-Table_TrackDisplacement[[#This Row],[RR Track Z]])*1000</f>
        <v>4.5277639731295949</v>
      </c>
      <c r="Q960" s="29">
        <f>_xlfn.XLOOKUP(Table_TrackDisplacement[[#This Row],[Track ID]],Table__Track_Baseline[Track ID],Table__Track_Baseline[Avg. Cant],"-")</f>
        <v>4.5227386775223977</v>
      </c>
      <c r="R960" s="29">
        <f>Table_TrackDisplacement[[#This Row],[Cant Raw Data]]-Table_TrackDisplacement[[#This Row],[BL Cant Raw Data]]</f>
        <v>5.0252956071972221E-3</v>
      </c>
      <c r="S960" s="30">
        <f>(Table_TrackDisplacement[[#This Row],[Delta LR Z]]-Table_TrackDisplacement[[#This Row],[Delta RR Z]])*1000</f>
        <v>5.0252956071972221E-3</v>
      </c>
      <c r="T960" s="29">
        <f>Table_TrackDisplacement[[#This Row],[Cant Delta Data]]-Table_TrackDisplacement[[#This Row],[Raw Cant Change]]</f>
        <v>0</v>
      </c>
      <c r="U960" s="29">
        <f ca="1">IFERROR(Table_TrackDisplacement[[#This Row],[Cant Raw Data]]-OFFSET(Table_TrackDisplacement[[#This Row],[Cant Raw Data]],-2,0),"-")</f>
        <v>0.82411189986686395</v>
      </c>
      <c r="V960" s="29">
        <f ca="1">_xlfn.XLOOKUP(Table_TrackDisplacement[[#This Row],[Track ID]],Table__Track_Baseline[Track ID],Table__Track_Baseline[Avg. Twist],"-")</f>
        <v>0.8019222639248369</v>
      </c>
      <c r="W960" s="29">
        <f ca="1">IFERROR(Table_TrackDisplacement[[#This Row],[Twist Raw Data]]-Table_TrackDisplacement[[#This Row],[BL Twist Raw Data]],"-")</f>
        <v>2.2189635942027053E-2</v>
      </c>
      <c r="X960" s="29">
        <f ca="1">IFERROR(Table_TrackDisplacement[[#This Row],[Cant Delta Data]]-OFFSET(Table_TrackDisplacement[[#This Row],[Cant Delta Data]],-2,0),"-")</f>
        <v>2.2189635942027053E-2</v>
      </c>
      <c r="Y960" s="29">
        <f ca="1">IFERROR(Table_TrackDisplacement[[#This Row],[Twist Delta Data]]-Table_TrackDisplacement[[#This Row],[Raw Twist Change]],"-")</f>
        <v>0</v>
      </c>
      <c r="Z9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1317.9330558887702</v>
      </c>
      <c r="AA960" s="29">
        <f>_xlfn.XLOOKUP(Table_TrackDisplacement[[#This Row],[Track ID]],Table__Track_Baseline[Track ID],Table__Track_Baseline[Avg. Gauge],"-")</f>
        <v>1317.6166071174061</v>
      </c>
      <c r="AB960" s="29">
        <f>IFERROR(Table_TrackDisplacement[[#This Row],[Gauge Raw Data]]-Table_TrackDisplacement[[#This Row],[BL Gauge Raw Data]],"-")</f>
        <v>0.31644877136409377</v>
      </c>
      <c r="AC9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1.2772743392355539</v>
      </c>
    </row>
    <row r="961" spans="1:29" x14ac:dyDescent="0.25">
      <c r="A961" s="27">
        <v>45841.243055555555</v>
      </c>
      <c r="B961" s="28" t="s">
        <v>17</v>
      </c>
      <c r="C961" s="28" t="str">
        <f>Table_TrackDisplacement[[#This Row],[Epoch]]&amp;"-"&amp;Table_TrackDisplacement[[#This Row],[Track ID]]</f>
        <v>45841.2430555556-250-RL-OP-0026</v>
      </c>
      <c r="D961" s="34">
        <v>51890.909301601328</v>
      </c>
      <c r="E961" s="34">
        <v>159194.07145202486</v>
      </c>
      <c r="F961" s="34">
        <v>18.868017576507135</v>
      </c>
      <c r="G961" s="34">
        <v>51890.545559022146</v>
      </c>
      <c r="H961" s="34">
        <v>159192.80208789968</v>
      </c>
      <c r="I961" s="34">
        <v>18.863035858087837</v>
      </c>
      <c r="J961" s="33">
        <v>1.8652253493200988E-4</v>
      </c>
      <c r="K961" s="33">
        <v>-3.5003162338398397E-4</v>
      </c>
      <c r="L961" s="33">
        <v>-1.5550205532122163E-5</v>
      </c>
      <c r="M961" s="33">
        <v>-1.2363186178845353E-3</v>
      </c>
      <c r="N961" s="33">
        <v>-8.2275140448473394E-4</v>
      </c>
      <c r="O961" s="33">
        <v>-1.3636618756862617E-5</v>
      </c>
      <c r="P961" s="29">
        <f>(Table_TrackDisplacement[[#This Row],[LR Track Z]]-Table_TrackDisplacement[[#This Row],[RR Track Z]])*1000</f>
        <v>4.9817184192981756</v>
      </c>
      <c r="Q961" s="29">
        <f>_xlfn.XLOOKUP(Table_TrackDisplacement[[#This Row],[Track ID]],Table__Track_Baseline[Track ID],Table__Track_Baseline[Avg. Cant],"-")</f>
        <v>4.9836320060734352</v>
      </c>
      <c r="R961" s="29">
        <f>Table_TrackDisplacement[[#This Row],[Cant Raw Data]]-Table_TrackDisplacement[[#This Row],[BL Cant Raw Data]]</f>
        <v>-1.9135867752595459E-3</v>
      </c>
      <c r="S961" s="30">
        <f>(Table_TrackDisplacement[[#This Row],[Delta LR Z]]-Table_TrackDisplacement[[#This Row],[Delta RR Z]])*1000</f>
        <v>-1.9135867752595459E-3</v>
      </c>
      <c r="T961" s="29">
        <f>Table_TrackDisplacement[[#This Row],[Cant Delta Data]]-Table_TrackDisplacement[[#This Row],[Raw Cant Change]]</f>
        <v>0</v>
      </c>
      <c r="U961" s="29">
        <f ca="1">IFERROR(Table_TrackDisplacement[[#This Row],[Cant Raw Data]]-OFFSET(Table_TrackDisplacement[[#This Row],[Cant Raw Data]],-2,0),"-")</f>
        <v>0.90790889233360872</v>
      </c>
      <c r="V961" s="29">
        <f ca="1">_xlfn.XLOOKUP(Table_TrackDisplacement[[#This Row],[Track ID]],Table__Track_Baseline[Track ID],Table__Track_Baseline[Avg. Twist],"-")</f>
        <v>0.9217866571091804</v>
      </c>
      <c r="W961" s="29">
        <f ca="1">IFERROR(Table_TrackDisplacement[[#This Row],[Twist Raw Data]]-Table_TrackDisplacement[[#This Row],[BL Twist Raw Data]],"-")</f>
        <v>-1.3877764775571677E-2</v>
      </c>
      <c r="X961" s="29">
        <f ca="1">IFERROR(Table_TrackDisplacement[[#This Row],[Cant Delta Data]]-OFFSET(Table_TrackDisplacement[[#This Row],[Cant Delta Data]],-2,0),"-")</f>
        <v>-1.3877764775571677E-2</v>
      </c>
      <c r="Y961" s="29">
        <f ca="1">IFERROR(Table_TrackDisplacement[[#This Row],[Twist Delta Data]]-Table_TrackDisplacement[[#This Row],[Raw Twist Change]],"-")</f>
        <v>0</v>
      </c>
      <c r="Z9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1320.4615722273495</v>
      </c>
      <c r="AA961" s="29">
        <f>_xlfn.XLOOKUP(Table_TrackDisplacement[[#This Row],[Track ID]],Table__Track_Baseline[Track ID],Table__Track_Baseline[Avg. Gauge],"-")</f>
        <v>1319.6157879683969</v>
      </c>
      <c r="AB961" s="29">
        <f>IFERROR(Table_TrackDisplacement[[#This Row],[Gauge Raw Data]]-Table_TrackDisplacement[[#This Row],[BL Gauge Raw Data]],"-")</f>
        <v>0.8457842589525626</v>
      </c>
      <c r="AC9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1.4993147099280399</v>
      </c>
    </row>
    <row r="962" spans="1:29" x14ac:dyDescent="0.25">
      <c r="A962" s="27">
        <v>45841.243055555555</v>
      </c>
      <c r="B962" s="28" t="s">
        <v>18</v>
      </c>
      <c r="C962" s="28" t="str">
        <f>Table_TrackDisplacement[[#This Row],[Epoch]]&amp;"-"&amp;Table_TrackDisplacement[[#This Row],[Track ID]]</f>
        <v>45841.2430555556-250-RL-OP-0027</v>
      </c>
      <c r="D962" s="34">
        <v>51891.869997674046</v>
      </c>
      <c r="E962" s="34">
        <v>159193.79503821288</v>
      </c>
      <c r="F962" s="34">
        <v>18.865661670375356</v>
      </c>
      <c r="G962" s="34">
        <v>51891.504353461787</v>
      </c>
      <c r="H962" s="34">
        <v>159192.52590810764</v>
      </c>
      <c r="I962" s="34">
        <v>18.861283132921656</v>
      </c>
      <c r="J962" s="33">
        <v>-9.9999999656574801E-4</v>
      </c>
      <c r="K962" s="33">
        <v>0</v>
      </c>
      <c r="L962" s="33">
        <v>0</v>
      </c>
      <c r="M962" s="33">
        <v>-5.9261651040287688E-4</v>
      </c>
      <c r="N962" s="33">
        <v>-7.431048434227705E-4</v>
      </c>
      <c r="O962" s="33">
        <v>2.6530467422958282E-7</v>
      </c>
      <c r="P962" s="29">
        <f>(Table_TrackDisplacement[[#This Row],[LR Track Z]]-Table_TrackDisplacement[[#This Row],[RR Track Z]])*1000</f>
        <v>4.3785374537002042</v>
      </c>
      <c r="Q962" s="29">
        <f>_xlfn.XLOOKUP(Table_TrackDisplacement[[#This Row],[Track ID]],Table__Track_Baseline[Track ID],Table__Track_Baseline[Avg. Cant],"-")</f>
        <v>4.3788027583744338</v>
      </c>
      <c r="R962" s="29">
        <f>Table_TrackDisplacement[[#This Row],[Cant Raw Data]]-Table_TrackDisplacement[[#This Row],[BL Cant Raw Data]]</f>
        <v>-2.6530467422958282E-4</v>
      </c>
      <c r="S962" s="30">
        <f>(Table_TrackDisplacement[[#This Row],[Delta LR Z]]-Table_TrackDisplacement[[#This Row],[Delta RR Z]])*1000</f>
        <v>-2.6530467422958282E-4</v>
      </c>
      <c r="T962" s="29">
        <f>Table_TrackDisplacement[[#This Row],[Cant Delta Data]]-Table_TrackDisplacement[[#This Row],[Raw Cant Change]]</f>
        <v>0</v>
      </c>
      <c r="U962" s="29">
        <f ca="1">IFERROR(Table_TrackDisplacement[[#This Row],[Cant Raw Data]]-OFFSET(Table_TrackDisplacement[[#This Row],[Cant Raw Data]],-2,0),"-")</f>
        <v>-0.14922651942939069</v>
      </c>
      <c r="V962" s="29">
        <f ca="1">_xlfn.XLOOKUP(Table_TrackDisplacement[[#This Row],[Track ID]],Table__Track_Baseline[Track ID],Table__Track_Baseline[Avg. Twist],"-")</f>
        <v>-0.14393591914796389</v>
      </c>
      <c r="W962" s="29">
        <f ca="1">IFERROR(Table_TrackDisplacement[[#This Row],[Twist Raw Data]]-Table_TrackDisplacement[[#This Row],[BL Twist Raw Data]],"-")</f>
        <v>-5.2906002814268049E-3</v>
      </c>
      <c r="X962" s="29">
        <f ca="1">IFERROR(Table_TrackDisplacement[[#This Row],[Cant Delta Data]]-OFFSET(Table_TrackDisplacement[[#This Row],[Cant Delta Data]],-2,0),"-")</f>
        <v>-5.2906002814268049E-3</v>
      </c>
      <c r="Y962" s="29">
        <f ca="1">IFERROR(Table_TrackDisplacement[[#This Row],[Twist Delta Data]]-Table_TrackDisplacement[[#This Row],[Raw Twist Change]],"-")</f>
        <v>0</v>
      </c>
      <c r="Z9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1320.7596623063118</v>
      </c>
      <c r="AA962" s="29">
        <f>_xlfn.XLOOKUP(Table_TrackDisplacement[[#This Row],[Track ID]],Table__Track_Baseline[Track ID],Table__Track_Baseline[Avg. Gauge],"-")</f>
        <v>1320.1585236010314</v>
      </c>
      <c r="AB962" s="29">
        <f>IFERROR(Table_TrackDisplacement[[#This Row],[Gauge Raw Data]]-Table_TrackDisplacement[[#This Row],[BL Gauge Raw Data]],"-")</f>
        <v>0.60113870528039115</v>
      </c>
      <c r="AC9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0.84744686175781236</v>
      </c>
    </row>
    <row r="963" spans="1:29" x14ac:dyDescent="0.25">
      <c r="A963" s="27">
        <v>45841.243055555555</v>
      </c>
      <c r="B963" s="28" t="s">
        <v>19</v>
      </c>
      <c r="C963" s="28" t="str">
        <f>Table_TrackDisplacement[[#This Row],[Epoch]]&amp;"-"&amp;Table_TrackDisplacement[[#This Row],[Track ID]]</f>
        <v>45841.2430555556-250-RL-OP-0028</v>
      </c>
      <c r="D963" s="34">
        <v>51892.83098666594</v>
      </c>
      <c r="E963" s="34">
        <v>159193.51846240537</v>
      </c>
      <c r="F963" s="34">
        <v>18.863216230483452</v>
      </c>
      <c r="G963" s="34">
        <v>51892.465288045249</v>
      </c>
      <c r="H963" s="34">
        <v>159192.24913834574</v>
      </c>
      <c r="I963" s="34">
        <v>18.859487246856443</v>
      </c>
      <c r="J963" s="33">
        <v>-9.9999999656574801E-4</v>
      </c>
      <c r="K963" s="33">
        <v>0</v>
      </c>
      <c r="L963" s="33">
        <v>0</v>
      </c>
      <c r="M963" s="33">
        <v>-5.151581863174215E-4</v>
      </c>
      <c r="N963" s="33">
        <v>-4.743860918097198E-4</v>
      </c>
      <c r="O963" s="33">
        <v>5.4282002182048927E-7</v>
      </c>
      <c r="P963" s="29">
        <f>(Table_TrackDisplacement[[#This Row],[LR Track Z]]-Table_TrackDisplacement[[#This Row],[RR Track Z]])*1000</f>
        <v>3.7289836270097965</v>
      </c>
      <c r="Q963" s="29">
        <f>_xlfn.XLOOKUP(Table_TrackDisplacement[[#This Row],[Track ID]],Table__Track_Baseline[Track ID],Table__Track_Baseline[Avg. Cant],"-")</f>
        <v>3.729526447031617</v>
      </c>
      <c r="R963" s="29">
        <f>Table_TrackDisplacement[[#This Row],[Cant Raw Data]]-Table_TrackDisplacement[[#This Row],[BL Cant Raw Data]]</f>
        <v>-5.4282002182048927E-4</v>
      </c>
      <c r="S963" s="30">
        <f>(Table_TrackDisplacement[[#This Row],[Delta LR Z]]-Table_TrackDisplacement[[#This Row],[Delta RR Z]])*1000</f>
        <v>-5.4282002182048927E-4</v>
      </c>
      <c r="T963" s="29">
        <f>Table_TrackDisplacement[[#This Row],[Cant Delta Data]]-Table_TrackDisplacement[[#This Row],[Raw Cant Change]]</f>
        <v>0</v>
      </c>
      <c r="U963" s="29">
        <f ca="1">IFERROR(Table_TrackDisplacement[[#This Row],[Cant Raw Data]]-OFFSET(Table_TrackDisplacement[[#This Row],[Cant Raw Data]],-2,0),"-")</f>
        <v>-1.2527347922883791</v>
      </c>
      <c r="V963" s="29">
        <f ca="1">_xlfn.XLOOKUP(Table_TrackDisplacement[[#This Row],[Track ID]],Table__Track_Baseline[Track ID],Table__Track_Baseline[Avg. Twist],"-")</f>
        <v>-1.2541055590418182</v>
      </c>
      <c r="W963" s="29">
        <f ca="1">IFERROR(Table_TrackDisplacement[[#This Row],[Twist Raw Data]]-Table_TrackDisplacement[[#This Row],[BL Twist Raw Data]],"-")</f>
        <v>1.3707667534390566E-3</v>
      </c>
      <c r="X963" s="29">
        <f ca="1">IFERROR(Table_TrackDisplacement[[#This Row],[Cant Delta Data]]-OFFSET(Table_TrackDisplacement[[#This Row],[Cant Delta Data]],-2,0),"-")</f>
        <v>1.3707667534390566E-3</v>
      </c>
      <c r="Y963" s="29">
        <f ca="1">IFERROR(Table_TrackDisplacement[[#This Row],[Twist Delta Data]]-Table_TrackDisplacement[[#This Row],[Raw Twist Change]],"-")</f>
        <v>0</v>
      </c>
      <c r="Z9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1320.9591041524325</v>
      </c>
      <c r="AA963" s="29">
        <f>_xlfn.XLOOKUP(Table_TrackDisplacement[[#This Row],[Track ID]],Table__Track_Baseline[Track ID],Table__Track_Baseline[Avg. Gauge],"-")</f>
        <v>1320.6376231231336</v>
      </c>
      <c r="AB963" s="29">
        <f>IFERROR(Table_TrackDisplacement[[#This Row],[Gauge Raw Data]]-Table_TrackDisplacement[[#This Row],[BL Gauge Raw Data]],"-")</f>
        <v>0.32148102929886591</v>
      </c>
      <c r="AC9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0.67831706430028005</v>
      </c>
    </row>
    <row r="964" spans="1:29" x14ac:dyDescent="0.25">
      <c r="A964" s="27">
        <v>45841.243055555555</v>
      </c>
      <c r="B964" s="28" t="s">
        <v>20</v>
      </c>
      <c r="C964" s="28" t="str">
        <f>Table_TrackDisplacement[[#This Row],[Epoch]]&amp;"-"&amp;Table_TrackDisplacement[[#This Row],[Track ID]]</f>
        <v>45841.2430555556-250-RL-OP-0029</v>
      </c>
      <c r="D964" s="34">
        <v>51893.791838945894</v>
      </c>
      <c r="E964" s="34">
        <v>159193.24190592306</v>
      </c>
      <c r="F964" s="34">
        <v>18.860908806466888</v>
      </c>
      <c r="G964" s="34">
        <v>51893.426692719338</v>
      </c>
      <c r="H964" s="34">
        <v>159191.97223227765</v>
      </c>
      <c r="I964" s="34">
        <v>18.857700906113323</v>
      </c>
      <c r="J964" s="33">
        <v>-9.9551698076538742E-4</v>
      </c>
      <c r="K964" s="33">
        <v>1.5529978554695845E-5</v>
      </c>
      <c r="L964" s="33">
        <v>-1.1746922396582704E-5</v>
      </c>
      <c r="M964" s="33">
        <v>1.6082049114629626E-7</v>
      </c>
      <c r="N964" s="33">
        <v>-3.3277564216405153E-4</v>
      </c>
      <c r="O964" s="33">
        <v>2.8613555969059234E-11</v>
      </c>
      <c r="P964" s="29">
        <f>(Table_TrackDisplacement[[#This Row],[LR Track Z]]-Table_TrackDisplacement[[#This Row],[RR Track Z]])*1000</f>
        <v>3.2079003535656625</v>
      </c>
      <c r="Q964" s="29">
        <f>_xlfn.XLOOKUP(Table_TrackDisplacement[[#This Row],[Track ID]],Table__Track_Baseline[Track ID],Table__Track_Baseline[Avg. Cant],"-")</f>
        <v>3.2196473045758012</v>
      </c>
      <c r="R964" s="29">
        <f>Table_TrackDisplacement[[#This Row],[Cant Raw Data]]-Table_TrackDisplacement[[#This Row],[BL Cant Raw Data]]</f>
        <v>-1.1746951010138673E-2</v>
      </c>
      <c r="S964" s="30">
        <f>(Table_TrackDisplacement[[#This Row],[Delta LR Z]]-Table_TrackDisplacement[[#This Row],[Delta RR Z]])*1000</f>
        <v>-1.1746951010138673E-2</v>
      </c>
      <c r="T964" s="29">
        <f>Table_TrackDisplacement[[#This Row],[Cant Delta Data]]-Table_TrackDisplacement[[#This Row],[Raw Cant Change]]</f>
        <v>0</v>
      </c>
      <c r="U964" s="29">
        <f ca="1">IFERROR(Table_TrackDisplacement[[#This Row],[Cant Raw Data]]-OFFSET(Table_TrackDisplacement[[#This Row],[Cant Raw Data]],-2,0),"-")</f>
        <v>-1.1706371001345417</v>
      </c>
      <c r="V964" s="29">
        <f ca="1">_xlfn.XLOOKUP(Table_TrackDisplacement[[#This Row],[Track ID]],Table__Track_Baseline[Track ID],Table__Track_Baseline[Avg. Twist],"-")</f>
        <v>-1.1591554537986326</v>
      </c>
      <c r="W964" s="29">
        <f ca="1">IFERROR(Table_TrackDisplacement[[#This Row],[Twist Raw Data]]-Table_TrackDisplacement[[#This Row],[BL Twist Raw Data]],"-")</f>
        <v>-1.148164633590909E-2</v>
      </c>
      <c r="X964" s="29">
        <f ca="1">IFERROR(Table_TrackDisplacement[[#This Row],[Cant Delta Data]]-OFFSET(Table_TrackDisplacement[[#This Row],[Cant Delta Data]],-2,0),"-")</f>
        <v>-1.148164633590909E-2</v>
      </c>
      <c r="Y964" s="29">
        <f ca="1">IFERROR(Table_TrackDisplacement[[#This Row],[Twist Delta Data]]-Table_TrackDisplacement[[#This Row],[Raw Twist Change]],"-")</f>
        <v>0</v>
      </c>
      <c r="Z9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1321.1408794063266</v>
      </c>
      <c r="AA964" s="29">
        <f>_xlfn.XLOOKUP(Table_TrackDisplacement[[#This Row],[Track ID]],Table__Track_Baseline[Track ID],Table__Track_Baseline[Avg. Gauge],"-")</f>
        <v>1321.0817834196855</v>
      </c>
      <c r="AB964" s="29">
        <f>IFERROR(Table_TrackDisplacement[[#This Row],[Gauge Raw Data]]-Table_TrackDisplacement[[#This Row],[BL Gauge Raw Data]],"-")</f>
        <v>5.9095986641068521E-2</v>
      </c>
      <c r="AC9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1.0549071429265005</v>
      </c>
    </row>
    <row r="965" spans="1:29" x14ac:dyDescent="0.25">
      <c r="A965" s="27">
        <v>45841.243055555555</v>
      </c>
      <c r="B965" s="28" t="s">
        <v>21</v>
      </c>
      <c r="C965" s="28" t="str">
        <f>Table_TrackDisplacement[[#This Row],[Epoch]]&amp;"-"&amp;Table_TrackDisplacement[[#This Row],[Track ID]]</f>
        <v>45841.2430555556-250-RL-OP-0030</v>
      </c>
      <c r="D965" s="34">
        <v>51894.752729759806</v>
      </c>
      <c r="E965" s="34">
        <v>159192.96497846718</v>
      </c>
      <c r="F965" s="34">
        <v>18.861075912100414</v>
      </c>
      <c r="G965" s="34">
        <v>51894.38758316014</v>
      </c>
      <c r="H965" s="34">
        <v>159191.6953035295</v>
      </c>
      <c r="I965" s="34">
        <v>18.857871870891774</v>
      </c>
      <c r="J965" s="33">
        <v>-9.1045029694214463E-4</v>
      </c>
      <c r="K965" s="33">
        <v>3.1021650647744536E-4</v>
      </c>
      <c r="L965" s="33">
        <v>-2.3464867567213332E-4</v>
      </c>
      <c r="M965" s="33">
        <v>3.0504175811074674E-5</v>
      </c>
      <c r="N965" s="33">
        <v>-2.2755490499548614E-4</v>
      </c>
      <c r="O965" s="33">
        <v>5.4274025274025917E-9</v>
      </c>
      <c r="P965" s="29">
        <f>(Table_TrackDisplacement[[#This Row],[LR Track Z]]-Table_TrackDisplacement[[#This Row],[RR Track Z]])*1000</f>
        <v>3.2040412086402625</v>
      </c>
      <c r="Q965" s="29">
        <f>_xlfn.XLOOKUP(Table_TrackDisplacement[[#This Row],[Track ID]],Table__Track_Baseline[Track ID],Table__Track_Baseline[Avg. Cant],"-")</f>
        <v>3.4386953117149233</v>
      </c>
      <c r="R965" s="29">
        <f>Table_TrackDisplacement[[#This Row],[Cant Raw Data]]-Table_TrackDisplacement[[#This Row],[BL Cant Raw Data]]</f>
        <v>-0.23465410307466072</v>
      </c>
      <c r="S965" s="30">
        <f>(Table_TrackDisplacement[[#This Row],[Delta LR Z]]-Table_TrackDisplacement[[#This Row],[Delta RR Z]])*1000</f>
        <v>-0.23465410307466072</v>
      </c>
      <c r="T965" s="29">
        <f>Table_TrackDisplacement[[#This Row],[Cant Delta Data]]-Table_TrackDisplacement[[#This Row],[Raw Cant Change]]</f>
        <v>0</v>
      </c>
      <c r="U965" s="29">
        <f ca="1">IFERROR(Table_TrackDisplacement[[#This Row],[Cant Raw Data]]-OFFSET(Table_TrackDisplacement[[#This Row],[Cant Raw Data]],-2,0),"-")</f>
        <v>-0.52494241836953393</v>
      </c>
      <c r="V965" s="29">
        <f ca="1">_xlfn.XLOOKUP(Table_TrackDisplacement[[#This Row],[Track ID]],Table__Track_Baseline[Track ID],Table__Track_Baseline[Avg. Twist],"-")</f>
        <v>-0.29083113531669369</v>
      </c>
      <c r="W965" s="29">
        <f ca="1">IFERROR(Table_TrackDisplacement[[#This Row],[Twist Raw Data]]-Table_TrackDisplacement[[#This Row],[BL Twist Raw Data]],"-")</f>
        <v>-0.23411128305284024</v>
      </c>
      <c r="X965" s="29">
        <f ca="1">IFERROR(Table_TrackDisplacement[[#This Row],[Cant Delta Data]]-OFFSET(Table_TrackDisplacement[[#This Row],[Cant Delta Data]],-2,0),"-")</f>
        <v>-0.23411128305284024</v>
      </c>
      <c r="Y965" s="29">
        <f ca="1">IFERROR(Table_TrackDisplacement[[#This Row],[Twist Delta Data]]-Table_TrackDisplacement[[#This Row],[Raw Twist Change]],"-")</f>
        <v>0</v>
      </c>
      <c r="Z9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1321.1422150903743</v>
      </c>
      <c r="AA965" s="29">
        <f>_xlfn.XLOOKUP(Table_TrackDisplacement[[#This Row],[Track ID]],Table__Track_Baseline[Track ID],Table__Track_Baseline[Avg. Gauge],"-")</f>
        <v>1320.8864707908592</v>
      </c>
      <c r="AB965" s="29">
        <f>IFERROR(Table_TrackDisplacement[[#This Row],[Gauge Raw Data]]-Table_TrackDisplacement[[#This Row],[BL Gauge Raw Data]],"-")</f>
        <v>0.25574429951507227</v>
      </c>
      <c r="AC9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1.1088985340785924</v>
      </c>
    </row>
    <row r="966" spans="1:29" x14ac:dyDescent="0.25">
      <c r="A966" s="27">
        <v>45841.243055555555</v>
      </c>
      <c r="B966" s="28" t="s">
        <v>22</v>
      </c>
      <c r="C966" s="28" t="str">
        <f>Table_TrackDisplacement[[#This Row],[Epoch]]&amp;"-"&amp;Table_TrackDisplacement[[#This Row],[Track ID]]</f>
        <v>45841.2430555556-250-RL-OP-0031</v>
      </c>
      <c r="D966" s="34">
        <v>51895.713620573719</v>
      </c>
      <c r="E966" s="34">
        <v>159192.68805101133</v>
      </c>
      <c r="F966" s="34">
        <v>18.861243017733944</v>
      </c>
      <c r="G966" s="34">
        <v>51895.348473600949</v>
      </c>
      <c r="H966" s="34">
        <v>159191.41837478138</v>
      </c>
      <c r="I966" s="34">
        <v>18.858042835670226</v>
      </c>
      <c r="J966" s="33">
        <v>-8.2538360584294423E-4</v>
      </c>
      <c r="K966" s="33">
        <v>6.0490306350402534E-4</v>
      </c>
      <c r="L966" s="33">
        <v>-4.5755042894057851E-4</v>
      </c>
      <c r="M966" s="33">
        <v>6.0847531131003052E-5</v>
      </c>
      <c r="N966" s="33">
        <v>-1.2233413872309029E-4</v>
      </c>
      <c r="O966" s="33">
        <v>1.0826191498836124E-8</v>
      </c>
      <c r="P966" s="29">
        <f>(Table_TrackDisplacement[[#This Row],[LR Track Z]]-Table_TrackDisplacement[[#This Row],[RR Track Z]])*1000</f>
        <v>3.2001820637184153</v>
      </c>
      <c r="Q966" s="29">
        <f>_xlfn.XLOOKUP(Table_TrackDisplacement[[#This Row],[Track ID]],Table__Track_Baseline[Track ID],Table__Track_Baseline[Avg. Cant],"-")</f>
        <v>3.6577433188504926</v>
      </c>
      <c r="R966" s="29">
        <f>Table_TrackDisplacement[[#This Row],[Cant Raw Data]]-Table_TrackDisplacement[[#This Row],[BL Cant Raw Data]]</f>
        <v>-0.45756125513207735</v>
      </c>
      <c r="S966" s="30">
        <f>(Table_TrackDisplacement[[#This Row],[Delta LR Z]]-Table_TrackDisplacement[[#This Row],[Delta RR Z]])*1000</f>
        <v>-0.45756125513207735</v>
      </c>
      <c r="T966" s="29">
        <f>Table_TrackDisplacement[[#This Row],[Cant Delta Data]]-Table_TrackDisplacement[[#This Row],[Raw Cant Change]]</f>
        <v>0</v>
      </c>
      <c r="U966" s="29">
        <f ca="1">IFERROR(Table_TrackDisplacement[[#This Row],[Cant Raw Data]]-OFFSET(Table_TrackDisplacement[[#This Row],[Cant Raw Data]],-2,0),"-")</f>
        <v>-7.7182898472472061E-3</v>
      </c>
      <c r="V966" s="29">
        <f ca="1">_xlfn.XLOOKUP(Table_TrackDisplacement[[#This Row],[Track ID]],Table__Track_Baseline[Track ID],Table__Track_Baseline[Avg. Twist],"-")</f>
        <v>0.43809601427469147</v>
      </c>
      <c r="W966" s="29">
        <f ca="1">IFERROR(Table_TrackDisplacement[[#This Row],[Twist Raw Data]]-Table_TrackDisplacement[[#This Row],[BL Twist Raw Data]],"-")</f>
        <v>-0.44581430412193868</v>
      </c>
      <c r="X966" s="29">
        <f ca="1">IFERROR(Table_TrackDisplacement[[#This Row],[Cant Delta Data]]-OFFSET(Table_TrackDisplacement[[#This Row],[Cant Delta Data]],-2,0),"-")</f>
        <v>-0.44581430412193868</v>
      </c>
      <c r="Y966" s="29">
        <f ca="1">IFERROR(Table_TrackDisplacement[[#This Row],[Twist Delta Data]]-Table_TrackDisplacement[[#This Row],[Raw Twist Change]],"-")</f>
        <v>0</v>
      </c>
      <c r="Z9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1321.1435507837023</v>
      </c>
      <c r="AA966" s="29">
        <f>_xlfn.XLOOKUP(Table_TrackDisplacement[[#This Row],[Track ID]],Table__Track_Baseline[Track ID],Table__Track_Baseline[Avg. Gauge],"-")</f>
        <v>1320.6911946526989</v>
      </c>
      <c r="AB966" s="29">
        <f>IFERROR(Table_TrackDisplacement[[#This Row],[Gauge Raw Data]]-Table_TrackDisplacement[[#This Row],[BL Gauge Raw Data]],"-")</f>
        <v>0.45235613100339833</v>
      </c>
      <c r="AC9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1.2343588937757528</v>
      </c>
    </row>
    <row r="967" spans="1:29" x14ac:dyDescent="0.25">
      <c r="A967" s="27">
        <v>45841.243055555555</v>
      </c>
      <c r="B967" s="28" t="s">
        <v>23</v>
      </c>
      <c r="C967" s="28" t="str">
        <f>Table_TrackDisplacement[[#This Row],[Epoch]]&amp;"-"&amp;Table_TrackDisplacement[[#This Row],[Track ID]]</f>
        <v>45841.2430555556-250-RL-OP-0032</v>
      </c>
      <c r="D967" s="34">
        <v>51896.675405970513</v>
      </c>
      <c r="E967" s="34">
        <v>159192.4109081027</v>
      </c>
      <c r="F967" s="34">
        <v>18.861498367389412</v>
      </c>
      <c r="G967" s="34">
        <v>51896.309528737984</v>
      </c>
      <c r="H967" s="34">
        <v>159191.14173461875</v>
      </c>
      <c r="I967" s="34">
        <v>18.85824734462722</v>
      </c>
      <c r="J967" s="33">
        <v>3.7678255466744304E-6</v>
      </c>
      <c r="K967" s="33">
        <v>6.7983826738782227E-4</v>
      </c>
      <c r="L967" s="33">
        <v>-6.5240493071172523E-4</v>
      </c>
      <c r="M967" s="33">
        <v>7.3266637627966702E-6</v>
      </c>
      <c r="N967" s="33">
        <v>2.5767280021682382E-5</v>
      </c>
      <c r="O967" s="33">
        <v>-9.2779209133198037E-6</v>
      </c>
      <c r="P967" s="29">
        <f>(Table_TrackDisplacement[[#This Row],[LR Track Z]]-Table_TrackDisplacement[[#This Row],[RR Track Z]])*1000</f>
        <v>3.2510227621926902</v>
      </c>
      <c r="Q967" s="29">
        <f>_xlfn.XLOOKUP(Table_TrackDisplacement[[#This Row],[Track ID]],Table__Track_Baseline[Track ID],Table__Track_Baseline[Avg. Cant],"-")</f>
        <v>3.8941497719910956</v>
      </c>
      <c r="R967" s="29">
        <f>Table_TrackDisplacement[[#This Row],[Cant Raw Data]]-Table_TrackDisplacement[[#This Row],[BL Cant Raw Data]]</f>
        <v>-0.64312700979840542</v>
      </c>
      <c r="S967" s="30">
        <f>(Table_TrackDisplacement[[#This Row],[Delta LR Z]]-Table_TrackDisplacement[[#This Row],[Delta RR Z]])*1000</f>
        <v>-0.64312700979840542</v>
      </c>
      <c r="T967" s="29">
        <f>Table_TrackDisplacement[[#This Row],[Cant Delta Data]]-Table_TrackDisplacement[[#This Row],[Raw Cant Change]]</f>
        <v>0</v>
      </c>
      <c r="U967" s="29">
        <f ca="1">IFERROR(Table_TrackDisplacement[[#This Row],[Cant Raw Data]]-OFFSET(Table_TrackDisplacement[[#This Row],[Cant Raw Data]],-2,0),"-")</f>
        <v>4.6981553552427613E-2</v>
      </c>
      <c r="V967" s="29">
        <f ca="1">_xlfn.XLOOKUP(Table_TrackDisplacement[[#This Row],[Track ID]],Table__Track_Baseline[Track ID],Table__Track_Baseline[Avg. Twist],"-")</f>
        <v>0.45545446027617231</v>
      </c>
      <c r="W967" s="29">
        <f ca="1">IFERROR(Table_TrackDisplacement[[#This Row],[Twist Raw Data]]-Table_TrackDisplacement[[#This Row],[BL Twist Raw Data]],"-")</f>
        <v>-0.4084729067237447</v>
      </c>
      <c r="X967" s="29">
        <f ca="1">IFERROR(Table_TrackDisplacement[[#This Row],[Cant Delta Data]]-OFFSET(Table_TrackDisplacement[[#This Row],[Cant Delta Data]],-2,0),"-")</f>
        <v>-0.4084729067237447</v>
      </c>
      <c r="Y967" s="29">
        <f ca="1">IFERROR(Table_TrackDisplacement[[#This Row],[Twist Delta Data]]-Table_TrackDisplacement[[#This Row],[Raw Twist Change]],"-")</f>
        <v>0</v>
      </c>
      <c r="Z9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1320.862616165864</v>
      </c>
      <c r="AA967" s="29">
        <f>_xlfn.XLOOKUP(Table_TrackDisplacement[[#This Row],[Track ID]],Table__Track_Baseline[Track ID],Table__Track_Baseline[Avg. Gauge],"-")</f>
        <v>1320.2368798619764</v>
      </c>
      <c r="AB967" s="29">
        <f>IFERROR(Table_TrackDisplacement[[#This Row],[Gauge Raw Data]]-Table_TrackDisplacement[[#This Row],[BL Gauge Raw Data]],"-")</f>
        <v>0.62573630388760648</v>
      </c>
      <c r="AC9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0.91729704707679283</v>
      </c>
    </row>
    <row r="968" spans="1:29" x14ac:dyDescent="0.25">
      <c r="A968" s="27">
        <v>45841.243055555555</v>
      </c>
      <c r="B968" s="28" t="s">
        <v>24</v>
      </c>
      <c r="C968" s="28" t="str">
        <f>Table_TrackDisplacement[[#This Row],[Epoch]]&amp;"-"&amp;Table_TrackDisplacement[[#This Row],[Track ID]]</f>
        <v>45841.2430555556-250-RL-OP-0033</v>
      </c>
      <c r="D968" s="34">
        <v>51897.63647866169</v>
      </c>
      <c r="E968" s="34">
        <v>159192.13461708953</v>
      </c>
      <c r="F968" s="34">
        <v>18.863097837135957</v>
      </c>
      <c r="G968" s="34">
        <v>51897.271518069443</v>
      </c>
      <c r="H968" s="34">
        <v>159190.86864821697</v>
      </c>
      <c r="I968" s="34">
        <v>18.858833292983896</v>
      </c>
      <c r="J968" s="33">
        <v>6.5033214923460037E-5</v>
      </c>
      <c r="K968" s="33">
        <v>8.9401056175120175E-4</v>
      </c>
      <c r="L968" s="33">
        <v>-4.2050678514016226E-4</v>
      </c>
      <c r="M968" s="33">
        <v>9.8003190942108631E-5</v>
      </c>
      <c r="N968" s="33">
        <v>3.4466932993382215E-4</v>
      </c>
      <c r="O968" s="33">
        <v>-1.2410367477500017E-4</v>
      </c>
      <c r="P968" s="29">
        <f>(Table_TrackDisplacement[[#This Row],[LR Track Z]]-Table_TrackDisplacement[[#This Row],[RR Track Z]])*1000</f>
        <v>4.2645441520612337</v>
      </c>
      <c r="Q968" s="29">
        <f>_xlfn.XLOOKUP(Table_TrackDisplacement[[#This Row],[Track ID]],Table__Track_Baseline[Track ID],Table__Track_Baseline[Avg. Cant],"-")</f>
        <v>4.5609472624263958</v>
      </c>
      <c r="R968" s="29">
        <f>Table_TrackDisplacement[[#This Row],[Cant Raw Data]]-Table_TrackDisplacement[[#This Row],[BL Cant Raw Data]]</f>
        <v>-0.29640311036516209</v>
      </c>
      <c r="S968" s="30">
        <f>(Table_TrackDisplacement[[#This Row],[Delta LR Z]]-Table_TrackDisplacement[[#This Row],[Delta RR Z]])*1000</f>
        <v>-0.29640311036516209</v>
      </c>
      <c r="T968" s="29">
        <f>Table_TrackDisplacement[[#This Row],[Cant Delta Data]]-Table_TrackDisplacement[[#This Row],[Raw Cant Change]]</f>
        <v>0</v>
      </c>
      <c r="U968" s="29">
        <f ca="1">IFERROR(Table_TrackDisplacement[[#This Row],[Cant Raw Data]]-OFFSET(Table_TrackDisplacement[[#This Row],[Cant Raw Data]],-2,0),"-")</f>
        <v>1.0643620883428184</v>
      </c>
      <c r="V968" s="29">
        <f ca="1">_xlfn.XLOOKUP(Table_TrackDisplacement[[#This Row],[Track ID]],Table__Track_Baseline[Track ID],Table__Track_Baseline[Avg. Twist],"-")</f>
        <v>0.90320394357590317</v>
      </c>
      <c r="W968" s="29">
        <f ca="1">IFERROR(Table_TrackDisplacement[[#This Row],[Twist Raw Data]]-Table_TrackDisplacement[[#This Row],[BL Twist Raw Data]],"-")</f>
        <v>0.16115814476691526</v>
      </c>
      <c r="X968" s="29">
        <f ca="1">IFERROR(Table_TrackDisplacement[[#This Row],[Cant Delta Data]]-OFFSET(Table_TrackDisplacement[[#This Row],[Cant Delta Data]],-2,0),"-")</f>
        <v>0.16115814476691526</v>
      </c>
      <c r="Y968" s="29">
        <f ca="1">IFERROR(Table_TrackDisplacement[[#This Row],[Twist Delta Data]]-Table_TrackDisplacement[[#This Row],[Raw Twist Change]],"-")</f>
        <v>0</v>
      </c>
      <c r="Z9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1317.5323929630547</v>
      </c>
      <c r="AA968" s="29">
        <f>_xlfn.XLOOKUP(Table_TrackDisplacement[[#This Row],[Track ID]],Table__Track_Baseline[Track ID],Table__Track_Baseline[Avg. Gauge],"-")</f>
        <v>1317.0146897271238</v>
      </c>
      <c r="AB968" s="29">
        <f>IFERROR(Table_TrackDisplacement[[#This Row],[Gauge Raw Data]]-Table_TrackDisplacement[[#This Row],[BL Gauge Raw Data]],"-")</f>
        <v>0.51770323593086687</v>
      </c>
      <c r="AC9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0.62507408531105235</v>
      </c>
    </row>
    <row r="969" spans="1:29" x14ac:dyDescent="0.25">
      <c r="A969" s="27">
        <v>45841.243055555555</v>
      </c>
      <c r="B969" s="28" t="s">
        <v>25</v>
      </c>
      <c r="C969" s="28" t="str">
        <f>Table_TrackDisplacement[[#This Row],[Epoch]]&amp;"-"&amp;Table_TrackDisplacement[[#This Row],[Track ID]]</f>
        <v>45841.2430555556-250-RL-OP-0034</v>
      </c>
      <c r="D969" s="34">
        <v>51898.597551352876</v>
      </c>
      <c r="E969" s="34">
        <v>159191.85832607636</v>
      </c>
      <c r="F969" s="34">
        <v>18.864697306882498</v>
      </c>
      <c r="G969" s="34">
        <v>51898.233507400895</v>
      </c>
      <c r="H969" s="34">
        <v>159190.59556181522</v>
      </c>
      <c r="I969" s="34">
        <v>18.859419241340568</v>
      </c>
      <c r="J969" s="33">
        <v>1.2629861157620326E-4</v>
      </c>
      <c r="K969" s="33">
        <v>1.1081828561145812E-3</v>
      </c>
      <c r="L969" s="33">
        <v>-1.8860863957570473E-4</v>
      </c>
      <c r="M969" s="33">
        <v>1.8867970356950536E-4</v>
      </c>
      <c r="N969" s="33">
        <v>6.6357137984596193E-4</v>
      </c>
      <c r="O969" s="33">
        <v>-2.3892942864023325E-4</v>
      </c>
      <c r="P969" s="29">
        <f>(Table_TrackDisplacement[[#This Row],[LR Track Z]]-Table_TrackDisplacement[[#This Row],[RR Track Z]])*1000</f>
        <v>5.2780655419297773</v>
      </c>
      <c r="Q969" s="29">
        <f>_xlfn.XLOOKUP(Table_TrackDisplacement[[#This Row],[Track ID]],Table__Track_Baseline[Track ID],Table__Track_Baseline[Avg. Cant],"-")</f>
        <v>5.2277447528652488</v>
      </c>
      <c r="R969" s="29">
        <f>Table_TrackDisplacement[[#This Row],[Cant Raw Data]]-Table_TrackDisplacement[[#This Row],[BL Cant Raw Data]]</f>
        <v>5.0320789064528526E-2</v>
      </c>
      <c r="S969" s="30">
        <f>(Table_TrackDisplacement[[#This Row],[Delta LR Z]]-Table_TrackDisplacement[[#This Row],[Delta RR Z]])*1000</f>
        <v>5.0320789064528526E-2</v>
      </c>
      <c r="T969" s="29">
        <f>Table_TrackDisplacement[[#This Row],[Cant Delta Data]]-Table_TrackDisplacement[[#This Row],[Raw Cant Change]]</f>
        <v>0</v>
      </c>
      <c r="U969" s="29">
        <f ca="1">IFERROR(Table_TrackDisplacement[[#This Row],[Cant Raw Data]]-OFFSET(Table_TrackDisplacement[[#This Row],[Cant Raw Data]],-2,0),"-")</f>
        <v>2.0270427797370871</v>
      </c>
      <c r="V969" s="29">
        <f ca="1">_xlfn.XLOOKUP(Table_TrackDisplacement[[#This Row],[Track ID]],Table__Track_Baseline[Track ID],Table__Track_Baseline[Avg. Twist],"-")</f>
        <v>1.3335949808741532</v>
      </c>
      <c r="W969" s="29">
        <f ca="1">IFERROR(Table_TrackDisplacement[[#This Row],[Twist Raw Data]]-Table_TrackDisplacement[[#This Row],[BL Twist Raw Data]],"-")</f>
        <v>0.69344779886293395</v>
      </c>
      <c r="X969" s="29">
        <f ca="1">IFERROR(Table_TrackDisplacement[[#This Row],[Cant Delta Data]]-OFFSET(Table_TrackDisplacement[[#This Row],[Cant Delta Data]],-2,0),"-")</f>
        <v>0.69344779886293395</v>
      </c>
      <c r="Y969" s="29">
        <f ca="1">IFERROR(Table_TrackDisplacement[[#This Row],[Twist Delta Data]]-Table_TrackDisplacement[[#This Row],[Raw Twist Change]],"-")</f>
        <v>0</v>
      </c>
      <c r="Z9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1314.2029661147631</v>
      </c>
      <c r="AA969" s="29">
        <f>_xlfn.XLOOKUP(Table_TrackDisplacement[[#This Row],[Track ID]],Table__Track_Baseline[Track ID],Table__Track_Baseline[Avg. Gauge],"-")</f>
        <v>1313.7928485909856</v>
      </c>
      <c r="AB969" s="29">
        <f>IFERROR(Table_TrackDisplacement[[#This Row],[Gauge Raw Data]]-Table_TrackDisplacement[[#This Row],[BL Gauge Raw Data]],"-")</f>
        <v>0.41011752377744415</v>
      </c>
      <c r="AC9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0.45177754180582574</v>
      </c>
    </row>
    <row r="970" spans="1:29" x14ac:dyDescent="0.25">
      <c r="A970" s="27">
        <v>45841.243055555555</v>
      </c>
      <c r="B970" s="28" t="s">
        <v>26</v>
      </c>
      <c r="C970" s="28" t="str">
        <f>Table_TrackDisplacement[[#This Row],[Epoch]]&amp;"-"&amp;Table_TrackDisplacement[[#This Row],[Track ID]]</f>
        <v>45841.2430555556-250-RL-OP-0035</v>
      </c>
      <c r="D970" s="34">
        <v>51899.558748421645</v>
      </c>
      <c r="E970" s="34">
        <v>159191.58337759011</v>
      </c>
      <c r="F970" s="34">
        <v>18.865938359785268</v>
      </c>
      <c r="G970" s="34">
        <v>51899.203488344778</v>
      </c>
      <c r="H970" s="34">
        <v>159190.32067680615</v>
      </c>
      <c r="I970" s="34">
        <v>18.859777416319687</v>
      </c>
      <c r="J970" s="33">
        <v>-9.873474482446909E-9</v>
      </c>
      <c r="K970" s="33">
        <v>1.3333361130207777E-3</v>
      </c>
      <c r="L970" s="33">
        <v>-6.16402147315398E-5</v>
      </c>
      <c r="M970" s="33">
        <v>1.0671683412510902E-5</v>
      </c>
      <c r="N970" s="33">
        <v>1.0378559236414731E-3</v>
      </c>
      <c r="O970" s="33">
        <v>-3.1291177260328595E-4</v>
      </c>
      <c r="P970" s="29">
        <f>(Table_TrackDisplacement[[#This Row],[LR Track Z]]-Table_TrackDisplacement[[#This Row],[RR Track Z]])*1000</f>
        <v>6.1609434655807149</v>
      </c>
      <c r="Q970" s="29">
        <f>_xlfn.XLOOKUP(Table_TrackDisplacement[[#This Row],[Track ID]],Table__Track_Baseline[Track ID],Table__Track_Baseline[Avg. Cant],"-")</f>
        <v>5.9096719077089688</v>
      </c>
      <c r="R970" s="29">
        <f>Table_TrackDisplacement[[#This Row],[Cant Raw Data]]-Table_TrackDisplacement[[#This Row],[BL Cant Raw Data]]</f>
        <v>0.25127155787174615</v>
      </c>
      <c r="S970" s="30">
        <f>(Table_TrackDisplacement[[#This Row],[Delta LR Z]]-Table_TrackDisplacement[[#This Row],[Delta RR Z]])*1000</f>
        <v>0.25127155787174615</v>
      </c>
      <c r="T970" s="29">
        <f>Table_TrackDisplacement[[#This Row],[Cant Delta Data]]-Table_TrackDisplacement[[#This Row],[Raw Cant Change]]</f>
        <v>0</v>
      </c>
      <c r="U970" s="29">
        <f ca="1">IFERROR(Table_TrackDisplacement[[#This Row],[Cant Raw Data]]-OFFSET(Table_TrackDisplacement[[#This Row],[Cant Raw Data]],-2,0),"-")</f>
        <v>1.8963993135194812</v>
      </c>
      <c r="V970" s="29">
        <f ca="1">_xlfn.XLOOKUP(Table_TrackDisplacement[[#This Row],[Track ID]],Table__Track_Baseline[Track ID],Table__Track_Baseline[Avg. Twist],"-")</f>
        <v>1.348724645282573</v>
      </c>
      <c r="W970" s="29">
        <f ca="1">IFERROR(Table_TrackDisplacement[[#This Row],[Twist Raw Data]]-Table_TrackDisplacement[[#This Row],[BL Twist Raw Data]],"-")</f>
        <v>0.54767466823690825</v>
      </c>
      <c r="X970" s="29">
        <f ca="1">IFERROR(Table_TrackDisplacement[[#This Row],[Cant Delta Data]]-OFFSET(Table_TrackDisplacement[[#This Row],[Cant Delta Data]],-2,0),"-")</f>
        <v>0.54767466823690825</v>
      </c>
      <c r="Y970" s="29">
        <f ca="1">IFERROR(Table_TrackDisplacement[[#This Row],[Twist Delta Data]]-Table_TrackDisplacement[[#This Row],[Raw Twist Change]],"-")</f>
        <v>0</v>
      </c>
      <c r="Z9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1311.7396651996405</v>
      </c>
      <c r="AA970" s="29">
        <f>_xlfn.XLOOKUP(Table_TrackDisplacement[[#This Row],[Track ID]],Table__Track_Baseline[Track ID],Table__Track_Baseline[Avg. Gauge],"-")</f>
        <v>1311.4569710845515</v>
      </c>
      <c r="AB970" s="29">
        <f>IFERROR(Table_TrackDisplacement[[#This Row],[Gauge Raw Data]]-Table_TrackDisplacement[[#This Row],[BL Gauge Raw Data]],"-")</f>
        <v>0.28269411508904341</v>
      </c>
      <c r="AC9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0.3880206615226231</v>
      </c>
    </row>
    <row r="971" spans="1:29" x14ac:dyDescent="0.25">
      <c r="A971" s="27">
        <v>45841.243055555555</v>
      </c>
      <c r="B971" s="28" t="s">
        <v>27</v>
      </c>
      <c r="C971" s="28" t="str">
        <f>Table_TrackDisplacement[[#This Row],[Epoch]]&amp;"-"&amp;Table_TrackDisplacement[[#This Row],[Track ID]]</f>
        <v>45841.2430555556-250-RL-OP-0036</v>
      </c>
      <c r="D971" s="34">
        <v>51900.52177282342</v>
      </c>
      <c r="E971" s="34">
        <v>159191.31396361324</v>
      </c>
      <c r="F971" s="34">
        <v>18.865605708869282</v>
      </c>
      <c r="G971" s="34">
        <v>51900.166132696293</v>
      </c>
      <c r="H971" s="34">
        <v>159190.04990859167</v>
      </c>
      <c r="I971" s="34">
        <v>18.859124333313233</v>
      </c>
      <c r="J971" s="33">
        <v>-6.3155312091112137E-8</v>
      </c>
      <c r="K971" s="33">
        <v>1.3333510141819715E-3</v>
      </c>
      <c r="L971" s="33">
        <v>-3.9429113071776101E-4</v>
      </c>
      <c r="M971" s="33">
        <v>6.7526663769967854E-5</v>
      </c>
      <c r="N971" s="33">
        <v>1.2395390658639371E-3</v>
      </c>
      <c r="O971" s="33">
        <v>-2.0411283424337512E-4</v>
      </c>
      <c r="P971" s="29">
        <f>(Table_TrackDisplacement[[#This Row],[LR Track Z]]-Table_TrackDisplacement[[#This Row],[RR Track Z]])*1000</f>
        <v>6.4813755560493291</v>
      </c>
      <c r="Q971" s="29">
        <f>_xlfn.XLOOKUP(Table_TrackDisplacement[[#This Row],[Track ID]],Table__Track_Baseline[Track ID],Table__Track_Baseline[Avg. Cant],"-")</f>
        <v>6.671553852523715</v>
      </c>
      <c r="R971" s="29">
        <f>Table_TrackDisplacement[[#This Row],[Cant Raw Data]]-Table_TrackDisplacement[[#This Row],[BL Cant Raw Data]]</f>
        <v>-0.19017829647438589</v>
      </c>
      <c r="S971" s="30">
        <f>(Table_TrackDisplacement[[#This Row],[Delta LR Z]]-Table_TrackDisplacement[[#This Row],[Delta RR Z]])*1000</f>
        <v>-0.19017829647438589</v>
      </c>
      <c r="T971" s="29">
        <f>Table_TrackDisplacement[[#This Row],[Cant Delta Data]]-Table_TrackDisplacement[[#This Row],[Raw Cant Change]]</f>
        <v>0</v>
      </c>
      <c r="U971" s="29">
        <f ca="1">IFERROR(Table_TrackDisplacement[[#This Row],[Cant Raw Data]]-OFFSET(Table_TrackDisplacement[[#This Row],[Cant Raw Data]],-2,0),"-")</f>
        <v>1.2033100141195519</v>
      </c>
      <c r="V971" s="29">
        <f ca="1">_xlfn.XLOOKUP(Table_TrackDisplacement[[#This Row],[Track ID]],Table__Track_Baseline[Track ID],Table__Track_Baseline[Avg. Twist],"-")</f>
        <v>1.4438090996584663</v>
      </c>
      <c r="W971" s="29">
        <f ca="1">IFERROR(Table_TrackDisplacement[[#This Row],[Twist Raw Data]]-Table_TrackDisplacement[[#This Row],[BL Twist Raw Data]],"-")</f>
        <v>-0.24049908553891441</v>
      </c>
      <c r="X971" s="29">
        <f ca="1">IFERROR(Table_TrackDisplacement[[#This Row],[Cant Delta Data]]-OFFSET(Table_TrackDisplacement[[#This Row],[Cant Delta Data]],-2,0),"-")</f>
        <v>-0.24049908553891441</v>
      </c>
      <c r="Y971" s="29">
        <f ca="1">IFERROR(Table_TrackDisplacement[[#This Row],[Twist Delta Data]]-Table_TrackDisplacement[[#This Row],[Raw Twist Change]],"-")</f>
        <v>0</v>
      </c>
      <c r="Z9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1313.1477471387784</v>
      </c>
      <c r="AA971" s="29">
        <f>_xlfn.XLOOKUP(Table_TrackDisplacement[[#This Row],[Track ID]],Table__Track_Baseline[Track ID],Table__Track_Baseline[Avg. Gauge],"-")</f>
        <v>1313.0767033808097</v>
      </c>
      <c r="AB971" s="29">
        <f>IFERROR(Table_TrackDisplacement[[#This Row],[Gauge Raw Data]]-Table_TrackDisplacement[[#This Row],[BL Gauge Raw Data]],"-")</f>
        <v>7.1043757968709542E-2</v>
      </c>
      <c r="AC9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0.2225687528398145</v>
      </c>
    </row>
    <row r="972" spans="1:29" x14ac:dyDescent="0.25">
      <c r="A972" s="27">
        <v>45841.243055555555</v>
      </c>
      <c r="B972" s="28" t="s">
        <v>28</v>
      </c>
      <c r="C972" s="28" t="str">
        <f>Table_TrackDisplacement[[#This Row],[Epoch]]&amp;"-"&amp;Table_TrackDisplacement[[#This Row],[Track ID]]</f>
        <v>45841.2430555556-250-RL-OP-0037</v>
      </c>
      <c r="D972" s="34">
        <v>51901.484797225196</v>
      </c>
      <c r="E972" s="34">
        <v>159191.04454963637</v>
      </c>
      <c r="F972" s="34">
        <v>18.865273057953299</v>
      </c>
      <c r="G972" s="34">
        <v>51901.128777047808</v>
      </c>
      <c r="H972" s="34">
        <v>159189.77914037718</v>
      </c>
      <c r="I972" s="34">
        <v>18.858471250306778</v>
      </c>
      <c r="J972" s="33">
        <v>-1.1643714969977736E-7</v>
      </c>
      <c r="K972" s="33">
        <v>1.3333659153431654E-3</v>
      </c>
      <c r="L972" s="33">
        <v>-7.269420467004295E-4</v>
      </c>
      <c r="M972" s="33">
        <v>1.2438165140338242E-4</v>
      </c>
      <c r="N972" s="33">
        <v>1.4412222080864012E-3</v>
      </c>
      <c r="O972" s="33">
        <v>-9.5313895887016997E-5</v>
      </c>
      <c r="P972" s="29">
        <f>(Table_TrackDisplacement[[#This Row],[LR Track Z]]-Table_TrackDisplacement[[#This Row],[RR Track Z]])*1000</f>
        <v>6.8018076465214961</v>
      </c>
      <c r="Q972" s="29">
        <f>_xlfn.XLOOKUP(Table_TrackDisplacement[[#This Row],[Track ID]],Table__Track_Baseline[Track ID],Table__Track_Baseline[Avg. Cant],"-")</f>
        <v>7.4334357973349086</v>
      </c>
      <c r="R972" s="29">
        <f>Table_TrackDisplacement[[#This Row],[Cant Raw Data]]-Table_TrackDisplacement[[#This Row],[BL Cant Raw Data]]</f>
        <v>-0.6316281508134125</v>
      </c>
      <c r="S972" s="30">
        <f>(Table_TrackDisplacement[[#This Row],[Delta LR Z]]-Table_TrackDisplacement[[#This Row],[Delta RR Z]])*1000</f>
        <v>-0.6316281508134125</v>
      </c>
      <c r="T972" s="29">
        <f>Table_TrackDisplacement[[#This Row],[Cant Delta Data]]-Table_TrackDisplacement[[#This Row],[Raw Cant Change]]</f>
        <v>0</v>
      </c>
      <c r="U972" s="29">
        <f ca="1">IFERROR(Table_TrackDisplacement[[#This Row],[Cant Raw Data]]-OFFSET(Table_TrackDisplacement[[#This Row],[Cant Raw Data]],-2,0),"-")</f>
        <v>0.64086418094078113</v>
      </c>
      <c r="V972" s="29">
        <f ca="1">_xlfn.XLOOKUP(Table_TrackDisplacement[[#This Row],[Track ID]],Table__Track_Baseline[Track ID],Table__Track_Baseline[Avg. Twist],"-")</f>
        <v>1.5237638896259398</v>
      </c>
      <c r="W972" s="29">
        <f ca="1">IFERROR(Table_TrackDisplacement[[#This Row],[Twist Raw Data]]-Table_TrackDisplacement[[#This Row],[BL Twist Raw Data]],"-")</f>
        <v>-0.88289970868515866</v>
      </c>
      <c r="X972" s="29">
        <f ca="1">IFERROR(Table_TrackDisplacement[[#This Row],[Cant Delta Data]]-OFFSET(Table_TrackDisplacement[[#This Row],[Cant Delta Data]],-2,0),"-")</f>
        <v>-0.88289970868515866</v>
      </c>
      <c r="Y972" s="29">
        <f ca="1">IFERROR(Table_TrackDisplacement[[#This Row],[Twist Delta Data]]-Table_TrackDisplacement[[#This Row],[Raw Twist Change]],"-")</f>
        <v>0</v>
      </c>
      <c r="Z9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1314.555903916641</v>
      </c>
      <c r="AA972" s="29">
        <f>_xlfn.XLOOKUP(Table_TrackDisplacement[[#This Row],[Track ID]],Table__Track_Baseline[Track ID],Table__Track_Baseline[Avg. Gauge],"-")</f>
        <v>1314.6968682557522</v>
      </c>
      <c r="AB972" s="29">
        <f>IFERROR(Table_TrackDisplacement[[#This Row],[Gauge Raw Data]]-Table_TrackDisplacement[[#This Row],[BL Gauge Raw Data]],"-")</f>
        <v>-0.14096433911117856</v>
      </c>
      <c r="AC9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0.65275330319934544</v>
      </c>
    </row>
    <row r="973" spans="1:29" x14ac:dyDescent="0.25">
      <c r="A973" s="27">
        <v>45841.243055555555</v>
      </c>
      <c r="B973" s="28" t="s">
        <v>29</v>
      </c>
      <c r="C973" s="28" t="str">
        <f>Table_TrackDisplacement[[#This Row],[Epoch]]&amp;"-"&amp;Table_TrackDisplacement[[#This Row],[Track ID]]</f>
        <v>45841.2430555556-250-RL-OP-0038</v>
      </c>
      <c r="D973" s="34">
        <v>51902.447765809411</v>
      </c>
      <c r="E973" s="34">
        <v>159190.77623042284</v>
      </c>
      <c r="F973" s="34">
        <v>18.865124802963386</v>
      </c>
      <c r="G973" s="34">
        <v>51902.09986111318</v>
      </c>
      <c r="H973" s="34">
        <v>159189.5070059908</v>
      </c>
      <c r="I973" s="34">
        <v>18.857855476208933</v>
      </c>
      <c r="J973" s="33">
        <v>-2.0321749616414309E-8</v>
      </c>
      <c r="K973" s="33">
        <v>1.3333389069885015E-3</v>
      </c>
      <c r="L973" s="33">
        <v>-9.6038001932896577E-4</v>
      </c>
      <c r="M973" s="33">
        <v>-7.5557763921096921E-6</v>
      </c>
      <c r="N973" s="33">
        <v>1.6390477831009775E-3</v>
      </c>
      <c r="O973" s="33">
        <v>-4.4523791068229457E-5</v>
      </c>
      <c r="P973" s="29">
        <f>(Table_TrackDisplacement[[#This Row],[LR Track Z]]-Table_TrackDisplacement[[#This Row],[RR Track Z]])*1000</f>
        <v>7.2693267544536866</v>
      </c>
      <c r="Q973" s="29">
        <f>_xlfn.XLOOKUP(Table_TrackDisplacement[[#This Row],[Track ID]],Table__Track_Baseline[Track ID],Table__Track_Baseline[Avg. Cant],"-")</f>
        <v>8.1851829827144229</v>
      </c>
      <c r="R973" s="29">
        <f>Table_TrackDisplacement[[#This Row],[Cant Raw Data]]-Table_TrackDisplacement[[#This Row],[BL Cant Raw Data]]</f>
        <v>-0.91585622826073632</v>
      </c>
      <c r="S973" s="30">
        <f>(Table_TrackDisplacement[[#This Row],[Delta LR Z]]-Table_TrackDisplacement[[#This Row],[Delta RR Z]])*1000</f>
        <v>-0.91585622826073632</v>
      </c>
      <c r="T973" s="29">
        <f>Table_TrackDisplacement[[#This Row],[Cant Delta Data]]-Table_TrackDisplacement[[#This Row],[Raw Cant Change]]</f>
        <v>0</v>
      </c>
      <c r="U973" s="29">
        <f ca="1">IFERROR(Table_TrackDisplacement[[#This Row],[Cant Raw Data]]-OFFSET(Table_TrackDisplacement[[#This Row],[Cant Raw Data]],-2,0),"-")</f>
        <v>0.78795119840435746</v>
      </c>
      <c r="V973" s="29">
        <f ca="1">_xlfn.XLOOKUP(Table_TrackDisplacement[[#This Row],[Track ID]],Table__Track_Baseline[Track ID],Table__Track_Baseline[Avg. Twist],"-")</f>
        <v>1.5136291301907079</v>
      </c>
      <c r="W973" s="29">
        <f ca="1">IFERROR(Table_TrackDisplacement[[#This Row],[Twist Raw Data]]-Table_TrackDisplacement[[#This Row],[BL Twist Raw Data]],"-")</f>
        <v>-0.72567793178635043</v>
      </c>
      <c r="X973" s="29">
        <f ca="1">IFERROR(Table_TrackDisplacement[[#This Row],[Cant Delta Data]]-OFFSET(Table_TrackDisplacement[[#This Row],[Cant Delta Data]],-2,0),"-")</f>
        <v>-0.72567793178635043</v>
      </c>
      <c r="Y973" s="29">
        <f ca="1">IFERROR(Table_TrackDisplacement[[#This Row],[Twist Delta Data]]-Table_TrackDisplacement[[#This Row],[Raw Twist Change]],"-")</f>
        <v>0</v>
      </c>
      <c r="Z9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1316.0627567278084</v>
      </c>
      <c r="AA973" s="29">
        <f>_xlfn.XLOOKUP(Table_TrackDisplacement[[#This Row],[Track ID]],Table__Track_Baseline[Track ID],Table__Track_Baseline[Avg. Gauge],"-")</f>
        <v>1316.360972673865</v>
      </c>
      <c r="AB973" s="29">
        <f>IFERROR(Table_TrackDisplacement[[#This Row],[Gauge Raw Data]]-Table_TrackDisplacement[[#This Row],[BL Gauge Raw Data]],"-")</f>
        <v>-0.29821594605664359</v>
      </c>
      <c r="AC9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0.96556063033587081</v>
      </c>
    </row>
    <row r="974" spans="1:29" x14ac:dyDescent="0.25">
      <c r="A974" s="27">
        <v>45841.243055555555</v>
      </c>
      <c r="B974" s="28" t="s">
        <v>30</v>
      </c>
      <c r="C974" s="28" t="str">
        <f>Table_TrackDisplacement[[#This Row],[Epoch]]&amp;"-"&amp;Table_TrackDisplacement[[#This Row],[Track ID]]</f>
        <v>45841.2430555556-250-RL-OP-0039</v>
      </c>
      <c r="D974" s="34">
        <v>51903.412339687522</v>
      </c>
      <c r="E974" s="34">
        <v>159190.51241847003</v>
      </c>
      <c r="F974" s="34">
        <v>18.865822806114334</v>
      </c>
      <c r="G974" s="34">
        <v>51903.064443423893</v>
      </c>
      <c r="H974" s="34">
        <v>159189.24322415836</v>
      </c>
      <c r="I974" s="34">
        <v>18.857522712449068</v>
      </c>
      <c r="J974" s="33">
        <v>-1.3399403542280197E-7</v>
      </c>
      <c r="K974" s="33">
        <v>1.3333699898794293E-3</v>
      </c>
      <c r="L974" s="33">
        <v>-7.3879176052571438E-4</v>
      </c>
      <c r="M974" s="33">
        <v>-6.4026462496258318E-5</v>
      </c>
      <c r="N974" s="33">
        <v>1.432628690963611E-3</v>
      </c>
      <c r="O974" s="33">
        <v>-3.7728755093269228E-4</v>
      </c>
      <c r="P974" s="29">
        <f>(Table_TrackDisplacement[[#This Row],[LR Track Z]]-Table_TrackDisplacement[[#This Row],[RR Track Z]])*1000</f>
        <v>8.3000936652659618</v>
      </c>
      <c r="Q974" s="29">
        <f>_xlfn.XLOOKUP(Table_TrackDisplacement[[#This Row],[Track ID]],Table__Track_Baseline[Track ID],Table__Track_Baseline[Avg. Cant],"-")</f>
        <v>8.6615978748589839</v>
      </c>
      <c r="R974" s="29">
        <f>Table_TrackDisplacement[[#This Row],[Cant Raw Data]]-Table_TrackDisplacement[[#This Row],[BL Cant Raw Data]]</f>
        <v>-0.3615042095930221</v>
      </c>
      <c r="S974" s="30">
        <f>(Table_TrackDisplacement[[#This Row],[Delta LR Z]]-Table_TrackDisplacement[[#This Row],[Delta RR Z]])*1000</f>
        <v>-0.3615042095930221</v>
      </c>
      <c r="T974" s="29">
        <f>Table_TrackDisplacement[[#This Row],[Cant Delta Data]]-Table_TrackDisplacement[[#This Row],[Raw Cant Change]]</f>
        <v>0</v>
      </c>
      <c r="U974" s="29">
        <f ca="1">IFERROR(Table_TrackDisplacement[[#This Row],[Cant Raw Data]]-OFFSET(Table_TrackDisplacement[[#This Row],[Cant Raw Data]],-2,0),"-")</f>
        <v>1.4982860187444658</v>
      </c>
      <c r="V974" s="29">
        <f ca="1">_xlfn.XLOOKUP(Table_TrackDisplacement[[#This Row],[Track ID]],Table__Track_Baseline[Track ID],Table__Track_Baseline[Avg. Twist],"-")</f>
        <v>1.2281620775240754</v>
      </c>
      <c r="W974" s="29">
        <f ca="1">IFERROR(Table_TrackDisplacement[[#This Row],[Twist Raw Data]]-Table_TrackDisplacement[[#This Row],[BL Twist Raw Data]],"-")</f>
        <v>0.27012394122039041</v>
      </c>
      <c r="X974" s="29">
        <f ca="1">IFERROR(Table_TrackDisplacement[[#This Row],[Cant Delta Data]]-OFFSET(Table_TrackDisplacement[[#This Row],[Cant Delta Data]],-2,0),"-")</f>
        <v>0.27012394122039041</v>
      </c>
      <c r="Y974" s="29">
        <f ca="1">IFERROR(Table_TrackDisplacement[[#This Row],[Twist Delta Data]]-Table_TrackDisplacement[[#This Row],[Raw Twist Change]],"-")</f>
        <v>0</v>
      </c>
      <c r="Z9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1316.037576426842</v>
      </c>
      <c r="AA974" s="29">
        <f>_xlfn.XLOOKUP(Table_TrackDisplacement[[#This Row],[Track ID]],Table__Track_Baseline[Track ID],Table__Track_Baseline[Avg. Gauge],"-")</f>
        <v>1316.118744445334</v>
      </c>
      <c r="AB974" s="29">
        <f>IFERROR(Table_TrackDisplacement[[#This Row],[Gauge Raw Data]]-Table_TrackDisplacement[[#This Row],[BL Gauge Raw Data]],"-")</f>
        <v>-8.1168018492007832E-2</v>
      </c>
      <c r="AC9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0.38028914107612044</v>
      </c>
    </row>
    <row r="975" spans="1:29" x14ac:dyDescent="0.25">
      <c r="A975" s="27">
        <v>45841.243055555555</v>
      </c>
      <c r="B975" s="28" t="s">
        <v>31</v>
      </c>
      <c r="C975" s="28" t="str">
        <f>Table_TrackDisplacement[[#This Row],[Epoch]]&amp;"-"&amp;Table_TrackDisplacement[[#This Row],[Track ID]]</f>
        <v>45841.2430555556-250-RL-OP-0040</v>
      </c>
      <c r="D975" s="34">
        <v>51904.37691356564</v>
      </c>
      <c r="E975" s="34">
        <v>159190.24860651721</v>
      </c>
      <c r="F975" s="34">
        <v>18.866520809265278</v>
      </c>
      <c r="G975" s="34">
        <v>51904.029025734613</v>
      </c>
      <c r="H975" s="34">
        <v>159188.97944232592</v>
      </c>
      <c r="I975" s="34">
        <v>18.857189948689204</v>
      </c>
      <c r="J975" s="33">
        <v>-2.4766632122918963E-7</v>
      </c>
      <c r="K975" s="33">
        <v>1.3334010727703571E-3</v>
      </c>
      <c r="L975" s="33">
        <v>-5.172035017260157E-4</v>
      </c>
      <c r="M975" s="33">
        <v>-1.2049714132444933E-4</v>
      </c>
      <c r="N975" s="33">
        <v>1.2262095988262445E-3</v>
      </c>
      <c r="O975" s="33">
        <v>-7.1005131079715511E-4</v>
      </c>
      <c r="P975" s="29">
        <f>(Table_TrackDisplacement[[#This Row],[LR Track Z]]-Table_TrackDisplacement[[#This Row],[RR Track Z]])*1000</f>
        <v>9.3308605760746843</v>
      </c>
      <c r="Q975" s="29">
        <f>_xlfn.XLOOKUP(Table_TrackDisplacement[[#This Row],[Track ID]],Table__Track_Baseline[Track ID],Table__Track_Baseline[Avg. Cant],"-")</f>
        <v>9.1380127670035449</v>
      </c>
      <c r="R975" s="29">
        <f>Table_TrackDisplacement[[#This Row],[Cant Raw Data]]-Table_TrackDisplacement[[#This Row],[BL Cant Raw Data]]</f>
        <v>0.19284780907113941</v>
      </c>
      <c r="S975" s="30">
        <f>(Table_TrackDisplacement[[#This Row],[Delta LR Z]]-Table_TrackDisplacement[[#This Row],[Delta RR Z]])*1000</f>
        <v>0.19284780907113941</v>
      </c>
      <c r="T975" s="29">
        <f>Table_TrackDisplacement[[#This Row],[Cant Delta Data]]-Table_TrackDisplacement[[#This Row],[Raw Cant Change]]</f>
        <v>0</v>
      </c>
      <c r="U975" s="29">
        <f ca="1">IFERROR(Table_TrackDisplacement[[#This Row],[Cant Raw Data]]-OFFSET(Table_TrackDisplacement[[#This Row],[Cant Raw Data]],-2,0),"-")</f>
        <v>2.0615338216209977</v>
      </c>
      <c r="V975" s="29">
        <f ca="1">_xlfn.XLOOKUP(Table_TrackDisplacement[[#This Row],[Track ID]],Table__Track_Baseline[Track ID],Table__Track_Baseline[Avg. Twist],"-")</f>
        <v>0.95282978428912202</v>
      </c>
      <c r="W975" s="29">
        <f ca="1">IFERROR(Table_TrackDisplacement[[#This Row],[Twist Raw Data]]-Table_TrackDisplacement[[#This Row],[BL Twist Raw Data]],"-")</f>
        <v>1.1087040373318757</v>
      </c>
      <c r="X975" s="29">
        <f ca="1">IFERROR(Table_TrackDisplacement[[#This Row],[Cant Delta Data]]-OFFSET(Table_TrackDisplacement[[#This Row],[Cant Delta Data]],-2,0),"-")</f>
        <v>1.1087040373318757</v>
      </c>
      <c r="Y975" s="29">
        <f ca="1">IFERROR(Table_TrackDisplacement[[#This Row],[Twist Delta Data]]-Table_TrackDisplacement[[#This Row],[Raw Twist Change]],"-")</f>
        <v>0</v>
      </c>
      <c r="Z9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1316.0132037355902</v>
      </c>
      <c r="AA975" s="29">
        <f>_xlfn.XLOOKUP(Table_TrackDisplacement[[#This Row],[Track ID]],Table__Track_Baseline[Track ID],Table__Track_Baseline[Avg. Gauge],"-")</f>
        <v>1315.8766898367924</v>
      </c>
      <c r="AB975" s="29">
        <f>IFERROR(Table_TrackDisplacement[[#This Row],[Gauge Raw Data]]-Table_TrackDisplacement[[#This Row],[BL Gauge Raw Data]],"-")</f>
        <v>0.13651389879782982</v>
      </c>
      <c r="AC9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0.25127718915253744</v>
      </c>
    </row>
    <row r="976" spans="1:29" x14ac:dyDescent="0.25">
      <c r="A976" s="27">
        <v>45841.243055555555</v>
      </c>
      <c r="B976" s="28" t="s">
        <v>32</v>
      </c>
      <c r="C976" s="28" t="str">
        <f>Table_TrackDisplacement[[#This Row],[Epoch]]&amp;"-"&amp;Table_TrackDisplacement[[#This Row],[Track ID]]</f>
        <v>45841.2430555556-250-RL-OP-0041</v>
      </c>
      <c r="D976" s="34">
        <v>51905.341856193925</v>
      </c>
      <c r="E976" s="34">
        <v>159189.98623491602</v>
      </c>
      <c r="F976" s="34">
        <v>18.867392432941728</v>
      </c>
      <c r="G976" s="34">
        <v>51905.003864651924</v>
      </c>
      <c r="H976" s="34">
        <v>159188.71400367381</v>
      </c>
      <c r="I976" s="34">
        <v>18.857104633955977</v>
      </c>
      <c r="J976" s="33">
        <v>1.481648359913379E-5</v>
      </c>
      <c r="K976" s="33">
        <v>1.3890945992898196E-3</v>
      </c>
      <c r="L976" s="33">
        <v>-3.7309020656550729E-4</v>
      </c>
      <c r="M976" s="33">
        <v>7.3985574999824166E-6</v>
      </c>
      <c r="N976" s="33">
        <v>1.0279077978339046E-3</v>
      </c>
      <c r="O976" s="33">
        <v>-1.0000647690127096E-3</v>
      </c>
      <c r="P976" s="29">
        <f>(Table_TrackDisplacement[[#This Row],[LR Track Z]]-Table_TrackDisplacement[[#This Row],[RR Track Z]])*1000</f>
        <v>10.287798985750385</v>
      </c>
      <c r="Q976" s="29">
        <f>_xlfn.XLOOKUP(Table_TrackDisplacement[[#This Row],[Track ID]],Table__Track_Baseline[Track ID],Table__Track_Baseline[Avg. Cant],"-")</f>
        <v>9.6608244233031826</v>
      </c>
      <c r="R976" s="29">
        <f>Table_TrackDisplacement[[#This Row],[Cant Raw Data]]-Table_TrackDisplacement[[#This Row],[BL Cant Raw Data]]</f>
        <v>0.62697456244720229</v>
      </c>
      <c r="S976" s="30">
        <f>(Table_TrackDisplacement[[#This Row],[Delta LR Z]]-Table_TrackDisplacement[[#This Row],[Delta RR Z]])*1000</f>
        <v>0.62697456244720229</v>
      </c>
      <c r="T976" s="29">
        <f>Table_TrackDisplacement[[#This Row],[Cant Delta Data]]-Table_TrackDisplacement[[#This Row],[Raw Cant Change]]</f>
        <v>0</v>
      </c>
      <c r="U976" s="29">
        <f ca="1">IFERROR(Table_TrackDisplacement[[#This Row],[Cant Raw Data]]-OFFSET(Table_TrackDisplacement[[#This Row],[Cant Raw Data]],-2,0),"-")</f>
        <v>1.9877053204844231</v>
      </c>
      <c r="V976" s="29">
        <f ca="1">_xlfn.XLOOKUP(Table_TrackDisplacement[[#This Row],[Track ID]],Table__Track_Baseline[Track ID],Table__Track_Baseline[Avg. Twist],"-")</f>
        <v>0.99922654844419867</v>
      </c>
      <c r="W976" s="29">
        <f ca="1">IFERROR(Table_TrackDisplacement[[#This Row],[Twist Raw Data]]-Table_TrackDisplacement[[#This Row],[BL Twist Raw Data]],"-")</f>
        <v>0.98847877204022438</v>
      </c>
      <c r="X976" s="29">
        <f ca="1">IFERROR(Table_TrackDisplacement[[#This Row],[Cant Delta Data]]-OFFSET(Table_TrackDisplacement[[#This Row],[Cant Delta Data]],-2,0),"-")</f>
        <v>0.98847877204022438</v>
      </c>
      <c r="Y976" s="29">
        <f ca="1">IFERROR(Table_TrackDisplacement[[#This Row],[Twist Delta Data]]-Table_TrackDisplacement[[#This Row],[Raw Twist Change]],"-")</f>
        <v>0</v>
      </c>
      <c r="Z9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1316.4028467503601</v>
      </c>
      <c r="AA976" s="29">
        <f>_xlfn.XLOOKUP(Table_TrackDisplacement[[#This Row],[Track ID]],Table__Track_Baseline[Track ID],Table__Track_Baseline[Avg. Gauge],"-")</f>
        <v>1316.0471258679206</v>
      </c>
      <c r="AB976" s="29">
        <f>IFERROR(Table_TrackDisplacement[[#This Row],[Gauge Raw Data]]-Table_TrackDisplacement[[#This Row],[BL Gauge Raw Data]],"-")</f>
        <v>0.35572088243952749</v>
      </c>
      <c r="AC9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0.72360765137568006</v>
      </c>
    </row>
    <row r="977" spans="1:29" x14ac:dyDescent="0.25">
      <c r="A977" s="27">
        <v>45841.243055555555</v>
      </c>
      <c r="B977" s="28" t="s">
        <v>33</v>
      </c>
      <c r="C977" s="28" t="str">
        <f>Table_TrackDisplacement[[#This Row],[Epoch]]&amp;"-"&amp;Table_TrackDisplacement[[#This Row],[Track ID]]</f>
        <v>45841.2430555556-250-RL-OP-0042</v>
      </c>
      <c r="D977" s="34">
        <v>51906.308696346234</v>
      </c>
      <c r="E977" s="34">
        <v>159189.73085839444</v>
      </c>
      <c r="F977" s="34">
        <v>18.869110605337301</v>
      </c>
      <c r="G977" s="34">
        <v>51905.970516824033</v>
      </c>
      <c r="H977" s="34">
        <v>159188.45791499614</v>
      </c>
      <c r="I977" s="34">
        <v>18.858576820689617</v>
      </c>
      <c r="J977" s="33">
        <v>1.0186987492488697E-4</v>
      </c>
      <c r="K977" s="33">
        <v>1.7167165642604232E-3</v>
      </c>
      <c r="L977" s="33">
        <v>-6.0667935600378087E-4</v>
      </c>
      <c r="M977" s="33">
        <v>6.0625556216109544E-5</v>
      </c>
      <c r="N977" s="33">
        <v>1.228683307999745E-3</v>
      </c>
      <c r="O977" s="33">
        <v>-1.0005307331262259E-3</v>
      </c>
      <c r="P977" s="29">
        <f>(Table_TrackDisplacement[[#This Row],[LR Track Z]]-Table_TrackDisplacement[[#This Row],[RR Track Z]])*1000</f>
        <v>10.533784647684286</v>
      </c>
      <c r="Q977" s="29">
        <f>_xlfn.XLOOKUP(Table_TrackDisplacement[[#This Row],[Track ID]],Table__Track_Baseline[Track ID],Table__Track_Baseline[Avg. Cant],"-")</f>
        <v>10.139933270561841</v>
      </c>
      <c r="R977" s="29">
        <f>Table_TrackDisplacement[[#This Row],[Cant Raw Data]]-Table_TrackDisplacement[[#This Row],[BL Cant Raw Data]]</f>
        <v>0.393851377122445</v>
      </c>
      <c r="S977" s="30">
        <f>(Table_TrackDisplacement[[#This Row],[Delta LR Z]]-Table_TrackDisplacement[[#This Row],[Delta RR Z]])*1000</f>
        <v>0.393851377122445</v>
      </c>
      <c r="T977" s="29">
        <f>Table_TrackDisplacement[[#This Row],[Cant Delta Data]]-Table_TrackDisplacement[[#This Row],[Raw Cant Change]]</f>
        <v>0</v>
      </c>
      <c r="U977" s="29">
        <f ca="1">IFERROR(Table_TrackDisplacement[[#This Row],[Cant Raw Data]]-OFFSET(Table_TrackDisplacement[[#This Row],[Cant Raw Data]],-2,0),"-")</f>
        <v>1.2029240716096012</v>
      </c>
      <c r="V977" s="29">
        <f ca="1">_xlfn.XLOOKUP(Table_TrackDisplacement[[#This Row],[Track ID]],Table__Track_Baseline[Track ID],Table__Track_Baseline[Avg. Twist],"-")</f>
        <v>1.0019205035582956</v>
      </c>
      <c r="W977" s="29">
        <f ca="1">IFERROR(Table_TrackDisplacement[[#This Row],[Twist Raw Data]]-Table_TrackDisplacement[[#This Row],[BL Twist Raw Data]],"-")</f>
        <v>0.20100356805130559</v>
      </c>
      <c r="X977" s="29">
        <f ca="1">IFERROR(Table_TrackDisplacement[[#This Row],[Cant Delta Data]]-OFFSET(Table_TrackDisplacement[[#This Row],[Cant Delta Data]],-2,0),"-")</f>
        <v>0.20100356805130559</v>
      </c>
      <c r="Y977" s="29">
        <f ca="1">IFERROR(Table_TrackDisplacement[[#This Row],[Twist Delta Data]]-Table_TrackDisplacement[[#This Row],[Raw Twist Change]],"-")</f>
        <v>0</v>
      </c>
      <c r="Z9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1317.1413155546868</v>
      </c>
      <c r="AA977" s="29">
        <f>_xlfn.XLOOKUP(Table_TrackDisplacement[[#This Row],[Track ID]],Table__Track_Baseline[Track ID],Table__Track_Baseline[Avg. Gauge],"-")</f>
        <v>1316.655979842496</v>
      </c>
      <c r="AB977" s="29">
        <f>IFERROR(Table_TrackDisplacement[[#This Row],[Gauge Raw Data]]-Table_TrackDisplacement[[#This Row],[BL Gauge Raw Data]],"-")</f>
        <v>0.4853357121908175</v>
      </c>
      <c r="AC9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0.62848743846110267</v>
      </c>
    </row>
    <row r="978" spans="1:29" x14ac:dyDescent="0.25">
      <c r="A978" s="27">
        <v>45841.243055555555</v>
      </c>
      <c r="B978" s="28" t="s">
        <v>34</v>
      </c>
      <c r="C978" s="28" t="str">
        <f>Table_TrackDisplacement[[#This Row],[Epoch]]&amp;"-"&amp;Table_TrackDisplacement[[#This Row],[Track ID]]</f>
        <v>45841.2430555556-250-RL-OP-0043</v>
      </c>
      <c r="D978" s="34">
        <v>51907.275536498542</v>
      </c>
      <c r="E978" s="34">
        <v>159189.47548187288</v>
      </c>
      <c r="F978" s="34">
        <v>18.870828777732875</v>
      </c>
      <c r="G978" s="34">
        <v>51906.937168996134</v>
      </c>
      <c r="H978" s="34">
        <v>159188.20182631849</v>
      </c>
      <c r="I978" s="34">
        <v>18.860049007423257</v>
      </c>
      <c r="J978" s="33">
        <v>1.8892325897468254E-4</v>
      </c>
      <c r="K978" s="33">
        <v>2.0443385874386877E-3</v>
      </c>
      <c r="L978" s="33">
        <v>-8.4026850543850173E-4</v>
      </c>
      <c r="M978" s="33">
        <v>1.1385255493223667E-4</v>
      </c>
      <c r="N978" s="33">
        <v>1.4294588763732463E-3</v>
      </c>
      <c r="O978" s="33">
        <v>-1.0009966972397422E-3</v>
      </c>
      <c r="P978" s="29">
        <f>(Table_TrackDisplacement[[#This Row],[LR Track Z]]-Table_TrackDisplacement[[#This Row],[RR Track Z]])*1000</f>
        <v>10.779770309618186</v>
      </c>
      <c r="Q978" s="29">
        <f>_xlfn.XLOOKUP(Table_TrackDisplacement[[#This Row],[Track ID]],Table__Track_Baseline[Track ID],Table__Track_Baseline[Avg. Cant],"-")</f>
        <v>10.619042117816946</v>
      </c>
      <c r="R978" s="29">
        <f>Table_TrackDisplacement[[#This Row],[Cant Raw Data]]-Table_TrackDisplacement[[#This Row],[BL Cant Raw Data]]</f>
        <v>0.16072819180124043</v>
      </c>
      <c r="S978" s="30">
        <f>(Table_TrackDisplacement[[#This Row],[Delta LR Z]]-Table_TrackDisplacement[[#This Row],[Delta RR Z]])*1000</f>
        <v>0.16072819180124043</v>
      </c>
      <c r="T978" s="29">
        <f>Table_TrackDisplacement[[#This Row],[Cant Delta Data]]-Table_TrackDisplacement[[#This Row],[Raw Cant Change]]</f>
        <v>0</v>
      </c>
      <c r="U978" s="29">
        <f ca="1">IFERROR(Table_TrackDisplacement[[#This Row],[Cant Raw Data]]-OFFSET(Table_TrackDisplacement[[#This Row],[Cant Raw Data]],-2,0),"-")</f>
        <v>0.4919713238678014</v>
      </c>
      <c r="V978" s="29">
        <f ca="1">_xlfn.XLOOKUP(Table_TrackDisplacement[[#This Row],[Track ID]],Table__Track_Baseline[Track ID],Table__Track_Baseline[Avg. Twist],"-")</f>
        <v>0.95821769451376326</v>
      </c>
      <c r="W978" s="29">
        <f ca="1">IFERROR(Table_TrackDisplacement[[#This Row],[Twist Raw Data]]-Table_TrackDisplacement[[#This Row],[BL Twist Raw Data]],"-")</f>
        <v>-0.46624637064596186</v>
      </c>
      <c r="X978" s="29">
        <f ca="1">IFERROR(Table_TrackDisplacement[[#This Row],[Cant Delta Data]]-OFFSET(Table_TrackDisplacement[[#This Row],[Cant Delta Data]],-2,0),"-")</f>
        <v>-0.46624637064596186</v>
      </c>
      <c r="Y978" s="29">
        <f ca="1">IFERROR(Table_TrackDisplacement[[#This Row],[Twist Delta Data]]-Table_TrackDisplacement[[#This Row],[Raw Twist Change]],"-")</f>
        <v>0</v>
      </c>
      <c r="Z9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1317.8798281248316</v>
      </c>
      <c r="AA978" s="29">
        <f>_xlfn.XLOOKUP(Table_TrackDisplacement[[#This Row],[Track ID]],Table__Track_Baseline[Track ID],Table__Track_Baseline[Avg. Gauge],"-")</f>
        <v>1317.2650047757083</v>
      </c>
      <c r="AB978" s="29">
        <f>IFERROR(Table_TrackDisplacement[[#This Row],[Gauge Raw Data]]-Table_TrackDisplacement[[#This Row],[BL Gauge Raw Data]],"-")</f>
        <v>0.61482334912329861</v>
      </c>
      <c r="AC9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0.63995798403101856</v>
      </c>
    </row>
    <row r="979" spans="1:29" x14ac:dyDescent="0.25">
      <c r="A979" s="27">
        <v>45841.243055555555</v>
      </c>
      <c r="B979" s="28" t="s">
        <v>35</v>
      </c>
      <c r="C979" s="28" t="str">
        <f>Table_TrackDisplacement[[#This Row],[Epoch]]&amp;"-"&amp;Table_TrackDisplacement[[#This Row],[Track ID]]</f>
        <v>45841.2430555556-250-RL-OP-0044</v>
      </c>
      <c r="D979" s="34">
        <v>51908.24281274675</v>
      </c>
      <c r="E979" s="34">
        <v>159189.22352581975</v>
      </c>
      <c r="F979" s="34">
        <v>18.872961662236339</v>
      </c>
      <c r="G979" s="34">
        <v>51907.905517584324</v>
      </c>
      <c r="H979" s="34">
        <v>159187.94920456348</v>
      </c>
      <c r="I979" s="34">
        <v>18.861831288624526</v>
      </c>
      <c r="J979" s="33">
        <v>-1.2388256436679512E-5</v>
      </c>
      <c r="K979" s="33">
        <v>2.285472844960168E-3</v>
      </c>
      <c r="L979" s="33">
        <v>-8.9792028555990555E-4</v>
      </c>
      <c r="M979" s="33">
        <v>1.0110570656252094E-3</v>
      </c>
      <c r="N979" s="33">
        <v>1.3769209908787161E-3</v>
      </c>
      <c r="O979" s="33">
        <v>-9.9970184131947804E-4</v>
      </c>
      <c r="P979" s="29">
        <f>(Table_TrackDisplacement[[#This Row],[LR Track Z]]-Table_TrackDisplacement[[#This Row],[RR Track Z]])*1000</f>
        <v>11.130373611813127</v>
      </c>
      <c r="Q979" s="29">
        <f>_xlfn.XLOOKUP(Table_TrackDisplacement[[#This Row],[Track ID]],Table__Track_Baseline[Track ID],Table__Track_Baseline[Avg. Cant],"-")</f>
        <v>11.028592056053554</v>
      </c>
      <c r="R979" s="29">
        <f>Table_TrackDisplacement[[#This Row],[Cant Raw Data]]-Table_TrackDisplacement[[#This Row],[BL Cant Raw Data]]</f>
        <v>0.10178155575957248</v>
      </c>
      <c r="S979" s="30">
        <f>(Table_TrackDisplacement[[#This Row],[Delta LR Z]]-Table_TrackDisplacement[[#This Row],[Delta RR Z]])*1000</f>
        <v>0.10178155575957248</v>
      </c>
      <c r="T979" s="29">
        <f>Table_TrackDisplacement[[#This Row],[Cant Delta Data]]-Table_TrackDisplacement[[#This Row],[Raw Cant Change]]</f>
        <v>0</v>
      </c>
      <c r="U979" s="29">
        <f ca="1">IFERROR(Table_TrackDisplacement[[#This Row],[Cant Raw Data]]-OFFSET(Table_TrackDisplacement[[#This Row],[Cant Raw Data]],-2,0),"-")</f>
        <v>0.59658896412884133</v>
      </c>
      <c r="V979" s="29">
        <f ca="1">_xlfn.XLOOKUP(Table_TrackDisplacement[[#This Row],[Track ID]],Table__Track_Baseline[Track ID],Table__Track_Baseline[Avg. Twist],"-")</f>
        <v>0.88865878549171384</v>
      </c>
      <c r="W979" s="29">
        <f ca="1">IFERROR(Table_TrackDisplacement[[#This Row],[Twist Raw Data]]-Table_TrackDisplacement[[#This Row],[BL Twist Raw Data]],"-")</f>
        <v>-0.29206982136287252</v>
      </c>
      <c r="X979" s="29">
        <f ca="1">IFERROR(Table_TrackDisplacement[[#This Row],[Cant Delta Data]]-OFFSET(Table_TrackDisplacement[[#This Row],[Cant Delta Data]],-2,0),"-")</f>
        <v>-0.29206982136287252</v>
      </c>
      <c r="Y979" s="29">
        <f ca="1">IFERROR(Table_TrackDisplacement[[#This Row],[Twist Delta Data]]-Table_TrackDisplacement[[#This Row],[Raw Twist Change]],"-")</f>
        <v>0</v>
      </c>
      <c r="Z9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1318.2513326289838</v>
      </c>
      <c r="AA979" s="29">
        <f>_xlfn.XLOOKUP(Table_TrackDisplacement[[#This Row],[Track ID]],Table__Track_Baseline[Track ID],Table__Track_Baseline[Avg. Gauge],"-")</f>
        <v>1317.6346329476246</v>
      </c>
      <c r="AB979" s="29">
        <f>IFERROR(Table_TrackDisplacement[[#This Row],[Gauge Raw Data]]-Table_TrackDisplacement[[#This Row],[BL Gauge Raw Data]],"-")</f>
        <v>0.61669968135925046</v>
      </c>
      <c r="AC9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1.3723214943656774</v>
      </c>
    </row>
    <row r="980" spans="1:29" x14ac:dyDescent="0.25">
      <c r="A980" s="27">
        <v>45841.243055555555</v>
      </c>
      <c r="B980" s="28" t="s">
        <v>36</v>
      </c>
      <c r="C980" s="28" t="str">
        <f>Table_TrackDisplacement[[#This Row],[Epoch]]&amp;"-"&amp;Table_TrackDisplacement[[#This Row],[Track ID]]</f>
        <v>45841.2430555556-250-RL-OP-0045</v>
      </c>
      <c r="D980" s="34">
        <v>51909.212340103608</v>
      </c>
      <c r="E980" s="34">
        <v>159188.97856142768</v>
      </c>
      <c r="F980" s="34">
        <v>18.875986708591611</v>
      </c>
      <c r="G980" s="34">
        <v>51908.874845612292</v>
      </c>
      <c r="H980" s="34">
        <v>159187.70344515948</v>
      </c>
      <c r="I980" s="34">
        <v>18.864174266709448</v>
      </c>
      <c r="J980" s="33">
        <v>-5.1357303163968027E-5</v>
      </c>
      <c r="K980" s="33">
        <v>2.1349208545871079E-3</v>
      </c>
      <c r="L980" s="33">
        <v>-5.768139173802922E-4</v>
      </c>
      <c r="M980" s="33">
        <v>1.0422213163110428E-3</v>
      </c>
      <c r="N980" s="33">
        <v>1.4997722464613616E-3</v>
      </c>
      <c r="O980" s="33">
        <v>-9.9886148425554211E-4</v>
      </c>
      <c r="P980" s="29">
        <f>(Table_TrackDisplacement[[#This Row],[LR Track Z]]-Table_TrackDisplacement[[#This Row],[RR Track Z]])*1000</f>
        <v>11.812441882163682</v>
      </c>
      <c r="Q980" s="29">
        <f>_xlfn.XLOOKUP(Table_TrackDisplacement[[#This Row],[Track ID]],Table__Track_Baseline[Track ID],Table__Track_Baseline[Avg. Cant],"-")</f>
        <v>11.390394315288432</v>
      </c>
      <c r="R980" s="29">
        <f>Table_TrackDisplacement[[#This Row],[Cant Raw Data]]-Table_TrackDisplacement[[#This Row],[BL Cant Raw Data]]</f>
        <v>0.42204756687524991</v>
      </c>
      <c r="S980" s="30">
        <f>(Table_TrackDisplacement[[#This Row],[Delta LR Z]]-Table_TrackDisplacement[[#This Row],[Delta RR Z]])*1000</f>
        <v>0.42204756687524991</v>
      </c>
      <c r="T980" s="29">
        <f>Table_TrackDisplacement[[#This Row],[Cant Delta Data]]-Table_TrackDisplacement[[#This Row],[Raw Cant Change]]</f>
        <v>0</v>
      </c>
      <c r="U980" s="29">
        <f ca="1">IFERROR(Table_TrackDisplacement[[#This Row],[Cant Raw Data]]-OFFSET(Table_TrackDisplacement[[#This Row],[Cant Raw Data]],-2,0),"-")</f>
        <v>1.032671572545496</v>
      </c>
      <c r="V980" s="29">
        <f ca="1">_xlfn.XLOOKUP(Table_TrackDisplacement[[#This Row],[Track ID]],Table__Track_Baseline[Track ID],Table__Track_Baseline[Avg. Twist],"-")</f>
        <v>0.77135219747148653</v>
      </c>
      <c r="W980" s="29">
        <f ca="1">IFERROR(Table_TrackDisplacement[[#This Row],[Twist Raw Data]]-Table_TrackDisplacement[[#This Row],[BL Twist Raw Data]],"-")</f>
        <v>0.26131937507400949</v>
      </c>
      <c r="X980" s="29">
        <f ca="1">IFERROR(Table_TrackDisplacement[[#This Row],[Cant Delta Data]]-OFFSET(Table_TrackDisplacement[[#This Row],[Cant Delta Data]],-2,0),"-")</f>
        <v>0.26131937507400949</v>
      </c>
      <c r="Y980" s="29">
        <f ca="1">IFERROR(Table_TrackDisplacement[[#This Row],[Twist Delta Data]]-Table_TrackDisplacement[[#This Row],[Raw Twist Change]],"-")</f>
        <v>0</v>
      </c>
      <c r="Z9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1319.0767842965574</v>
      </c>
      <c r="AA980" s="29">
        <f>_xlfn.XLOOKUP(Table_TrackDisplacement[[#This Row],[Track ID]],Table__Track_Baseline[Track ID],Table__Track_Baseline[Avg. Gauge],"-")</f>
        <v>1318.7394535583733</v>
      </c>
      <c r="AB980" s="29">
        <f>IFERROR(Table_TrackDisplacement[[#This Row],[Gauge Raw Data]]-Table_TrackDisplacement[[#This Row],[BL Gauge Raw Data]],"-")</f>
        <v>0.33733073818416415</v>
      </c>
      <c r="AC9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1.3332111986036803</v>
      </c>
    </row>
    <row r="981" spans="1:29" x14ac:dyDescent="0.25">
      <c r="A981" s="27">
        <v>45841.243055555555</v>
      </c>
      <c r="B981" s="28" t="s">
        <v>37</v>
      </c>
      <c r="C981" s="28" t="str">
        <f>Table_TrackDisplacement[[#This Row],[Epoch]]&amp;"-"&amp;Table_TrackDisplacement[[#This Row],[Track ID]]</f>
        <v>45841.2430555556-250-RL-OP-0046</v>
      </c>
      <c r="D981" s="34">
        <v>51910.181867460473</v>
      </c>
      <c r="E981" s="34">
        <v>159188.73359703558</v>
      </c>
      <c r="F981" s="34">
        <v>18.87901175494688</v>
      </c>
      <c r="G981" s="34">
        <v>51909.84417364026</v>
      </c>
      <c r="H981" s="34">
        <v>159187.45768575551</v>
      </c>
      <c r="I981" s="34">
        <v>18.866517244794366</v>
      </c>
      <c r="J981" s="33">
        <v>-9.0326342615298927E-5</v>
      </c>
      <c r="K981" s="33">
        <v>1.9843688351102173E-3</v>
      </c>
      <c r="L981" s="33">
        <v>-2.5570754920423155E-4</v>
      </c>
      <c r="M981" s="33">
        <v>1.0733855597209185E-3</v>
      </c>
      <c r="N981" s="33">
        <v>1.6226235311478376E-3</v>
      </c>
      <c r="O981" s="33">
        <v>-9.980211271951589E-4</v>
      </c>
      <c r="P981" s="29">
        <f>(Table_TrackDisplacement[[#This Row],[LR Track Z]]-Table_TrackDisplacement[[#This Row],[RR Track Z]])*1000</f>
        <v>12.494510152514238</v>
      </c>
      <c r="Q981" s="29">
        <f>_xlfn.XLOOKUP(Table_TrackDisplacement[[#This Row],[Track ID]],Table__Track_Baseline[Track ID],Table__Track_Baseline[Avg. Cant],"-")</f>
        <v>11.75219657452331</v>
      </c>
      <c r="R981" s="29">
        <f>Table_TrackDisplacement[[#This Row],[Cant Raw Data]]-Table_TrackDisplacement[[#This Row],[BL Cant Raw Data]]</f>
        <v>0.74231357799092734</v>
      </c>
      <c r="S981" s="30">
        <f>(Table_TrackDisplacement[[#This Row],[Delta LR Z]]-Table_TrackDisplacement[[#This Row],[Delta RR Z]])*1000</f>
        <v>0.74231357799092734</v>
      </c>
      <c r="T981" s="29">
        <f>Table_TrackDisplacement[[#This Row],[Cant Delta Data]]-Table_TrackDisplacement[[#This Row],[Raw Cant Change]]</f>
        <v>0</v>
      </c>
      <c r="U981" s="29">
        <f ca="1">IFERROR(Table_TrackDisplacement[[#This Row],[Cant Raw Data]]-OFFSET(Table_TrackDisplacement[[#This Row],[Cant Raw Data]],-2,0),"-")</f>
        <v>1.3641365407011108</v>
      </c>
      <c r="V981" s="29">
        <f ca="1">_xlfn.XLOOKUP(Table_TrackDisplacement[[#This Row],[Track ID]],Table__Track_Baseline[Track ID],Table__Track_Baseline[Avg. Twist],"-")</f>
        <v>0.72360451846975593</v>
      </c>
      <c r="W981" s="29">
        <f ca="1">IFERROR(Table_TrackDisplacement[[#This Row],[Twist Raw Data]]-Table_TrackDisplacement[[#This Row],[BL Twist Raw Data]],"-")</f>
        <v>0.64053202223135486</v>
      </c>
      <c r="X981" s="29">
        <f ca="1">IFERROR(Table_TrackDisplacement[[#This Row],[Cant Delta Data]]-OFFSET(Table_TrackDisplacement[[#This Row],[Cant Delta Data]],-2,0),"-")</f>
        <v>0.64053202223135486</v>
      </c>
      <c r="Y981" s="29">
        <f ca="1">IFERROR(Table_TrackDisplacement[[#This Row],[Twist Delta Data]]-Table_TrackDisplacement[[#This Row],[Raw Twist Change]],"-")</f>
        <v>0</v>
      </c>
      <c r="Z9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1319.9025811039198</v>
      </c>
      <c r="AA981" s="29">
        <f>_xlfn.XLOOKUP(Table_TrackDisplacement[[#This Row],[Track ID]],Table__Track_Baseline[Track ID],Table__Track_Baseline[Avg. Gauge],"-")</f>
        <v>1319.8443684156091</v>
      </c>
      <c r="AB981" s="29">
        <f>IFERROR(Table_TrackDisplacement[[#This Row],[Gauge Raw Data]]-Table_TrackDisplacement[[#This Row],[BL Gauge Raw Data]],"-")</f>
        <v>5.8212688310732119E-2</v>
      </c>
      <c r="AC9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1.426924841975745</v>
      </c>
    </row>
    <row r="982" spans="1:29" x14ac:dyDescent="0.25">
      <c r="A982" s="27">
        <v>45841.243055555555</v>
      </c>
      <c r="B982" s="28" t="s">
        <v>38</v>
      </c>
      <c r="C982" s="28" t="str">
        <f>Table_TrackDisplacement[[#This Row],[Epoch]]&amp;"-"&amp;Table_TrackDisplacement[[#This Row],[Track ID]]</f>
        <v>45841.2430555556-250-RL-OP-0047</v>
      </c>
      <c r="D982" s="34">
        <v>51911.152141496423</v>
      </c>
      <c r="E982" s="34">
        <v>159188.49044319949</v>
      </c>
      <c r="F982" s="34">
        <v>18.882328518492972</v>
      </c>
      <c r="G982" s="34">
        <v>51910.835192576567</v>
      </c>
      <c r="H982" s="34">
        <v>159187.2085174784</v>
      </c>
      <c r="I982" s="34">
        <v>18.869138865821263</v>
      </c>
      <c r="J982" s="33">
        <v>6.7252291046315804E-4</v>
      </c>
      <c r="K982" s="33">
        <v>1.6898061148822308E-3</v>
      </c>
      <c r="L982" s="33">
        <v>-4.9101338401413841E-5</v>
      </c>
      <c r="M982" s="33">
        <v>1.0120231308974326E-5</v>
      </c>
      <c r="N982" s="33">
        <v>2.0414982282090932E-3</v>
      </c>
      <c r="O982" s="33">
        <v>-1.0002301859692864E-3</v>
      </c>
      <c r="P982" s="29">
        <f>(Table_TrackDisplacement[[#This Row],[LR Track Z]]-Table_TrackDisplacement[[#This Row],[RR Track Z]])*1000</f>
        <v>13.18965267170924</v>
      </c>
      <c r="Q982" s="29">
        <f>_xlfn.XLOOKUP(Table_TrackDisplacement[[#This Row],[Track ID]],Table__Track_Baseline[Track ID],Table__Track_Baseline[Avg. Cant],"-")</f>
        <v>12.238523824141367</v>
      </c>
      <c r="R982" s="29">
        <f>Table_TrackDisplacement[[#This Row],[Cant Raw Data]]-Table_TrackDisplacement[[#This Row],[BL Cant Raw Data]]</f>
        <v>0.95112884756787253</v>
      </c>
      <c r="S982" s="30">
        <f>(Table_TrackDisplacement[[#This Row],[Delta LR Z]]-Table_TrackDisplacement[[#This Row],[Delta RR Z]])*1000</f>
        <v>0.95112884756787253</v>
      </c>
      <c r="T982" s="29">
        <f>Table_TrackDisplacement[[#This Row],[Cant Delta Data]]-Table_TrackDisplacement[[#This Row],[Raw Cant Change]]</f>
        <v>0</v>
      </c>
      <c r="U982" s="29">
        <f ca="1">IFERROR(Table_TrackDisplacement[[#This Row],[Cant Raw Data]]-OFFSET(Table_TrackDisplacement[[#This Row],[Cant Raw Data]],-2,0),"-")</f>
        <v>1.3772107895455576</v>
      </c>
      <c r="V982" s="29">
        <f ca="1">_xlfn.XLOOKUP(Table_TrackDisplacement[[#This Row],[Track ID]],Table__Track_Baseline[Track ID],Table__Track_Baseline[Avg. Twist],"-")</f>
        <v>0.84812950885293503</v>
      </c>
      <c r="W982" s="29">
        <f ca="1">IFERROR(Table_TrackDisplacement[[#This Row],[Twist Raw Data]]-Table_TrackDisplacement[[#This Row],[BL Twist Raw Data]],"-")</f>
        <v>0.52908128069262261</v>
      </c>
      <c r="X982" s="29">
        <f ca="1">IFERROR(Table_TrackDisplacement[[#This Row],[Cant Delta Data]]-OFFSET(Table_TrackDisplacement[[#This Row],[Cant Delta Data]],-2,0),"-")</f>
        <v>0.52908128069262261</v>
      </c>
      <c r="Y982" s="29">
        <f ca="1">IFERROR(Table_TrackDisplacement[[#This Row],[Twist Delta Data]]-Table_TrackDisplacement[[#This Row],[Raw Twist Change]],"-")</f>
        <v>0</v>
      </c>
      <c r="Z9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1320.5923440401571</v>
      </c>
      <c r="AA982" s="29">
        <f>_xlfn.XLOOKUP(Table_TrackDisplacement[[#This Row],[Track ID]],Table__Track_Baseline[Track ID],Table__Track_Baseline[Avg. Gauge],"-")</f>
        <v>1320.7658031742594</v>
      </c>
      <c r="AB982" s="29">
        <f>IFERROR(Table_TrackDisplacement[[#This Row],[Gauge Raw Data]]-Table_TrackDisplacement[[#This Row],[BL Gauge Raw Data]],"-")</f>
        <v>-0.1734591341023588</v>
      </c>
      <c r="AC9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1.2112434671042582</v>
      </c>
    </row>
    <row r="983" spans="1:29" x14ac:dyDescent="0.25">
      <c r="A983" s="27">
        <v>45841.243055555555</v>
      </c>
      <c r="B983" s="28" t="s">
        <v>39</v>
      </c>
      <c r="C983" s="28" t="str">
        <f>Table_TrackDisplacement[[#This Row],[Epoch]]&amp;"-"&amp;Table_TrackDisplacement[[#This Row],[Track ID]]</f>
        <v>45841.2430555556-250-RL-OP-0048</v>
      </c>
      <c r="D983" s="34">
        <v>51912.123875350408</v>
      </c>
      <c r="E983" s="34">
        <v>159188.25440524641</v>
      </c>
      <c r="F983" s="34">
        <v>18.886733255176882</v>
      </c>
      <c r="G983" s="34">
        <v>51911.806757288294</v>
      </c>
      <c r="H983" s="34">
        <v>159186.97176749387</v>
      </c>
      <c r="I983" s="34">
        <v>18.872523500824762</v>
      </c>
      <c r="J983" s="33">
        <v>7.0030392816988751E-4</v>
      </c>
      <c r="K983" s="33">
        <v>1.7995758098550141E-3</v>
      </c>
      <c r="L983" s="33">
        <v>-2.8202988870873469E-4</v>
      </c>
      <c r="M983" s="33">
        <v>5.6479490012861788E-5</v>
      </c>
      <c r="N983" s="33">
        <v>2.231595542980358E-3</v>
      </c>
      <c r="O983" s="33">
        <v>-1.0012846338192105E-3</v>
      </c>
      <c r="P983" s="29">
        <f>(Table_TrackDisplacement[[#This Row],[LR Track Z]]-Table_TrackDisplacement[[#This Row],[RR Track Z]])*1000</f>
        <v>14.209754352119575</v>
      </c>
      <c r="Q983" s="29">
        <f>_xlfn.XLOOKUP(Table_TrackDisplacement[[#This Row],[Track ID]],Table__Track_Baseline[Track ID],Table__Track_Baseline[Avg. Cant],"-")</f>
        <v>13.490499607009099</v>
      </c>
      <c r="R983" s="29">
        <f>Table_TrackDisplacement[[#This Row],[Cant Raw Data]]-Table_TrackDisplacement[[#This Row],[BL Cant Raw Data]]</f>
        <v>0.71925474511047582</v>
      </c>
      <c r="S983" s="30">
        <f>(Table_TrackDisplacement[[#This Row],[Delta LR Z]]-Table_TrackDisplacement[[#This Row],[Delta RR Z]])*1000</f>
        <v>0.71925474511047582</v>
      </c>
      <c r="T983" s="29">
        <f>Table_TrackDisplacement[[#This Row],[Cant Delta Data]]-Table_TrackDisplacement[[#This Row],[Raw Cant Change]]</f>
        <v>0</v>
      </c>
      <c r="U983" s="29">
        <f ca="1">IFERROR(Table_TrackDisplacement[[#This Row],[Cant Raw Data]]-OFFSET(Table_TrackDisplacement[[#This Row],[Cant Raw Data]],-2,0),"-")</f>
        <v>1.7152441996053369</v>
      </c>
      <c r="V983" s="29">
        <f ca="1">_xlfn.XLOOKUP(Table_TrackDisplacement[[#This Row],[Track ID]],Table__Track_Baseline[Track ID],Table__Track_Baseline[Avg. Twist],"-")</f>
        <v>1.7383030324857884</v>
      </c>
      <c r="W983" s="29">
        <f ca="1">IFERROR(Table_TrackDisplacement[[#This Row],[Twist Raw Data]]-Table_TrackDisplacement[[#This Row],[BL Twist Raw Data]],"-")</f>
        <v>-2.3058832880451519E-2</v>
      </c>
      <c r="X983" s="29">
        <f ca="1">IFERROR(Table_TrackDisplacement[[#This Row],[Cant Delta Data]]-OFFSET(Table_TrackDisplacement[[#This Row],[Cant Delta Data]],-2,0),"-")</f>
        <v>-2.3058832880451519E-2</v>
      </c>
      <c r="Y983" s="29">
        <f ca="1">IFERROR(Table_TrackDisplacement[[#This Row],[Twist Delta Data]]-Table_TrackDisplacement[[#This Row],[Raw Twist Change]],"-")</f>
        <v>0</v>
      </c>
      <c r="Z9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1321.3346989555646</v>
      </c>
      <c r="AA983" s="29">
        <f>_xlfn.XLOOKUP(Table_TrackDisplacement[[#This Row],[Track ID]],Table__Track_Baseline[Track ID],Table__Track_Baseline[Avg. Gauge],"-")</f>
        <v>1321.5922129002581</v>
      </c>
      <c r="AB983" s="29">
        <f>IFERROR(Table_TrackDisplacement[[#This Row],[Gauge Raw Data]]-Table_TrackDisplacement[[#This Row],[BL Gauge Raw Data]],"-")</f>
        <v>-0.25751394469352817</v>
      </c>
      <c r="AC9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1.0575813658257405</v>
      </c>
    </row>
    <row r="984" spans="1:29" x14ac:dyDescent="0.25">
      <c r="A984" s="27">
        <v>45841.243055555555</v>
      </c>
      <c r="B984" s="28" t="s">
        <v>40</v>
      </c>
      <c r="C984" s="28" t="str">
        <f>Table_TrackDisplacement[[#This Row],[Epoch]]&amp;"-"&amp;Table_TrackDisplacement[[#This Row],[Track ID]]</f>
        <v>45841.2430555556-250-RL-OP-0049</v>
      </c>
      <c r="D984" s="34">
        <v>51913.0956092044</v>
      </c>
      <c r="E984" s="34">
        <v>159188.01836729329</v>
      </c>
      <c r="F984" s="34">
        <v>18.891137991860795</v>
      </c>
      <c r="G984" s="34">
        <v>51912.77832200002</v>
      </c>
      <c r="H984" s="34">
        <v>159186.73501750935</v>
      </c>
      <c r="I984" s="34">
        <v>18.875908135828258</v>
      </c>
      <c r="J984" s="33">
        <v>7.2808496042853221E-4</v>
      </c>
      <c r="K984" s="33">
        <v>1.909345475723967E-3</v>
      </c>
      <c r="L984" s="33">
        <v>-5.1495843900895011E-4</v>
      </c>
      <c r="M984" s="33">
        <v>1.0283874871674925E-4</v>
      </c>
      <c r="N984" s="33">
        <v>2.4216928286477923E-3</v>
      </c>
      <c r="O984" s="33">
        <v>-1.0023390816726874E-3</v>
      </c>
      <c r="P984" s="29">
        <f>(Table_TrackDisplacement[[#This Row],[LR Track Z]]-Table_TrackDisplacement[[#This Row],[RR Track Z]])*1000</f>
        <v>15.229856032537015</v>
      </c>
      <c r="Q984" s="29">
        <f>_xlfn.XLOOKUP(Table_TrackDisplacement[[#This Row],[Track ID]],Table__Track_Baseline[Track ID],Table__Track_Baseline[Avg. Cant],"-")</f>
        <v>14.742475389873277</v>
      </c>
      <c r="R984" s="29">
        <f>Table_TrackDisplacement[[#This Row],[Cant Raw Data]]-Table_TrackDisplacement[[#This Row],[BL Cant Raw Data]]</f>
        <v>0.48738064266373726</v>
      </c>
      <c r="S984" s="30">
        <f>(Table_TrackDisplacement[[#This Row],[Delta LR Z]]-Table_TrackDisplacement[[#This Row],[Delta RR Z]])*1000</f>
        <v>0.48738064266373726</v>
      </c>
      <c r="T984" s="29">
        <f>Table_TrackDisplacement[[#This Row],[Cant Delta Data]]-Table_TrackDisplacement[[#This Row],[Raw Cant Change]]</f>
        <v>0</v>
      </c>
      <c r="U984" s="29">
        <f ca="1">IFERROR(Table_TrackDisplacement[[#This Row],[Cant Raw Data]]-OFFSET(Table_TrackDisplacement[[#This Row],[Cant Raw Data]],-2,0),"-")</f>
        <v>2.0402033608277748</v>
      </c>
      <c r="V984" s="29">
        <f ca="1">_xlfn.XLOOKUP(Table_TrackDisplacement[[#This Row],[Track ID]],Table__Track_Baseline[Track ID],Table__Track_Baseline[Avg. Twist],"-")</f>
        <v>2.50395156573191</v>
      </c>
      <c r="W984" s="29">
        <f ca="1">IFERROR(Table_TrackDisplacement[[#This Row],[Twist Raw Data]]-Table_TrackDisplacement[[#This Row],[BL Twist Raw Data]],"-")</f>
        <v>-0.46374820490413526</v>
      </c>
      <c r="X984" s="29">
        <f ca="1">IFERROR(Table_TrackDisplacement[[#This Row],[Cant Delta Data]]-OFFSET(Table_TrackDisplacement[[#This Row],[Cant Delta Data]],-2,0),"-")</f>
        <v>-0.46374820490413526</v>
      </c>
      <c r="Y984" s="29">
        <f ca="1">IFERROR(Table_TrackDisplacement[[#This Row],[Twist Delta Data]]-Table_TrackDisplacement[[#This Row],[Raw Twist Change]],"-")</f>
        <v>0</v>
      </c>
      <c r="Z9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1322.0778292260457</v>
      </c>
      <c r="AA984" s="29">
        <f>_xlfn.XLOOKUP(Table_TrackDisplacement[[#This Row],[Track ID]],Table__Track_Baseline[Track ID],Table__Track_Baseline[Avg. Gauge],"-")</f>
        <v>1322.4197928471017</v>
      </c>
      <c r="AB984" s="29">
        <f>IFERROR(Table_TrackDisplacement[[#This Row],[Gauge Raw Data]]-Table_TrackDisplacement[[#This Row],[BL Gauge Raw Data]],"-")</f>
        <v>-0.34196362105603839</v>
      </c>
      <c r="AC9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0.94391341030377574</v>
      </c>
    </row>
    <row r="985" spans="1:29" x14ac:dyDescent="0.25">
      <c r="A985" s="27">
        <v>45848.291666666664</v>
      </c>
      <c r="B985" s="28" t="s">
        <v>12</v>
      </c>
      <c r="C985" s="28" t="str">
        <f>Table_TrackDisplacement[[#This Row],[Epoch]]&amp;"-"&amp;Table_TrackDisplacement[[#This Row],[Track ID]]</f>
        <v>45848.2916666667-250-RL-OP-0021</v>
      </c>
      <c r="D985" s="34">
        <v>51886.101813663445</v>
      </c>
      <c r="E985" s="34">
        <v>159195.44642124095</v>
      </c>
      <c r="F985" s="34">
        <v>18.869774662204115</v>
      </c>
      <c r="G985" s="34">
        <v>51885.742050780667</v>
      </c>
      <c r="H985" s="34">
        <v>159194.18695535802</v>
      </c>
      <c r="I985" s="34">
        <v>18.865068661183397</v>
      </c>
      <c r="J985" s="33">
        <v>-1.028368147672154E-3</v>
      </c>
      <c r="K985" s="33">
        <v>5.6738138664513826E-4</v>
      </c>
      <c r="L985" s="33">
        <v>-2.8169457321425284E-4</v>
      </c>
      <c r="M985" s="33">
        <v>-9.2536066222237423E-4</v>
      </c>
      <c r="N985" s="33">
        <v>2.5963140069507062E-4</v>
      </c>
      <c r="O985" s="33">
        <v>-9.9998425717728878E-4</v>
      </c>
      <c r="P985" s="29">
        <f>(Table_TrackDisplacement[[#This Row],[LR Track Z]]-Table_TrackDisplacement[[#This Row],[RR Track Z]])*1000</f>
        <v>4.7060010207182756</v>
      </c>
      <c r="Q985" s="29">
        <f>_xlfn.XLOOKUP(Table_TrackDisplacement[[#This Row],[Track ID]],Table__Track_Baseline[Track ID],Table__Track_Baseline[Avg. Cant],"-")</f>
        <v>3.9877113367552397</v>
      </c>
      <c r="R985" s="29">
        <f>Table_TrackDisplacement[[#This Row],[Cant Raw Data]]-Table_TrackDisplacement[[#This Row],[BL Cant Raw Data]]</f>
        <v>0.71828968396303594</v>
      </c>
      <c r="S985" s="30">
        <f>(Table_TrackDisplacement[[#This Row],[Delta LR Z]]-Table_TrackDisplacement[[#This Row],[Delta RR Z]])*1000</f>
        <v>0.71828968396303594</v>
      </c>
      <c r="T985" s="29">
        <f>Table_TrackDisplacement[[#This Row],[Cant Delta Data]]-Table_TrackDisplacement[[#This Row],[Raw Cant Change]]</f>
        <v>0</v>
      </c>
      <c r="U985" s="29">
        <f ca="1">IFERROR(Table_TrackDisplacement[[#This Row],[Cant Raw Data]]-OFFSET(Table_TrackDisplacement[[#This Row],[Cant Raw Data]],-2,0),"-")</f>
        <v>-9.503753331401299</v>
      </c>
      <c r="V985" s="29" t="str">
        <f ca="1">_xlfn.XLOOKUP(Table_TrackDisplacement[[#This Row],[Track ID]],Table__Track_Baseline[Track ID],Table__Track_Baseline[Avg. Twist],"-")</f>
        <v>-</v>
      </c>
      <c r="W985" s="29" t="str">
        <f ca="1">IFERROR(Table_TrackDisplacement[[#This Row],[Twist Raw Data]]-Table_TrackDisplacement[[#This Row],[BL Twist Raw Data]],"-")</f>
        <v>-</v>
      </c>
      <c r="X985" s="29">
        <f ca="1">IFERROR(Table_TrackDisplacement[[#This Row],[Cant Delta Data]]-OFFSET(Table_TrackDisplacement[[#This Row],[Cant Delta Data]],-2,0),"-")</f>
        <v>-9.6506114743988292E-4</v>
      </c>
      <c r="Y985" s="29" t="str">
        <f ca="1">IFERROR(Table_TrackDisplacement[[#This Row],[Twist Delta Data]]-Table_TrackDisplacement[[#This Row],[Raw Twist Change]],"-")</f>
        <v>-</v>
      </c>
      <c r="Z9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1309.8495289696968</v>
      </c>
      <c r="AA985" s="29">
        <f>_xlfn.XLOOKUP(Table_TrackDisplacement[[#This Row],[Track ID]],Table__Track_Baseline[Track ID],Table__Track_Baseline[Avg. Gauge],"-")</f>
        <v>1309.5795373260466</v>
      </c>
      <c r="AB985" s="29">
        <f>IFERROR(Table_TrackDisplacement[[#This Row],[Gauge Raw Data]]-Table_TrackDisplacement[[#This Row],[BL Gauge Raw Data]],"-")</f>
        <v>0.26999164365020079</v>
      </c>
      <c r="AC9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0.78820090459138115</v>
      </c>
    </row>
    <row r="986" spans="1:29" x14ac:dyDescent="0.25">
      <c r="A986" s="27">
        <v>45848.291666666664</v>
      </c>
      <c r="B986" s="28" t="s">
        <v>13</v>
      </c>
      <c r="C986" s="28" t="str">
        <f>Table_TrackDisplacement[[#This Row],[Epoch]]&amp;"-"&amp;Table_TrackDisplacement[[#This Row],[Track ID]]</f>
        <v>45848.2916666667-250-RL-OP-0022</v>
      </c>
      <c r="D986" s="34">
        <v>51887.063368914656</v>
      </c>
      <c r="E986" s="34">
        <v>159195.17180983879</v>
      </c>
      <c r="F986" s="34">
        <v>18.869497766411676</v>
      </c>
      <c r="G986" s="34">
        <v>51886.703169507433</v>
      </c>
      <c r="H986" s="34">
        <v>159193.910819971</v>
      </c>
      <c r="I986" s="34">
        <v>18.865271378951899</v>
      </c>
      <c r="J986" s="33">
        <v>-1.0632270204951055E-3</v>
      </c>
      <c r="K986" s="33">
        <v>4.4537929352372885E-4</v>
      </c>
      <c r="L986" s="33">
        <v>-6.2784175091579186E-4</v>
      </c>
      <c r="M986" s="33">
        <v>-8.3564992382889614E-4</v>
      </c>
      <c r="N986" s="33">
        <v>5.71688316995278E-4</v>
      </c>
      <c r="O986" s="33">
        <v>-9.9996533551660605E-4</v>
      </c>
      <c r="P986" s="29">
        <f>(Table_TrackDisplacement[[#This Row],[LR Track Z]]-Table_TrackDisplacement[[#This Row],[RR Track Z]])*1000</f>
        <v>4.2263874597772144</v>
      </c>
      <c r="Q986" s="29">
        <f>_xlfn.XLOOKUP(Table_TrackDisplacement[[#This Row],[Track ID]],Table__Track_Baseline[Track ID],Table__Track_Baseline[Avg. Cant],"-")</f>
        <v>3.8542638751764002</v>
      </c>
      <c r="R986" s="29">
        <f>Table_TrackDisplacement[[#This Row],[Cant Raw Data]]-Table_TrackDisplacement[[#This Row],[BL Cant Raw Data]]</f>
        <v>0.37212358460081418</v>
      </c>
      <c r="S986" s="30">
        <f>(Table_TrackDisplacement[[#This Row],[Delta LR Z]]-Table_TrackDisplacement[[#This Row],[Delta RR Z]])*1000</f>
        <v>0.37212358460081418</v>
      </c>
      <c r="T986" s="29">
        <f>Table_TrackDisplacement[[#This Row],[Cant Delta Data]]-Table_TrackDisplacement[[#This Row],[Raw Cant Change]]</f>
        <v>0</v>
      </c>
      <c r="U986" s="29">
        <f ca="1">IFERROR(Table_TrackDisplacement[[#This Row],[Cant Raw Data]]-OFFSET(Table_TrackDisplacement[[#This Row],[Cant Raw Data]],-2,0),"-")</f>
        <v>-11.0034685727598</v>
      </c>
      <c r="V986" s="29" t="str">
        <f ca="1">_xlfn.XLOOKUP(Table_TrackDisplacement[[#This Row],[Track ID]],Table__Track_Baseline[Track ID],Table__Track_Baseline[Avg. Twist],"-")</f>
        <v>-</v>
      </c>
      <c r="W986" s="29" t="str">
        <f ca="1">IFERROR(Table_TrackDisplacement[[#This Row],[Twist Raw Data]]-Table_TrackDisplacement[[#This Row],[BL Twist Raw Data]],"-")</f>
        <v>-</v>
      </c>
      <c r="X986" s="29">
        <f ca="1">IFERROR(Table_TrackDisplacement[[#This Row],[Cant Delta Data]]-OFFSET(Table_TrackDisplacement[[#This Row],[Cant Delta Data]],-2,0),"-")</f>
        <v>-0.11525705806292308</v>
      </c>
      <c r="Y986" s="29" t="str">
        <f ca="1">IFERROR(Table_TrackDisplacement[[#This Row],[Twist Delta Data]]-Table_TrackDisplacement[[#This Row],[Raw Twist Change]],"-")</f>
        <v>-</v>
      </c>
      <c r="Z9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1311.4331557447697</v>
      </c>
      <c r="AA986" s="29">
        <f>_xlfn.XLOOKUP(Table_TrackDisplacement[[#This Row],[Track ID]],Table__Track_Baseline[Track ID],Table__Track_Baseline[Avg. Gauge],"-")</f>
        <v>1311.6159795455751</v>
      </c>
      <c r="AB986" s="29">
        <f>IFERROR(Table_TrackDisplacement[[#This Row],[Gauge Raw Data]]-Table_TrackDisplacement[[#This Row],[BL Gauge Raw Data]],"-")</f>
        <v>-0.18282380080540861</v>
      </c>
      <c r="AC9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0.45411591752934283</v>
      </c>
    </row>
    <row r="987" spans="1:29" x14ac:dyDescent="0.25">
      <c r="A987" s="27">
        <v>45848.291666666664</v>
      </c>
      <c r="B987" s="28" t="s">
        <v>14</v>
      </c>
      <c r="C987" s="28" t="str">
        <f>Table_TrackDisplacement[[#This Row],[Epoch]]&amp;"-"&amp;Table_TrackDisplacement[[#This Row],[Track ID]]</f>
        <v>45848.2916666667-250-RL-OP-0023</v>
      </c>
      <c r="D987" s="34">
        <v>51888.024924165868</v>
      </c>
      <c r="E987" s="34">
        <v>159194.89719843664</v>
      </c>
      <c r="F987" s="34">
        <v>18.869220870619237</v>
      </c>
      <c r="G987" s="34">
        <v>51887.664288234206</v>
      </c>
      <c r="H987" s="34">
        <v>159193.63468458402</v>
      </c>
      <c r="I987" s="34">
        <v>18.865474096720401</v>
      </c>
      <c r="J987" s="33">
        <v>-1.0980858933180571E-3</v>
      </c>
      <c r="K987" s="33">
        <v>3.2337722950614989E-4</v>
      </c>
      <c r="L987" s="33">
        <v>-9.7398892861733088E-4</v>
      </c>
      <c r="M987" s="33">
        <v>-7.4593917088350281E-4</v>
      </c>
      <c r="N987" s="33">
        <v>8.8374529150314629E-4</v>
      </c>
      <c r="O987" s="33">
        <v>-9.9994641385592331E-4</v>
      </c>
      <c r="P987" s="29">
        <f>(Table_TrackDisplacement[[#This Row],[LR Track Z]]-Table_TrackDisplacement[[#This Row],[RR Track Z]])*1000</f>
        <v>3.7467738988361532</v>
      </c>
      <c r="Q987" s="29">
        <f>_xlfn.XLOOKUP(Table_TrackDisplacement[[#This Row],[Track ID]],Table__Track_Baseline[Track ID],Table__Track_Baseline[Avg. Cant],"-")</f>
        <v>3.7208164135975608</v>
      </c>
      <c r="R987" s="29">
        <f>Table_TrackDisplacement[[#This Row],[Cant Raw Data]]-Table_TrackDisplacement[[#This Row],[BL Cant Raw Data]]</f>
        <v>2.5957485238592426E-2</v>
      </c>
      <c r="S987" s="30">
        <f>(Table_TrackDisplacement[[#This Row],[Delta LR Z]]-Table_TrackDisplacement[[#This Row],[Delta RR Z]])*1000</f>
        <v>2.5957485238592426E-2</v>
      </c>
      <c r="T987" s="29">
        <f>Table_TrackDisplacement[[#This Row],[Cant Delta Data]]-Table_TrackDisplacement[[#This Row],[Raw Cant Change]]</f>
        <v>0</v>
      </c>
      <c r="U987" s="29">
        <f ca="1">IFERROR(Table_TrackDisplacement[[#This Row],[Cant Raw Data]]-OFFSET(Table_TrackDisplacement[[#This Row],[Cant Raw Data]],-2,0),"-")</f>
        <v>-0.95922712188212245</v>
      </c>
      <c r="V987" s="29">
        <f ca="1">_xlfn.XLOOKUP(Table_TrackDisplacement[[#This Row],[Track ID]],Table__Track_Baseline[Track ID],Table__Track_Baseline[Avg. Twist],"-")</f>
        <v>-0.26689492315767893</v>
      </c>
      <c r="W987" s="29">
        <f ca="1">IFERROR(Table_TrackDisplacement[[#This Row],[Twist Raw Data]]-Table_TrackDisplacement[[#This Row],[BL Twist Raw Data]],"-")</f>
        <v>-0.69233219872444351</v>
      </c>
      <c r="X987" s="29">
        <f ca="1">IFERROR(Table_TrackDisplacement[[#This Row],[Cant Delta Data]]-OFFSET(Table_TrackDisplacement[[#This Row],[Cant Delta Data]],-2,0),"-")</f>
        <v>-0.69233219872444351</v>
      </c>
      <c r="Y987" s="29">
        <f ca="1">IFERROR(Table_TrackDisplacement[[#This Row],[Twist Delta Data]]-Table_TrackDisplacement[[#This Row],[Raw Twist Change]],"-")</f>
        <v>0</v>
      </c>
      <c r="Z9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1313.0169616489011</v>
      </c>
      <c r="AA987" s="29">
        <f>_xlfn.XLOOKUP(Table_TrackDisplacement[[#This Row],[Track ID]],Table__Track_Baseline[Track ID],Table__Track_Baseline[Avg. Gauge],"-")</f>
        <v>1313.6524365911453</v>
      </c>
      <c r="AB987" s="29">
        <f>IFERROR(Table_TrackDisplacement[[#This Row],[Gauge Raw Data]]-Table_TrackDisplacement[[#This Row],[BL Gauge Raw Data]],"-")</f>
        <v>-0.63547494224417278</v>
      </c>
      <c r="AC9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0.66233939190386404</v>
      </c>
    </row>
    <row r="988" spans="1:29" x14ac:dyDescent="0.25">
      <c r="A988" s="27">
        <v>45848.291666666664</v>
      </c>
      <c r="B988" s="28" t="s">
        <v>15</v>
      </c>
      <c r="C988" s="28" t="str">
        <f>Table_TrackDisplacement[[#This Row],[Epoch]]&amp;"-"&amp;Table_TrackDisplacement[[#This Row],[Track ID]]</f>
        <v>45848.2916666667-250-RL-OP-0024</v>
      </c>
      <c r="D988" s="34">
        <v>51888.98628832103</v>
      </c>
      <c r="E988" s="34">
        <v>159194.62201573106</v>
      </c>
      <c r="F988" s="34">
        <v>18.868514730242751</v>
      </c>
      <c r="G988" s="34">
        <v>51888.624103758353</v>
      </c>
      <c r="H988" s="34">
        <v>159193.35807278901</v>
      </c>
      <c r="I988" s="34">
        <v>18.864453221913006</v>
      </c>
      <c r="J988" s="33">
        <v>-2.3585504095535725E-5</v>
      </c>
      <c r="K988" s="33">
        <v>-8.2395679783076048E-5</v>
      </c>
      <c r="L988" s="33">
        <v>-1.00022187327653E-3</v>
      </c>
      <c r="M988" s="33">
        <v>-9.9234465596964583E-4</v>
      </c>
      <c r="N988" s="33">
        <v>1.0265460587106645E-3</v>
      </c>
      <c r="O988" s="33">
        <v>-9.9988485405688721E-4</v>
      </c>
      <c r="P988" s="29">
        <f>(Table_TrackDisplacement[[#This Row],[LR Track Z]]-Table_TrackDisplacement[[#This Row],[RR Track Z]])*1000</f>
        <v>4.061508329744612</v>
      </c>
      <c r="Q988" s="29">
        <f>_xlfn.XLOOKUP(Table_TrackDisplacement[[#This Row],[Track ID]],Table__Track_Baseline[Track ID],Table__Track_Baseline[Avg. Cant],"-")</f>
        <v>4.0618453489642548</v>
      </c>
      <c r="R988" s="29">
        <f>Table_TrackDisplacement[[#This Row],[Cant Raw Data]]-Table_TrackDisplacement[[#This Row],[BL Cant Raw Data]]</f>
        <v>-3.3701921964279791E-4</v>
      </c>
      <c r="S988" s="30">
        <f>(Table_TrackDisplacement[[#This Row],[Delta LR Z]]-Table_TrackDisplacement[[#This Row],[Delta RR Z]])*1000</f>
        <v>-3.3701921964279791E-4</v>
      </c>
      <c r="T988" s="29">
        <f>Table_TrackDisplacement[[#This Row],[Cant Delta Data]]-Table_TrackDisplacement[[#This Row],[Raw Cant Change]]</f>
        <v>0</v>
      </c>
      <c r="U988" s="29">
        <f ca="1">IFERROR(Table_TrackDisplacement[[#This Row],[Cant Raw Data]]-OFFSET(Table_TrackDisplacement[[#This Row],[Cant Raw Data]],-2,0),"-")</f>
        <v>-0.16487913003260246</v>
      </c>
      <c r="V988" s="29">
        <f ca="1">_xlfn.XLOOKUP(Table_TrackDisplacement[[#This Row],[Track ID]],Table__Track_Baseline[Track ID],Table__Track_Baseline[Avg. Twist],"-")</f>
        <v>0.20758147378785452</v>
      </c>
      <c r="W988" s="29">
        <f ca="1">IFERROR(Table_TrackDisplacement[[#This Row],[Twist Raw Data]]-Table_TrackDisplacement[[#This Row],[BL Twist Raw Data]],"-")</f>
        <v>-0.37246060382045698</v>
      </c>
      <c r="X988" s="29">
        <f ca="1">IFERROR(Table_TrackDisplacement[[#This Row],[Cant Delta Data]]-OFFSET(Table_TrackDisplacement[[#This Row],[Cant Delta Data]],-2,0),"-")</f>
        <v>-0.37246060382045698</v>
      </c>
      <c r="Y988" s="29">
        <f ca="1">IFERROR(Table_TrackDisplacement[[#This Row],[Twist Delta Data]]-Table_TrackDisplacement[[#This Row],[Raw Twist Change]],"-")</f>
        <v>0</v>
      </c>
      <c r="Z9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1314.8178254249733</v>
      </c>
      <c r="AA988" s="29">
        <f>_xlfn.XLOOKUP(Table_TrackDisplacement[[#This Row],[Track ID]],Table__Track_Baseline[Track ID],Table__Track_Baseline[Avg. Gauge],"-")</f>
        <v>1315.6175827293309</v>
      </c>
      <c r="AB988" s="29">
        <f>IFERROR(Table_TrackDisplacement[[#This Row],[Gauge Raw Data]]-Table_TrackDisplacement[[#This Row],[BL Gauge Raw Data]],"-")</f>
        <v>-0.79975730435762671</v>
      </c>
      <c r="AC9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1.4724965831183849</v>
      </c>
    </row>
    <row r="989" spans="1:29" x14ac:dyDescent="0.25">
      <c r="A989" s="27">
        <v>45848.291666666664</v>
      </c>
      <c r="B989" s="28" t="s">
        <v>16</v>
      </c>
      <c r="C989" s="28" t="str">
        <f>Table_TrackDisplacement[[#This Row],[Epoch]]&amp;"-"&amp;Table_TrackDisplacement[[#This Row],[Track ID]]</f>
        <v>45848.2916666667-250-RL-OP-0025</v>
      </c>
      <c r="D989" s="34">
        <v>51889.947664398285</v>
      </c>
      <c r="E989" s="34">
        <v>159194.34677858101</v>
      </c>
      <c r="F989" s="34">
        <v>18.867773577574297</v>
      </c>
      <c r="G989" s="34">
        <v>51889.584962165376</v>
      </c>
      <c r="H989" s="34">
        <v>159193.0810354673</v>
      </c>
      <c r="I989" s="34">
        <v>18.863251548067307</v>
      </c>
      <c r="J989" s="33">
        <v>-4.9094378482550383E-5</v>
      </c>
      <c r="K989" s="33">
        <v>-1.7151059000752866E-4</v>
      </c>
      <c r="L989" s="33">
        <v>-1.0004618400500931E-3</v>
      </c>
      <c r="M989" s="33">
        <v>-9.835565069806762E-4</v>
      </c>
      <c r="N989" s="33">
        <v>1.0570203012321144E-3</v>
      </c>
      <c r="O989" s="33">
        <v>-9.99752669518017E-4</v>
      </c>
      <c r="P989" s="29">
        <f>(Table_TrackDisplacement[[#This Row],[LR Track Z]]-Table_TrackDisplacement[[#This Row],[RR Track Z]])*1000</f>
        <v>4.5220295069903216</v>
      </c>
      <c r="Q989" s="29">
        <f>_xlfn.XLOOKUP(Table_TrackDisplacement[[#This Row],[Track ID]],Table__Track_Baseline[Track ID],Table__Track_Baseline[Avg. Cant],"-")</f>
        <v>4.5227386775223977</v>
      </c>
      <c r="R989" s="29">
        <f>Table_TrackDisplacement[[#This Row],[Cant Raw Data]]-Table_TrackDisplacement[[#This Row],[BL Cant Raw Data]]</f>
        <v>-7.091705320760866E-4</v>
      </c>
      <c r="S989" s="30">
        <f>(Table_TrackDisplacement[[#This Row],[Delta LR Z]]-Table_TrackDisplacement[[#This Row],[Delta RR Z]])*1000</f>
        <v>-7.091705320760866E-4</v>
      </c>
      <c r="T989" s="29">
        <f>Table_TrackDisplacement[[#This Row],[Cant Delta Data]]-Table_TrackDisplacement[[#This Row],[Raw Cant Change]]</f>
        <v>0</v>
      </c>
      <c r="U989" s="29">
        <f ca="1">IFERROR(Table_TrackDisplacement[[#This Row],[Cant Raw Data]]-OFFSET(Table_TrackDisplacement[[#This Row],[Cant Raw Data]],-2,0),"-")</f>
        <v>0.77525560815416839</v>
      </c>
      <c r="V989" s="29">
        <f ca="1">_xlfn.XLOOKUP(Table_TrackDisplacement[[#This Row],[Track ID]],Table__Track_Baseline[Track ID],Table__Track_Baseline[Avg. Twist],"-")</f>
        <v>0.8019222639248369</v>
      </c>
      <c r="W989" s="29">
        <f ca="1">IFERROR(Table_TrackDisplacement[[#This Row],[Twist Raw Data]]-Table_TrackDisplacement[[#This Row],[BL Twist Raw Data]],"-")</f>
        <v>-2.6666655770668513E-2</v>
      </c>
      <c r="X989" s="29">
        <f ca="1">IFERROR(Table_TrackDisplacement[[#This Row],[Cant Delta Data]]-OFFSET(Table_TrackDisplacement[[#This Row],[Cant Delta Data]],-2,0),"-")</f>
        <v>-2.6666655770668513E-2</v>
      </c>
      <c r="Y989" s="29">
        <f ca="1">IFERROR(Table_TrackDisplacement[[#This Row],[Twist Delta Data]]-Table_TrackDisplacement[[#This Row],[Raw Twist Change]],"-")</f>
        <v>0</v>
      </c>
      <c r="Z9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1316.692442599908</v>
      </c>
      <c r="AA989" s="29">
        <f>_xlfn.XLOOKUP(Table_TrackDisplacement[[#This Row],[Track ID]],Table__Track_Baseline[Track ID],Table__Track_Baseline[Avg. Gauge],"-")</f>
        <v>1317.6166071174061</v>
      </c>
      <c r="AB989" s="29">
        <f>IFERROR(Table_TrackDisplacement[[#This Row],[Gauge Raw Data]]-Table_TrackDisplacement[[#This Row],[BL Gauge Raw Data]],"-")</f>
        <v>-0.92416451749818407</v>
      </c>
      <c r="AC9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1.5435375354199079</v>
      </c>
    </row>
    <row r="990" spans="1:29" x14ac:dyDescent="0.25">
      <c r="A990" s="27">
        <v>45848.291666666664</v>
      </c>
      <c r="B990" s="28" t="s">
        <v>17</v>
      </c>
      <c r="C990" s="28" t="str">
        <f>Table_TrackDisplacement[[#This Row],[Epoch]]&amp;"-"&amp;Table_TrackDisplacement[[#This Row],[Track ID]]</f>
        <v>45848.2916666667-250-RL-OP-0026</v>
      </c>
      <c r="D990" s="34">
        <v>51890.909040475541</v>
      </c>
      <c r="E990" s="34">
        <v>159194.07154143095</v>
      </c>
      <c r="F990" s="34">
        <v>18.867032424905847</v>
      </c>
      <c r="G990" s="34">
        <v>51890.545820572399</v>
      </c>
      <c r="H990" s="34">
        <v>159192.80399814557</v>
      </c>
      <c r="I990" s="34">
        <v>18.862049874221608</v>
      </c>
      <c r="J990" s="33">
        <v>-7.460325286956504E-5</v>
      </c>
      <c r="K990" s="33">
        <v>-2.6062552933581173E-4</v>
      </c>
      <c r="L990" s="33">
        <v>-1.0007018068201035E-3</v>
      </c>
      <c r="M990" s="33">
        <v>-9.7476836526766419E-4</v>
      </c>
      <c r="N990" s="33">
        <v>1.0874944855459034E-3</v>
      </c>
      <c r="O990" s="33">
        <v>-9.9962048498625222E-4</v>
      </c>
      <c r="P990" s="29">
        <f>(Table_TrackDisplacement[[#This Row],[LR Track Z]]-Table_TrackDisplacement[[#This Row],[RR Track Z]])*1000</f>
        <v>4.9825506842395839</v>
      </c>
      <c r="Q990" s="29">
        <f>_xlfn.XLOOKUP(Table_TrackDisplacement[[#This Row],[Track ID]],Table__Track_Baseline[Track ID],Table__Track_Baseline[Avg. Cant],"-")</f>
        <v>4.9836320060734352</v>
      </c>
      <c r="R990" s="29">
        <f>Table_TrackDisplacement[[#This Row],[Cant Raw Data]]-Table_TrackDisplacement[[#This Row],[BL Cant Raw Data]]</f>
        <v>-1.0813218338512343E-3</v>
      </c>
      <c r="S990" s="30">
        <f>(Table_TrackDisplacement[[#This Row],[Delta LR Z]]-Table_TrackDisplacement[[#This Row],[Delta RR Z]])*1000</f>
        <v>-1.0813218338512343E-3</v>
      </c>
      <c r="T990" s="29">
        <f>Table_TrackDisplacement[[#This Row],[Cant Delta Data]]-Table_TrackDisplacement[[#This Row],[Raw Cant Change]]</f>
        <v>0</v>
      </c>
      <c r="U990" s="29">
        <f ca="1">IFERROR(Table_TrackDisplacement[[#This Row],[Cant Raw Data]]-OFFSET(Table_TrackDisplacement[[#This Row],[Cant Raw Data]],-2,0),"-")</f>
        <v>0.92104235449497196</v>
      </c>
      <c r="V990" s="29">
        <f ca="1">_xlfn.XLOOKUP(Table_TrackDisplacement[[#This Row],[Track ID]],Table__Track_Baseline[Track ID],Table__Track_Baseline[Avg. Twist],"-")</f>
        <v>0.9217866571091804</v>
      </c>
      <c r="W990" s="29">
        <f ca="1">IFERROR(Table_TrackDisplacement[[#This Row],[Twist Raw Data]]-Table_TrackDisplacement[[#This Row],[BL Twist Raw Data]],"-")</f>
        <v>-7.4430261420843635E-4</v>
      </c>
      <c r="X990" s="29">
        <f ca="1">IFERROR(Table_TrackDisplacement[[#This Row],[Cant Delta Data]]-OFFSET(Table_TrackDisplacement[[#This Row],[Cant Delta Data]],-2,0),"-")</f>
        <v>-7.4430261420843635E-4</v>
      </c>
      <c r="Y990" s="29">
        <f ca="1">IFERROR(Table_TrackDisplacement[[#This Row],[Twist Delta Data]]-Table_TrackDisplacement[[#This Row],[Raw Twist Change]],"-")</f>
        <v>0</v>
      </c>
      <c r="Z9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1318.567216405123</v>
      </c>
      <c r="AA990" s="29">
        <f>_xlfn.XLOOKUP(Table_TrackDisplacement[[#This Row],[Track ID]],Table__Track_Baseline[Track ID],Table__Track_Baseline[Avg. Gauge],"-")</f>
        <v>1319.6157879683969</v>
      </c>
      <c r="AB990" s="29">
        <f>IFERROR(Table_TrackDisplacement[[#This Row],[Gauge Raw Data]]-Table_TrackDisplacement[[#This Row],[BL Gauge Raw Data]],"-")</f>
        <v>-1.0485715632739812</v>
      </c>
      <c r="AC9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1.6210262099547517</v>
      </c>
    </row>
    <row r="991" spans="1:29" x14ac:dyDescent="0.25">
      <c r="A991" s="27">
        <v>45848.291666666664</v>
      </c>
      <c r="B991" s="28" t="s">
        <v>18</v>
      </c>
      <c r="C991" s="28" t="str">
        <f>Table_TrackDisplacement[[#This Row],[Epoch]]&amp;"-"&amp;Table_TrackDisplacement[[#This Row],[Track ID]]</f>
        <v>45848.2916666667-250-RL-OP-0027</v>
      </c>
      <c r="D991" s="34">
        <v>51891.870085166687</v>
      </c>
      <c r="E991" s="34">
        <v>159193.79534240576</v>
      </c>
      <c r="F991" s="34">
        <v>18.864661447731827</v>
      </c>
      <c r="G991" s="34">
        <v>51891.504267267606</v>
      </c>
      <c r="H991" s="34">
        <v>159192.52760902661</v>
      </c>
      <c r="I991" s="34">
        <v>18.860283294009541</v>
      </c>
      <c r="J991" s="33">
        <v>-9.1250735567882657E-4</v>
      </c>
      <c r="K991" s="33">
        <v>3.0419288668781519E-4</v>
      </c>
      <c r="L991" s="33">
        <v>-1.0002226435297246E-3</v>
      </c>
      <c r="M991" s="33">
        <v>-6.7881069116992876E-4</v>
      </c>
      <c r="N991" s="33">
        <v>9.5781413256190717E-4</v>
      </c>
      <c r="O991" s="33">
        <v>-9.9957360744085122E-4</v>
      </c>
      <c r="P991" s="29">
        <f>(Table_TrackDisplacement[[#This Row],[LR Track Z]]-Table_TrackDisplacement[[#This Row],[RR Track Z]])*1000</f>
        <v>4.3781537222855604</v>
      </c>
      <c r="Q991" s="29">
        <f>_xlfn.XLOOKUP(Table_TrackDisplacement[[#This Row],[Track ID]],Table__Track_Baseline[Track ID],Table__Track_Baseline[Avg. Cant],"-")</f>
        <v>4.3788027583744338</v>
      </c>
      <c r="R991" s="29">
        <f>Table_TrackDisplacement[[#This Row],[Cant Raw Data]]-Table_TrackDisplacement[[#This Row],[BL Cant Raw Data]]</f>
        <v>-6.4903608887334485E-4</v>
      </c>
      <c r="S991" s="30">
        <f>(Table_TrackDisplacement[[#This Row],[Delta LR Z]]-Table_TrackDisplacement[[#This Row],[Delta RR Z]])*1000</f>
        <v>-6.4903608887334485E-4</v>
      </c>
      <c r="T991" s="29">
        <f>Table_TrackDisplacement[[#This Row],[Cant Delta Data]]-Table_TrackDisplacement[[#This Row],[Raw Cant Change]]</f>
        <v>0</v>
      </c>
      <c r="U991" s="29">
        <f ca="1">IFERROR(Table_TrackDisplacement[[#This Row],[Cant Raw Data]]-OFFSET(Table_TrackDisplacement[[#This Row],[Cant Raw Data]],-2,0),"-")</f>
        <v>-0.14387578470476114</v>
      </c>
      <c r="V991" s="29">
        <f ca="1">_xlfn.XLOOKUP(Table_TrackDisplacement[[#This Row],[Track ID]],Table__Track_Baseline[Track ID],Table__Track_Baseline[Avg. Twist],"-")</f>
        <v>-0.14393591914796389</v>
      </c>
      <c r="W991" s="29">
        <f ca="1">IFERROR(Table_TrackDisplacement[[#This Row],[Twist Raw Data]]-Table_TrackDisplacement[[#This Row],[BL Twist Raw Data]],"-")</f>
        <v>6.013444320274175E-5</v>
      </c>
      <c r="X991" s="29">
        <f ca="1">IFERROR(Table_TrackDisplacement[[#This Row],[Cant Delta Data]]-OFFSET(Table_TrackDisplacement[[#This Row],[Cant Delta Data]],-2,0),"-")</f>
        <v>6.013444320274175E-5</v>
      </c>
      <c r="Y991" s="29">
        <f ca="1">IFERROR(Table_TrackDisplacement[[#This Row],[Twist Delta Data]]-Table_TrackDisplacement[[#This Row],[Raw Twist Change]],"-")</f>
        <v>0</v>
      </c>
      <c r="Z9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1319.4657343527003</v>
      </c>
      <c r="AA991" s="29">
        <f>_xlfn.XLOOKUP(Table_TrackDisplacement[[#This Row],[Track ID]],Table__Track_Baseline[Track ID],Table__Track_Baseline[Avg. Gauge],"-")</f>
        <v>1320.1585236010314</v>
      </c>
      <c r="AB991" s="29">
        <f>IFERROR(Table_TrackDisplacement[[#This Row],[Gauge Raw Data]]-Table_TrackDisplacement[[#This Row],[BL Gauge Raw Data]],"-")</f>
        <v>-0.69278924833110977</v>
      </c>
      <c r="AC9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0.69414356246271502</v>
      </c>
    </row>
    <row r="992" spans="1:29" x14ac:dyDescent="0.25">
      <c r="A992" s="27">
        <v>45848.291666666664</v>
      </c>
      <c r="B992" s="28" t="s">
        <v>19</v>
      </c>
      <c r="C992" s="28" t="str">
        <f>Table_TrackDisplacement[[#This Row],[Epoch]]&amp;"-"&amp;Table_TrackDisplacement[[#This Row],[Track ID]]</f>
        <v>45848.2916666667-250-RL-OP-0028</v>
      </c>
      <c r="D992" s="34">
        <v>51892.831165658921</v>
      </c>
      <c r="E992" s="34">
        <v>159193.51908472509</v>
      </c>
      <c r="F992" s="34">
        <v>18.86221577499791</v>
      </c>
      <c r="G992" s="34">
        <v>51892.465111689802</v>
      </c>
      <c r="H992" s="34">
        <v>159192.25052641844</v>
      </c>
      <c r="I992" s="34">
        <v>18.858487576446301</v>
      </c>
      <c r="J992" s="33">
        <v>-8.2100701547460631E-4</v>
      </c>
      <c r="K992" s="33">
        <v>6.223197269719094E-4</v>
      </c>
      <c r="L992" s="33">
        <v>-1.0004554855420622E-3</v>
      </c>
      <c r="M992" s="33">
        <v>-6.915136327734217E-4</v>
      </c>
      <c r="N992" s="33">
        <v>9.1368661378510296E-4</v>
      </c>
      <c r="O992" s="33">
        <v>-9.9912759011999697E-4</v>
      </c>
      <c r="P992" s="29">
        <f>(Table_TrackDisplacement[[#This Row],[LR Track Z]]-Table_TrackDisplacement[[#This Row],[RR Track Z]])*1000</f>
        <v>3.7281985516095517</v>
      </c>
      <c r="Q992" s="29">
        <f>_xlfn.XLOOKUP(Table_TrackDisplacement[[#This Row],[Track ID]],Table__Track_Baseline[Track ID],Table__Track_Baseline[Avg. Cant],"-")</f>
        <v>3.729526447031617</v>
      </c>
      <c r="R992" s="29">
        <f>Table_TrackDisplacement[[#This Row],[Cant Raw Data]]-Table_TrackDisplacement[[#This Row],[BL Cant Raw Data]]</f>
        <v>-1.3278954220652395E-3</v>
      </c>
      <c r="S992" s="30">
        <f>(Table_TrackDisplacement[[#This Row],[Delta LR Z]]-Table_TrackDisplacement[[#This Row],[Delta RR Z]])*1000</f>
        <v>-1.3278954220652395E-3</v>
      </c>
      <c r="T992" s="29">
        <f>Table_TrackDisplacement[[#This Row],[Cant Delta Data]]-Table_TrackDisplacement[[#This Row],[Raw Cant Change]]</f>
        <v>0</v>
      </c>
      <c r="U992" s="29">
        <f ca="1">IFERROR(Table_TrackDisplacement[[#This Row],[Cant Raw Data]]-OFFSET(Table_TrackDisplacement[[#This Row],[Cant Raw Data]],-2,0),"-")</f>
        <v>-1.2543521326300322</v>
      </c>
      <c r="V992" s="29">
        <f ca="1">_xlfn.XLOOKUP(Table_TrackDisplacement[[#This Row],[Track ID]],Table__Track_Baseline[Track ID],Table__Track_Baseline[Avg. Twist],"-")</f>
        <v>-1.2541055590418182</v>
      </c>
      <c r="W992" s="29">
        <f ca="1">IFERROR(Table_TrackDisplacement[[#This Row],[Twist Raw Data]]-Table_TrackDisplacement[[#This Row],[BL Twist Raw Data]],"-")</f>
        <v>-2.4657358821400521E-4</v>
      </c>
      <c r="X992" s="29">
        <f ca="1">IFERROR(Table_TrackDisplacement[[#This Row],[Cant Delta Data]]-OFFSET(Table_TrackDisplacement[[#This Row],[Cant Delta Data]],-2,0),"-")</f>
        <v>-2.4657358821400521E-4</v>
      </c>
      <c r="Y992" s="29">
        <f ca="1">IFERROR(Table_TrackDisplacement[[#This Row],[Twist Delta Data]]-Table_TrackDisplacement[[#This Row],[Raw Twist Change]],"-")</f>
        <v>0</v>
      </c>
      <c r="Z9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1320.321773333879</v>
      </c>
      <c r="AA992" s="29">
        <f>_xlfn.XLOOKUP(Table_TrackDisplacement[[#This Row],[Track ID]],Table__Track_Baseline[Track ID],Table__Track_Baseline[Avg. Gauge],"-")</f>
        <v>1320.6376231231336</v>
      </c>
      <c r="AB992" s="29">
        <f>IFERROR(Table_TrackDisplacement[[#This Row],[Gauge Raw Data]]-Table_TrackDisplacement[[#This Row],[BL Gauge Raw Data]],"-")</f>
        <v>-0.31584978925457108</v>
      </c>
      <c r="AC9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0.31884943500163165</v>
      </c>
    </row>
    <row r="993" spans="1:29" x14ac:dyDescent="0.25">
      <c r="A993" s="27">
        <v>45848.291666666664</v>
      </c>
      <c r="B993" s="28" t="s">
        <v>20</v>
      </c>
      <c r="C993" s="28" t="str">
        <f>Table_TrackDisplacement[[#This Row],[Epoch]]&amp;"-"&amp;Table_TrackDisplacement[[#This Row],[Track ID]]</f>
        <v>45848.2916666667-250-RL-OP-0029</v>
      </c>
      <c r="D993" s="34">
        <v>51893.79183894024</v>
      </c>
      <c r="E993" s="34">
        <v>159193.24290592468</v>
      </c>
      <c r="F993" s="34">
        <v>18.859926419397709</v>
      </c>
      <c r="G993" s="34">
        <v>51893.426692580288</v>
      </c>
      <c r="H993" s="34">
        <v>159191.97323179524</v>
      </c>
      <c r="I993" s="34">
        <v>18.856700906411131</v>
      </c>
      <c r="J993" s="33">
        <v>-9.9552263418445364E-4</v>
      </c>
      <c r="K993" s="33">
        <v>1.0155315976589918E-3</v>
      </c>
      <c r="L993" s="33">
        <v>-9.9413399157555205E-4</v>
      </c>
      <c r="M993" s="33">
        <v>2.176966518163681E-8</v>
      </c>
      <c r="N993" s="33">
        <v>6.667419511359185E-4</v>
      </c>
      <c r="O993" s="33">
        <v>-9.9999967357788933E-4</v>
      </c>
      <c r="P993" s="29">
        <f>(Table_TrackDisplacement[[#This Row],[LR Track Z]]-Table_TrackDisplacement[[#This Row],[RR Track Z]])*1000</f>
        <v>3.2255129865781385</v>
      </c>
      <c r="Q993" s="29">
        <f>_xlfn.XLOOKUP(Table_TrackDisplacement[[#This Row],[Track ID]],Table__Track_Baseline[Track ID],Table__Track_Baseline[Avg. Cant],"-")</f>
        <v>3.2196473045758012</v>
      </c>
      <c r="R993" s="29">
        <f>Table_TrackDisplacement[[#This Row],[Cant Raw Data]]-Table_TrackDisplacement[[#This Row],[BL Cant Raw Data]]</f>
        <v>5.8656820023372802E-3</v>
      </c>
      <c r="S993" s="30">
        <f>(Table_TrackDisplacement[[#This Row],[Delta LR Z]]-Table_TrackDisplacement[[#This Row],[Delta RR Z]])*1000</f>
        <v>5.8656820023372802E-3</v>
      </c>
      <c r="T993" s="29">
        <f>Table_TrackDisplacement[[#This Row],[Cant Delta Data]]-Table_TrackDisplacement[[#This Row],[Raw Cant Change]]</f>
        <v>0</v>
      </c>
      <c r="U993" s="29">
        <f ca="1">IFERROR(Table_TrackDisplacement[[#This Row],[Cant Raw Data]]-OFFSET(Table_TrackDisplacement[[#This Row],[Cant Raw Data]],-2,0),"-")</f>
        <v>-1.152640735707422</v>
      </c>
      <c r="V993" s="29">
        <f ca="1">_xlfn.XLOOKUP(Table_TrackDisplacement[[#This Row],[Track ID]],Table__Track_Baseline[Track ID],Table__Track_Baseline[Avg. Twist],"-")</f>
        <v>-1.1591554537986326</v>
      </c>
      <c r="W993" s="29">
        <f ca="1">IFERROR(Table_TrackDisplacement[[#This Row],[Twist Raw Data]]-Table_TrackDisplacement[[#This Row],[BL Twist Raw Data]],"-")</f>
        <v>6.5147180912106251E-3</v>
      </c>
      <c r="X993" s="29">
        <f ca="1">IFERROR(Table_TrackDisplacement[[#This Row],[Cant Delta Data]]-OFFSET(Table_TrackDisplacement[[#This Row],[Cant Delta Data]],-2,0),"-")</f>
        <v>6.5147180912106251E-3</v>
      </c>
      <c r="Y993" s="29">
        <f ca="1">IFERROR(Table_TrackDisplacement[[#This Row],[Twist Delta Data]]-Table_TrackDisplacement[[#This Row],[Raw Twist Change]],"-")</f>
        <v>0</v>
      </c>
      <c r="Z9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1321.1414243285451</v>
      </c>
      <c r="AA993" s="29">
        <f>_xlfn.XLOOKUP(Table_TrackDisplacement[[#This Row],[Track ID]],Table__Track_Baseline[Track ID],Table__Track_Baseline[Avg. Gauge],"-")</f>
        <v>1321.0817834196855</v>
      </c>
      <c r="AB993" s="29">
        <f>IFERROR(Table_TrackDisplacement[[#This Row],[Gauge Raw Data]]-Table_TrackDisplacement[[#This Row],[BL Gauge Raw Data]],"-")</f>
        <v>5.9640908859591946E-2</v>
      </c>
      <c r="AC9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1.0548920721018662</v>
      </c>
    </row>
    <row r="994" spans="1:29" x14ac:dyDescent="0.25">
      <c r="A994" s="27">
        <v>45848.291666666664</v>
      </c>
      <c r="B994" s="28" t="s">
        <v>21</v>
      </c>
      <c r="C994" s="28" t="str">
        <f>Table_TrackDisplacement[[#This Row],[Epoch]]&amp;"-"&amp;Table_TrackDisplacement[[#This Row],[Track ID]]</f>
        <v>45848.2916666667-250-RL-OP-0030</v>
      </c>
      <c r="D994" s="34">
        <v>51894.752729646825</v>
      </c>
      <c r="E994" s="34">
        <v>159192.96597849973</v>
      </c>
      <c r="F994" s="34">
        <v>18.860427736242297</v>
      </c>
      <c r="G994" s="34">
        <v>51894.387556785739</v>
      </c>
      <c r="H994" s="34">
        <v>159191.69621203162</v>
      </c>
      <c r="I994" s="34">
        <v>18.856871927378922</v>
      </c>
      <c r="J994" s="33">
        <v>-9.1056327801197767E-4</v>
      </c>
      <c r="K994" s="33">
        <v>1.3102490629535168E-3</v>
      </c>
      <c r="L994" s="33">
        <v>-8.8282453378951686E-4</v>
      </c>
      <c r="M994" s="33">
        <v>4.1297753341495991E-6</v>
      </c>
      <c r="N994" s="33">
        <v>6.8094721063971519E-4</v>
      </c>
      <c r="O994" s="33">
        <v>-9.9993808544951435E-4</v>
      </c>
      <c r="P994" s="29">
        <f>(Table_TrackDisplacement[[#This Row],[LR Track Z]]-Table_TrackDisplacement[[#This Row],[RR Track Z]])*1000</f>
        <v>3.5558088633749207</v>
      </c>
      <c r="Q994" s="29">
        <f>_xlfn.XLOOKUP(Table_TrackDisplacement[[#This Row],[Track ID]],Table__Track_Baseline[Track ID],Table__Track_Baseline[Avg. Cant],"-")</f>
        <v>3.4386953117149233</v>
      </c>
      <c r="R994" s="29">
        <f>Table_TrackDisplacement[[#This Row],[Cant Raw Data]]-Table_TrackDisplacement[[#This Row],[BL Cant Raw Data]]</f>
        <v>0.11711355165999748</v>
      </c>
      <c r="S994" s="30">
        <f>(Table_TrackDisplacement[[#This Row],[Delta LR Z]]-Table_TrackDisplacement[[#This Row],[Delta RR Z]])*1000</f>
        <v>0.11711355165999748</v>
      </c>
      <c r="T994" s="29">
        <f>Table_TrackDisplacement[[#This Row],[Cant Delta Data]]-Table_TrackDisplacement[[#This Row],[Raw Cant Change]]</f>
        <v>0</v>
      </c>
      <c r="U994" s="29">
        <f ca="1">IFERROR(Table_TrackDisplacement[[#This Row],[Cant Raw Data]]-OFFSET(Table_TrackDisplacement[[#This Row],[Cant Raw Data]],-2,0),"-")</f>
        <v>-0.17238968823463097</v>
      </c>
      <c r="V994" s="29">
        <f ca="1">_xlfn.XLOOKUP(Table_TrackDisplacement[[#This Row],[Track ID]],Table__Track_Baseline[Track ID],Table__Track_Baseline[Avg. Twist],"-")</f>
        <v>-0.29083113531669369</v>
      </c>
      <c r="W994" s="29">
        <f ca="1">IFERROR(Table_TrackDisplacement[[#This Row],[Twist Raw Data]]-Table_TrackDisplacement[[#This Row],[BL Twist Raw Data]],"-")</f>
        <v>0.11844144708206272</v>
      </c>
      <c r="X994" s="29">
        <f ca="1">IFERROR(Table_TrackDisplacement[[#This Row],[Cant Delta Data]]-OFFSET(Table_TrackDisplacement[[#This Row],[Cant Delta Data]],-2,0),"-")</f>
        <v>0.11844144708206272</v>
      </c>
      <c r="Y994" s="29">
        <f ca="1">IFERROR(Table_TrackDisplacement[[#This Row],[Twist Delta Data]]-Table_TrackDisplacement[[#This Row],[Raw Twist Change]],"-")</f>
        <v>0</v>
      </c>
      <c r="Z9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1321.2383380024696</v>
      </c>
      <c r="AA994" s="29">
        <f>_xlfn.XLOOKUP(Table_TrackDisplacement[[#This Row],[Track ID]],Table__Track_Baseline[Track ID],Table__Track_Baseline[Avg. Gauge],"-")</f>
        <v>1320.8864707908592</v>
      </c>
      <c r="AB994" s="29">
        <f>IFERROR(Table_TrackDisplacement[[#This Row],[Gauge Raw Data]]-Table_TrackDisplacement[[#This Row],[BL Gauge Raw Data]],"-")</f>
        <v>0.35186721161039713</v>
      </c>
      <c r="AC9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1.1164227636283943</v>
      </c>
    </row>
    <row r="995" spans="1:29" x14ac:dyDescent="0.25">
      <c r="A995" s="27">
        <v>45848.291666666664</v>
      </c>
      <c r="B995" s="28" t="s">
        <v>22</v>
      </c>
      <c r="C995" s="28" t="str">
        <f>Table_TrackDisplacement[[#This Row],[Epoch]]&amp;"-"&amp;Table_TrackDisplacement[[#This Row],[Track ID]]</f>
        <v>45848.2916666667-250-RL-OP-0031</v>
      </c>
      <c r="D995" s="34">
        <v>51895.713620353403</v>
      </c>
      <c r="E995" s="34">
        <v>159192.68905107479</v>
      </c>
      <c r="F995" s="34">
        <v>18.860929053086885</v>
      </c>
      <c r="G995" s="34">
        <v>51895.348420991184</v>
      </c>
      <c r="H995" s="34">
        <v>159191.41919226799</v>
      </c>
      <c r="I995" s="34">
        <v>18.857042948346713</v>
      </c>
      <c r="J995" s="33">
        <v>-8.2560392183950171E-4</v>
      </c>
      <c r="K995" s="33">
        <v>1.6049665282480419E-3</v>
      </c>
      <c r="L995" s="33">
        <v>-7.7151507599992897E-4</v>
      </c>
      <c r="M995" s="33">
        <v>8.237766451202333E-6</v>
      </c>
      <c r="N995" s="33">
        <v>6.9515247014351189E-4</v>
      </c>
      <c r="O995" s="33">
        <v>-9.9987649732113937E-4</v>
      </c>
      <c r="P995" s="29">
        <f>(Table_TrackDisplacement[[#This Row],[LR Track Z]]-Table_TrackDisplacement[[#This Row],[RR Track Z]])*1000</f>
        <v>3.886104740171703</v>
      </c>
      <c r="Q995" s="29">
        <f>_xlfn.XLOOKUP(Table_TrackDisplacement[[#This Row],[Track ID]],Table__Track_Baseline[Track ID],Table__Track_Baseline[Avg. Cant],"-")</f>
        <v>3.6577433188504926</v>
      </c>
      <c r="R995" s="29">
        <f>Table_TrackDisplacement[[#This Row],[Cant Raw Data]]-Table_TrackDisplacement[[#This Row],[BL Cant Raw Data]]</f>
        <v>0.2283614213212104</v>
      </c>
      <c r="S995" s="30">
        <f>(Table_TrackDisplacement[[#This Row],[Delta LR Z]]-Table_TrackDisplacement[[#This Row],[Delta RR Z]])*1000</f>
        <v>0.2283614213212104</v>
      </c>
      <c r="T995" s="29">
        <f>Table_TrackDisplacement[[#This Row],[Cant Delta Data]]-Table_TrackDisplacement[[#This Row],[Raw Cant Change]]</f>
        <v>0</v>
      </c>
      <c r="U995" s="29">
        <f ca="1">IFERROR(Table_TrackDisplacement[[#This Row],[Cant Raw Data]]-OFFSET(Table_TrackDisplacement[[#This Row],[Cant Raw Data]],-2,0),"-")</f>
        <v>0.66059175359356459</v>
      </c>
      <c r="V995" s="29">
        <f ca="1">_xlfn.XLOOKUP(Table_TrackDisplacement[[#This Row],[Track ID]],Table__Track_Baseline[Track ID],Table__Track_Baseline[Avg. Twist],"-")</f>
        <v>0.43809601427469147</v>
      </c>
      <c r="W995" s="29">
        <f ca="1">IFERROR(Table_TrackDisplacement[[#This Row],[Twist Raw Data]]-Table_TrackDisplacement[[#This Row],[BL Twist Raw Data]],"-")</f>
        <v>0.22249573931887312</v>
      </c>
      <c r="X995" s="29">
        <f ca="1">IFERROR(Table_TrackDisplacement[[#This Row],[Cant Delta Data]]-OFFSET(Table_TrackDisplacement[[#This Row],[Cant Delta Data]],-2,0),"-")</f>
        <v>0.22249573931887312</v>
      </c>
      <c r="Y995" s="29">
        <f ca="1">IFERROR(Table_TrackDisplacement[[#This Row],[Twist Delta Data]]-Table_TrackDisplacement[[#This Row],[Raw Twist Change]],"-")</f>
        <v>0</v>
      </c>
      <c r="Z9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1321.3353341171264</v>
      </c>
      <c r="AA995" s="29">
        <f>_xlfn.XLOOKUP(Table_TrackDisplacement[[#This Row],[Track ID]],Table__Track_Baseline[Track ID],Table__Track_Baseline[Avg. Gauge],"-")</f>
        <v>1320.6911946526989</v>
      </c>
      <c r="AB995" s="29">
        <f>IFERROR(Table_TrackDisplacement[[#This Row],[Gauge Raw Data]]-Table_TrackDisplacement[[#This Row],[BL Gauge Raw Data]],"-")</f>
        <v>0.64413946442755332</v>
      </c>
      <c r="AC9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1.2550707231881271</v>
      </c>
    </row>
    <row r="996" spans="1:29" x14ac:dyDescent="0.25">
      <c r="A996" s="27">
        <v>45848.291666666664</v>
      </c>
      <c r="B996" s="28" t="s">
        <v>23</v>
      </c>
      <c r="C996" s="28" t="str">
        <f>Table_TrackDisplacement[[#This Row],[Epoch]]&amp;"-"&amp;Table_TrackDisplacement[[#This Row],[Track ID]]</f>
        <v>45848.2916666667-250-RL-OP-0032</v>
      </c>
      <c r="D996" s="34">
        <v>51896.675398681873</v>
      </c>
      <c r="E996" s="34">
        <v>159192.41188265968</v>
      </c>
      <c r="F996" s="34">
        <v>18.8614770015399</v>
      </c>
      <c r="G996" s="34">
        <v>51896.308528717673</v>
      </c>
      <c r="H996" s="34">
        <v>159191.1427346245</v>
      </c>
      <c r="I996" s="34">
        <v>18.857275194388283</v>
      </c>
      <c r="J996" s="33">
        <v>-3.5208140616305172E-6</v>
      </c>
      <c r="K996" s="33">
        <v>1.6543952515348792E-3</v>
      </c>
      <c r="L996" s="33">
        <v>-6.7377078022445858E-4</v>
      </c>
      <c r="M996" s="33">
        <v>-9.9269364727661014E-4</v>
      </c>
      <c r="N996" s="33">
        <v>1.0257730318699032E-3</v>
      </c>
      <c r="O996" s="33">
        <v>-9.8142815985013954E-4</v>
      </c>
      <c r="P996" s="29">
        <f>(Table_TrackDisplacement[[#This Row],[LR Track Z]]-Table_TrackDisplacement[[#This Row],[RR Track Z]])*1000</f>
        <v>4.2018071516167765</v>
      </c>
      <c r="Q996" s="29">
        <f>_xlfn.XLOOKUP(Table_TrackDisplacement[[#This Row],[Track ID]],Table__Track_Baseline[Track ID],Table__Track_Baseline[Avg. Cant],"-")</f>
        <v>3.8941497719910956</v>
      </c>
      <c r="R996" s="29">
        <f>Table_TrackDisplacement[[#This Row],[Cant Raw Data]]-Table_TrackDisplacement[[#This Row],[BL Cant Raw Data]]</f>
        <v>0.30765737962568096</v>
      </c>
      <c r="S996" s="30">
        <f>(Table_TrackDisplacement[[#This Row],[Delta LR Z]]-Table_TrackDisplacement[[#This Row],[Delta RR Z]])*1000</f>
        <v>0.30765737962568096</v>
      </c>
      <c r="T996" s="29">
        <f>Table_TrackDisplacement[[#This Row],[Cant Delta Data]]-Table_TrackDisplacement[[#This Row],[Raw Cant Change]]</f>
        <v>0</v>
      </c>
      <c r="U996" s="29">
        <f ca="1">IFERROR(Table_TrackDisplacement[[#This Row],[Cant Raw Data]]-OFFSET(Table_TrackDisplacement[[#This Row],[Cant Raw Data]],-2,0),"-")</f>
        <v>0.64599828824185579</v>
      </c>
      <c r="V996" s="29">
        <f ca="1">_xlfn.XLOOKUP(Table_TrackDisplacement[[#This Row],[Track ID]],Table__Track_Baseline[Track ID],Table__Track_Baseline[Avg. Twist],"-")</f>
        <v>0.45545446027617231</v>
      </c>
      <c r="W996" s="29">
        <f ca="1">IFERROR(Table_TrackDisplacement[[#This Row],[Twist Raw Data]]-Table_TrackDisplacement[[#This Row],[BL Twist Raw Data]],"-")</f>
        <v>0.19054382796568348</v>
      </c>
      <c r="X996" s="29">
        <f ca="1">IFERROR(Table_TrackDisplacement[[#This Row],[Cant Delta Data]]-OFFSET(Table_TrackDisplacement[[#This Row],[Cant Delta Data]],-2,0),"-")</f>
        <v>0.19054382796568348</v>
      </c>
      <c r="Y996" s="29">
        <f ca="1">IFERROR(Table_TrackDisplacement[[#This Row],[Twist Delta Data]]-Table_TrackDisplacement[[#This Row],[Raw Twist Change]],"-")</f>
        <v>0</v>
      </c>
      <c r="Z9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1321.1161799832457</v>
      </c>
      <c r="AA996" s="29">
        <f>_xlfn.XLOOKUP(Table_TrackDisplacement[[#This Row],[Track ID]],Table__Track_Baseline[Track ID],Table__Track_Baseline[Avg. Gauge],"-")</f>
        <v>1320.2368798619764</v>
      </c>
      <c r="AB996" s="29">
        <f>IFERROR(Table_TrackDisplacement[[#This Row],[Gauge Raw Data]]-Table_TrackDisplacement[[#This Row],[BL Gauge Raw Data]],"-")</f>
        <v>0.87930012126935253</v>
      </c>
      <c r="AC9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1.2117268059530628</v>
      </c>
    </row>
    <row r="997" spans="1:29" x14ac:dyDescent="0.25">
      <c r="A997" s="27">
        <v>45848.291666666664</v>
      </c>
      <c r="B997" s="28" t="s">
        <v>24</v>
      </c>
      <c r="C997" s="28" t="str">
        <f>Table_TrackDisplacement[[#This Row],[Epoch]]&amp;"-"&amp;Table_TrackDisplacement[[#This Row],[Track ID]]</f>
        <v>45848.2916666667-250-RL-OP-0033</v>
      </c>
      <c r="D997" s="34">
        <v>51897.636352858695</v>
      </c>
      <c r="E997" s="34">
        <v>159192.13517793905</v>
      </c>
      <c r="F997" s="34">
        <v>18.862729059099273</v>
      </c>
      <c r="G997" s="34">
        <v>51897.270517797704</v>
      </c>
      <c r="H997" s="34">
        <v>159190.86964829412</v>
      </c>
      <c r="I997" s="34">
        <v>18.858205818005658</v>
      </c>
      <c r="J997" s="33">
        <v>-6.0769780247937888E-5</v>
      </c>
      <c r="K997" s="33">
        <v>1.4548600884154439E-3</v>
      </c>
      <c r="L997" s="33">
        <v>-7.8928482182405446E-4</v>
      </c>
      <c r="M997" s="33">
        <v>-9.022685480886139E-4</v>
      </c>
      <c r="N997" s="33">
        <v>1.3447464734781533E-3</v>
      </c>
      <c r="O997" s="33">
        <v>-7.5157865301278548E-4</v>
      </c>
      <c r="P997" s="29">
        <f>(Table_TrackDisplacement[[#This Row],[LR Track Z]]-Table_TrackDisplacement[[#This Row],[RR Track Z]])*1000</f>
        <v>4.5232410936151268</v>
      </c>
      <c r="Q997" s="29">
        <f>_xlfn.XLOOKUP(Table_TrackDisplacement[[#This Row],[Track ID]],Table__Track_Baseline[Track ID],Table__Track_Baseline[Avg. Cant],"-")</f>
        <v>4.5609472624263958</v>
      </c>
      <c r="R997" s="29">
        <f>Table_TrackDisplacement[[#This Row],[Cant Raw Data]]-Table_TrackDisplacement[[#This Row],[BL Cant Raw Data]]</f>
        <v>-3.7706168811268981E-2</v>
      </c>
      <c r="S997" s="30">
        <f>(Table_TrackDisplacement[[#This Row],[Delta LR Z]]-Table_TrackDisplacement[[#This Row],[Delta RR Z]])*1000</f>
        <v>-3.7706168811268981E-2</v>
      </c>
      <c r="T997" s="29">
        <f>Table_TrackDisplacement[[#This Row],[Cant Delta Data]]-Table_TrackDisplacement[[#This Row],[Raw Cant Change]]</f>
        <v>0</v>
      </c>
      <c r="U997" s="29">
        <f ca="1">IFERROR(Table_TrackDisplacement[[#This Row],[Cant Raw Data]]-OFFSET(Table_TrackDisplacement[[#This Row],[Cant Raw Data]],-2,0),"-")</f>
        <v>0.63713635344342379</v>
      </c>
      <c r="V997" s="29">
        <f ca="1">_xlfn.XLOOKUP(Table_TrackDisplacement[[#This Row],[Track ID]],Table__Track_Baseline[Track ID],Table__Track_Baseline[Avg. Twist],"-")</f>
        <v>0.90320394357590317</v>
      </c>
      <c r="W997" s="29">
        <f ca="1">IFERROR(Table_TrackDisplacement[[#This Row],[Twist Raw Data]]-Table_TrackDisplacement[[#This Row],[BL Twist Raw Data]],"-")</f>
        <v>-0.26606759013247938</v>
      </c>
      <c r="X997" s="29">
        <f ca="1">IFERROR(Table_TrackDisplacement[[#This Row],[Cant Delta Data]]-OFFSET(Table_TrackDisplacement[[#This Row],[Cant Delta Data]],-2,0),"-")</f>
        <v>-0.26606759013247938</v>
      </c>
      <c r="Y997" s="29">
        <f ca="1">IFERROR(Table_TrackDisplacement[[#This Row],[Twist Delta Data]]-Table_TrackDisplacement[[#This Row],[Raw Twist Change]],"-")</f>
        <v>0</v>
      </c>
      <c r="Z9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1317.3537997728822</v>
      </c>
      <c r="AA997" s="29">
        <f>_xlfn.XLOOKUP(Table_TrackDisplacement[[#This Row],[Track ID]],Table__Track_Baseline[Track ID],Table__Track_Baseline[Avg. Gauge],"-")</f>
        <v>1317.0146897271238</v>
      </c>
      <c r="AB997" s="29">
        <f>IFERROR(Table_TrackDisplacement[[#This Row],[Gauge Raw Data]]-Table_TrackDisplacement[[#This Row],[BL Gauge Raw Data]],"-")</f>
        <v>0.33911004575838888</v>
      </c>
      <c r="AC9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0.84950982315589363</v>
      </c>
    </row>
    <row r="998" spans="1:29" x14ac:dyDescent="0.25">
      <c r="A998" s="27">
        <v>45848.291666666664</v>
      </c>
      <c r="B998" s="28" t="s">
        <v>25</v>
      </c>
      <c r="C998" s="28" t="str">
        <f>Table_TrackDisplacement[[#This Row],[Epoch]]&amp;"-"&amp;Table_TrackDisplacement[[#This Row],[Track ID]]</f>
        <v>45848.2916666667-250-RL-OP-0034</v>
      </c>
      <c r="D998" s="34">
        <v>51898.59730703551</v>
      </c>
      <c r="E998" s="34">
        <v>159191.85847321845</v>
      </c>
      <c r="F998" s="34">
        <v>18.863981116658643</v>
      </c>
      <c r="G998" s="34">
        <v>51898.232506877735</v>
      </c>
      <c r="H998" s="34">
        <v>159190.59656196376</v>
      </c>
      <c r="I998" s="34">
        <v>18.859136441623029</v>
      </c>
      <c r="J998" s="33">
        <v>-1.1801875371020287E-4</v>
      </c>
      <c r="K998" s="33">
        <v>1.255324954399839E-3</v>
      </c>
      <c r="L998" s="33">
        <v>-9.0479886343075577E-4</v>
      </c>
      <c r="M998" s="33">
        <v>-8.1184345617657527E-4</v>
      </c>
      <c r="N998" s="33">
        <v>1.6637199150864035E-3</v>
      </c>
      <c r="O998" s="33">
        <v>-5.2172914617898414E-4</v>
      </c>
      <c r="P998" s="29">
        <f>(Table_TrackDisplacement[[#This Row],[LR Track Z]]-Table_TrackDisplacement[[#This Row],[RR Track Z]])*1000</f>
        <v>4.8446750356134771</v>
      </c>
      <c r="Q998" s="29">
        <f>_xlfn.XLOOKUP(Table_TrackDisplacement[[#This Row],[Track ID]],Table__Track_Baseline[Track ID],Table__Track_Baseline[Avg. Cant],"-")</f>
        <v>5.2277447528652488</v>
      </c>
      <c r="R998" s="29">
        <f>Table_TrackDisplacement[[#This Row],[Cant Raw Data]]-Table_TrackDisplacement[[#This Row],[BL Cant Raw Data]]</f>
        <v>-0.38306971725177164</v>
      </c>
      <c r="S998" s="30">
        <f>(Table_TrackDisplacement[[#This Row],[Delta LR Z]]-Table_TrackDisplacement[[#This Row],[Delta RR Z]])*1000</f>
        <v>-0.38306971725177164</v>
      </c>
      <c r="T998" s="29">
        <f>Table_TrackDisplacement[[#This Row],[Cant Delta Data]]-Table_TrackDisplacement[[#This Row],[Raw Cant Change]]</f>
        <v>0</v>
      </c>
      <c r="U998" s="29">
        <f ca="1">IFERROR(Table_TrackDisplacement[[#This Row],[Cant Raw Data]]-OFFSET(Table_TrackDisplacement[[#This Row],[Cant Raw Data]],-2,0),"-")</f>
        <v>0.64286788399670058</v>
      </c>
      <c r="V998" s="29">
        <f ca="1">_xlfn.XLOOKUP(Table_TrackDisplacement[[#This Row],[Track ID]],Table__Track_Baseline[Track ID],Table__Track_Baseline[Avg. Twist],"-")</f>
        <v>1.3335949808741532</v>
      </c>
      <c r="W998" s="29">
        <f ca="1">IFERROR(Table_TrackDisplacement[[#This Row],[Twist Raw Data]]-Table_TrackDisplacement[[#This Row],[BL Twist Raw Data]],"-")</f>
        <v>-0.6907270968774526</v>
      </c>
      <c r="X998" s="29">
        <f ca="1">IFERROR(Table_TrackDisplacement[[#This Row],[Cant Delta Data]]-OFFSET(Table_TrackDisplacement[[#This Row],[Cant Delta Data]],-2,0),"-")</f>
        <v>-0.6907270968774526</v>
      </c>
      <c r="Y998" s="29">
        <f ca="1">IFERROR(Table_TrackDisplacement[[#This Row],[Twist Delta Data]]-Table_TrackDisplacement[[#This Row],[Raw Twist Change]],"-")</f>
        <v>0</v>
      </c>
      <c r="Z9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1313.5915045089196</v>
      </c>
      <c r="AA998" s="29">
        <f>_xlfn.XLOOKUP(Table_TrackDisplacement[[#This Row],[Track ID]],Table__Track_Baseline[Track ID],Table__Track_Baseline[Avg. Gauge],"-")</f>
        <v>1313.7928485909856</v>
      </c>
      <c r="AB998" s="29">
        <f>IFERROR(Table_TrackDisplacement[[#This Row],[Gauge Raw Data]]-Table_TrackDisplacement[[#This Row],[BL Gauge Raw Data]],"-")</f>
        <v>-0.20134408206604348</v>
      </c>
      <c r="AC9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0.89158374252903638</v>
      </c>
    </row>
    <row r="999" spans="1:29" x14ac:dyDescent="0.25">
      <c r="A999" s="27">
        <v>45848.291666666664</v>
      </c>
      <c r="B999" s="28" t="s">
        <v>26</v>
      </c>
      <c r="C999" s="28" t="str">
        <f>Table_TrackDisplacement[[#This Row],[Epoch]]&amp;"-"&amp;Table_TrackDisplacement[[#This Row],[Track ID]]</f>
        <v>45848.2916666667-250-RL-OP-0035</v>
      </c>
      <c r="D999" s="34">
        <v>51899.557752903464</v>
      </c>
      <c r="E999" s="34">
        <v>159191.5833935751</v>
      </c>
      <c r="F999" s="34">
        <v>18.865000000000002</v>
      </c>
      <c r="G999" s="34">
        <v>51899.202476814404</v>
      </c>
      <c r="H999" s="34">
        <v>159190.32163601517</v>
      </c>
      <c r="I999" s="34">
        <v>18.859716198561138</v>
      </c>
      <c r="J999" s="33">
        <v>-9.955280547728762E-4</v>
      </c>
      <c r="K999" s="33">
        <v>1.3493211008608341E-3</v>
      </c>
      <c r="L999" s="33">
        <v>-9.9999999999766942E-4</v>
      </c>
      <c r="M999" s="33">
        <v>-1.0008586905314587E-3</v>
      </c>
      <c r="N999" s="33">
        <v>1.9970649445895106E-3</v>
      </c>
      <c r="O999" s="33">
        <v>-3.7412953115278924E-4</v>
      </c>
      <c r="P999" s="29">
        <f>(Table_TrackDisplacement[[#This Row],[LR Track Z]]-Table_TrackDisplacement[[#This Row],[RR Track Z]])*1000</f>
        <v>5.2838014388640886</v>
      </c>
      <c r="Q999" s="29">
        <f>_xlfn.XLOOKUP(Table_TrackDisplacement[[#This Row],[Track ID]],Table__Track_Baseline[Track ID],Table__Track_Baseline[Avg. Cant],"-")</f>
        <v>5.9096719077089688</v>
      </c>
      <c r="R999" s="29">
        <f>Table_TrackDisplacement[[#This Row],[Cant Raw Data]]-Table_TrackDisplacement[[#This Row],[BL Cant Raw Data]]</f>
        <v>-0.62587046884488018</v>
      </c>
      <c r="S999" s="30">
        <f>(Table_TrackDisplacement[[#This Row],[Delta LR Z]]-Table_TrackDisplacement[[#This Row],[Delta RR Z]])*1000</f>
        <v>-0.62587046884488018</v>
      </c>
      <c r="T999" s="29">
        <f>Table_TrackDisplacement[[#This Row],[Cant Delta Data]]-Table_TrackDisplacement[[#This Row],[Raw Cant Change]]</f>
        <v>0</v>
      </c>
      <c r="U999" s="29">
        <f ca="1">IFERROR(Table_TrackDisplacement[[#This Row],[Cant Raw Data]]-OFFSET(Table_TrackDisplacement[[#This Row],[Cant Raw Data]],-2,0),"-")</f>
        <v>0.76056034524896177</v>
      </c>
      <c r="V999" s="29">
        <f ca="1">_xlfn.XLOOKUP(Table_TrackDisplacement[[#This Row],[Track ID]],Table__Track_Baseline[Track ID],Table__Track_Baseline[Avg. Twist],"-")</f>
        <v>1.348724645282573</v>
      </c>
      <c r="W999" s="29">
        <f ca="1">IFERROR(Table_TrackDisplacement[[#This Row],[Twist Raw Data]]-Table_TrackDisplacement[[#This Row],[BL Twist Raw Data]],"-")</f>
        <v>-0.5881643000336112</v>
      </c>
      <c r="X999" s="29">
        <f ca="1">IFERROR(Table_TrackDisplacement[[#This Row],[Cant Delta Data]]-OFFSET(Table_TrackDisplacement[[#This Row],[Cant Delta Data]],-2,0),"-")</f>
        <v>-0.5881643000336112</v>
      </c>
      <c r="Y999" s="29">
        <f ca="1">IFERROR(Table_TrackDisplacement[[#This Row],[Twist Delta Data]]-Table_TrackDisplacement[[#This Row],[Raw Twist Change]],"-")</f>
        <v>0</v>
      </c>
      <c r="Z9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1310.832238714305</v>
      </c>
      <c r="AA999" s="29">
        <f>_xlfn.XLOOKUP(Table_TrackDisplacement[[#This Row],[Track ID]],Table__Track_Baseline[Track ID],Table__Track_Baseline[Avg. Gauge],"-")</f>
        <v>1311.4569710845515</v>
      </c>
      <c r="AB999" s="29">
        <f>IFERROR(Table_TrackDisplacement[[#This Row],[Gauge Raw Data]]-Table_TrackDisplacement[[#This Row],[BL Gauge Raw Data]],"-")</f>
        <v>-0.62473237024642003</v>
      </c>
      <c r="AC9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0.90072989654951552</v>
      </c>
    </row>
    <row r="1000" spans="1:29" x14ac:dyDescent="0.25">
      <c r="A1000" s="27">
        <v>45848.291666666664</v>
      </c>
      <c r="B1000" s="28" t="s">
        <v>27</v>
      </c>
      <c r="C1000" s="28" t="str">
        <f>Table_TrackDisplacement[[#This Row],[Epoch]]&amp;"-"&amp;Table_TrackDisplacement[[#This Row],[Track ID]]</f>
        <v>45848.2916666667-250-RL-OP-0036</v>
      </c>
      <c r="D1000" s="34">
        <v>51900.520801492021</v>
      </c>
      <c r="E1000" s="34">
        <v>159191.31406586381</v>
      </c>
      <c r="F1000" s="34">
        <v>18.865000000000002</v>
      </c>
      <c r="G1000" s="34">
        <v>51900.165059736093</v>
      </c>
      <c r="H1000" s="34">
        <v>159190.05065048055</v>
      </c>
      <c r="I1000" s="34">
        <v>18.858736968732359</v>
      </c>
      <c r="J1000" s="33">
        <v>-9.7139455465367064E-4</v>
      </c>
      <c r="K1000" s="33">
        <v>1.4356015890371054E-3</v>
      </c>
      <c r="L1000" s="33">
        <v>-9.9999999999766942E-4</v>
      </c>
      <c r="M1000" s="33">
        <v>-1.0054335361928679E-3</v>
      </c>
      <c r="N1000" s="33">
        <v>1.9814279512502253E-3</v>
      </c>
      <c r="O1000" s="33">
        <v>-5.9147741511722529E-4</v>
      </c>
      <c r="P1000" s="29">
        <f>(Table_TrackDisplacement[[#This Row],[LR Track Z]]-Table_TrackDisplacement[[#This Row],[RR Track Z]])*1000</f>
        <v>6.2630312676432709</v>
      </c>
      <c r="Q1000" s="29">
        <f>_xlfn.XLOOKUP(Table_TrackDisplacement[[#This Row],[Track ID]],Table__Track_Baseline[Track ID],Table__Track_Baseline[Avg. Cant],"-")</f>
        <v>6.671553852523715</v>
      </c>
      <c r="R1000" s="29">
        <f>Table_TrackDisplacement[[#This Row],[Cant Raw Data]]-Table_TrackDisplacement[[#This Row],[BL Cant Raw Data]]</f>
        <v>-0.40852258488044413</v>
      </c>
      <c r="S1000" s="30">
        <f>(Table_TrackDisplacement[[#This Row],[Delta LR Z]]-Table_TrackDisplacement[[#This Row],[Delta RR Z]])*1000</f>
        <v>-0.40852258488044413</v>
      </c>
      <c r="T1000" s="29">
        <f>Table_TrackDisplacement[[#This Row],[Cant Delta Data]]-Table_TrackDisplacement[[#This Row],[Raw Cant Change]]</f>
        <v>0</v>
      </c>
      <c r="U1000" s="29">
        <f ca="1">IFERROR(Table_TrackDisplacement[[#This Row],[Cant Raw Data]]-OFFSET(Table_TrackDisplacement[[#This Row],[Cant Raw Data]],-2,0),"-")</f>
        <v>1.4183562320297938</v>
      </c>
      <c r="V1000" s="29">
        <f ca="1">_xlfn.XLOOKUP(Table_TrackDisplacement[[#This Row],[Track ID]],Table__Track_Baseline[Track ID],Table__Track_Baseline[Avg. Twist],"-")</f>
        <v>1.4438090996584663</v>
      </c>
      <c r="W1000" s="29">
        <f ca="1">IFERROR(Table_TrackDisplacement[[#This Row],[Twist Raw Data]]-Table_TrackDisplacement[[#This Row],[BL Twist Raw Data]],"-")</f>
        <v>-2.5452867628672493E-2</v>
      </c>
      <c r="X1000" s="29">
        <f ca="1">IFERROR(Table_TrackDisplacement[[#This Row],[Cant Delta Data]]-OFFSET(Table_TrackDisplacement[[#This Row],[Cant Delta Data]],-2,0),"-")</f>
        <v>-2.5452867628672493E-2</v>
      </c>
      <c r="Y1000" s="29">
        <f ca="1">IFERROR(Table_TrackDisplacement[[#This Row],[Twist Delta Data]]-Table_TrackDisplacement[[#This Row],[Raw Twist Change]],"-")</f>
        <v>0</v>
      </c>
      <c r="Z10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1312.5585141756928</v>
      </c>
      <c r="AA1000" s="29">
        <f>_xlfn.XLOOKUP(Table_TrackDisplacement[[#This Row],[Track ID]],Table__Track_Baseline[Track ID],Table__Track_Baseline[Avg. Gauge],"-")</f>
        <v>1313.0767033808097</v>
      </c>
      <c r="AB1000" s="29">
        <f>IFERROR(Table_TrackDisplacement[[#This Row],[Gauge Raw Data]]-Table_TrackDisplacement[[#This Row],[BL Gauge Raw Data]],"-")</f>
        <v>-0.51818920511686883</v>
      </c>
      <c r="AC10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0.68262418086999632</v>
      </c>
    </row>
    <row r="1001" spans="1:29" x14ac:dyDescent="0.25">
      <c r="A1001" s="27">
        <v>45848.291666666664</v>
      </c>
      <c r="B1001" s="28" t="s">
        <v>28</v>
      </c>
      <c r="C1001" s="28" t="str">
        <f>Table_TrackDisplacement[[#This Row],[Epoch]]&amp;"-"&amp;Table_TrackDisplacement[[#This Row],[Track ID]]</f>
        <v>45848.2916666667-250-RL-OP-0037</v>
      </c>
      <c r="D1001" s="34">
        <v>51901.483850080585</v>
      </c>
      <c r="E1001" s="34">
        <v>159191.04473815253</v>
      </c>
      <c r="F1001" s="34">
        <v>18.864999999999998</v>
      </c>
      <c r="G1001" s="34">
        <v>51901.127642657782</v>
      </c>
      <c r="H1001" s="34">
        <v>159189.77966494591</v>
      </c>
      <c r="I1001" s="34">
        <v>18.857757738903583</v>
      </c>
      <c r="J1001" s="33">
        <v>-9.4726104725850746E-4</v>
      </c>
      <c r="K1001" s="33">
        <v>1.5218820772133768E-3</v>
      </c>
      <c r="L1001" s="33">
        <v>-1.0000000000012221E-3</v>
      </c>
      <c r="M1001" s="33">
        <v>-1.0100083745783195E-3</v>
      </c>
      <c r="N1001" s="33">
        <v>1.9657909288071096E-3</v>
      </c>
      <c r="O1001" s="33">
        <v>-8.0882529908166134E-4</v>
      </c>
      <c r="P1001" s="29">
        <f>(Table_TrackDisplacement[[#This Row],[LR Track Z]]-Table_TrackDisplacement[[#This Row],[RR Track Z]])*1000</f>
        <v>7.2422610964153478</v>
      </c>
      <c r="Q1001" s="29">
        <f>_xlfn.XLOOKUP(Table_TrackDisplacement[[#This Row],[Track ID]],Table__Track_Baseline[Track ID],Table__Track_Baseline[Avg. Cant],"-")</f>
        <v>7.4334357973349086</v>
      </c>
      <c r="R1001" s="29">
        <f>Table_TrackDisplacement[[#This Row],[Cant Raw Data]]-Table_TrackDisplacement[[#This Row],[BL Cant Raw Data]]</f>
        <v>-0.19117470091956079</v>
      </c>
      <c r="S1001" s="30">
        <f>(Table_TrackDisplacement[[#This Row],[Delta LR Z]]-Table_TrackDisplacement[[#This Row],[Delta RR Z]])*1000</f>
        <v>-0.19117470091956079</v>
      </c>
      <c r="T1001" s="29">
        <f>Table_TrackDisplacement[[#This Row],[Cant Delta Data]]-Table_TrackDisplacement[[#This Row],[Raw Cant Change]]</f>
        <v>0</v>
      </c>
      <c r="U1001" s="29">
        <f ca="1">IFERROR(Table_TrackDisplacement[[#This Row],[Cant Raw Data]]-OFFSET(Table_TrackDisplacement[[#This Row],[Cant Raw Data]],-2,0),"-")</f>
        <v>1.9584596575512592</v>
      </c>
      <c r="V1001" s="29">
        <f ca="1">_xlfn.XLOOKUP(Table_TrackDisplacement[[#This Row],[Track ID]],Table__Track_Baseline[Track ID],Table__Track_Baseline[Avg. Twist],"-")</f>
        <v>1.5237638896259398</v>
      </c>
      <c r="W1001" s="29">
        <f ca="1">IFERROR(Table_TrackDisplacement[[#This Row],[Twist Raw Data]]-Table_TrackDisplacement[[#This Row],[BL Twist Raw Data]],"-")</f>
        <v>0.43469576792531939</v>
      </c>
      <c r="X1001" s="29">
        <f ca="1">IFERROR(Table_TrackDisplacement[[#This Row],[Cant Delta Data]]-OFFSET(Table_TrackDisplacement[[#This Row],[Cant Delta Data]],-2,0),"-")</f>
        <v>0.43469576792531939</v>
      </c>
      <c r="Y1001" s="29">
        <f ca="1">IFERROR(Table_TrackDisplacement[[#This Row],[Twist Delta Data]]-Table_TrackDisplacement[[#This Row],[Raw Twist Change]],"-")</f>
        <v>0</v>
      </c>
      <c r="Z10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1314.2855079951455</v>
      </c>
      <c r="AA1001" s="29">
        <f>_xlfn.XLOOKUP(Table_TrackDisplacement[[#This Row],[Track ID]],Table__Track_Baseline[Track ID],Table__Track_Baseline[Avg. Gauge],"-")</f>
        <v>1314.6968682557522</v>
      </c>
      <c r="AB1001" s="29">
        <f>IFERROR(Table_TrackDisplacement[[#This Row],[Gauge Raw Data]]-Table_TrackDisplacement[[#This Row],[BL Gauge Raw Data]],"-")</f>
        <v>-0.41136026060667064</v>
      </c>
      <c r="AC10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0.487380818129653</v>
      </c>
    </row>
    <row r="1002" spans="1:29" x14ac:dyDescent="0.25">
      <c r="A1002" s="27">
        <v>45848.291666666664</v>
      </c>
      <c r="B1002" s="28" t="s">
        <v>29</v>
      </c>
      <c r="C1002" s="28" t="str">
        <f>Table_TrackDisplacement[[#This Row],[Epoch]]&amp;"-"&amp;Table_TrackDisplacement[[#This Row],[Track ID]]</f>
        <v>45848.2916666667-250-RL-OP-0038</v>
      </c>
      <c r="D1002" s="34">
        <v>51902.447780924784</v>
      </c>
      <c r="E1002" s="34">
        <v>159190.77628572396</v>
      </c>
      <c r="F1002" s="34">
        <v>18.865124813901463</v>
      </c>
      <c r="G1002" s="34">
        <v>51902.099872443272</v>
      </c>
      <c r="H1002" s="34">
        <v>159189.50704742008</v>
      </c>
      <c r="I1002" s="34">
        <v>18.8569</v>
      </c>
      <c r="J1002" s="33">
        <v>1.5095050912350416E-5</v>
      </c>
      <c r="K1002" s="33">
        <v>1.3886400265619159E-3</v>
      </c>
      <c r="L1002" s="33">
        <v>-9.6036908125185505E-4</v>
      </c>
      <c r="M1002" s="33">
        <v>3.774315700866282E-6</v>
      </c>
      <c r="N1002" s="33">
        <v>1.6804770566523075E-3</v>
      </c>
      <c r="O1002" s="33">
        <v>-1.0000000000012221E-3</v>
      </c>
      <c r="P1002" s="29">
        <f>(Table_TrackDisplacement[[#This Row],[LR Track Z]]-Table_TrackDisplacement[[#This Row],[RR Track Z]])*1000</f>
        <v>8.22481390146379</v>
      </c>
      <c r="Q1002" s="29">
        <f>_xlfn.XLOOKUP(Table_TrackDisplacement[[#This Row],[Track ID]],Table__Track_Baseline[Track ID],Table__Track_Baseline[Avg. Cant],"-")</f>
        <v>8.1851829827144229</v>
      </c>
      <c r="R1002" s="29">
        <f>Table_TrackDisplacement[[#This Row],[Cant Raw Data]]-Table_TrackDisplacement[[#This Row],[BL Cant Raw Data]]</f>
        <v>3.9630918749367083E-2</v>
      </c>
      <c r="S1002" s="30">
        <f>(Table_TrackDisplacement[[#This Row],[Delta LR Z]]-Table_TrackDisplacement[[#This Row],[Delta RR Z]])*1000</f>
        <v>3.9630918749367083E-2</v>
      </c>
      <c r="T1002" s="29">
        <f>Table_TrackDisplacement[[#This Row],[Cant Delta Data]]-Table_TrackDisplacement[[#This Row],[Raw Cant Change]]</f>
        <v>0</v>
      </c>
      <c r="U1002" s="29">
        <f ca="1">IFERROR(Table_TrackDisplacement[[#This Row],[Cant Raw Data]]-OFFSET(Table_TrackDisplacement[[#This Row],[Cant Raw Data]],-2,0),"-")</f>
        <v>1.9617826338205191</v>
      </c>
      <c r="V1002" s="29">
        <f ca="1">_xlfn.XLOOKUP(Table_TrackDisplacement[[#This Row],[Track ID]],Table__Track_Baseline[Track ID],Table__Track_Baseline[Avg. Twist],"-")</f>
        <v>1.5136291301907079</v>
      </c>
      <c r="W1002" s="29">
        <f ca="1">IFERROR(Table_TrackDisplacement[[#This Row],[Twist Raw Data]]-Table_TrackDisplacement[[#This Row],[BL Twist Raw Data]],"-")</f>
        <v>0.44815350362981121</v>
      </c>
      <c r="X1002" s="29">
        <f ca="1">IFERROR(Table_TrackDisplacement[[#This Row],[Cant Delta Data]]-OFFSET(Table_TrackDisplacement[[#This Row],[Cant Delta Data]],-2,0),"-")</f>
        <v>0.44815350362981121</v>
      </c>
      <c r="Y1002" s="29">
        <f ca="1">IFERROR(Table_TrackDisplacement[[#This Row],[Twist Delta Data]]-Table_TrackDisplacement[[#This Row],[Raw Twist Change]],"-")</f>
        <v>0</v>
      </c>
      <c r="Z10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1316.0827599777137</v>
      </c>
      <c r="AA1002" s="29">
        <f>_xlfn.XLOOKUP(Table_TrackDisplacement[[#This Row],[Track ID]],Table__Track_Baseline[Track ID],Table__Track_Baseline[Avg. Gauge],"-")</f>
        <v>1316.360972673865</v>
      </c>
      <c r="AB1002" s="29">
        <f>IFERROR(Table_TrackDisplacement[[#This Row],[Gauge Raw Data]]-Table_TrackDisplacement[[#This Row],[BL Gauge Raw Data]],"-")</f>
        <v>-0.27821269615128585</v>
      </c>
      <c r="AC10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0.29473313505377641</v>
      </c>
    </row>
    <row r="1003" spans="1:29" x14ac:dyDescent="0.25">
      <c r="A1003" s="27">
        <v>45848.291666666664</v>
      </c>
      <c r="B1003" s="28" t="s">
        <v>30</v>
      </c>
      <c r="C1003" s="28" t="str">
        <f>Table_TrackDisplacement[[#This Row],[Epoch]]&amp;"-"&amp;Table_TrackDisplacement[[#This Row],[Track ID]]</f>
        <v>45848.2916666667-250-RL-OP-0039</v>
      </c>
      <c r="D1003" s="34">
        <v>51903.412439340806</v>
      </c>
      <c r="E1003" s="34">
        <v>159190.51278306151</v>
      </c>
      <c r="F1003" s="34">
        <v>18.86582287822732</v>
      </c>
      <c r="G1003" s="34">
        <v>51903.064539433311</v>
      </c>
      <c r="H1003" s="34">
        <v>159189.24357522361</v>
      </c>
      <c r="I1003" s="34">
        <v>18.8569</v>
      </c>
      <c r="J1003" s="33">
        <v>9.9519289506133646E-5</v>
      </c>
      <c r="K1003" s="33">
        <v>1.6979614738374949E-3</v>
      </c>
      <c r="L1003" s="33">
        <v>-7.3871964753990937E-4</v>
      </c>
      <c r="M1003" s="33">
        <v>3.1982955988496542E-5</v>
      </c>
      <c r="N1003" s="33">
        <v>1.7836939368862659E-3</v>
      </c>
      <c r="O1003" s="33">
        <v>-1.0000000000012221E-3</v>
      </c>
      <c r="P1003" s="29">
        <f>(Table_TrackDisplacement[[#This Row],[LR Track Z]]-Table_TrackDisplacement[[#This Row],[RR Track Z]])*1000</f>
        <v>8.9228782273202967</v>
      </c>
      <c r="Q1003" s="29">
        <f>_xlfn.XLOOKUP(Table_TrackDisplacement[[#This Row],[Track ID]],Table__Track_Baseline[Track ID],Table__Track_Baseline[Avg. Cant],"-")</f>
        <v>8.6615978748589839</v>
      </c>
      <c r="R1003" s="29">
        <f>Table_TrackDisplacement[[#This Row],[Cant Raw Data]]-Table_TrackDisplacement[[#This Row],[BL Cant Raw Data]]</f>
        <v>0.26128035246131276</v>
      </c>
      <c r="S1003" s="30">
        <f>(Table_TrackDisplacement[[#This Row],[Delta LR Z]]-Table_TrackDisplacement[[#This Row],[Delta RR Z]])*1000</f>
        <v>0.26128035246131276</v>
      </c>
      <c r="T1003" s="29">
        <f>Table_TrackDisplacement[[#This Row],[Cant Delta Data]]-Table_TrackDisplacement[[#This Row],[Raw Cant Change]]</f>
        <v>0</v>
      </c>
      <c r="U1003" s="29">
        <f ca="1">IFERROR(Table_TrackDisplacement[[#This Row],[Cant Raw Data]]-OFFSET(Table_TrackDisplacement[[#This Row],[Cant Raw Data]],-2,0),"-")</f>
        <v>1.6806171309049489</v>
      </c>
      <c r="V1003" s="29">
        <f ca="1">_xlfn.XLOOKUP(Table_TrackDisplacement[[#This Row],[Track ID]],Table__Track_Baseline[Track ID],Table__Track_Baseline[Avg. Twist],"-")</f>
        <v>1.2281620775240754</v>
      </c>
      <c r="W1003" s="29">
        <f ca="1">IFERROR(Table_TrackDisplacement[[#This Row],[Twist Raw Data]]-Table_TrackDisplacement[[#This Row],[BL Twist Raw Data]],"-")</f>
        <v>0.45245505338087355</v>
      </c>
      <c r="X1003" s="29">
        <f ca="1">IFERROR(Table_TrackDisplacement[[#This Row],[Cant Delta Data]]-OFFSET(Table_TrackDisplacement[[#This Row],[Cant Delta Data]],-2,0),"-")</f>
        <v>0.45245505338087355</v>
      </c>
      <c r="Y1003" s="29">
        <f ca="1">IFERROR(Table_TrackDisplacement[[#This Row],[Twist Delta Data]]-Table_TrackDisplacement[[#This Row],[Raw Twist Change]],"-")</f>
        <v>0</v>
      </c>
      <c r="Z10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1316.0556596084764</v>
      </c>
      <c r="AA1003" s="29">
        <f>_xlfn.XLOOKUP(Table_TrackDisplacement[[#This Row],[Track ID]],Table__Track_Baseline[Track ID],Table__Track_Baseline[Avg. Gauge],"-")</f>
        <v>1316.118744445334</v>
      </c>
      <c r="AB1003" s="29">
        <f>IFERROR(Table_TrackDisplacement[[#This Row],[Gauge Raw Data]]-Table_TrackDisplacement[[#This Row],[BL Gauge Raw Data]],"-")</f>
        <v>-6.3084836857569826E-2</v>
      </c>
      <c r="AC10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0.28315831993378232</v>
      </c>
    </row>
    <row r="1004" spans="1:29" x14ac:dyDescent="0.25">
      <c r="A1004" s="27">
        <v>45848.291666666664</v>
      </c>
      <c r="B1004" s="28" t="s">
        <v>31</v>
      </c>
      <c r="C1004" s="28" t="str">
        <f>Table_TrackDisplacement[[#This Row],[Epoch]]&amp;"-"&amp;Table_TrackDisplacement[[#This Row],[Track ID]]</f>
        <v>45848.2916666667-250-RL-OP-0040</v>
      </c>
      <c r="D1004" s="34">
        <v>51904.37709775682</v>
      </c>
      <c r="E1004" s="34">
        <v>159190.24928039906</v>
      </c>
      <c r="F1004" s="34">
        <v>18.866520942553176</v>
      </c>
      <c r="G1004" s="34">
        <v>51904.029206423358</v>
      </c>
      <c r="H1004" s="34">
        <v>159188.9801030271</v>
      </c>
      <c r="I1004" s="34">
        <v>18.8569</v>
      </c>
      <c r="J1004" s="33">
        <v>1.8394351354800165E-4</v>
      </c>
      <c r="K1004" s="33">
        <v>2.0072829211130738E-3</v>
      </c>
      <c r="L1004" s="33">
        <v>-5.170702138279637E-4</v>
      </c>
      <c r="M1004" s="33">
        <v>6.0191603552084416E-5</v>
      </c>
      <c r="N1004" s="33">
        <v>1.8869107880163938E-3</v>
      </c>
      <c r="O1004" s="33">
        <v>-1.0000000000012221E-3</v>
      </c>
      <c r="P1004" s="29">
        <f>(Table_TrackDisplacement[[#This Row],[LR Track Z]]-Table_TrackDisplacement[[#This Row],[RR Track Z]])*1000</f>
        <v>9.6209425531768034</v>
      </c>
      <c r="Q1004" s="29">
        <f>_xlfn.XLOOKUP(Table_TrackDisplacement[[#This Row],[Track ID]],Table__Track_Baseline[Track ID],Table__Track_Baseline[Avg. Cant],"-")</f>
        <v>9.1380127670035449</v>
      </c>
      <c r="R1004" s="29">
        <f>Table_TrackDisplacement[[#This Row],[Cant Raw Data]]-Table_TrackDisplacement[[#This Row],[BL Cant Raw Data]]</f>
        <v>0.48292978617325844</v>
      </c>
      <c r="S1004" s="30">
        <f>(Table_TrackDisplacement[[#This Row],[Delta LR Z]]-Table_TrackDisplacement[[#This Row],[Delta RR Z]])*1000</f>
        <v>0.48292978617325844</v>
      </c>
      <c r="T1004" s="29">
        <f>Table_TrackDisplacement[[#This Row],[Cant Delta Data]]-Table_TrackDisplacement[[#This Row],[Raw Cant Change]]</f>
        <v>0</v>
      </c>
      <c r="U1004" s="29">
        <f ca="1">IFERROR(Table_TrackDisplacement[[#This Row],[Cant Raw Data]]-OFFSET(Table_TrackDisplacement[[#This Row],[Cant Raw Data]],-2,0),"-")</f>
        <v>1.3961286517130134</v>
      </c>
      <c r="V1004" s="29">
        <f ca="1">_xlfn.XLOOKUP(Table_TrackDisplacement[[#This Row],[Track ID]],Table__Track_Baseline[Track ID],Table__Track_Baseline[Avg. Twist],"-")</f>
        <v>0.95282978428912202</v>
      </c>
      <c r="W1004" s="29">
        <f ca="1">IFERROR(Table_TrackDisplacement[[#This Row],[Twist Raw Data]]-Table_TrackDisplacement[[#This Row],[BL Twist Raw Data]],"-")</f>
        <v>0.44329886742389135</v>
      </c>
      <c r="X1004" s="29">
        <f ca="1">IFERROR(Table_TrackDisplacement[[#This Row],[Cant Delta Data]]-OFFSET(Table_TrackDisplacement[[#This Row],[Cant Delta Data]],-2,0),"-")</f>
        <v>0.44329886742389135</v>
      </c>
      <c r="Y1004" s="29">
        <f ca="1">IFERROR(Table_TrackDisplacement[[#This Row],[Twist Delta Data]]-Table_TrackDisplacement[[#This Row],[Raw Twist Change]],"-")</f>
        <v>0</v>
      </c>
      <c r="Z10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1316.0289297424979</v>
      </c>
      <c r="AA1004" s="29">
        <f>_xlfn.XLOOKUP(Table_TrackDisplacement[[#This Row],[Track ID]],Table__Track_Baseline[Track ID],Table__Track_Baseline[Avg. Gauge],"-")</f>
        <v>1315.8766898367924</v>
      </c>
      <c r="AB1004" s="29">
        <f>IFERROR(Table_TrackDisplacement[[#This Row],[Gauge Raw Data]]-Table_TrackDisplacement[[#This Row],[BL Gauge Raw Data]],"-")</f>
        <v>0.15223990570552814</v>
      </c>
      <c r="AC10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0.51285978983269065</v>
      </c>
    </row>
    <row r="1005" spans="1:29" x14ac:dyDescent="0.25">
      <c r="A1005" s="27">
        <v>45848.291666666664</v>
      </c>
      <c r="B1005" s="28" t="s">
        <v>32</v>
      </c>
      <c r="C1005" s="28" t="str">
        <f>Table_TrackDisplacement[[#This Row],[Epoch]]&amp;"-"&amp;Table_TrackDisplacement[[#This Row],[Track ID]]</f>
        <v>45848.2916666667-250-RL-OP-0041</v>
      </c>
      <c r="D1005" s="34">
        <v>51905.341841450259</v>
      </c>
      <c r="E1005" s="34">
        <v>159189.98717913547</v>
      </c>
      <c r="F1005" s="34">
        <v>18.867392406740745</v>
      </c>
      <c r="G1005" s="34">
        <v>51905.003861376892</v>
      </c>
      <c r="H1005" s="34">
        <v>159188.71499131437</v>
      </c>
      <c r="I1005" s="34">
        <v>18.857104705007345</v>
      </c>
      <c r="J1005" s="33">
        <v>7.2817783802747726E-8</v>
      </c>
      <c r="K1005" s="33">
        <v>2.3333140416070819E-3</v>
      </c>
      <c r="L1005" s="33">
        <v>-3.7311640754822406E-4</v>
      </c>
      <c r="M1005" s="33">
        <v>4.1235252865590155E-6</v>
      </c>
      <c r="N1005" s="33">
        <v>2.0155483507551253E-3</v>
      </c>
      <c r="O1005" s="33">
        <v>-9.9999371764525335E-4</v>
      </c>
      <c r="P1005" s="29">
        <f>(Table_TrackDisplacement[[#This Row],[LR Track Z]]-Table_TrackDisplacement[[#This Row],[RR Track Z]])*1000</f>
        <v>10.287701733400212</v>
      </c>
      <c r="Q1005" s="29">
        <f>_xlfn.XLOOKUP(Table_TrackDisplacement[[#This Row],[Track ID]],Table__Track_Baseline[Track ID],Table__Track_Baseline[Avg. Cant],"-")</f>
        <v>9.6608244233031826</v>
      </c>
      <c r="R1005" s="29">
        <f>Table_TrackDisplacement[[#This Row],[Cant Raw Data]]-Table_TrackDisplacement[[#This Row],[BL Cant Raw Data]]</f>
        <v>0.62687731009702929</v>
      </c>
      <c r="S1005" s="30">
        <f>(Table_TrackDisplacement[[#This Row],[Delta LR Z]]-Table_TrackDisplacement[[#This Row],[Delta RR Z]])*1000</f>
        <v>0.62687731009702929</v>
      </c>
      <c r="T1005" s="29">
        <f>Table_TrackDisplacement[[#This Row],[Cant Delta Data]]-Table_TrackDisplacement[[#This Row],[Raw Cant Change]]</f>
        <v>0</v>
      </c>
      <c r="U1005" s="29">
        <f ca="1">IFERROR(Table_TrackDisplacement[[#This Row],[Cant Raw Data]]-OFFSET(Table_TrackDisplacement[[#This Row],[Cant Raw Data]],-2,0),"-")</f>
        <v>1.3648235060799152</v>
      </c>
      <c r="V1005" s="29">
        <f ca="1">_xlfn.XLOOKUP(Table_TrackDisplacement[[#This Row],[Track ID]],Table__Track_Baseline[Track ID],Table__Track_Baseline[Avg. Twist],"-")</f>
        <v>0.99922654844419867</v>
      </c>
      <c r="W1005" s="29">
        <f ca="1">IFERROR(Table_TrackDisplacement[[#This Row],[Twist Raw Data]]-Table_TrackDisplacement[[#This Row],[BL Twist Raw Data]],"-")</f>
        <v>0.36559695763571654</v>
      </c>
      <c r="X1005" s="29">
        <f ca="1">IFERROR(Table_TrackDisplacement[[#This Row],[Cant Delta Data]]-OFFSET(Table_TrackDisplacement[[#This Row],[Cant Delta Data]],-2,0),"-")</f>
        <v>0.36559695763571654</v>
      </c>
      <c r="Y1005" s="29">
        <f ca="1">IFERROR(Table_TrackDisplacement[[#This Row],[Twist Delta Data]]-Table_TrackDisplacement[[#This Row],[Raw Twist Change]],"-")</f>
        <v>0</v>
      </c>
      <c r="Z10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1316.3579372492436</v>
      </c>
      <c r="AA1005" s="29">
        <f>_xlfn.XLOOKUP(Table_TrackDisplacement[[#This Row],[Track ID]],Table__Track_Baseline[Track ID],Table__Track_Baseline[Avg. Gauge],"-")</f>
        <v>1316.0471258679206</v>
      </c>
      <c r="AB1005" s="29">
        <f>IFERROR(Table_TrackDisplacement[[#This Row],[Gauge Raw Data]]-Table_TrackDisplacement[[#This Row],[BL Gauge Raw Data]],"-")</f>
        <v>0.31081138132299202</v>
      </c>
      <c r="AC10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0.70282757802207885</v>
      </c>
    </row>
    <row r="1006" spans="1:29" x14ac:dyDescent="0.25">
      <c r="A1006" s="27">
        <v>45848.291666666664</v>
      </c>
      <c r="B1006" s="28" t="s">
        <v>33</v>
      </c>
      <c r="C1006" s="28" t="str">
        <f>Table_TrackDisplacement[[#This Row],[Epoch]]&amp;"-"&amp;Table_TrackDisplacement[[#This Row],[Track ID]]</f>
        <v>45848.2916666667-250-RL-OP-0042</v>
      </c>
      <c r="D1006" s="34">
        <v>51906.308594977025</v>
      </c>
      <c r="E1006" s="34">
        <v>159189.73147487876</v>
      </c>
      <c r="F1006" s="34">
        <v>18.869110425193991</v>
      </c>
      <c r="G1006" s="34">
        <v>51905.970489987638</v>
      </c>
      <c r="H1006" s="34">
        <v>159188.45881371963</v>
      </c>
      <c r="I1006" s="34">
        <v>18.858577402901904</v>
      </c>
      <c r="J1006" s="33">
        <v>5.0066591938957572E-7</v>
      </c>
      <c r="K1006" s="33">
        <v>2.3332008859142661E-3</v>
      </c>
      <c r="L1006" s="33">
        <v>-6.0685949931382765E-4</v>
      </c>
      <c r="M1006" s="33">
        <v>3.3789161534514278E-5</v>
      </c>
      <c r="N1006" s="33">
        <v>2.1274067985359579E-3</v>
      </c>
      <c r="O1006" s="33">
        <v>-9.999485208389558E-4</v>
      </c>
      <c r="P1006" s="29">
        <f>(Table_TrackDisplacement[[#This Row],[LR Track Z]]-Table_TrackDisplacement[[#This Row],[RR Track Z]])*1000</f>
        <v>10.533022292086969</v>
      </c>
      <c r="Q1006" s="29">
        <f>_xlfn.XLOOKUP(Table_TrackDisplacement[[#This Row],[Track ID]],Table__Track_Baseline[Track ID],Table__Track_Baseline[Avg. Cant],"-")</f>
        <v>10.139933270561841</v>
      </c>
      <c r="R1006" s="29">
        <f>Table_TrackDisplacement[[#This Row],[Cant Raw Data]]-Table_TrackDisplacement[[#This Row],[BL Cant Raw Data]]</f>
        <v>0.39308902152512815</v>
      </c>
      <c r="S1006" s="30">
        <f>(Table_TrackDisplacement[[#This Row],[Delta LR Z]]-Table_TrackDisplacement[[#This Row],[Delta RR Z]])*1000</f>
        <v>0.39308902152512815</v>
      </c>
      <c r="T1006" s="29">
        <f>Table_TrackDisplacement[[#This Row],[Cant Delta Data]]-Table_TrackDisplacement[[#This Row],[Raw Cant Change]]</f>
        <v>0</v>
      </c>
      <c r="U1006" s="29">
        <f ca="1">IFERROR(Table_TrackDisplacement[[#This Row],[Cant Raw Data]]-OFFSET(Table_TrackDisplacement[[#This Row],[Cant Raw Data]],-2,0),"-")</f>
        <v>0.91207973891016536</v>
      </c>
      <c r="V1006" s="29">
        <f ca="1">_xlfn.XLOOKUP(Table_TrackDisplacement[[#This Row],[Track ID]],Table__Track_Baseline[Track ID],Table__Track_Baseline[Avg. Twist],"-")</f>
        <v>1.0019205035582956</v>
      </c>
      <c r="W1006" s="29">
        <f ca="1">IFERROR(Table_TrackDisplacement[[#This Row],[Twist Raw Data]]-Table_TrackDisplacement[[#This Row],[BL Twist Raw Data]],"-")</f>
        <v>-8.9840764648130289E-2</v>
      </c>
      <c r="X1006" s="29">
        <f ca="1">IFERROR(Table_TrackDisplacement[[#This Row],[Cant Delta Data]]-OFFSET(Table_TrackDisplacement[[#This Row],[Cant Delta Data]],-2,0),"-")</f>
        <v>-8.9840764648130289E-2</v>
      </c>
      <c r="Y1006" s="29">
        <f ca="1">IFERROR(Table_TrackDisplacement[[#This Row],[Twist Delta Data]]-Table_TrackDisplacement[[#This Row],[Raw Twist Change]],"-")</f>
        <v>0</v>
      </c>
      <c r="Z10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1316.849404593481</v>
      </c>
      <c r="AA1006" s="29">
        <f>_xlfn.XLOOKUP(Table_TrackDisplacement[[#This Row],[Track ID]],Table__Track_Baseline[Track ID],Table__Track_Baseline[Avg. Gauge],"-")</f>
        <v>1316.655979842496</v>
      </c>
      <c r="AB1006" s="29">
        <f>IFERROR(Table_TrackDisplacement[[#This Row],[Gauge Raw Data]]-Table_TrackDisplacement[[#This Row],[BL Gauge Raw Data]],"-")</f>
        <v>0.19342475098505929</v>
      </c>
      <c r="AC10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0.44494753531598707</v>
      </c>
    </row>
    <row r="1007" spans="1:29" x14ac:dyDescent="0.25">
      <c r="A1007" s="27">
        <v>45848.291666666664</v>
      </c>
      <c r="B1007" s="28" t="s">
        <v>34</v>
      </c>
      <c r="C1007" s="28" t="str">
        <f>Table_TrackDisplacement[[#This Row],[Epoch]]&amp;"-"&amp;Table_TrackDisplacement[[#This Row],[Track ID]]</f>
        <v>45848.2916666667-250-RL-OP-0043</v>
      </c>
      <c r="D1007" s="34">
        <v>51907.275348503783</v>
      </c>
      <c r="E1007" s="34">
        <v>159189.47577062206</v>
      </c>
      <c r="F1007" s="34">
        <v>18.870828443647241</v>
      </c>
      <c r="G1007" s="34">
        <v>51906.937118598384</v>
      </c>
      <c r="H1007" s="34">
        <v>159188.20263612489</v>
      </c>
      <c r="I1007" s="34">
        <v>18.860050100796464</v>
      </c>
      <c r="J1007" s="33">
        <v>9.2849950306117535E-7</v>
      </c>
      <c r="K1007" s="33">
        <v>2.3330877593252808E-3</v>
      </c>
      <c r="L1007" s="33">
        <v>-8.4060259107232582E-4</v>
      </c>
      <c r="M1007" s="33">
        <v>6.3454805058427155E-5</v>
      </c>
      <c r="N1007" s="33">
        <v>2.239265275420621E-3</v>
      </c>
      <c r="O1007" s="33">
        <v>-9.9990332403265825E-4</v>
      </c>
      <c r="P1007" s="29">
        <f>(Table_TrackDisplacement[[#This Row],[LR Track Z]]-Table_TrackDisplacement[[#This Row],[RR Track Z]])*1000</f>
        <v>10.778342850777278</v>
      </c>
      <c r="Q1007" s="29">
        <f>_xlfn.XLOOKUP(Table_TrackDisplacement[[#This Row],[Track ID]],Table__Track_Baseline[Track ID],Table__Track_Baseline[Avg. Cant],"-")</f>
        <v>10.619042117816946</v>
      </c>
      <c r="R1007" s="29">
        <f>Table_TrackDisplacement[[#This Row],[Cant Raw Data]]-Table_TrackDisplacement[[#This Row],[BL Cant Raw Data]]</f>
        <v>0.15930073296033243</v>
      </c>
      <c r="S1007" s="30">
        <f>(Table_TrackDisplacement[[#This Row],[Delta LR Z]]-Table_TrackDisplacement[[#This Row],[Delta RR Z]])*1000</f>
        <v>0.15930073296033243</v>
      </c>
      <c r="T1007" s="29">
        <f>Table_TrackDisplacement[[#This Row],[Cant Delta Data]]-Table_TrackDisplacement[[#This Row],[Raw Cant Change]]</f>
        <v>0</v>
      </c>
      <c r="U1007" s="29">
        <f ca="1">IFERROR(Table_TrackDisplacement[[#This Row],[Cant Raw Data]]-OFFSET(Table_TrackDisplacement[[#This Row],[Cant Raw Data]],-2,0),"-")</f>
        <v>0.49064111737706639</v>
      </c>
      <c r="V1007" s="29">
        <f ca="1">_xlfn.XLOOKUP(Table_TrackDisplacement[[#This Row],[Track ID]],Table__Track_Baseline[Track ID],Table__Track_Baseline[Avg. Twist],"-")</f>
        <v>0.95821769451376326</v>
      </c>
      <c r="W1007" s="29">
        <f ca="1">IFERROR(Table_TrackDisplacement[[#This Row],[Twist Raw Data]]-Table_TrackDisplacement[[#This Row],[BL Twist Raw Data]],"-")</f>
        <v>-0.46757657713669687</v>
      </c>
      <c r="X1007" s="29">
        <f ca="1">IFERROR(Table_TrackDisplacement[[#This Row],[Cant Delta Data]]-OFFSET(Table_TrackDisplacement[[#This Row],[Cant Delta Data]],-2,0),"-")</f>
        <v>-0.46757657713669687</v>
      </c>
      <c r="Y1007" s="29">
        <f ca="1">IFERROR(Table_TrackDisplacement[[#This Row],[Twist Delta Data]]-Table_TrackDisplacement[[#This Row],[Raw Twist Change]],"-")</f>
        <v>0</v>
      </c>
      <c r="Z10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1317.3409161878221</v>
      </c>
      <c r="AA1007" s="29">
        <f>_xlfn.XLOOKUP(Table_TrackDisplacement[[#This Row],[Track ID]],Table__Track_Baseline[Track ID],Table__Track_Baseline[Avg. Gauge],"-")</f>
        <v>1317.2650047757083</v>
      </c>
      <c r="AB1007" s="29">
        <f>IFERROR(Table_TrackDisplacement[[#This Row],[Gauge Raw Data]]-Table_TrackDisplacement[[#This Row],[BL Gauge Raw Data]],"-")</f>
        <v>7.5911412113782717E-2</v>
      </c>
      <c r="AC10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0.19516383090660591</v>
      </c>
    </row>
    <row r="1008" spans="1:29" x14ac:dyDescent="0.25">
      <c r="A1008" s="27">
        <v>45848.291666666664</v>
      </c>
      <c r="B1008" s="28" t="s">
        <v>35</v>
      </c>
      <c r="C1008" s="28" t="str">
        <f>Table_TrackDisplacement[[#This Row],[Epoch]]&amp;"-"&amp;Table_TrackDisplacement[[#This Row],[Track ID]]</f>
        <v>45848.2916666667-250-RL-OP-0044</v>
      </c>
      <c r="D1008" s="34">
        <v>51908.242813030833</v>
      </c>
      <c r="E1008" s="34">
        <v>159189.22352574798</v>
      </c>
      <c r="F1008" s="34">
        <v>18.872859358535198</v>
      </c>
      <c r="G1008" s="34">
        <v>51907.904497607538</v>
      </c>
      <c r="H1008" s="34">
        <v>159187.95012580554</v>
      </c>
      <c r="I1008" s="34">
        <v>18.861830968912905</v>
      </c>
      <c r="J1008" s="33">
        <v>-1.2104173947591335E-5</v>
      </c>
      <c r="K1008" s="33">
        <v>2.2854010749142617E-3</v>
      </c>
      <c r="L1008" s="33">
        <v>-1.0002239867006324E-3</v>
      </c>
      <c r="M1008" s="33">
        <v>-8.9197201305069029E-6</v>
      </c>
      <c r="N1008" s="33">
        <v>2.2981630463618785E-3</v>
      </c>
      <c r="O1008" s="33">
        <v>-1.0000215529402112E-3</v>
      </c>
      <c r="P1008" s="29">
        <f>(Table_TrackDisplacement[[#This Row],[LR Track Z]]-Table_TrackDisplacement[[#This Row],[RR Track Z]])*1000</f>
        <v>11.028389622293133</v>
      </c>
      <c r="Q1008" s="29">
        <f>_xlfn.XLOOKUP(Table_TrackDisplacement[[#This Row],[Track ID]],Table__Track_Baseline[Track ID],Table__Track_Baseline[Avg. Cant],"-")</f>
        <v>11.028592056053554</v>
      </c>
      <c r="R1008" s="29">
        <f>Table_TrackDisplacement[[#This Row],[Cant Raw Data]]-Table_TrackDisplacement[[#This Row],[BL Cant Raw Data]]</f>
        <v>-2.0243376042117234E-4</v>
      </c>
      <c r="S1008" s="30">
        <f>(Table_TrackDisplacement[[#This Row],[Delta LR Z]]-Table_TrackDisplacement[[#This Row],[Delta RR Z]])*1000</f>
        <v>-2.0243376042117234E-4</v>
      </c>
      <c r="T1008" s="29">
        <f>Table_TrackDisplacement[[#This Row],[Cant Delta Data]]-Table_TrackDisplacement[[#This Row],[Raw Cant Change]]</f>
        <v>0</v>
      </c>
      <c r="U1008" s="29">
        <f ca="1">IFERROR(Table_TrackDisplacement[[#This Row],[Cant Raw Data]]-OFFSET(Table_TrackDisplacement[[#This Row],[Cant Raw Data]],-2,0),"-")</f>
        <v>0.49536733020616452</v>
      </c>
      <c r="V1008" s="29">
        <f ca="1">_xlfn.XLOOKUP(Table_TrackDisplacement[[#This Row],[Track ID]],Table__Track_Baseline[Track ID],Table__Track_Baseline[Avg. Twist],"-")</f>
        <v>0.88865878549171384</v>
      </c>
      <c r="W1008" s="29">
        <f ca="1">IFERROR(Table_TrackDisplacement[[#This Row],[Twist Raw Data]]-Table_TrackDisplacement[[#This Row],[BL Twist Raw Data]],"-")</f>
        <v>-0.39329145528554932</v>
      </c>
      <c r="X1008" s="29">
        <f ca="1">IFERROR(Table_TrackDisplacement[[#This Row],[Cant Delta Data]]-OFFSET(Table_TrackDisplacement[[#This Row],[Cant Delta Data]],-2,0),"-")</f>
        <v>-0.39329145528554932</v>
      </c>
      <c r="Y1008" s="29">
        <f ca="1">IFERROR(Table_TrackDisplacement[[#This Row],[Twist Delta Data]]-Table_TrackDisplacement[[#This Row],[Raw Twist Change]],"-")</f>
        <v>0</v>
      </c>
      <c r="Z10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1317.6214799470442</v>
      </c>
      <c r="AA1008" s="29">
        <f>_xlfn.XLOOKUP(Table_TrackDisplacement[[#This Row],[Track ID]],Table__Track_Baseline[Track ID],Table__Track_Baseline[Avg. Gauge],"-")</f>
        <v>1317.6346329476246</v>
      </c>
      <c r="AB1008" s="29">
        <f>IFERROR(Table_TrackDisplacement[[#This Row],[Gauge Raw Data]]-Table_TrackDisplacement[[#This Row],[BL Gauge Raw Data]],"-")</f>
        <v>-1.3153000580359731E-2</v>
      </c>
      <c r="AC10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1.3154833361555315E-2</v>
      </c>
    </row>
    <row r="1009" spans="1:29" x14ac:dyDescent="0.25">
      <c r="A1009" s="27">
        <v>45848.291666666664</v>
      </c>
      <c r="B1009" s="28" t="s">
        <v>36</v>
      </c>
      <c r="C1009" s="28" t="str">
        <f>Table_TrackDisplacement[[#This Row],[Epoch]]&amp;"-"&amp;Table_TrackDisplacement[[#This Row],[Track ID]]</f>
        <v>45848.2916666667-250-RL-OP-0045</v>
      </c>
      <c r="D1009" s="34">
        <v>51909.212341281331</v>
      </c>
      <c r="E1009" s="34">
        <v>159188.97856113012</v>
      </c>
      <c r="F1009" s="34">
        <v>18.875562593940042</v>
      </c>
      <c r="G1009" s="34">
        <v>51908.873769331156</v>
      </c>
      <c r="H1009" s="34">
        <v>159187.70414442313</v>
      </c>
      <c r="I1009" s="34">
        <v>18.864173045894045</v>
      </c>
      <c r="J1009" s="33">
        <v>-5.0179580284748226E-5</v>
      </c>
      <c r="K1009" s="33">
        <v>2.1346232970245183E-3</v>
      </c>
      <c r="L1009" s="33">
        <v>-1.0009285689491776E-3</v>
      </c>
      <c r="M1009" s="33">
        <v>-3.4059819881804287E-5</v>
      </c>
      <c r="N1009" s="33">
        <v>2.1990358945913613E-3</v>
      </c>
      <c r="O1009" s="33">
        <v>-1.0000822996580894E-3</v>
      </c>
      <c r="P1009" s="29">
        <f>(Table_TrackDisplacement[[#This Row],[LR Track Z]]-Table_TrackDisplacement[[#This Row],[RR Track Z]])*1000</f>
        <v>11.389548045997344</v>
      </c>
      <c r="Q1009" s="29">
        <f>_xlfn.XLOOKUP(Table_TrackDisplacement[[#This Row],[Track ID]],Table__Track_Baseline[Track ID],Table__Track_Baseline[Avg. Cant],"-")</f>
        <v>11.390394315288432</v>
      </c>
      <c r="R1009" s="29">
        <f>Table_TrackDisplacement[[#This Row],[Cant Raw Data]]-Table_TrackDisplacement[[#This Row],[BL Cant Raw Data]]</f>
        <v>-8.4626929108821969E-4</v>
      </c>
      <c r="S1009" s="30">
        <f>(Table_TrackDisplacement[[#This Row],[Delta LR Z]]-Table_TrackDisplacement[[#This Row],[Delta RR Z]])*1000</f>
        <v>-8.4626929108821969E-4</v>
      </c>
      <c r="T1009" s="29">
        <f>Table_TrackDisplacement[[#This Row],[Cant Delta Data]]-Table_TrackDisplacement[[#This Row],[Raw Cant Change]]</f>
        <v>0</v>
      </c>
      <c r="U1009" s="29">
        <f ca="1">IFERROR(Table_TrackDisplacement[[#This Row],[Cant Raw Data]]-OFFSET(Table_TrackDisplacement[[#This Row],[Cant Raw Data]],-2,0),"-")</f>
        <v>0.61120519522006589</v>
      </c>
      <c r="V1009" s="29">
        <f ca="1">_xlfn.XLOOKUP(Table_TrackDisplacement[[#This Row],[Track ID]],Table__Track_Baseline[Track ID],Table__Track_Baseline[Avg. Twist],"-")</f>
        <v>0.77135219747148653</v>
      </c>
      <c r="W1009" s="29">
        <f ca="1">IFERROR(Table_TrackDisplacement[[#This Row],[Twist Raw Data]]-Table_TrackDisplacement[[#This Row],[BL Twist Raw Data]],"-")</f>
        <v>-0.16014700225142064</v>
      </c>
      <c r="X1009" s="29">
        <f ca="1">IFERROR(Table_TrackDisplacement[[#This Row],[Cant Delta Data]]-OFFSET(Table_TrackDisplacement[[#This Row],[Cant Delta Data]],-2,0),"-")</f>
        <v>-0.16014700225142064</v>
      </c>
      <c r="Y1009" s="29">
        <f ca="1">IFERROR(Table_TrackDisplacement[[#This Row],[Twist Delta Data]]-Table_TrackDisplacement[[#This Row],[Raw Twist Change]],"-")</f>
        <v>0</v>
      </c>
      <c r="Z10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1318.6730566392303</v>
      </c>
      <c r="AA1009" s="29">
        <f>_xlfn.XLOOKUP(Table_TrackDisplacement[[#This Row],[Track ID]],Table__Track_Baseline[Track ID],Table__Track_Baseline[Avg. Gauge],"-")</f>
        <v>1318.7394535583733</v>
      </c>
      <c r="AB1009" s="29">
        <f>IFERROR(Table_TrackDisplacement[[#This Row],[Gauge Raw Data]]-Table_TrackDisplacement[[#This Row],[BL Gauge Raw Data]],"-")</f>
        <v>-6.639691914301693E-2</v>
      </c>
      <c r="AC10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6.6404409284846685E-2</v>
      </c>
    </row>
    <row r="1010" spans="1:29" x14ac:dyDescent="0.25">
      <c r="A1010" s="27">
        <v>45848.291666666664</v>
      </c>
      <c r="B1010" s="28" t="s">
        <v>37</v>
      </c>
      <c r="C1010" s="28" t="str">
        <f>Table_TrackDisplacement[[#This Row],[Epoch]]&amp;"-"&amp;Table_TrackDisplacement[[#This Row],[Track ID]]</f>
        <v>45848.2916666667-250-RL-OP-0046</v>
      </c>
      <c r="D1010" s="34">
        <v>51910.181869531829</v>
      </c>
      <c r="E1010" s="34">
        <v>159188.73359651223</v>
      </c>
      <c r="F1010" s="34">
        <v>18.878265829344887</v>
      </c>
      <c r="G1010" s="34">
        <v>51909.843041054766</v>
      </c>
      <c r="H1010" s="34">
        <v>159187.45816304075</v>
      </c>
      <c r="I1010" s="34">
        <v>18.866515122875185</v>
      </c>
      <c r="J1010" s="33">
        <v>-8.8254986621905118E-5</v>
      </c>
      <c r="K1010" s="33">
        <v>1.9838454900309443E-3</v>
      </c>
      <c r="L1010" s="33">
        <v>-1.0016331511977228E-3</v>
      </c>
      <c r="M1010" s="33">
        <v>-5.91999341850169E-5</v>
      </c>
      <c r="N1010" s="33">
        <v>2.0999087719246745E-3</v>
      </c>
      <c r="O1010" s="33">
        <v>-1.0001430463759675E-3</v>
      </c>
      <c r="P1010" s="29">
        <f>(Table_TrackDisplacement[[#This Row],[LR Track Z]]-Table_TrackDisplacement[[#This Row],[RR Track Z]])*1000</f>
        <v>11.750706469701555</v>
      </c>
      <c r="Q1010" s="29">
        <f>_xlfn.XLOOKUP(Table_TrackDisplacement[[#This Row],[Track ID]],Table__Track_Baseline[Track ID],Table__Track_Baseline[Avg. Cant],"-")</f>
        <v>11.75219657452331</v>
      </c>
      <c r="R1010" s="29">
        <f>Table_TrackDisplacement[[#This Row],[Cant Raw Data]]-Table_TrackDisplacement[[#This Row],[BL Cant Raw Data]]</f>
        <v>-1.490104821755267E-3</v>
      </c>
      <c r="S1010" s="30">
        <f>(Table_TrackDisplacement[[#This Row],[Delta LR Z]]-Table_TrackDisplacement[[#This Row],[Delta RR Z]])*1000</f>
        <v>-1.490104821755267E-3</v>
      </c>
      <c r="T1010" s="29">
        <f>Table_TrackDisplacement[[#This Row],[Cant Delta Data]]-Table_TrackDisplacement[[#This Row],[Raw Cant Change]]</f>
        <v>0</v>
      </c>
      <c r="U1010" s="29">
        <f ca="1">IFERROR(Table_TrackDisplacement[[#This Row],[Cant Raw Data]]-OFFSET(Table_TrackDisplacement[[#This Row],[Cant Raw Data]],-2,0),"-")</f>
        <v>0.72231684740842184</v>
      </c>
      <c r="V1010" s="29">
        <f ca="1">_xlfn.XLOOKUP(Table_TrackDisplacement[[#This Row],[Track ID]],Table__Track_Baseline[Track ID],Table__Track_Baseline[Avg. Twist],"-")</f>
        <v>0.72360451846975593</v>
      </c>
      <c r="W1010" s="29">
        <f ca="1">IFERROR(Table_TrackDisplacement[[#This Row],[Twist Raw Data]]-Table_TrackDisplacement[[#This Row],[BL Twist Raw Data]],"-")</f>
        <v>-1.2876710613340947E-3</v>
      </c>
      <c r="X1010" s="29">
        <f ca="1">IFERROR(Table_TrackDisplacement[[#This Row],[Cant Delta Data]]-OFFSET(Table_TrackDisplacement[[#This Row],[Cant Delta Data]],-2,0),"-")</f>
        <v>-1.2876710613340947E-3</v>
      </c>
      <c r="Y1010" s="29">
        <f ca="1">IFERROR(Table_TrackDisplacement[[#This Row],[Twist Delta Data]]-Table_TrackDisplacement[[#This Row],[Raw Twist Change]],"-")</f>
        <v>0</v>
      </c>
      <c r="Z10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1319.7247274164095</v>
      </c>
      <c r="AA1010" s="29">
        <f>_xlfn.XLOOKUP(Table_TrackDisplacement[[#This Row],[Track ID]],Table__Track_Baseline[Track ID],Table__Track_Baseline[Avg. Gauge],"-")</f>
        <v>1319.8443684156091</v>
      </c>
      <c r="AB1010" s="29">
        <f>IFERROR(Table_TrackDisplacement[[#This Row],[Gauge Raw Data]]-Table_TrackDisplacement[[#This Row],[BL Gauge Raw Data]],"-")</f>
        <v>-0.1196409991996461</v>
      </c>
      <c r="AC10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0.1196540926522516</v>
      </c>
    </row>
    <row r="1011" spans="1:29" x14ac:dyDescent="0.25">
      <c r="A1011" s="27">
        <v>45848.291666666664</v>
      </c>
      <c r="B1011" s="28" t="s">
        <v>38</v>
      </c>
      <c r="C1011" s="28" t="str">
        <f>Table_TrackDisplacement[[#This Row],[Epoch]]&amp;"-"&amp;Table_TrackDisplacement[[#This Row],[Track ID]]</f>
        <v>45848.2916666667-250-RL-OP-0047</v>
      </c>
      <c r="D1011" s="34">
        <v>51911.152137387231</v>
      </c>
      <c r="E1011" s="34">
        <v>159188.49042629151</v>
      </c>
      <c r="F1011" s="34">
        <v>18.881328834015587</v>
      </c>
      <c r="G1011" s="34">
        <v>51910.835188304052</v>
      </c>
      <c r="H1011" s="34">
        <v>159187.20849995175</v>
      </c>
      <c r="I1011" s="34">
        <v>18.869139116386201</v>
      </c>
      <c r="J1011" s="33">
        <v>6.6841371881309897E-4</v>
      </c>
      <c r="K1011" s="33">
        <v>1.6728981281630695E-3</v>
      </c>
      <c r="L1011" s="33">
        <v>-1.0487858157866015E-3</v>
      </c>
      <c r="M1011" s="33">
        <v>5.8477162383496761E-6</v>
      </c>
      <c r="N1011" s="33">
        <v>2.0239715813659132E-3</v>
      </c>
      <c r="O1011" s="33">
        <v>-9.9997962103159921E-4</v>
      </c>
      <c r="P1011" s="29">
        <f>(Table_TrackDisplacement[[#This Row],[LR Track Z]]-Table_TrackDisplacement[[#This Row],[RR Track Z]])*1000</f>
        <v>12.189717629386365</v>
      </c>
      <c r="Q1011" s="29">
        <f>_xlfn.XLOOKUP(Table_TrackDisplacement[[#This Row],[Track ID]],Table__Track_Baseline[Track ID],Table__Track_Baseline[Avg. Cant],"-")</f>
        <v>12.238523824141367</v>
      </c>
      <c r="R1011" s="29">
        <f>Table_TrackDisplacement[[#This Row],[Cant Raw Data]]-Table_TrackDisplacement[[#This Row],[BL Cant Raw Data]]</f>
        <v>-4.8806194755002252E-2</v>
      </c>
      <c r="S1011" s="30">
        <f>(Table_TrackDisplacement[[#This Row],[Delta LR Z]]-Table_TrackDisplacement[[#This Row],[Delta RR Z]])*1000</f>
        <v>-4.8806194755002252E-2</v>
      </c>
      <c r="T1011" s="29">
        <f>Table_TrackDisplacement[[#This Row],[Cant Delta Data]]-Table_TrackDisplacement[[#This Row],[Raw Cant Change]]</f>
        <v>0</v>
      </c>
      <c r="U1011" s="29">
        <f ca="1">IFERROR(Table_TrackDisplacement[[#This Row],[Cant Raw Data]]-OFFSET(Table_TrackDisplacement[[#This Row],[Cant Raw Data]],-2,0),"-")</f>
        <v>0.800169583389021</v>
      </c>
      <c r="V1011" s="29">
        <f ca="1">_xlfn.XLOOKUP(Table_TrackDisplacement[[#This Row],[Track ID]],Table__Track_Baseline[Track ID],Table__Track_Baseline[Avg. Twist],"-")</f>
        <v>0.84812950885293503</v>
      </c>
      <c r="W1011" s="29">
        <f ca="1">IFERROR(Table_TrackDisplacement[[#This Row],[Twist Raw Data]]-Table_TrackDisplacement[[#This Row],[BL Twist Raw Data]],"-")</f>
        <v>-4.7959925463914033E-2</v>
      </c>
      <c r="X1011" s="29">
        <f ca="1">IFERROR(Table_TrackDisplacement[[#This Row],[Cant Delta Data]]-OFFSET(Table_TrackDisplacement[[#This Row],[Cant Delta Data]],-2,0),"-")</f>
        <v>-4.7959925463914033E-2</v>
      </c>
      <c r="Y1011" s="29">
        <f ca="1">IFERROR(Table_TrackDisplacement[[#This Row],[Twist Delta Data]]-Table_TrackDisplacement[[#This Row],[Raw Twist Change]],"-")</f>
        <v>0</v>
      </c>
      <c r="Z10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1320.5833752925955</v>
      </c>
      <c r="AA1011" s="29">
        <f>_xlfn.XLOOKUP(Table_TrackDisplacement[[#This Row],[Track ID]],Table__Track_Baseline[Track ID],Table__Track_Baseline[Avg. Gauge],"-")</f>
        <v>1320.7658031742594</v>
      </c>
      <c r="AB1011" s="29">
        <f>IFERROR(Table_TrackDisplacement[[#This Row],[Gauge Raw Data]]-Table_TrackDisplacement[[#This Row],[BL Gauge Raw Data]],"-")</f>
        <v>-0.18242788166389801</v>
      </c>
      <c r="AC10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0.75141754168911656</v>
      </c>
    </row>
    <row r="1012" spans="1:29" x14ac:dyDescent="0.25">
      <c r="A1012" s="27">
        <v>45848.291666666664</v>
      </c>
      <c r="B1012" s="28" t="s">
        <v>39</v>
      </c>
      <c r="C1012" s="28" t="str">
        <f>Table_TrackDisplacement[[#This Row],[Epoch]]&amp;"-"&amp;Table_TrackDisplacement[[#This Row],[Track ID]]</f>
        <v>45848.2916666667-250-RL-OP-0048</v>
      </c>
      <c r="D1012" s="34">
        <v>51912.123851747907</v>
      </c>
      <c r="E1012" s="34">
        <v>159188.25430812963</v>
      </c>
      <c r="F1012" s="34">
        <v>18.885735067486102</v>
      </c>
      <c r="G1012" s="34">
        <v>51911.806733444027</v>
      </c>
      <c r="H1012" s="34">
        <v>159186.97166968035</v>
      </c>
      <c r="I1012" s="34">
        <v>18.872524899190594</v>
      </c>
      <c r="J1012" s="33">
        <v>6.7670142743736506E-4</v>
      </c>
      <c r="K1012" s="33">
        <v>1.7024590342771262E-3</v>
      </c>
      <c r="L1012" s="33">
        <v>-1.2802175794881521E-3</v>
      </c>
      <c r="M1012" s="33">
        <v>3.2635223760735244E-5</v>
      </c>
      <c r="N1012" s="33">
        <v>2.1337820217013359E-3</v>
      </c>
      <c r="O1012" s="33">
        <v>-9.9988626798719338E-4</v>
      </c>
      <c r="P1012" s="29">
        <f>(Table_TrackDisplacement[[#This Row],[LR Track Z]]-Table_TrackDisplacement[[#This Row],[RR Track Z]])*1000</f>
        <v>13.21016829550814</v>
      </c>
      <c r="Q1012" s="29">
        <f>_xlfn.XLOOKUP(Table_TrackDisplacement[[#This Row],[Track ID]],Table__Track_Baseline[Track ID],Table__Track_Baseline[Avg. Cant],"-")</f>
        <v>13.490499607009099</v>
      </c>
      <c r="R1012" s="29">
        <f>Table_TrackDisplacement[[#This Row],[Cant Raw Data]]-Table_TrackDisplacement[[#This Row],[BL Cant Raw Data]]</f>
        <v>-0.28033131150095869</v>
      </c>
      <c r="S1012" s="30">
        <f>(Table_TrackDisplacement[[#This Row],[Delta LR Z]]-Table_TrackDisplacement[[#This Row],[Delta RR Z]])*1000</f>
        <v>-0.28033131150095869</v>
      </c>
      <c r="T1012" s="29">
        <f>Table_TrackDisplacement[[#This Row],[Cant Delta Data]]-Table_TrackDisplacement[[#This Row],[Raw Cant Change]]</f>
        <v>0</v>
      </c>
      <c r="U1012" s="29">
        <f ca="1">IFERROR(Table_TrackDisplacement[[#This Row],[Cant Raw Data]]-OFFSET(Table_TrackDisplacement[[#This Row],[Cant Raw Data]],-2,0),"-")</f>
        <v>1.459461825806585</v>
      </c>
      <c r="V1012" s="29">
        <f ca="1">_xlfn.XLOOKUP(Table_TrackDisplacement[[#This Row],[Track ID]],Table__Track_Baseline[Track ID],Table__Track_Baseline[Avg. Twist],"-")</f>
        <v>1.7383030324857884</v>
      </c>
      <c r="W1012" s="29">
        <f ca="1">IFERROR(Table_TrackDisplacement[[#This Row],[Twist Raw Data]]-Table_TrackDisplacement[[#This Row],[BL Twist Raw Data]],"-")</f>
        <v>-0.27884120667920342</v>
      </c>
      <c r="X1012" s="29">
        <f ca="1">IFERROR(Table_TrackDisplacement[[#This Row],[Cant Delta Data]]-OFFSET(Table_TrackDisplacement[[#This Row],[Cant Delta Data]],-2,0),"-")</f>
        <v>-0.27884120667920342</v>
      </c>
      <c r="Y1012" s="29">
        <f ca="1">IFERROR(Table_TrackDisplacement[[#This Row],[Twist Delta Data]]-Table_TrackDisplacement[[#This Row],[Raw Twist Change]],"-")</f>
        <v>0</v>
      </c>
      <c r="Z10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1321.325061736623</v>
      </c>
      <c r="AA1012" s="29">
        <f>_xlfn.XLOOKUP(Table_TrackDisplacement[[#This Row],[Track ID]],Table__Track_Baseline[Track ID],Table__Track_Baseline[Avg. Gauge],"-")</f>
        <v>1321.5922129002581</v>
      </c>
      <c r="AB1012" s="29">
        <f>IFERROR(Table_TrackDisplacement[[#This Row],[Gauge Raw Data]]-Table_TrackDisplacement[[#This Row],[BL Gauge Raw Data]],"-")</f>
        <v>-0.26715116363516245</v>
      </c>
      <c r="AC10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0.82428541076912087</v>
      </c>
    </row>
    <row r="1013" spans="1:29" x14ac:dyDescent="0.25">
      <c r="A1013" s="27">
        <v>45848.291666666664</v>
      </c>
      <c r="B1013" s="28" t="s">
        <v>40</v>
      </c>
      <c r="C1013" s="28" t="str">
        <f>Table_TrackDisplacement[[#This Row],[Epoch]]&amp;"-"&amp;Table_TrackDisplacement[[#This Row],[Track ID]]</f>
        <v>45848.2916666667-250-RL-OP-0049</v>
      </c>
      <c r="D1013" s="34">
        <v>51913.095566108583</v>
      </c>
      <c r="E1013" s="34">
        <v>159188.01818996778</v>
      </c>
      <c r="F1013" s="34">
        <v>18.890141300956618</v>
      </c>
      <c r="G1013" s="34">
        <v>51912.77827858401</v>
      </c>
      <c r="H1013" s="34">
        <v>159186.73483940892</v>
      </c>
      <c r="I1013" s="34">
        <v>18.875910681994984</v>
      </c>
      <c r="J1013" s="33">
        <v>6.8498914333758876E-4</v>
      </c>
      <c r="K1013" s="33">
        <v>1.7320199694950134E-3</v>
      </c>
      <c r="L1013" s="33">
        <v>-1.51164934318615E-3</v>
      </c>
      <c r="M1013" s="33">
        <v>5.9422738559078425E-5</v>
      </c>
      <c r="N1013" s="33">
        <v>2.2435924038290977E-3</v>
      </c>
      <c r="O1013" s="33">
        <v>-9.9979291494634026E-4</v>
      </c>
      <c r="P1013" s="29">
        <f>(Table_TrackDisplacement[[#This Row],[LR Track Z]]-Table_TrackDisplacement[[#This Row],[RR Track Z]])*1000</f>
        <v>14.230618961633468</v>
      </c>
      <c r="Q1013" s="29">
        <f>_xlfn.XLOOKUP(Table_TrackDisplacement[[#This Row],[Track ID]],Table__Track_Baseline[Track ID],Table__Track_Baseline[Avg. Cant],"-")</f>
        <v>14.742475389873277</v>
      </c>
      <c r="R1013" s="29">
        <f>Table_TrackDisplacement[[#This Row],[Cant Raw Data]]-Table_TrackDisplacement[[#This Row],[BL Cant Raw Data]]</f>
        <v>-0.5118564282398097</v>
      </c>
      <c r="S1013" s="30">
        <f>(Table_TrackDisplacement[[#This Row],[Delta LR Z]]-Table_TrackDisplacement[[#This Row],[Delta RR Z]])*1000</f>
        <v>-0.5118564282398097</v>
      </c>
      <c r="T1013" s="29">
        <f>Table_TrackDisplacement[[#This Row],[Cant Delta Data]]-Table_TrackDisplacement[[#This Row],[Raw Cant Change]]</f>
        <v>0</v>
      </c>
      <c r="U1013" s="29">
        <f ca="1">IFERROR(Table_TrackDisplacement[[#This Row],[Cant Raw Data]]-OFFSET(Table_TrackDisplacement[[#This Row],[Cant Raw Data]],-2,0),"-")</f>
        <v>2.0409013322471026</v>
      </c>
      <c r="V1013" s="29">
        <f ca="1">_xlfn.XLOOKUP(Table_TrackDisplacement[[#This Row],[Track ID]],Table__Track_Baseline[Track ID],Table__Track_Baseline[Avg. Twist],"-")</f>
        <v>2.50395156573191</v>
      </c>
      <c r="W1013" s="29">
        <f ca="1">IFERROR(Table_TrackDisplacement[[#This Row],[Twist Raw Data]]-Table_TrackDisplacement[[#This Row],[BL Twist Raw Data]],"-")</f>
        <v>-0.46305023348480745</v>
      </c>
      <c r="X1013" s="29">
        <f ca="1">IFERROR(Table_TrackDisplacement[[#This Row],[Cant Delta Data]]-OFFSET(Table_TrackDisplacement[[#This Row],[Cant Delta Data]],-2,0),"-")</f>
        <v>-0.46305023348480745</v>
      </c>
      <c r="Y1013" s="29">
        <f ca="1">IFERROR(Table_TrackDisplacement[[#This Row],[Twist Delta Data]]-Table_TrackDisplacement[[#This Row],[Raw Twist Change]],"-")</f>
        <v>0</v>
      </c>
      <c r="Z10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1322.0675250162344</v>
      </c>
      <c r="AA1013" s="29">
        <f>_xlfn.XLOOKUP(Table_TrackDisplacement[[#This Row],[Track ID]],Table__Track_Baseline[Track ID],Table__Track_Baseline[Avg. Gauge],"-")</f>
        <v>1322.4197928471017</v>
      </c>
      <c r="AB1013" s="29">
        <f>IFERROR(Table_TrackDisplacement[[#This Row],[Gauge Raw Data]]-Table_TrackDisplacement[[#This Row],[BL Gauge Raw Data]],"-")</f>
        <v>-0.35226783086727664</v>
      </c>
      <c r="AC10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0.95657549910523398</v>
      </c>
    </row>
    <row r="1014" spans="1:29" x14ac:dyDescent="0.25">
      <c r="A1014" s="27">
        <v>45852.541666666664</v>
      </c>
      <c r="B1014" s="28" t="s">
        <v>12</v>
      </c>
      <c r="C1014" s="28" t="str">
        <f>Table_TrackDisplacement[[#This Row],[Epoch]]&amp;"-"&amp;Table_TrackDisplacement[[#This Row],[Track ID]]</f>
        <v>45852.5416666667-250-RL-OP-0021</v>
      </c>
      <c r="D1014" s="34">
        <v>51886.101941114684</v>
      </c>
      <c r="E1014" s="34">
        <v>159195.44486799606</v>
      </c>
      <c r="F1014" s="34">
        <v>18.869774544347795</v>
      </c>
      <c r="G1014" s="34">
        <v>51885.742050789791</v>
      </c>
      <c r="H1014" s="34">
        <v>159194.18595535541</v>
      </c>
      <c r="I1014" s="34">
        <v>18.865787559209785</v>
      </c>
      <c r="J1014" s="33">
        <v>-9.0091690799454227E-4</v>
      </c>
      <c r="K1014" s="33">
        <v>-9.8586350213736296E-4</v>
      </c>
      <c r="L1014" s="33">
        <v>-2.8181242953451147E-4</v>
      </c>
      <c r="M1014" s="33">
        <v>-9.2535153817152604E-4</v>
      </c>
      <c r="N1014" s="33">
        <v>-7.4037120793946087E-4</v>
      </c>
      <c r="O1014" s="33">
        <v>-2.8108623078892947E-4</v>
      </c>
      <c r="P1014" s="29">
        <f>(Table_TrackDisplacement[[#This Row],[LR Track Z]]-Table_TrackDisplacement[[#This Row],[RR Track Z]])*1000</f>
        <v>3.9869851380096577</v>
      </c>
      <c r="Q1014" s="29">
        <f>_xlfn.XLOOKUP(Table_TrackDisplacement[[#This Row],[Track ID]],Table__Track_Baseline[Track ID],Table__Track_Baseline[Avg. Cant],"-")</f>
        <v>3.9877113367552397</v>
      </c>
      <c r="R1014" s="29">
        <f>Table_TrackDisplacement[[#This Row],[Cant Raw Data]]-Table_TrackDisplacement[[#This Row],[BL Cant Raw Data]]</f>
        <v>-7.2619874558199626E-4</v>
      </c>
      <c r="S1014" s="30">
        <f>(Table_TrackDisplacement[[#This Row],[Delta LR Z]]-Table_TrackDisplacement[[#This Row],[Delta RR Z]])*1000</f>
        <v>-7.2619874558199626E-4</v>
      </c>
      <c r="T1014" s="29">
        <f>Table_TrackDisplacement[[#This Row],[Cant Delta Data]]-Table_TrackDisplacement[[#This Row],[Raw Cant Change]]</f>
        <v>0</v>
      </c>
      <c r="U1014" s="29">
        <f ca="1">IFERROR(Table_TrackDisplacement[[#This Row],[Cant Raw Data]]-OFFSET(Table_TrackDisplacement[[#This Row],[Cant Raw Data]],-2,0),"-")</f>
        <v>-9.2231831574984824</v>
      </c>
      <c r="V1014" s="29" t="str">
        <f ca="1">_xlfn.XLOOKUP(Table_TrackDisplacement[[#This Row],[Track ID]],Table__Track_Baseline[Track ID],Table__Track_Baseline[Avg. Twist],"-")</f>
        <v>-</v>
      </c>
      <c r="W1014" s="29" t="str">
        <f ca="1">IFERROR(Table_TrackDisplacement[[#This Row],[Twist Raw Data]]-Table_TrackDisplacement[[#This Row],[BL Twist Raw Data]],"-")</f>
        <v>-</v>
      </c>
      <c r="X1014" s="29">
        <f ca="1">IFERROR(Table_TrackDisplacement[[#This Row],[Cant Delta Data]]-OFFSET(Table_TrackDisplacement[[#This Row],[Cant Delta Data]],-2,0),"-")</f>
        <v>0.27960511275537669</v>
      </c>
      <c r="Y1014" s="29" t="str">
        <f ca="1">IFERROR(Table_TrackDisplacement[[#This Row],[Twist Delta Data]]-Table_TrackDisplacement[[#This Row],[Raw Twist Change]],"-")</f>
        <v>-</v>
      </c>
      <c r="Z10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1309.3502124327392</v>
      </c>
      <c r="AA1014" s="29">
        <f>_xlfn.XLOOKUP(Table_TrackDisplacement[[#This Row],[Track ID]],Table__Track_Baseline[Track ID],Table__Track_Baseline[Avg. Gauge],"-")</f>
        <v>1309.5795373260466</v>
      </c>
      <c r="AB1014" s="29">
        <f>IFERROR(Table_TrackDisplacement[[#This Row],[Gauge Raw Data]]-Table_TrackDisplacement[[#This Row],[BL Gauge Raw Data]],"-")</f>
        <v>-0.22932489330742101</v>
      </c>
      <c r="AC10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0.24670639437812175</v>
      </c>
    </row>
    <row r="1015" spans="1:29" x14ac:dyDescent="0.25">
      <c r="A1015" s="27">
        <v>45852.541666666664</v>
      </c>
      <c r="B1015" s="28" t="s">
        <v>13</v>
      </c>
      <c r="C1015" s="28" t="str">
        <f>Table_TrackDisplacement[[#This Row],[Epoch]]&amp;"-"&amp;Table_TrackDisplacement[[#This Row],[Track ID]]</f>
        <v>45852.5416666667-250-RL-OP-0022</v>
      </c>
      <c r="D1015" s="34">
        <v>51887.063652978381</v>
      </c>
      <c r="E1015" s="34">
        <v>159195.17080556802</v>
      </c>
      <c r="F1015" s="34">
        <v>18.869497503733136</v>
      </c>
      <c r="G1015" s="34">
        <v>51886.703169527536</v>
      </c>
      <c r="H1015" s="34">
        <v>159193.90981996525</v>
      </c>
      <c r="I1015" s="34">
        <v>18.865652414029238</v>
      </c>
      <c r="J1015" s="33">
        <v>-7.7916329610161483E-4</v>
      </c>
      <c r="K1015" s="33">
        <v>-5.5889147915877402E-4</v>
      </c>
      <c r="L1015" s="33">
        <v>-6.281044294560445E-4</v>
      </c>
      <c r="M1015" s="33">
        <v>-8.3562982035800815E-4</v>
      </c>
      <c r="N1015" s="33">
        <v>-4.2831743485294282E-4</v>
      </c>
      <c r="O1015" s="33">
        <v>-6.1893025817738589E-4</v>
      </c>
      <c r="P1015" s="29">
        <f>(Table_TrackDisplacement[[#This Row],[LR Track Z]]-Table_TrackDisplacement[[#This Row],[RR Track Z]])*1000</f>
        <v>3.8450897038977416</v>
      </c>
      <c r="Q1015" s="29">
        <f>_xlfn.XLOOKUP(Table_TrackDisplacement[[#This Row],[Track ID]],Table__Track_Baseline[Track ID],Table__Track_Baseline[Avg. Cant],"-")</f>
        <v>3.8542638751764002</v>
      </c>
      <c r="R1015" s="29">
        <f>Table_TrackDisplacement[[#This Row],[Cant Raw Data]]-Table_TrackDisplacement[[#This Row],[BL Cant Raw Data]]</f>
        <v>-9.1741712786586049E-3</v>
      </c>
      <c r="S1015" s="30">
        <f>(Table_TrackDisplacement[[#This Row],[Delta LR Z]]-Table_TrackDisplacement[[#This Row],[Delta RR Z]])*1000</f>
        <v>-9.1741712786586049E-3</v>
      </c>
      <c r="T1015" s="29">
        <f>Table_TrackDisplacement[[#This Row],[Cant Delta Data]]-Table_TrackDisplacement[[#This Row],[Raw Cant Change]]</f>
        <v>0</v>
      </c>
      <c r="U1015" s="29">
        <f ca="1">IFERROR(Table_TrackDisplacement[[#This Row],[Cant Raw Data]]-OFFSET(Table_TrackDisplacement[[#This Row],[Cant Raw Data]],-2,0),"-")</f>
        <v>-10.385529257735726</v>
      </c>
      <c r="V1015" s="29" t="str">
        <f ca="1">_xlfn.XLOOKUP(Table_TrackDisplacement[[#This Row],[Track ID]],Table__Track_Baseline[Track ID],Table__Track_Baseline[Avg. Twist],"-")</f>
        <v>-</v>
      </c>
      <c r="W1015" s="29" t="str">
        <f ca="1">IFERROR(Table_TrackDisplacement[[#This Row],[Twist Raw Data]]-Table_TrackDisplacement[[#This Row],[BL Twist Raw Data]],"-")</f>
        <v>-</v>
      </c>
      <c r="X1015" s="29">
        <f ca="1">IFERROR(Table_TrackDisplacement[[#This Row],[Cant Delta Data]]-OFFSET(Table_TrackDisplacement[[#This Row],[Cant Delta Data]],-2,0),"-")</f>
        <v>0.5026822569611511</v>
      </c>
      <c r="Y1015" s="29" t="str">
        <f ca="1">IFERROR(Table_TrackDisplacement[[#This Row],[Twist Delta Data]]-Table_TrackDisplacement[[#This Row],[Raw Twist Change]],"-")</f>
        <v>-</v>
      </c>
      <c r="Z10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1311.5059258124504</v>
      </c>
      <c r="AA1015" s="29">
        <f>_xlfn.XLOOKUP(Table_TrackDisplacement[[#This Row],[Track ID]],Table__Track_Baseline[Track ID],Table__Track_Baseline[Avg. Gauge],"-")</f>
        <v>1311.6159795455751</v>
      </c>
      <c r="AB1015" s="29">
        <f>IFERROR(Table_TrackDisplacement[[#This Row],[Gauge Raw Data]]-Table_TrackDisplacement[[#This Row],[BL Gauge Raw Data]],"-")</f>
        <v>-0.11005373312468691</v>
      </c>
      <c r="AC10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0.14255600592970183</v>
      </c>
    </row>
    <row r="1016" spans="1:29" x14ac:dyDescent="0.25">
      <c r="A1016" s="27">
        <v>45852.541666666664</v>
      </c>
      <c r="B1016" s="28" t="s">
        <v>14</v>
      </c>
      <c r="C1016" s="28" t="str">
        <f>Table_TrackDisplacement[[#This Row],[Epoch]]&amp;"-"&amp;Table_TrackDisplacement[[#This Row],[Track ID]]</f>
        <v>45852.5416666667-250-RL-OP-0023</v>
      </c>
      <c r="D1016" s="34">
        <v>51888.025364842084</v>
      </c>
      <c r="E1016" s="34">
        <v>159194.89674313998</v>
      </c>
      <c r="F1016" s="34">
        <v>18.869220463118481</v>
      </c>
      <c r="G1016" s="34">
        <v>51887.664288265281</v>
      </c>
      <c r="H1016" s="34">
        <v>159193.63368457509</v>
      </c>
      <c r="I1016" s="34">
        <v>18.865517268848695</v>
      </c>
      <c r="J1016" s="33">
        <v>-6.5740967693272978E-4</v>
      </c>
      <c r="K1016" s="33">
        <v>-1.3191942707635462E-4</v>
      </c>
      <c r="L1016" s="33">
        <v>-9.7439642937402482E-4</v>
      </c>
      <c r="M1016" s="33">
        <v>-7.4590809526853263E-4</v>
      </c>
      <c r="N1016" s="33">
        <v>-1.1626363266259432E-4</v>
      </c>
      <c r="O1016" s="33">
        <v>-9.5677428556228961E-4</v>
      </c>
      <c r="P1016" s="29">
        <f>(Table_TrackDisplacement[[#This Row],[LR Track Z]]-Table_TrackDisplacement[[#This Row],[RR Track Z]])*1000</f>
        <v>3.7031942697858256</v>
      </c>
      <c r="Q1016" s="29">
        <f>_xlfn.XLOOKUP(Table_TrackDisplacement[[#This Row],[Track ID]],Table__Track_Baseline[Track ID],Table__Track_Baseline[Avg. Cant],"-")</f>
        <v>3.7208164135975608</v>
      </c>
      <c r="R1016" s="29">
        <f>Table_TrackDisplacement[[#This Row],[Cant Raw Data]]-Table_TrackDisplacement[[#This Row],[BL Cant Raw Data]]</f>
        <v>-1.7622143811735214E-2</v>
      </c>
      <c r="S1016" s="30">
        <f>(Table_TrackDisplacement[[#This Row],[Delta LR Z]]-Table_TrackDisplacement[[#This Row],[Delta RR Z]])*1000</f>
        <v>-1.7622143811735214E-2</v>
      </c>
      <c r="T1016" s="29">
        <f>Table_TrackDisplacement[[#This Row],[Cant Delta Data]]-Table_TrackDisplacement[[#This Row],[Raw Cant Change]]</f>
        <v>0</v>
      </c>
      <c r="U1016" s="29">
        <f ca="1">IFERROR(Table_TrackDisplacement[[#This Row],[Cant Raw Data]]-OFFSET(Table_TrackDisplacement[[#This Row],[Cant Raw Data]],-2,0),"-")</f>
        <v>-0.28379086822383215</v>
      </c>
      <c r="V1016" s="29">
        <f ca="1">_xlfn.XLOOKUP(Table_TrackDisplacement[[#This Row],[Track ID]],Table__Track_Baseline[Track ID],Table__Track_Baseline[Avg. Twist],"-")</f>
        <v>-0.26689492315767893</v>
      </c>
      <c r="W1016" s="29">
        <f ca="1">IFERROR(Table_TrackDisplacement[[#This Row],[Twist Raw Data]]-Table_TrackDisplacement[[#This Row],[BL Twist Raw Data]],"-")</f>
        <v>-1.6895945066153217E-2</v>
      </c>
      <c r="X1016" s="29">
        <f ca="1">IFERROR(Table_TrackDisplacement[[#This Row],[Cant Delta Data]]-OFFSET(Table_TrackDisplacement[[#This Row],[Cant Delta Data]],-2,0),"-")</f>
        <v>-1.6895945066153217E-2</v>
      </c>
      <c r="Y1016" s="29">
        <f ca="1">IFERROR(Table_TrackDisplacement[[#This Row],[Twist Delta Data]]-Table_TrackDisplacement[[#This Row],[Raw Twist Change]],"-")</f>
        <v>0</v>
      </c>
      <c r="Z10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1313.6616559446488</v>
      </c>
      <c r="AA1016" s="29">
        <f>_xlfn.XLOOKUP(Table_TrackDisplacement[[#This Row],[Track ID]],Table__Track_Baseline[Track ID],Table__Track_Baseline[Avg. Gauge],"-")</f>
        <v>1313.6524365911453</v>
      </c>
      <c r="AB1016" s="29">
        <f>IFERROR(Table_TrackDisplacement[[#This Row],[Gauge Raw Data]]-Table_TrackDisplacement[[#This Row],[BL Gauge Raw Data]],"-")</f>
        <v>9.2193535035676177E-3</v>
      </c>
      <c r="AC10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9.1583917251808852E-2</v>
      </c>
    </row>
    <row r="1017" spans="1:29" x14ac:dyDescent="0.25">
      <c r="A1017" s="27">
        <v>45852.541666666664</v>
      </c>
      <c r="B1017" s="28" t="s">
        <v>15</v>
      </c>
      <c r="C1017" s="28" t="str">
        <f>Table_TrackDisplacement[[#This Row],[Epoch]]&amp;"-"&amp;Table_TrackDisplacement[[#This Row],[Track ID]]</f>
        <v>45852.5416666667-250-RL-OP-0024</v>
      </c>
      <c r="D1017" s="34">
        <v>51888.98531207793</v>
      </c>
      <c r="E1017" s="34">
        <v>159194.62209807767</v>
      </c>
      <c r="F1017" s="34">
        <v>18.868826337445785</v>
      </c>
      <c r="G1017" s="34">
        <v>51888.624024403252</v>
      </c>
      <c r="H1017" s="34">
        <v>159193.35679661779</v>
      </c>
      <c r="I1017" s="34">
        <v>18.864752372254646</v>
      </c>
      <c r="J1017" s="33">
        <v>-9.998286041081883E-4</v>
      </c>
      <c r="K1017" s="33">
        <v>-4.9069058150053024E-8</v>
      </c>
      <c r="L1017" s="33">
        <v>-6.8861467024206036E-4</v>
      </c>
      <c r="M1017" s="33">
        <v>-1.0716997567215003E-3</v>
      </c>
      <c r="N1017" s="33">
        <v>-2.496251545380801E-4</v>
      </c>
      <c r="O1017" s="33">
        <v>-7.0073451241725593E-4</v>
      </c>
      <c r="P1017" s="29">
        <f>(Table_TrackDisplacement[[#This Row],[LR Track Z]]-Table_TrackDisplacement[[#This Row],[RR Track Z]])*1000</f>
        <v>4.0739651911394503</v>
      </c>
      <c r="Q1017" s="29">
        <f>_xlfn.XLOOKUP(Table_TrackDisplacement[[#This Row],[Track ID]],Table__Track_Baseline[Track ID],Table__Track_Baseline[Avg. Cant],"-")</f>
        <v>4.0618453489642548</v>
      </c>
      <c r="R1017" s="29">
        <f>Table_TrackDisplacement[[#This Row],[Cant Raw Data]]-Table_TrackDisplacement[[#This Row],[BL Cant Raw Data]]</f>
        <v>1.2119842175195572E-2</v>
      </c>
      <c r="S1017" s="30">
        <f>(Table_TrackDisplacement[[#This Row],[Delta LR Z]]-Table_TrackDisplacement[[#This Row],[Delta RR Z]])*1000</f>
        <v>1.2119842175195572E-2</v>
      </c>
      <c r="T1017" s="29">
        <f>Table_TrackDisplacement[[#This Row],[Cant Delta Data]]-Table_TrackDisplacement[[#This Row],[Raw Cant Change]]</f>
        <v>0</v>
      </c>
      <c r="U1017" s="29">
        <f ca="1">IFERROR(Table_TrackDisplacement[[#This Row],[Cant Raw Data]]-OFFSET(Table_TrackDisplacement[[#This Row],[Cant Raw Data]],-2,0),"-")</f>
        <v>0.2288754872417087</v>
      </c>
      <c r="V1017" s="29">
        <f ca="1">_xlfn.XLOOKUP(Table_TrackDisplacement[[#This Row],[Track ID]],Table__Track_Baseline[Track ID],Table__Track_Baseline[Avg. Twist],"-")</f>
        <v>0.20758147378785452</v>
      </c>
      <c r="W1017" s="29">
        <f ca="1">IFERROR(Table_TrackDisplacement[[#This Row],[Twist Raw Data]]-Table_TrackDisplacement[[#This Row],[BL Twist Raw Data]],"-")</f>
        <v>2.1294013453854177E-2</v>
      </c>
      <c r="X1017" s="29">
        <f ca="1">IFERROR(Table_TrackDisplacement[[#This Row],[Cant Delta Data]]-OFFSET(Table_TrackDisplacement[[#This Row],[Cant Delta Data]],-2,0),"-")</f>
        <v>2.1294013453854177E-2</v>
      </c>
      <c r="Y1017" s="29">
        <f ca="1">IFERROR(Table_TrackDisplacement[[#This Row],[Twist Delta Data]]-Table_TrackDisplacement[[#This Row],[Raw Twist Change]],"-")</f>
        <v>0</v>
      </c>
      <c r="Z10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1315.8773367724846</v>
      </c>
      <c r="AA1017" s="29">
        <f>_xlfn.XLOOKUP(Table_TrackDisplacement[[#This Row],[Track ID]],Table__Track_Baseline[Track ID],Table__Track_Baseline[Avg. Gauge],"-")</f>
        <v>1315.6175827293309</v>
      </c>
      <c r="AB1017" s="29">
        <f>IFERROR(Table_TrackDisplacement[[#This Row],[Gauge Raw Data]]-Table_TrackDisplacement[[#This Row],[BL Gauge Raw Data]],"-")</f>
        <v>0.25975404315363448</v>
      </c>
      <c r="AC10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0.26000110691264944</v>
      </c>
    </row>
    <row r="1018" spans="1:29" x14ac:dyDescent="0.25">
      <c r="A1018" s="27">
        <v>45852.541666666664</v>
      </c>
      <c r="B1018" s="28" t="s">
        <v>16</v>
      </c>
      <c r="C1018" s="28" t="str">
        <f>Table_TrackDisplacement[[#This Row],[Epoch]]&amp;"-"&amp;Table_TrackDisplacement[[#This Row],[Track ID]]</f>
        <v>45852.5416666667-250-RL-OP-0025</v>
      </c>
      <c r="D1018" s="34">
        <v>51889.946713849436</v>
      </c>
      <c r="E1018" s="34">
        <v>159194.3469499895</v>
      </c>
      <c r="F1018" s="34">
        <v>18.868422203166947</v>
      </c>
      <c r="G1018" s="34">
        <v>51889.584791712696</v>
      </c>
      <c r="H1018" s="34">
        <v>159193.07944225875</v>
      </c>
      <c r="I1018" s="34">
        <v>18.863894115171242</v>
      </c>
      <c r="J1018" s="33">
        <v>-9.9964322726009414E-4</v>
      </c>
      <c r="K1018" s="33">
        <v>-1.0209623724222183E-7</v>
      </c>
      <c r="L1018" s="33">
        <v>-3.5183624740042774E-4</v>
      </c>
      <c r="M1018" s="33">
        <v>-1.1540091873030178E-3</v>
      </c>
      <c r="N1018" s="33">
        <v>-5.3618825040757656E-4</v>
      </c>
      <c r="O1018" s="33">
        <v>-3.5718556558350656E-4</v>
      </c>
      <c r="P1018" s="29">
        <f>(Table_TrackDisplacement[[#This Row],[LR Track Z]]-Table_TrackDisplacement[[#This Row],[RR Track Z]])*1000</f>
        <v>4.5280879957054765</v>
      </c>
      <c r="Q1018" s="29">
        <f>_xlfn.XLOOKUP(Table_TrackDisplacement[[#This Row],[Track ID]],Table__Track_Baseline[Track ID],Table__Track_Baseline[Avg. Cant],"-")</f>
        <v>4.5227386775223977</v>
      </c>
      <c r="R1018" s="29">
        <f>Table_TrackDisplacement[[#This Row],[Cant Raw Data]]-Table_TrackDisplacement[[#This Row],[BL Cant Raw Data]]</f>
        <v>5.3493181830788217E-3</v>
      </c>
      <c r="S1018" s="30">
        <f>(Table_TrackDisplacement[[#This Row],[Delta LR Z]]-Table_TrackDisplacement[[#This Row],[Delta RR Z]])*1000</f>
        <v>5.3493181830788217E-3</v>
      </c>
      <c r="T1018" s="29">
        <f>Table_TrackDisplacement[[#This Row],[Cant Delta Data]]-Table_TrackDisplacement[[#This Row],[Raw Cant Change]]</f>
        <v>0</v>
      </c>
      <c r="U1018" s="29">
        <f ca="1">IFERROR(Table_TrackDisplacement[[#This Row],[Cant Raw Data]]-OFFSET(Table_TrackDisplacement[[#This Row],[Cant Raw Data]],-2,0),"-")</f>
        <v>0.82489372591965093</v>
      </c>
      <c r="V1018" s="29">
        <f ca="1">_xlfn.XLOOKUP(Table_TrackDisplacement[[#This Row],[Track ID]],Table__Track_Baseline[Track ID],Table__Track_Baseline[Avg. Twist],"-")</f>
        <v>0.8019222639248369</v>
      </c>
      <c r="W1018" s="29">
        <f ca="1">IFERROR(Table_TrackDisplacement[[#This Row],[Twist Raw Data]]-Table_TrackDisplacement[[#This Row],[BL Twist Raw Data]],"-")</f>
        <v>2.2971461994814035E-2</v>
      </c>
      <c r="X1018" s="29">
        <f ca="1">IFERROR(Table_TrackDisplacement[[#This Row],[Cant Delta Data]]-OFFSET(Table_TrackDisplacement[[#This Row],[Cant Delta Data]],-2,0),"-")</f>
        <v>2.2971461994814035E-2</v>
      </c>
      <c r="Y1018" s="29">
        <f ca="1">IFERROR(Table_TrackDisplacement[[#This Row],[Twist Delta Data]]-Table_TrackDisplacement[[#This Row],[Raw Twist Change]],"-")</f>
        <v>0</v>
      </c>
      <c r="Z10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1318.1744892675772</v>
      </c>
      <c r="AA1018" s="29">
        <f>_xlfn.XLOOKUP(Table_TrackDisplacement[[#This Row],[Track ID]],Table__Track_Baseline[Track ID],Table__Track_Baseline[Avg. Gauge],"-")</f>
        <v>1317.6166071174061</v>
      </c>
      <c r="AB1018" s="29">
        <f>IFERROR(Table_TrackDisplacement[[#This Row],[Gauge Raw Data]]-Table_TrackDisplacement[[#This Row],[BL Gauge Raw Data]],"-")</f>
        <v>0.55788215017105358</v>
      </c>
      <c r="AC10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0.55789410242279569</v>
      </c>
    </row>
    <row r="1019" spans="1:29" x14ac:dyDescent="0.25">
      <c r="A1019" s="27">
        <v>45852.541666666664</v>
      </c>
      <c r="B1019" s="28" t="s">
        <v>17</v>
      </c>
      <c r="C1019" s="28" t="str">
        <f>Table_TrackDisplacement[[#This Row],[Epoch]]&amp;"-"&amp;Table_TrackDisplacement[[#This Row],[Track ID]]</f>
        <v>45852.5416666667-250-RL-OP-0026</v>
      </c>
      <c r="D1019" s="34">
        <v>51890.908115620936</v>
      </c>
      <c r="E1019" s="34">
        <v>159194.07180190133</v>
      </c>
      <c r="F1019" s="34">
        <v>18.868018068888109</v>
      </c>
      <c r="G1019" s="34">
        <v>51890.545559022146</v>
      </c>
      <c r="H1019" s="34">
        <v>159192.80208789968</v>
      </c>
      <c r="I1019" s="34">
        <v>18.863035858087837</v>
      </c>
      <c r="J1019" s="33">
        <v>-9.9945785768795758E-4</v>
      </c>
      <c r="K1019" s="33">
        <v>-1.5515252016484737E-7</v>
      </c>
      <c r="L1019" s="33">
        <v>-1.5057824558795119E-5</v>
      </c>
      <c r="M1019" s="33">
        <v>-1.2363186178845353E-3</v>
      </c>
      <c r="N1019" s="33">
        <v>-8.2275140448473394E-4</v>
      </c>
      <c r="O1019" s="33">
        <v>-1.3636618756862617E-5</v>
      </c>
      <c r="P1019" s="29">
        <f>(Table_TrackDisplacement[[#This Row],[LR Track Z]]-Table_TrackDisplacement[[#This Row],[RR Track Z]])*1000</f>
        <v>4.9822108002715026</v>
      </c>
      <c r="Q1019" s="29">
        <f>_xlfn.XLOOKUP(Table_TrackDisplacement[[#This Row],[Track ID]],Table__Track_Baseline[Track ID],Table__Track_Baseline[Avg. Cant],"-")</f>
        <v>4.9836320060734352</v>
      </c>
      <c r="R1019" s="29">
        <f>Table_TrackDisplacement[[#This Row],[Cant Raw Data]]-Table_TrackDisplacement[[#This Row],[BL Cant Raw Data]]</f>
        <v>-1.4212058019325013E-3</v>
      </c>
      <c r="S1019" s="30">
        <f>(Table_TrackDisplacement[[#This Row],[Delta LR Z]]-Table_TrackDisplacement[[#This Row],[Delta RR Z]])*1000</f>
        <v>-1.4212058019325013E-3</v>
      </c>
      <c r="T1019" s="29">
        <f>Table_TrackDisplacement[[#This Row],[Cant Delta Data]]-Table_TrackDisplacement[[#This Row],[Raw Cant Change]]</f>
        <v>0</v>
      </c>
      <c r="U1019" s="29">
        <f ca="1">IFERROR(Table_TrackDisplacement[[#This Row],[Cant Raw Data]]-OFFSET(Table_TrackDisplacement[[#This Row],[Cant Raw Data]],-2,0),"-")</f>
        <v>0.90824560913205232</v>
      </c>
      <c r="V1019" s="29">
        <f ca="1">_xlfn.XLOOKUP(Table_TrackDisplacement[[#This Row],[Track ID]],Table__Track_Baseline[Track ID],Table__Track_Baseline[Avg. Twist],"-")</f>
        <v>0.9217866571091804</v>
      </c>
      <c r="W1019" s="29">
        <f ca="1">IFERROR(Table_TrackDisplacement[[#This Row],[Twist Raw Data]]-Table_TrackDisplacement[[#This Row],[BL Twist Raw Data]],"-")</f>
        <v>-1.3541047977128073E-2</v>
      </c>
      <c r="X1019" s="29">
        <f ca="1">IFERROR(Table_TrackDisplacement[[#This Row],[Cant Delta Data]]-OFFSET(Table_TrackDisplacement[[#This Row],[Cant Delta Data]],-2,0),"-")</f>
        <v>-1.3541047977128073E-2</v>
      </c>
      <c r="Y1019" s="29">
        <f ca="1">IFERROR(Table_TrackDisplacement[[#This Row],[Twist Delta Data]]-Table_TrackDisplacement[[#This Row],[Raw Twist Change]],"-")</f>
        <v>0</v>
      </c>
      <c r="Z10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1320.47179286238</v>
      </c>
      <c r="AA1019" s="29">
        <f>_xlfn.XLOOKUP(Table_TrackDisplacement[[#This Row],[Track ID]],Table__Track_Baseline[Track ID],Table__Track_Baseline[Avg. Gauge],"-")</f>
        <v>1319.6157879683969</v>
      </c>
      <c r="AB1019" s="29">
        <f>IFERROR(Table_TrackDisplacement[[#This Row],[Gauge Raw Data]]-Table_TrackDisplacement[[#This Row],[BL Gauge Raw Data]],"-")</f>
        <v>0.8560048939830267</v>
      </c>
      <c r="AC10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0.8560196453896306</v>
      </c>
    </row>
    <row r="1020" spans="1:29" x14ac:dyDescent="0.25">
      <c r="A1020" s="27">
        <v>45852.541666666664</v>
      </c>
      <c r="B1020" s="28" t="s">
        <v>18</v>
      </c>
      <c r="C1020" s="28" t="str">
        <f>Table_TrackDisplacement[[#This Row],[Epoch]]&amp;"-"&amp;Table_TrackDisplacement[[#This Row],[Track ID]]</f>
        <v>45852.5416666667-250-RL-OP-0027</v>
      </c>
      <c r="D1020" s="34">
        <v>51891.869997674046</v>
      </c>
      <c r="E1020" s="34">
        <v>159193.79503821288</v>
      </c>
      <c r="F1020" s="34">
        <v>18.865661670375356</v>
      </c>
      <c r="G1020" s="34">
        <v>51891.504352850017</v>
      </c>
      <c r="H1020" s="34">
        <v>159192.52590828383</v>
      </c>
      <c r="I1020" s="34">
        <v>18.860959197096111</v>
      </c>
      <c r="J1020" s="33">
        <v>-9.9999999656574801E-4</v>
      </c>
      <c r="K1020" s="33">
        <v>0</v>
      </c>
      <c r="L1020" s="33">
        <v>0</v>
      </c>
      <c r="M1020" s="33">
        <v>-5.9322828019503504E-4</v>
      </c>
      <c r="N1020" s="33">
        <v>-7.4292864883318543E-4</v>
      </c>
      <c r="O1020" s="33">
        <v>-3.2367052087067805E-4</v>
      </c>
      <c r="P1020" s="29">
        <f>(Table_TrackDisplacement[[#This Row],[LR Track Z]]-Table_TrackDisplacement[[#This Row],[RR Track Z]])*1000</f>
        <v>4.7024732792451118</v>
      </c>
      <c r="Q1020" s="29">
        <f>_xlfn.XLOOKUP(Table_TrackDisplacement[[#This Row],[Track ID]],Table__Track_Baseline[Track ID],Table__Track_Baseline[Avg. Cant],"-")</f>
        <v>4.3788027583744338</v>
      </c>
      <c r="R1020" s="29">
        <f>Table_TrackDisplacement[[#This Row],[Cant Raw Data]]-Table_TrackDisplacement[[#This Row],[BL Cant Raw Data]]</f>
        <v>0.32367052087067805</v>
      </c>
      <c r="S1020" s="30">
        <f>(Table_TrackDisplacement[[#This Row],[Delta LR Z]]-Table_TrackDisplacement[[#This Row],[Delta RR Z]])*1000</f>
        <v>0.32367052087067805</v>
      </c>
      <c r="T1020" s="29">
        <f>Table_TrackDisplacement[[#This Row],[Cant Delta Data]]-Table_TrackDisplacement[[#This Row],[Raw Cant Change]]</f>
        <v>0</v>
      </c>
      <c r="U1020" s="29">
        <f ca="1">IFERROR(Table_TrackDisplacement[[#This Row],[Cant Raw Data]]-OFFSET(Table_TrackDisplacement[[#This Row],[Cant Raw Data]],-2,0),"-")</f>
        <v>0.17438528353963534</v>
      </c>
      <c r="V1020" s="29">
        <f ca="1">_xlfn.XLOOKUP(Table_TrackDisplacement[[#This Row],[Track ID]],Table__Track_Baseline[Track ID],Table__Track_Baseline[Avg. Twist],"-")</f>
        <v>-0.14393591914796389</v>
      </c>
      <c r="W1020" s="29">
        <f ca="1">IFERROR(Table_TrackDisplacement[[#This Row],[Twist Raw Data]]-Table_TrackDisplacement[[#This Row],[BL Twist Raw Data]],"-")</f>
        <v>0.31832120268759923</v>
      </c>
      <c r="X1020" s="29">
        <f ca="1">IFERROR(Table_TrackDisplacement[[#This Row],[Cant Delta Data]]-OFFSET(Table_TrackDisplacement[[#This Row],[Cant Delta Data]],-2,0),"-")</f>
        <v>0.31832120268759923</v>
      </c>
      <c r="Y1020" s="29">
        <f ca="1">IFERROR(Table_TrackDisplacement[[#This Row],[Twist Delta Data]]-Table_TrackDisplacement[[#This Row],[Raw Twist Change]],"-")</f>
        <v>0</v>
      </c>
      <c r="Z10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1320.7607759897505</v>
      </c>
      <c r="AA1020" s="29">
        <f>_xlfn.XLOOKUP(Table_TrackDisplacement[[#This Row],[Track ID]],Table__Track_Baseline[Track ID],Table__Track_Baseline[Avg. Gauge],"-")</f>
        <v>1320.1585236010314</v>
      </c>
      <c r="AB1020" s="29">
        <f>IFERROR(Table_TrackDisplacement[[#This Row],[Gauge Raw Data]]-Table_TrackDisplacement[[#This Row],[BL Gauge Raw Data]],"-")</f>
        <v>0.60225238871908005</v>
      </c>
      <c r="AC10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0.9067352494399753</v>
      </c>
    </row>
    <row r="1021" spans="1:29" x14ac:dyDescent="0.25">
      <c r="A1021" s="27">
        <v>45852.541666666664</v>
      </c>
      <c r="B1021" s="28" t="s">
        <v>19</v>
      </c>
      <c r="C1021" s="28" t="str">
        <f>Table_TrackDisplacement[[#This Row],[Epoch]]&amp;"-"&amp;Table_TrackDisplacement[[#This Row],[Track ID]]</f>
        <v>45852.5416666667-250-RL-OP-0028</v>
      </c>
      <c r="D1021" s="34">
        <v>51892.83098666594</v>
      </c>
      <c r="E1021" s="34">
        <v>159193.51846240537</v>
      </c>
      <c r="F1021" s="34">
        <v>18.863216230483452</v>
      </c>
      <c r="G1021" s="34">
        <v>51892.465286793558</v>
      </c>
      <c r="H1021" s="34">
        <v>159192.24913870625</v>
      </c>
      <c r="I1021" s="34">
        <v>18.858824466025101</v>
      </c>
      <c r="J1021" s="33">
        <v>-9.9999999656574801E-4</v>
      </c>
      <c r="K1021" s="33">
        <v>0</v>
      </c>
      <c r="L1021" s="33">
        <v>0</v>
      </c>
      <c r="M1021" s="33">
        <v>-5.1640987658174708E-4</v>
      </c>
      <c r="N1021" s="33">
        <v>-4.7402558266185224E-4</v>
      </c>
      <c r="O1021" s="33">
        <v>-6.6223801131926052E-4</v>
      </c>
      <c r="P1021" s="29">
        <f>(Table_TrackDisplacement[[#This Row],[LR Track Z]]-Table_TrackDisplacement[[#This Row],[RR Track Z]])*1000</f>
        <v>4.3917644583508775</v>
      </c>
      <c r="Q1021" s="29">
        <f>_xlfn.XLOOKUP(Table_TrackDisplacement[[#This Row],[Track ID]],Table__Track_Baseline[Track ID],Table__Track_Baseline[Avg. Cant],"-")</f>
        <v>3.729526447031617</v>
      </c>
      <c r="R1021" s="29">
        <f>Table_TrackDisplacement[[#This Row],[Cant Raw Data]]-Table_TrackDisplacement[[#This Row],[BL Cant Raw Data]]</f>
        <v>0.66223801131926052</v>
      </c>
      <c r="S1021" s="30">
        <f>(Table_TrackDisplacement[[#This Row],[Delta LR Z]]-Table_TrackDisplacement[[#This Row],[Delta RR Z]])*1000</f>
        <v>0.66223801131926052</v>
      </c>
      <c r="T1021" s="29">
        <f>Table_TrackDisplacement[[#This Row],[Cant Delta Data]]-Table_TrackDisplacement[[#This Row],[Raw Cant Change]]</f>
        <v>0</v>
      </c>
      <c r="U1021" s="29">
        <f ca="1">IFERROR(Table_TrackDisplacement[[#This Row],[Cant Raw Data]]-OFFSET(Table_TrackDisplacement[[#This Row],[Cant Raw Data]],-2,0),"-")</f>
        <v>-0.59044634192062517</v>
      </c>
      <c r="V1021" s="29">
        <f ca="1">_xlfn.XLOOKUP(Table_TrackDisplacement[[#This Row],[Track ID]],Table__Track_Baseline[Track ID],Table__Track_Baseline[Avg. Twist],"-")</f>
        <v>-1.2541055590418182</v>
      </c>
      <c r="W1021" s="29">
        <f ca="1">IFERROR(Table_TrackDisplacement[[#This Row],[Twist Raw Data]]-Table_TrackDisplacement[[#This Row],[BL Twist Raw Data]],"-")</f>
        <v>0.66365921712119302</v>
      </c>
      <c r="X1021" s="29">
        <f ca="1">IFERROR(Table_TrackDisplacement[[#This Row],[Cant Delta Data]]-OFFSET(Table_TrackDisplacement[[#This Row],[Cant Delta Data]],-2,0),"-")</f>
        <v>0.66365921712119302</v>
      </c>
      <c r="Y1021" s="29">
        <f ca="1">IFERROR(Table_TrackDisplacement[[#This Row],[Twist Delta Data]]-Table_TrackDisplacement[[#This Row],[Raw Twist Change]],"-")</f>
        <v>0</v>
      </c>
      <c r="Z10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1320.9611415170382</v>
      </c>
      <c r="AA1021" s="29">
        <f>_xlfn.XLOOKUP(Table_TrackDisplacement[[#This Row],[Track ID]],Table__Track_Baseline[Track ID],Table__Track_Baseline[Avg. Gauge],"-")</f>
        <v>1320.6376231231336</v>
      </c>
      <c r="AB1021" s="29">
        <f>IFERROR(Table_TrackDisplacement[[#This Row],[Gauge Raw Data]]-Table_TrackDisplacement[[#This Row],[BL Gauge Raw Data]],"-")</f>
        <v>0.32351839390457826</v>
      </c>
      <c r="AC10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0.94716357658016914</v>
      </c>
    </row>
    <row r="1022" spans="1:29" x14ac:dyDescent="0.25">
      <c r="A1022" s="27">
        <v>45852.541666666664</v>
      </c>
      <c r="B1022" s="28" t="s">
        <v>20</v>
      </c>
      <c r="C1022" s="28" t="str">
        <f>Table_TrackDisplacement[[#This Row],[Epoch]]&amp;"-"&amp;Table_TrackDisplacement[[#This Row],[Track ID]]</f>
        <v>45852.5416666667-250-RL-OP-0029</v>
      </c>
      <c r="D1022" s="34">
        <v>51893.79183759453</v>
      </c>
      <c r="E1022" s="34">
        <v>159193.24190123487</v>
      </c>
      <c r="F1022" s="34">
        <v>18.860908809295871</v>
      </c>
      <c r="G1022" s="34">
        <v>51893.426692579691</v>
      </c>
      <c r="H1022" s="34">
        <v>159191.97223179543</v>
      </c>
      <c r="I1022" s="34">
        <v>18.85670271923307</v>
      </c>
      <c r="J1022" s="33">
        <v>-9.968683443730697E-4</v>
      </c>
      <c r="K1022" s="33">
        <v>1.0841788025572896E-5</v>
      </c>
      <c r="L1022" s="33">
        <v>-1.1744093413312839E-5</v>
      </c>
      <c r="M1022" s="33">
        <v>2.1173036657273769E-8</v>
      </c>
      <c r="N1022" s="33">
        <v>-3.3325786353088915E-4</v>
      </c>
      <c r="O1022" s="33">
        <v>-9.9818685163910459E-4</v>
      </c>
      <c r="P1022" s="29">
        <f>(Table_TrackDisplacement[[#This Row],[LR Track Z]]-Table_TrackDisplacement[[#This Row],[RR Track Z]])*1000</f>
        <v>4.2060900628015929</v>
      </c>
      <c r="Q1022" s="29">
        <f>_xlfn.XLOOKUP(Table_TrackDisplacement[[#This Row],[Track ID]],Table__Track_Baseline[Track ID],Table__Track_Baseline[Avg. Cant],"-")</f>
        <v>3.2196473045758012</v>
      </c>
      <c r="R1022" s="29">
        <f>Table_TrackDisplacement[[#This Row],[Cant Raw Data]]-Table_TrackDisplacement[[#This Row],[BL Cant Raw Data]]</f>
        <v>0.98644275822579175</v>
      </c>
      <c r="S1022" s="30">
        <f>(Table_TrackDisplacement[[#This Row],[Delta LR Z]]-Table_TrackDisplacement[[#This Row],[Delta RR Z]])*1000</f>
        <v>0.98644275822579175</v>
      </c>
      <c r="T1022" s="29">
        <f>Table_TrackDisplacement[[#This Row],[Cant Delta Data]]-Table_TrackDisplacement[[#This Row],[Raw Cant Change]]</f>
        <v>0</v>
      </c>
      <c r="U1022" s="29">
        <f ca="1">IFERROR(Table_TrackDisplacement[[#This Row],[Cant Raw Data]]-OFFSET(Table_TrackDisplacement[[#This Row],[Cant Raw Data]],-2,0),"-")</f>
        <v>-0.4963832164435189</v>
      </c>
      <c r="V1022" s="29">
        <f ca="1">_xlfn.XLOOKUP(Table_TrackDisplacement[[#This Row],[Track ID]],Table__Track_Baseline[Track ID],Table__Track_Baseline[Avg. Twist],"-")</f>
        <v>-1.1591554537986326</v>
      </c>
      <c r="W1022" s="29">
        <f ca="1">IFERROR(Table_TrackDisplacement[[#This Row],[Twist Raw Data]]-Table_TrackDisplacement[[#This Row],[BL Twist Raw Data]],"-")</f>
        <v>0.6627722373551137</v>
      </c>
      <c r="X1022" s="29">
        <f ca="1">IFERROR(Table_TrackDisplacement[[#This Row],[Cant Delta Data]]-OFFSET(Table_TrackDisplacement[[#This Row],[Cant Delta Data]],-2,0),"-")</f>
        <v>0.6627722373551137</v>
      </c>
      <c r="Y1022" s="29">
        <f ca="1">IFERROR(Table_TrackDisplacement[[#This Row],[Twist Delta Data]]-Table_TrackDisplacement[[#This Row],[Raw Twist Change]],"-")</f>
        <v>0</v>
      </c>
      <c r="Z10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1321.1393032163789</v>
      </c>
      <c r="AA1022" s="29">
        <f>_xlfn.XLOOKUP(Table_TrackDisplacement[[#This Row],[Track ID]],Table__Track_Baseline[Track ID],Table__Track_Baseline[Avg. Gauge],"-")</f>
        <v>1321.0817834196855</v>
      </c>
      <c r="AB1022" s="29">
        <f>IFERROR(Table_TrackDisplacement[[#This Row],[Gauge Raw Data]]-Table_TrackDisplacement[[#This Row],[BL Gauge Raw Data]],"-")</f>
        <v>5.7519796693441094E-2</v>
      </c>
      <c r="AC10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1.4440438342996325</v>
      </c>
    </row>
    <row r="1023" spans="1:29" x14ac:dyDescent="0.25">
      <c r="A1023" s="27">
        <v>45852.541666666664</v>
      </c>
      <c r="B1023" s="28" t="s">
        <v>21</v>
      </c>
      <c r="C1023" s="28" t="str">
        <f>Table_TrackDisplacement[[#This Row],[Epoch]]&amp;"-"&amp;Table_TrackDisplacement[[#This Row],[Track ID]]</f>
        <v>45852.5416666667-250-RL-OP-0030</v>
      </c>
      <c r="D1023" s="34">
        <v>51894.752702765814</v>
      </c>
      <c r="E1023" s="34">
        <v>159192.96488481897</v>
      </c>
      <c r="F1023" s="34">
        <v>18.861075968610315</v>
      </c>
      <c r="G1023" s="34">
        <v>51894.387556672729</v>
      </c>
      <c r="H1023" s="34">
        <v>159191.69521206419</v>
      </c>
      <c r="I1023" s="34">
        <v>18.857215782076423</v>
      </c>
      <c r="J1023" s="33">
        <v>-9.3744428886566311E-4</v>
      </c>
      <c r="K1023" s="33">
        <v>2.1656829630956054E-4</v>
      </c>
      <c r="L1023" s="33">
        <v>-2.3459216577137454E-4</v>
      </c>
      <c r="M1023" s="33">
        <v>4.0167651604861021E-6</v>
      </c>
      <c r="N1023" s="33">
        <v>-3.1902021146379411E-4</v>
      </c>
      <c r="O1023" s="33">
        <v>-6.5608338794831411E-4</v>
      </c>
      <c r="P1023" s="29">
        <f>(Table_TrackDisplacement[[#This Row],[LR Track Z]]-Table_TrackDisplacement[[#This Row],[RR Track Z]])*1000</f>
        <v>3.8601865338918628</v>
      </c>
      <c r="Q1023" s="29">
        <f>_xlfn.XLOOKUP(Table_TrackDisplacement[[#This Row],[Track ID]],Table__Track_Baseline[Track ID],Table__Track_Baseline[Avg. Cant],"-")</f>
        <v>3.4386953117149233</v>
      </c>
      <c r="R1023" s="29">
        <f>Table_TrackDisplacement[[#This Row],[Cant Raw Data]]-Table_TrackDisplacement[[#This Row],[BL Cant Raw Data]]</f>
        <v>0.42149122217693957</v>
      </c>
      <c r="S1023" s="30">
        <f>(Table_TrackDisplacement[[#This Row],[Delta LR Z]]-Table_TrackDisplacement[[#This Row],[Delta RR Z]])*1000</f>
        <v>0.42149122217693957</v>
      </c>
      <c r="T1023" s="29">
        <f>Table_TrackDisplacement[[#This Row],[Cant Delta Data]]-Table_TrackDisplacement[[#This Row],[Raw Cant Change]]</f>
        <v>0</v>
      </c>
      <c r="U1023" s="29">
        <f ca="1">IFERROR(Table_TrackDisplacement[[#This Row],[Cant Raw Data]]-OFFSET(Table_TrackDisplacement[[#This Row],[Cant Raw Data]],-2,0),"-")</f>
        <v>-0.53157792445901464</v>
      </c>
      <c r="V1023" s="29">
        <f ca="1">_xlfn.XLOOKUP(Table_TrackDisplacement[[#This Row],[Track ID]],Table__Track_Baseline[Track ID],Table__Track_Baseline[Avg. Twist],"-")</f>
        <v>-0.29083113531669369</v>
      </c>
      <c r="W1023" s="29">
        <f ca="1">IFERROR(Table_TrackDisplacement[[#This Row],[Twist Raw Data]]-Table_TrackDisplacement[[#This Row],[BL Twist Raw Data]],"-")</f>
        <v>-0.24074678914232095</v>
      </c>
      <c r="X1023" s="29">
        <f ca="1">IFERROR(Table_TrackDisplacement[[#This Row],[Cant Delta Data]]-OFFSET(Table_TrackDisplacement[[#This Row],[Cant Delta Data]],-2,0),"-")</f>
        <v>-0.24074678914232095</v>
      </c>
      <c r="Y1023" s="29">
        <f ca="1">IFERROR(Table_TrackDisplacement[[#This Row],[Twist Delta Data]]-Table_TrackDisplacement[[#This Row],[Raw Twist Change]],"-")</f>
        <v>0</v>
      </c>
      <c r="Z10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1321.1417314390746</v>
      </c>
      <c r="AA1023" s="29">
        <f>_xlfn.XLOOKUP(Table_TrackDisplacement[[#This Row],[Track ID]],Table__Track_Baseline[Track ID],Table__Track_Baseline[Avg. Gauge],"-")</f>
        <v>1320.8864707908592</v>
      </c>
      <c r="AB1023" s="29">
        <f>IFERROR(Table_TrackDisplacement[[#This Row],[Gauge Raw Data]]-Table_TrackDisplacement[[#This Row],[BL Gauge Raw Data]],"-")</f>
        <v>0.25526064821542604</v>
      </c>
      <c r="AC10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1.1622645207865234</v>
      </c>
    </row>
    <row r="1024" spans="1:29" x14ac:dyDescent="0.25">
      <c r="A1024" s="27">
        <v>45852.541666666664</v>
      </c>
      <c r="B1024" s="28" t="s">
        <v>22</v>
      </c>
      <c r="C1024" s="28" t="str">
        <f>Table_TrackDisplacement[[#This Row],[Epoch]]&amp;"-"&amp;Table_TrackDisplacement[[#This Row],[Track ID]]</f>
        <v>45852.5416666667-250-RL-OP-0031</v>
      </c>
      <c r="D1024" s="34">
        <v>51895.713567937099</v>
      </c>
      <c r="E1024" s="34">
        <v>159192.6878684031</v>
      </c>
      <c r="F1024" s="34">
        <v>18.861243127924759</v>
      </c>
      <c r="G1024" s="34">
        <v>51895.34842076576</v>
      </c>
      <c r="H1024" s="34">
        <v>159191.41819233299</v>
      </c>
      <c r="I1024" s="34">
        <v>18.857728844919777</v>
      </c>
      <c r="J1024" s="33">
        <v>-8.780202260822989E-4</v>
      </c>
      <c r="K1024" s="33">
        <v>4.2229483369737864E-4</v>
      </c>
      <c r="L1024" s="33">
        <v>-4.5744023812588352E-4</v>
      </c>
      <c r="M1024" s="33">
        <v>8.0123427323997021E-6</v>
      </c>
      <c r="N1024" s="33">
        <v>-3.0478253029286861E-4</v>
      </c>
      <c r="O1024" s="33">
        <v>-3.1397992425752363E-4</v>
      </c>
      <c r="P1024" s="29">
        <f>(Table_TrackDisplacement[[#This Row],[LR Track Z]]-Table_TrackDisplacement[[#This Row],[RR Track Z]])*1000</f>
        <v>3.5142830049821328</v>
      </c>
      <c r="Q1024" s="29">
        <f>_xlfn.XLOOKUP(Table_TrackDisplacement[[#This Row],[Track ID]],Table__Track_Baseline[Track ID],Table__Track_Baseline[Avg. Cant],"-")</f>
        <v>3.6577433188504926</v>
      </c>
      <c r="R1024" s="29">
        <f>Table_TrackDisplacement[[#This Row],[Cant Raw Data]]-Table_TrackDisplacement[[#This Row],[BL Cant Raw Data]]</f>
        <v>-0.14346031386835989</v>
      </c>
      <c r="S1024" s="30">
        <f>(Table_TrackDisplacement[[#This Row],[Delta LR Z]]-Table_TrackDisplacement[[#This Row],[Delta RR Z]])*1000</f>
        <v>-0.14346031386835989</v>
      </c>
      <c r="T1024" s="29">
        <f>Table_TrackDisplacement[[#This Row],[Cant Delta Data]]-Table_TrackDisplacement[[#This Row],[Raw Cant Change]]</f>
        <v>0</v>
      </c>
      <c r="U1024" s="29">
        <f ca="1">IFERROR(Table_TrackDisplacement[[#This Row],[Cant Raw Data]]-OFFSET(Table_TrackDisplacement[[#This Row],[Cant Raw Data]],-2,0),"-")</f>
        <v>-0.69180705781946017</v>
      </c>
      <c r="V1024" s="29">
        <f ca="1">_xlfn.XLOOKUP(Table_TrackDisplacement[[#This Row],[Track ID]],Table__Track_Baseline[Track ID],Table__Track_Baseline[Avg. Twist],"-")</f>
        <v>0.43809601427469147</v>
      </c>
      <c r="W1024" s="29">
        <f ca="1">IFERROR(Table_TrackDisplacement[[#This Row],[Twist Raw Data]]-Table_TrackDisplacement[[#This Row],[BL Twist Raw Data]],"-")</f>
        <v>-1.1299030720941516</v>
      </c>
      <c r="X1024" s="29">
        <f ca="1">IFERROR(Table_TrackDisplacement[[#This Row],[Cant Delta Data]]-OFFSET(Table_TrackDisplacement[[#This Row],[Cant Delta Data]],-2,0),"-")</f>
        <v>-1.1299030720941516</v>
      </c>
      <c r="Y1024" s="29">
        <f ca="1">IFERROR(Table_TrackDisplacement[[#This Row],[Twist Delta Data]]-Table_TrackDisplacement[[#This Row],[Raw Twist Change]],"-")</f>
        <v>0</v>
      </c>
      <c r="Z10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1321.1442502333866</v>
      </c>
      <c r="AA1024" s="29">
        <f>_xlfn.XLOOKUP(Table_TrackDisplacement[[#This Row],[Track ID]],Table__Track_Baseline[Track ID],Table__Track_Baseline[Avg. Gauge],"-")</f>
        <v>1320.6911946526989</v>
      </c>
      <c r="AB1024" s="29">
        <f>IFERROR(Table_TrackDisplacement[[#This Row],[Gauge Raw Data]]-Table_TrackDisplacement[[#This Row],[BL Gauge Raw Data]],"-")</f>
        <v>0.45305558068776008</v>
      </c>
      <c r="AC10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1.15510868228171</v>
      </c>
    </row>
    <row r="1025" spans="1:29" x14ac:dyDescent="0.25">
      <c r="A1025" s="27">
        <v>45852.541666666664</v>
      </c>
      <c r="B1025" s="28" t="s">
        <v>23</v>
      </c>
      <c r="C1025" s="28" t="str">
        <f>Table_TrackDisplacement[[#This Row],[Epoch]]&amp;"-"&amp;Table_TrackDisplacement[[#This Row],[Track ID]]</f>
        <v>45852.5416666667-250-RL-OP-0032</v>
      </c>
      <c r="D1025" s="34">
        <v>51896.674405970509</v>
      </c>
      <c r="E1025" s="34">
        <v>159192.4109081027</v>
      </c>
      <c r="F1025" s="34">
        <v>18.861498367389412</v>
      </c>
      <c r="G1025" s="34">
        <v>51896.308530813891</v>
      </c>
      <c r="H1025" s="34">
        <v>159191.14174193272</v>
      </c>
      <c r="I1025" s="34">
        <v>18.85824732893396</v>
      </c>
      <c r="J1025" s="33">
        <v>-9.9623217829503119E-4</v>
      </c>
      <c r="K1025" s="33">
        <v>6.7983826738782227E-4</v>
      </c>
      <c r="L1025" s="33">
        <v>-6.5240493071172523E-4</v>
      </c>
      <c r="M1025" s="33">
        <v>-9.9059742933604866E-4</v>
      </c>
      <c r="N1025" s="33">
        <v>3.3081247238442302E-5</v>
      </c>
      <c r="O1025" s="33">
        <v>-9.293614173344622E-6</v>
      </c>
      <c r="P1025" s="29">
        <f>(Table_TrackDisplacement[[#This Row],[LR Track Z]]-Table_TrackDisplacement[[#This Row],[RR Track Z]])*1000</f>
        <v>3.251038455452715</v>
      </c>
      <c r="Q1025" s="29">
        <f>_xlfn.XLOOKUP(Table_TrackDisplacement[[#This Row],[Track ID]],Table__Track_Baseline[Track ID],Table__Track_Baseline[Avg. Cant],"-")</f>
        <v>3.8941497719910956</v>
      </c>
      <c r="R1025" s="29">
        <f>Table_TrackDisplacement[[#This Row],[Cant Raw Data]]-Table_TrackDisplacement[[#This Row],[BL Cant Raw Data]]</f>
        <v>-0.64311131653838061</v>
      </c>
      <c r="S1025" s="30">
        <f>(Table_TrackDisplacement[[#This Row],[Delta LR Z]]-Table_TrackDisplacement[[#This Row],[Delta RR Z]])*1000</f>
        <v>-0.64311131653838061</v>
      </c>
      <c r="T1025" s="29">
        <f>Table_TrackDisplacement[[#This Row],[Cant Delta Data]]-Table_TrackDisplacement[[#This Row],[Raw Cant Change]]</f>
        <v>0</v>
      </c>
      <c r="U1025" s="29">
        <f ca="1">IFERROR(Table_TrackDisplacement[[#This Row],[Cant Raw Data]]-OFFSET(Table_TrackDisplacement[[#This Row],[Cant Raw Data]],-2,0),"-")</f>
        <v>-0.60914807843914787</v>
      </c>
      <c r="V1025" s="29">
        <f ca="1">_xlfn.XLOOKUP(Table_TrackDisplacement[[#This Row],[Track ID]],Table__Track_Baseline[Track ID],Table__Track_Baseline[Avg. Twist],"-")</f>
        <v>0.45545446027617231</v>
      </c>
      <c r="W1025" s="29">
        <f ca="1">IFERROR(Table_TrackDisplacement[[#This Row],[Twist Raw Data]]-Table_TrackDisplacement[[#This Row],[BL Twist Raw Data]],"-")</f>
        <v>-1.0646025387153202</v>
      </c>
      <c r="X1025" s="29">
        <f ca="1">IFERROR(Table_TrackDisplacement[[#This Row],[Cant Delta Data]]-OFFSET(Table_TrackDisplacement[[#This Row],[Cant Delta Data]],-2,0),"-")</f>
        <v>-1.0646025387153202</v>
      </c>
      <c r="Y1025" s="29">
        <f ca="1">IFERROR(Table_TrackDisplacement[[#This Row],[Twist Delta Data]]-Table_TrackDisplacement[[#This Row],[Raw Twist Change]],"-")</f>
        <v>0</v>
      </c>
      <c r="Z10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1320.8550134291461</v>
      </c>
      <c r="AA1025" s="29">
        <f>_xlfn.XLOOKUP(Table_TrackDisplacement[[#This Row],[Track ID]],Table__Track_Baseline[Track ID],Table__Track_Baseline[Avg. Gauge],"-")</f>
        <v>1320.2368798619764</v>
      </c>
      <c r="AB1025" s="29">
        <f>IFERROR(Table_TrackDisplacement[[#This Row],[Gauge Raw Data]]-Table_TrackDisplacement[[#This Row],[BL Gauge Raw Data]],"-")</f>
        <v>0.61813356716970702</v>
      </c>
      <c r="AC10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0.91209569616793262</v>
      </c>
    </row>
    <row r="1026" spans="1:29" x14ac:dyDescent="0.25">
      <c r="A1026" s="27">
        <v>45852.541666666664</v>
      </c>
      <c r="B1026" s="28" t="s">
        <v>24</v>
      </c>
      <c r="C1026" s="28" t="str">
        <f>Table_TrackDisplacement[[#This Row],[Epoch]]&amp;"-"&amp;Table_TrackDisplacement[[#This Row],[Track ID]]</f>
        <v>45852.5416666667-250-RL-OP-0033</v>
      </c>
      <c r="D1026" s="34">
        <v>51897.635478661687</v>
      </c>
      <c r="E1026" s="34">
        <v>159192.13461708953</v>
      </c>
      <c r="F1026" s="34">
        <v>18.863097837135953</v>
      </c>
      <c r="G1026" s="34">
        <v>51897.270545837273</v>
      </c>
      <c r="H1026" s="34">
        <v>159190.86874605055</v>
      </c>
      <c r="I1026" s="34">
        <v>18.858833083067108</v>
      </c>
      <c r="J1026" s="33">
        <v>-9.3496678891824558E-4</v>
      </c>
      <c r="K1026" s="33">
        <v>8.9401056175120175E-4</v>
      </c>
      <c r="L1026" s="33">
        <v>-4.2050678514371498E-4</v>
      </c>
      <c r="M1026" s="33">
        <v>-8.7422897922806442E-4</v>
      </c>
      <c r="N1026" s="33">
        <v>4.4250290375202894E-4</v>
      </c>
      <c r="O1026" s="33">
        <v>-1.243135915629523E-4</v>
      </c>
      <c r="P1026" s="29">
        <f>(Table_TrackDisplacement[[#This Row],[LR Track Z]]-Table_TrackDisplacement[[#This Row],[RR Track Z]])*1000</f>
        <v>4.2647540688456331</v>
      </c>
      <c r="Q1026" s="29">
        <f>_xlfn.XLOOKUP(Table_TrackDisplacement[[#This Row],[Track ID]],Table__Track_Baseline[Track ID],Table__Track_Baseline[Avg. Cant],"-")</f>
        <v>4.5609472624263958</v>
      </c>
      <c r="R1026" s="29">
        <f>Table_TrackDisplacement[[#This Row],[Cant Raw Data]]-Table_TrackDisplacement[[#This Row],[BL Cant Raw Data]]</f>
        <v>-0.29619319358076268</v>
      </c>
      <c r="S1026" s="30">
        <f>(Table_TrackDisplacement[[#This Row],[Delta LR Z]]-Table_TrackDisplacement[[#This Row],[Delta RR Z]])*1000</f>
        <v>-0.29619319358076268</v>
      </c>
      <c r="T1026" s="29">
        <f>Table_TrackDisplacement[[#This Row],[Cant Delta Data]]-Table_TrackDisplacement[[#This Row],[Raw Cant Change]]</f>
        <v>0</v>
      </c>
      <c r="U1026" s="29">
        <f ca="1">IFERROR(Table_TrackDisplacement[[#This Row],[Cant Raw Data]]-OFFSET(Table_TrackDisplacement[[#This Row],[Cant Raw Data]],-2,0),"-")</f>
        <v>0.75047106386350038</v>
      </c>
      <c r="V1026" s="29">
        <f ca="1">_xlfn.XLOOKUP(Table_TrackDisplacement[[#This Row],[Track ID]],Table__Track_Baseline[Track ID],Table__Track_Baseline[Avg. Twist],"-")</f>
        <v>0.90320394357590317</v>
      </c>
      <c r="W1026" s="29">
        <f ca="1">IFERROR(Table_TrackDisplacement[[#This Row],[Twist Raw Data]]-Table_TrackDisplacement[[#This Row],[BL Twist Raw Data]],"-")</f>
        <v>-0.15273287971240279</v>
      </c>
      <c r="X1026" s="29">
        <f ca="1">IFERROR(Table_TrackDisplacement[[#This Row],[Cant Delta Data]]-OFFSET(Table_TrackDisplacement[[#This Row],[Cant Delta Data]],-2,0),"-")</f>
        <v>-0.15273287971240279</v>
      </c>
      <c r="Y1026" s="29">
        <f ca="1">IFERROR(Table_TrackDisplacement[[#This Row],[Twist Delta Data]]-Table_TrackDisplacement[[#This Row],[Raw Twist Change]],"-")</f>
        <v>0</v>
      </c>
      <c r="Z10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1317.4306971493882</v>
      </c>
      <c r="AA1026" s="29">
        <f>_xlfn.XLOOKUP(Table_TrackDisplacement[[#This Row],[Track ID]],Table__Track_Baseline[Track ID],Table__Track_Baseline[Avg. Gauge],"-")</f>
        <v>1317.0146897271238</v>
      </c>
      <c r="AB1026" s="29">
        <f>IFERROR(Table_TrackDisplacement[[#This Row],[Gauge Raw Data]]-Table_TrackDisplacement[[#This Row],[BL Gauge Raw Data]],"-")</f>
        <v>0.41600742226432885</v>
      </c>
      <c r="AC10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0.54339548643822011</v>
      </c>
    </row>
    <row r="1027" spans="1:29" x14ac:dyDescent="0.25">
      <c r="A1027" s="27">
        <v>45852.541666666664</v>
      </c>
      <c r="B1027" s="28" t="s">
        <v>25</v>
      </c>
      <c r="C1027" s="28" t="str">
        <f>Table_TrackDisplacement[[#This Row],[Epoch]]&amp;"-"&amp;Table_TrackDisplacement[[#This Row],[Track ID]]</f>
        <v>45852.5416666667-250-RL-OP-0034</v>
      </c>
      <c r="D1027" s="34">
        <v>51898.596551352872</v>
      </c>
      <c r="E1027" s="34">
        <v>159191.85832607636</v>
      </c>
      <c r="F1027" s="34">
        <v>18.864697306882491</v>
      </c>
      <c r="G1027" s="34">
        <v>51898.232560860655</v>
      </c>
      <c r="H1027" s="34">
        <v>159190.59575016837</v>
      </c>
      <c r="I1027" s="34">
        <v>18.859418837200256</v>
      </c>
      <c r="J1027" s="33">
        <v>-8.7370139226550236E-4</v>
      </c>
      <c r="K1027" s="33">
        <v>1.1081828561145812E-3</v>
      </c>
      <c r="L1027" s="33">
        <v>-1.8860863958281016E-4</v>
      </c>
      <c r="M1027" s="33">
        <v>-7.5786053639603779E-4</v>
      </c>
      <c r="N1027" s="33">
        <v>8.5192453116178513E-4</v>
      </c>
      <c r="O1027" s="33">
        <v>-2.3933356895255997E-4</v>
      </c>
      <c r="P1027" s="29">
        <f>(Table_TrackDisplacement[[#This Row],[LR Track Z]]-Table_TrackDisplacement[[#This Row],[RR Track Z]])*1000</f>
        <v>5.2784696822349986</v>
      </c>
      <c r="Q1027" s="29">
        <f>_xlfn.XLOOKUP(Table_TrackDisplacement[[#This Row],[Track ID]],Table__Track_Baseline[Track ID],Table__Track_Baseline[Avg. Cant],"-")</f>
        <v>5.2277447528652488</v>
      </c>
      <c r="R1027" s="29">
        <f>Table_TrackDisplacement[[#This Row],[Cant Raw Data]]-Table_TrackDisplacement[[#This Row],[BL Cant Raw Data]]</f>
        <v>5.0724929369749816E-2</v>
      </c>
      <c r="S1027" s="30">
        <f>(Table_TrackDisplacement[[#This Row],[Delta LR Z]]-Table_TrackDisplacement[[#This Row],[Delta RR Z]])*1000</f>
        <v>5.0724929369749816E-2</v>
      </c>
      <c r="T1027" s="29">
        <f>Table_TrackDisplacement[[#This Row],[Cant Delta Data]]-Table_TrackDisplacement[[#This Row],[Raw Cant Change]]</f>
        <v>0</v>
      </c>
      <c r="U1027" s="29">
        <f ca="1">IFERROR(Table_TrackDisplacement[[#This Row],[Cant Raw Data]]-OFFSET(Table_TrackDisplacement[[#This Row],[Cant Raw Data]],-2,0),"-")</f>
        <v>2.0274312267822836</v>
      </c>
      <c r="V1027" s="29">
        <f ca="1">_xlfn.XLOOKUP(Table_TrackDisplacement[[#This Row],[Track ID]],Table__Track_Baseline[Track ID],Table__Track_Baseline[Avg. Twist],"-")</f>
        <v>1.3335949808741532</v>
      </c>
      <c r="W1027" s="29">
        <f ca="1">IFERROR(Table_TrackDisplacement[[#This Row],[Twist Raw Data]]-Table_TrackDisplacement[[#This Row],[BL Twist Raw Data]],"-")</f>
        <v>0.69383624590813042</v>
      </c>
      <c r="X1027" s="29">
        <f ca="1">IFERROR(Table_TrackDisplacement[[#This Row],[Cant Delta Data]]-OFFSET(Table_TrackDisplacement[[#This Row],[Cant Delta Data]],-2,0),"-")</f>
        <v>0.69383624590813042</v>
      </c>
      <c r="Y1027" s="29">
        <f ca="1">IFERROR(Table_TrackDisplacement[[#This Row],[Twist Delta Data]]-Table_TrackDisplacement[[#This Row],[Raw Twist Change]],"-")</f>
        <v>0</v>
      </c>
      <c r="Z10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1314.0071780940491</v>
      </c>
      <c r="AA1027" s="29">
        <f>_xlfn.XLOOKUP(Table_TrackDisplacement[[#This Row],[Track ID]],Table__Track_Baseline[Track ID],Table__Track_Baseline[Avg. Gauge],"-")</f>
        <v>1313.7928485909856</v>
      </c>
      <c r="AB1027" s="29">
        <f>IFERROR(Table_TrackDisplacement[[#This Row],[Gauge Raw Data]]-Table_TrackDisplacement[[#This Row],[BL Gauge Raw Data]],"-")</f>
        <v>0.21432950306348175</v>
      </c>
      <c r="AC10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0.28576292876394765</v>
      </c>
    </row>
    <row r="1028" spans="1:29" x14ac:dyDescent="0.25">
      <c r="A1028" s="27">
        <v>45852.541666666664</v>
      </c>
      <c r="B1028" s="28" t="s">
        <v>26</v>
      </c>
      <c r="C1028" s="28" t="str">
        <f>Table_TrackDisplacement[[#This Row],[Epoch]]&amp;"-"&amp;Table_TrackDisplacement[[#This Row],[Track ID]]</f>
        <v>45852.5416666667-250-RL-OP-0035</v>
      </c>
      <c r="D1028" s="34">
        <v>51899.557748431522</v>
      </c>
      <c r="E1028" s="34">
        <v>159191.58337758735</v>
      </c>
      <c r="F1028" s="34">
        <v>18.866</v>
      </c>
      <c r="G1028" s="34">
        <v>51899.203472361332</v>
      </c>
      <c r="H1028" s="34">
        <v>159190.32062001547</v>
      </c>
      <c r="I1028" s="34">
        <v>18.859777427163273</v>
      </c>
      <c r="J1028" s="33">
        <v>-9.9999999656574801E-4</v>
      </c>
      <c r="K1028" s="33">
        <v>1.3333333481568843E-3</v>
      </c>
      <c r="L1028" s="33">
        <v>0</v>
      </c>
      <c r="M1028" s="33">
        <v>-5.3117619245313108E-6</v>
      </c>
      <c r="N1028" s="33">
        <v>9.8106524092145264E-4</v>
      </c>
      <c r="O1028" s="33">
        <v>-3.1290092901770095E-4</v>
      </c>
      <c r="P1028" s="29">
        <f>(Table_TrackDisplacement[[#This Row],[LR Track Z]]-Table_TrackDisplacement[[#This Row],[RR Track Z]])*1000</f>
        <v>6.2225728367266697</v>
      </c>
      <c r="Q1028" s="29">
        <f>_xlfn.XLOOKUP(Table_TrackDisplacement[[#This Row],[Track ID]],Table__Track_Baseline[Track ID],Table__Track_Baseline[Avg. Cant],"-")</f>
        <v>5.9096719077089688</v>
      </c>
      <c r="R1028" s="29">
        <f>Table_TrackDisplacement[[#This Row],[Cant Raw Data]]-Table_TrackDisplacement[[#This Row],[BL Cant Raw Data]]</f>
        <v>0.31290092901770095</v>
      </c>
      <c r="S1028" s="30">
        <f>(Table_TrackDisplacement[[#This Row],[Delta LR Z]]-Table_TrackDisplacement[[#This Row],[Delta RR Z]])*1000</f>
        <v>0.31290092901770095</v>
      </c>
      <c r="T1028" s="29">
        <f>Table_TrackDisplacement[[#This Row],[Cant Delta Data]]-Table_TrackDisplacement[[#This Row],[Raw Cant Change]]</f>
        <v>0</v>
      </c>
      <c r="U1028" s="29">
        <f ca="1">IFERROR(Table_TrackDisplacement[[#This Row],[Cant Raw Data]]-OFFSET(Table_TrackDisplacement[[#This Row],[Cant Raw Data]],-2,0),"-")</f>
        <v>1.9578187678810366</v>
      </c>
      <c r="V1028" s="29">
        <f ca="1">_xlfn.XLOOKUP(Table_TrackDisplacement[[#This Row],[Track ID]],Table__Track_Baseline[Track ID],Table__Track_Baseline[Avg. Twist],"-")</f>
        <v>1.348724645282573</v>
      </c>
      <c r="W1028" s="29">
        <f ca="1">IFERROR(Table_TrackDisplacement[[#This Row],[Twist Raw Data]]-Table_TrackDisplacement[[#This Row],[BL Twist Raw Data]],"-")</f>
        <v>0.60909412259846363</v>
      </c>
      <c r="X1028" s="29">
        <f ca="1">IFERROR(Table_TrackDisplacement[[#This Row],[Cant Delta Data]]-OFFSET(Table_TrackDisplacement[[#This Row],[Cant Delta Data]],-2,0),"-")</f>
        <v>0.60909412259846363</v>
      </c>
      <c r="Y1028" s="29">
        <f ca="1">IFERROR(Table_TrackDisplacement[[#This Row],[Twist Delta Data]]-Table_TrackDisplacement[[#This Row],[Raw Twist Change]],"-")</f>
        <v>0</v>
      </c>
      <c r="Z10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1311.5284745903293</v>
      </c>
      <c r="AA1028" s="29">
        <f>_xlfn.XLOOKUP(Table_TrackDisplacement[[#This Row],[Track ID]],Table__Track_Baseline[Track ID],Table__Track_Baseline[Avg. Gauge],"-")</f>
        <v>1311.4569710845515</v>
      </c>
      <c r="AB1028" s="29">
        <f>IFERROR(Table_TrackDisplacement[[#This Row],[Gauge Raw Data]]-Table_TrackDisplacement[[#This Row],[BL Gauge Raw Data]],"-")</f>
        <v>7.1503505777855025E-2</v>
      </c>
      <c r="AC10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1.1006382216191812</v>
      </c>
    </row>
    <row r="1029" spans="1:29" x14ac:dyDescent="0.25">
      <c r="A1029" s="27">
        <v>45852.541666666664</v>
      </c>
      <c r="B1029" s="28" t="s">
        <v>27</v>
      </c>
      <c r="C1029" s="28" t="str">
        <f>Table_TrackDisplacement[[#This Row],[Epoch]]&amp;"-"&amp;Table_TrackDisplacement[[#This Row],[Track ID]]</f>
        <v>45852.5416666667-250-RL-OP-0036</v>
      </c>
      <c r="D1029" s="34">
        <v>51900.520772886579</v>
      </c>
      <c r="E1029" s="34">
        <v>159191.31396359557</v>
      </c>
      <c r="F1029" s="34">
        <v>18.866</v>
      </c>
      <c r="G1029" s="34">
        <v>51900.166031558641</v>
      </c>
      <c r="H1029" s="34">
        <v>159190.04954924015</v>
      </c>
      <c r="I1029" s="34">
        <v>18.859124401927648</v>
      </c>
      <c r="J1029" s="33">
        <v>-9.9999999656574801E-4</v>
      </c>
      <c r="K1029" s="33">
        <v>1.3333333481568843E-3</v>
      </c>
      <c r="L1029" s="33">
        <v>0</v>
      </c>
      <c r="M1029" s="33">
        <v>-3.3610987884458154E-5</v>
      </c>
      <c r="N1029" s="33">
        <v>8.8018755195662379E-4</v>
      </c>
      <c r="O1029" s="33">
        <v>-2.0404421982789245E-4</v>
      </c>
      <c r="P1029" s="29">
        <f>(Table_TrackDisplacement[[#This Row],[LR Track Z]]-Table_TrackDisplacement[[#This Row],[RR Track Z]])*1000</f>
        <v>6.8755980723516075</v>
      </c>
      <c r="Q1029" s="29">
        <f>_xlfn.XLOOKUP(Table_TrackDisplacement[[#This Row],[Track ID]],Table__Track_Baseline[Track ID],Table__Track_Baseline[Avg. Cant],"-")</f>
        <v>6.671553852523715</v>
      </c>
      <c r="R1029" s="29">
        <f>Table_TrackDisplacement[[#This Row],[Cant Raw Data]]-Table_TrackDisplacement[[#This Row],[BL Cant Raw Data]]</f>
        <v>0.20404421982789245</v>
      </c>
      <c r="S1029" s="30">
        <f>(Table_TrackDisplacement[[#This Row],[Delta LR Z]]-Table_TrackDisplacement[[#This Row],[Delta RR Z]])*1000</f>
        <v>0.20404421982789245</v>
      </c>
      <c r="T1029" s="29">
        <f>Table_TrackDisplacement[[#This Row],[Cant Delta Data]]-Table_TrackDisplacement[[#This Row],[Raw Cant Change]]</f>
        <v>0</v>
      </c>
      <c r="U1029" s="29">
        <f ca="1">IFERROR(Table_TrackDisplacement[[#This Row],[Cant Raw Data]]-OFFSET(Table_TrackDisplacement[[#This Row],[Cant Raw Data]],-2,0),"-")</f>
        <v>1.5971283901166089</v>
      </c>
      <c r="V1029" s="29">
        <f ca="1">_xlfn.XLOOKUP(Table_TrackDisplacement[[#This Row],[Track ID]],Table__Track_Baseline[Track ID],Table__Track_Baseline[Avg. Twist],"-")</f>
        <v>1.4438090996584663</v>
      </c>
      <c r="W1029" s="29">
        <f ca="1">IFERROR(Table_TrackDisplacement[[#This Row],[Twist Raw Data]]-Table_TrackDisplacement[[#This Row],[BL Twist Raw Data]],"-")</f>
        <v>0.15331929045814263</v>
      </c>
      <c r="X1029" s="29">
        <f ca="1">IFERROR(Table_TrackDisplacement[[#This Row],[Cant Delta Data]]-OFFSET(Table_TrackDisplacement[[#This Row],[Cant Delta Data]],-2,0),"-")</f>
        <v>0.15331929045814263</v>
      </c>
      <c r="Y1029" s="29">
        <f ca="1">IFERROR(Table_TrackDisplacement[[#This Row],[Twist Delta Data]]-Table_TrackDisplacement[[#This Row],[Raw Twist Change]],"-")</f>
        <v>0</v>
      </c>
      <c r="Z10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1313.2525826320586</v>
      </c>
      <c r="AA1029" s="29">
        <f>_xlfn.XLOOKUP(Table_TrackDisplacement[[#This Row],[Track ID]],Table__Track_Baseline[Track ID],Table__Track_Baseline[Avg. Gauge],"-")</f>
        <v>1313.0767033808097</v>
      </c>
      <c r="AB1029" s="29">
        <f>IFERROR(Table_TrackDisplacement[[#This Row],[Gauge Raw Data]]-Table_TrackDisplacement[[#This Row],[BL Gauge Raw Data]],"-")</f>
        <v>0.17587925124894355</v>
      </c>
      <c r="AC10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1.0866843480786623</v>
      </c>
    </row>
    <row r="1030" spans="1:29" x14ac:dyDescent="0.25">
      <c r="A1030" s="27">
        <v>45852.541666666664</v>
      </c>
      <c r="B1030" s="28" t="s">
        <v>28</v>
      </c>
      <c r="C1030" s="28" t="str">
        <f>Table_TrackDisplacement[[#This Row],[Epoch]]&amp;"-"&amp;Table_TrackDisplacement[[#This Row],[Track ID]]</f>
        <v>45852.5416666667-250-RL-OP-0037</v>
      </c>
      <c r="D1030" s="34">
        <v>51901.483797341636</v>
      </c>
      <c r="E1030" s="34">
        <v>159191.0445496038</v>
      </c>
      <c r="F1030" s="34">
        <v>18.866</v>
      </c>
      <c r="G1030" s="34">
        <v>51901.128590755958</v>
      </c>
      <c r="H1030" s="34">
        <v>159189.77847846484</v>
      </c>
      <c r="I1030" s="34">
        <v>18.858471376692027</v>
      </c>
      <c r="J1030" s="33">
        <v>-9.9999999656574801E-4</v>
      </c>
      <c r="K1030" s="33">
        <v>1.3333333481568843E-3</v>
      </c>
      <c r="L1030" s="33">
        <v>0</v>
      </c>
      <c r="M1030" s="33">
        <v>-6.191019929246977E-5</v>
      </c>
      <c r="N1030" s="33">
        <v>7.7930986299179494E-4</v>
      </c>
      <c r="O1030" s="33">
        <v>-9.518751063808395E-5</v>
      </c>
      <c r="P1030" s="29">
        <f>(Table_TrackDisplacement[[#This Row],[LR Track Z]]-Table_TrackDisplacement[[#This Row],[RR Track Z]])*1000</f>
        <v>7.5286233079729925</v>
      </c>
      <c r="Q1030" s="29">
        <f>_xlfn.XLOOKUP(Table_TrackDisplacement[[#This Row],[Track ID]],Table__Track_Baseline[Track ID],Table__Track_Baseline[Avg. Cant],"-")</f>
        <v>7.4334357973349086</v>
      </c>
      <c r="R1030" s="29">
        <f>Table_TrackDisplacement[[#This Row],[Cant Raw Data]]-Table_TrackDisplacement[[#This Row],[BL Cant Raw Data]]</f>
        <v>9.518751063808395E-2</v>
      </c>
      <c r="S1030" s="30">
        <f>(Table_TrackDisplacement[[#This Row],[Delta LR Z]]-Table_TrackDisplacement[[#This Row],[Delta RR Z]])*1000</f>
        <v>9.518751063808395E-2</v>
      </c>
      <c r="T1030" s="29">
        <f>Table_TrackDisplacement[[#This Row],[Cant Delta Data]]-Table_TrackDisplacement[[#This Row],[Raw Cant Change]]</f>
        <v>0</v>
      </c>
      <c r="U1030" s="29">
        <f ca="1">IFERROR(Table_TrackDisplacement[[#This Row],[Cant Raw Data]]-OFFSET(Table_TrackDisplacement[[#This Row],[Cant Raw Data]],-2,0),"-")</f>
        <v>1.3060504712463228</v>
      </c>
      <c r="V1030" s="29">
        <f ca="1">_xlfn.XLOOKUP(Table_TrackDisplacement[[#This Row],[Track ID]],Table__Track_Baseline[Track ID],Table__Track_Baseline[Avg. Twist],"-")</f>
        <v>1.5237638896259398</v>
      </c>
      <c r="W1030" s="29">
        <f ca="1">IFERROR(Table_TrackDisplacement[[#This Row],[Twist Raw Data]]-Table_TrackDisplacement[[#This Row],[BL Twist Raw Data]],"-")</f>
        <v>-0.217713418379617</v>
      </c>
      <c r="X1030" s="29">
        <f ca="1">IFERROR(Table_TrackDisplacement[[#This Row],[Cant Delta Data]]-OFFSET(Table_TrackDisplacement[[#This Row],[Cant Delta Data]],-2,0),"-")</f>
        <v>-0.217713418379617</v>
      </c>
      <c r="Y1030" s="29">
        <f ca="1">IFERROR(Table_TrackDisplacement[[#This Row],[Twist Delta Data]]-Table_TrackDisplacement[[#This Row],[Raw Twist Change]],"-")</f>
        <v>0</v>
      </c>
      <c r="Z10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1314.9770064871871</v>
      </c>
      <c r="AA1030" s="29">
        <f>_xlfn.XLOOKUP(Table_TrackDisplacement[[#This Row],[Track ID]],Table__Track_Baseline[Track ID],Table__Track_Baseline[Avg. Gauge],"-")</f>
        <v>1314.6968682557522</v>
      </c>
      <c r="AB1030" s="29">
        <f>IFERROR(Table_TrackDisplacement[[#This Row],[Gauge Raw Data]]-Table_TrackDisplacement[[#This Row],[BL Gauge Raw Data]],"-")</f>
        <v>0.28013823143487571</v>
      </c>
      <c r="AC10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1.0936247766232108</v>
      </c>
    </row>
    <row r="1031" spans="1:29" x14ac:dyDescent="0.25">
      <c r="A1031" s="27">
        <v>45852.541666666664</v>
      </c>
      <c r="B1031" s="28" t="s">
        <v>29</v>
      </c>
      <c r="C1031" s="28" t="str">
        <f>Table_TrackDisplacement[[#This Row],[Epoch]]&amp;"-"&amp;Table_TrackDisplacement[[#This Row],[Track ID]]</f>
        <v>45852.5416666667-250-RL-OP-0038</v>
      </c>
      <c r="D1031" s="34">
        <v>51902.446765839901</v>
      </c>
      <c r="E1031" s="34">
        <v>159190.77623041449</v>
      </c>
      <c r="F1031" s="34">
        <v>18.866065372992377</v>
      </c>
      <c r="G1031" s="34">
        <v>51902.099872443272</v>
      </c>
      <c r="H1031" s="34">
        <v>159189.50604742009</v>
      </c>
      <c r="I1031" s="34">
        <v>18.857900000000001</v>
      </c>
      <c r="J1031" s="33">
        <v>-9.9998983205296099E-4</v>
      </c>
      <c r="K1031" s="33">
        <v>1.3333305541891605E-3</v>
      </c>
      <c r="L1031" s="33">
        <v>-1.9809990337904537E-5</v>
      </c>
      <c r="M1031" s="33">
        <v>3.774315700866282E-6</v>
      </c>
      <c r="N1031" s="33">
        <v>6.8047706736251712E-4</v>
      </c>
      <c r="O1031" s="33">
        <v>0</v>
      </c>
      <c r="P1031" s="29">
        <f>(Table_TrackDisplacement[[#This Row],[LR Track Z]]-Table_TrackDisplacement[[#This Row],[RR Track Z]])*1000</f>
        <v>8.1653729923765184</v>
      </c>
      <c r="Q1031" s="29">
        <f>_xlfn.XLOOKUP(Table_TrackDisplacement[[#This Row],[Track ID]],Table__Track_Baseline[Track ID],Table__Track_Baseline[Avg. Cant],"-")</f>
        <v>8.1851829827144229</v>
      </c>
      <c r="R1031" s="29">
        <f>Table_TrackDisplacement[[#This Row],[Cant Raw Data]]-Table_TrackDisplacement[[#This Row],[BL Cant Raw Data]]</f>
        <v>-1.9809990337904537E-2</v>
      </c>
      <c r="S1031" s="30">
        <f>(Table_TrackDisplacement[[#This Row],[Delta LR Z]]-Table_TrackDisplacement[[#This Row],[Delta RR Z]])*1000</f>
        <v>-1.9809990337904537E-2</v>
      </c>
      <c r="T1031" s="29">
        <f>Table_TrackDisplacement[[#This Row],[Cant Delta Data]]-Table_TrackDisplacement[[#This Row],[Raw Cant Change]]</f>
        <v>0</v>
      </c>
      <c r="U1031" s="29">
        <f ca="1">IFERROR(Table_TrackDisplacement[[#This Row],[Cant Raw Data]]-OFFSET(Table_TrackDisplacement[[#This Row],[Cant Raw Data]],-2,0),"-")</f>
        <v>1.2897749200249109</v>
      </c>
      <c r="V1031" s="29">
        <f ca="1">_xlfn.XLOOKUP(Table_TrackDisplacement[[#This Row],[Track ID]],Table__Track_Baseline[Track ID],Table__Track_Baseline[Avg. Twist],"-")</f>
        <v>1.5136291301907079</v>
      </c>
      <c r="W1031" s="29">
        <f ca="1">IFERROR(Table_TrackDisplacement[[#This Row],[Twist Raw Data]]-Table_TrackDisplacement[[#This Row],[BL Twist Raw Data]],"-")</f>
        <v>-0.22385421016579699</v>
      </c>
      <c r="X1031" s="29">
        <f ca="1">IFERROR(Table_TrackDisplacement[[#This Row],[Cant Delta Data]]-OFFSET(Table_TrackDisplacement[[#This Row],[Cant Delta Data]],-2,0),"-")</f>
        <v>-0.22385421016579699</v>
      </c>
      <c r="Y1031" s="29">
        <f ca="1">IFERROR(Table_TrackDisplacement[[#This Row],[Twist Delta Data]]-Table_TrackDisplacement[[#This Row],[Raw Twist Change]],"-")</f>
        <v>0</v>
      </c>
      <c r="Z10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1316.7256894276547</v>
      </c>
      <c r="AA1031" s="29">
        <f>_xlfn.XLOOKUP(Table_TrackDisplacement[[#This Row],[Track ID]],Table__Track_Baseline[Track ID],Table__Track_Baseline[Avg. Gauge],"-")</f>
        <v>1316.360972673865</v>
      </c>
      <c r="AB1031" s="29">
        <f>IFERROR(Table_TrackDisplacement[[#This Row],[Gauge Raw Data]]-Table_TrackDisplacement[[#This Row],[BL Gauge Raw Data]],"-")</f>
        <v>0.36471675378970758</v>
      </c>
      <c r="AC10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1.1975610945980422</v>
      </c>
    </row>
    <row r="1032" spans="1:29" x14ac:dyDescent="0.25">
      <c r="A1032" s="27">
        <v>45852.541666666664</v>
      </c>
      <c r="B1032" s="28" t="s">
        <v>30</v>
      </c>
      <c r="C1032" s="28" t="str">
        <f>Table_TrackDisplacement[[#This Row],[Epoch]]&amp;"-"&amp;Table_TrackDisplacement[[#This Row],[Track ID]]</f>
        <v>45852.5416666667-250-RL-OP-0039</v>
      </c>
      <c r="D1032" s="34">
        <v>51903.411339888517</v>
      </c>
      <c r="E1032" s="34">
        <v>159190.51241841505</v>
      </c>
      <c r="F1032" s="34">
        <v>18.866430993755124</v>
      </c>
      <c r="G1032" s="34">
        <v>51903.064539433311</v>
      </c>
      <c r="H1032" s="34">
        <v>159189.24257522359</v>
      </c>
      <c r="I1032" s="34">
        <v>18.857900000000001</v>
      </c>
      <c r="J1032" s="33">
        <v>-9.9993299954803661E-4</v>
      </c>
      <c r="K1032" s="33">
        <v>1.3333150127436966E-3</v>
      </c>
      <c r="L1032" s="33">
        <v>-1.3060411973597752E-4</v>
      </c>
      <c r="M1032" s="33">
        <v>3.1982955988496542E-5</v>
      </c>
      <c r="N1032" s="33">
        <v>7.8369391849264503E-4</v>
      </c>
      <c r="O1032" s="33">
        <v>0</v>
      </c>
      <c r="P1032" s="29">
        <f>(Table_TrackDisplacement[[#This Row],[LR Track Z]]-Table_TrackDisplacement[[#This Row],[RR Track Z]])*1000</f>
        <v>8.5309937551230064</v>
      </c>
      <c r="Q1032" s="29">
        <f>_xlfn.XLOOKUP(Table_TrackDisplacement[[#This Row],[Track ID]],Table__Track_Baseline[Track ID],Table__Track_Baseline[Avg. Cant],"-")</f>
        <v>8.6615978748589839</v>
      </c>
      <c r="R1032" s="29">
        <f>Table_TrackDisplacement[[#This Row],[Cant Raw Data]]-Table_TrackDisplacement[[#This Row],[BL Cant Raw Data]]</f>
        <v>-0.13060411973597752</v>
      </c>
      <c r="S1032" s="30">
        <f>(Table_TrackDisplacement[[#This Row],[Delta LR Z]]-Table_TrackDisplacement[[#This Row],[Delta RR Z]])*1000</f>
        <v>-0.13060411973597752</v>
      </c>
      <c r="T1032" s="29">
        <f>Table_TrackDisplacement[[#This Row],[Cant Delta Data]]-Table_TrackDisplacement[[#This Row],[Raw Cant Change]]</f>
        <v>0</v>
      </c>
      <c r="U1032" s="29">
        <f ca="1">IFERROR(Table_TrackDisplacement[[#This Row],[Cant Raw Data]]-OFFSET(Table_TrackDisplacement[[#This Row],[Cant Raw Data]],-2,0),"-")</f>
        <v>1.0023704471500139</v>
      </c>
      <c r="V1032" s="29">
        <f ca="1">_xlfn.XLOOKUP(Table_TrackDisplacement[[#This Row],[Track ID]],Table__Track_Baseline[Track ID],Table__Track_Baseline[Avg. Twist],"-")</f>
        <v>1.2281620775240754</v>
      </c>
      <c r="W1032" s="29">
        <f ca="1">IFERROR(Table_TrackDisplacement[[#This Row],[Twist Raw Data]]-Table_TrackDisplacement[[#This Row],[BL Twist Raw Data]],"-")</f>
        <v>-0.22579163037406147</v>
      </c>
      <c r="X1032" s="29">
        <f ca="1">IFERROR(Table_TrackDisplacement[[#This Row],[Cant Delta Data]]-OFFSET(Table_TrackDisplacement[[#This Row],[Cant Delta Data]],-2,0),"-")</f>
        <v>-0.22579163037406147</v>
      </c>
      <c r="Y1032" s="29">
        <f ca="1">IFERROR(Table_TrackDisplacement[[#This Row],[Twist Delta Data]]-Table_TrackDisplacement[[#This Row],[Raw Twist Change]],"-")</f>
        <v>0</v>
      </c>
      <c r="Z10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1316.3757307417172</v>
      </c>
      <c r="AA1032" s="29">
        <f>_xlfn.XLOOKUP(Table_TrackDisplacement[[#This Row],[Track ID]],Table__Track_Baseline[Track ID],Table__Track_Baseline[Avg. Gauge],"-")</f>
        <v>1316.118744445334</v>
      </c>
      <c r="AB1032" s="29">
        <f>IFERROR(Table_TrackDisplacement[[#This Row],[Gauge Raw Data]]-Table_TrackDisplacement[[#This Row],[BL Gauge Raw Data]],"-")</f>
        <v>0.25698629638327475</v>
      </c>
      <c r="AC10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1.1764316055889561</v>
      </c>
    </row>
    <row r="1033" spans="1:29" x14ac:dyDescent="0.25">
      <c r="A1033" s="27">
        <v>45852.541666666664</v>
      </c>
      <c r="B1033" s="28" t="s">
        <v>31</v>
      </c>
      <c r="C1033" s="28" t="str">
        <f>Table_TrackDisplacement[[#This Row],[Epoch]]&amp;"-"&amp;Table_TrackDisplacement[[#This Row],[Track ID]]</f>
        <v>45852.5416666667-250-RL-OP-0040</v>
      </c>
      <c r="D1033" s="34">
        <v>51904.375913937132</v>
      </c>
      <c r="E1033" s="34">
        <v>159190.24860641558</v>
      </c>
      <c r="F1033" s="34">
        <v>18.866796614517867</v>
      </c>
      <c r="G1033" s="34">
        <v>51904.029206423351</v>
      </c>
      <c r="H1033" s="34">
        <v>159188.97910302709</v>
      </c>
      <c r="I1033" s="34">
        <v>18.857900000000001</v>
      </c>
      <c r="J1033" s="33">
        <v>-9.9987617431906983E-4</v>
      </c>
      <c r="K1033" s="33">
        <v>1.3332994421944022E-3</v>
      </c>
      <c r="L1033" s="33">
        <v>-2.4139824913760322E-4</v>
      </c>
      <c r="M1033" s="33">
        <v>6.0191596276126802E-5</v>
      </c>
      <c r="N1033" s="33">
        <v>8.8691076962277293E-4</v>
      </c>
      <c r="O1033" s="33">
        <v>0</v>
      </c>
      <c r="P1033" s="29">
        <f>(Table_TrackDisplacement[[#This Row],[LR Track Z]]-Table_TrackDisplacement[[#This Row],[RR Track Z]])*1000</f>
        <v>8.8966145178659417</v>
      </c>
      <c r="Q1033" s="29">
        <f>_xlfn.XLOOKUP(Table_TrackDisplacement[[#This Row],[Track ID]],Table__Track_Baseline[Track ID],Table__Track_Baseline[Avg. Cant],"-")</f>
        <v>9.1380127670035449</v>
      </c>
      <c r="R1033" s="29">
        <f>Table_TrackDisplacement[[#This Row],[Cant Raw Data]]-Table_TrackDisplacement[[#This Row],[BL Cant Raw Data]]</f>
        <v>-0.24139824913760322</v>
      </c>
      <c r="S1033" s="30">
        <f>(Table_TrackDisplacement[[#This Row],[Delta LR Z]]-Table_TrackDisplacement[[#This Row],[Delta RR Z]])*1000</f>
        <v>-0.24139824913760322</v>
      </c>
      <c r="T1033" s="29">
        <f>Table_TrackDisplacement[[#This Row],[Cant Delta Data]]-Table_TrackDisplacement[[#This Row],[Raw Cant Change]]</f>
        <v>0</v>
      </c>
      <c r="U1033" s="29">
        <f ca="1">IFERROR(Table_TrackDisplacement[[#This Row],[Cant Raw Data]]-OFFSET(Table_TrackDisplacement[[#This Row],[Cant Raw Data]],-2,0),"-")</f>
        <v>0.73124152548942334</v>
      </c>
      <c r="V1033" s="29">
        <f ca="1">_xlfn.XLOOKUP(Table_TrackDisplacement[[#This Row],[Track ID]],Table__Track_Baseline[Track ID],Table__Track_Baseline[Avg. Twist],"-")</f>
        <v>0.95282978428912202</v>
      </c>
      <c r="W1033" s="29">
        <f ca="1">IFERROR(Table_TrackDisplacement[[#This Row],[Twist Raw Data]]-Table_TrackDisplacement[[#This Row],[BL Twist Raw Data]],"-")</f>
        <v>-0.22158825879969868</v>
      </c>
      <c r="X1033" s="29">
        <f ca="1">IFERROR(Table_TrackDisplacement[[#This Row],[Cant Delta Data]]-OFFSET(Table_TrackDisplacement[[#This Row],[Cant Delta Data]],-2,0),"-")</f>
        <v>-0.22158825879969868</v>
      </c>
      <c r="Y1033" s="29">
        <f ca="1">IFERROR(Table_TrackDisplacement[[#This Row],[Twist Delta Data]]-Table_TrackDisplacement[[#This Row],[Raw Twist Change]],"-")</f>
        <v>0</v>
      </c>
      <c r="Z10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1316.0258748460549</v>
      </c>
      <c r="AA1033" s="29">
        <f>_xlfn.XLOOKUP(Table_TrackDisplacement[[#This Row],[Track ID]],Table__Track_Baseline[Track ID],Table__Track_Baseline[Avg. Gauge],"-")</f>
        <v>1315.8766898367924</v>
      </c>
      <c r="AB1033" s="29">
        <f>IFERROR(Table_TrackDisplacement[[#This Row],[Gauge Raw Data]]-Table_TrackDisplacement[[#This Row],[BL Gauge Raw Data]],"-")</f>
        <v>0.14918500926250999</v>
      </c>
      <c r="AC10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1.1752785371739043</v>
      </c>
    </row>
    <row r="1034" spans="1:29" x14ac:dyDescent="0.25">
      <c r="A1034" s="27">
        <v>45852.541666666664</v>
      </c>
      <c r="B1034" s="28" t="s">
        <v>32</v>
      </c>
      <c r="C1034" s="28" t="str">
        <f>Table_TrackDisplacement[[#This Row],[Epoch]]&amp;"-"&amp;Table_TrackDisplacement[[#This Row],[Track ID]]</f>
        <v>45852.5416666667-250-RL-OP-0041</v>
      </c>
      <c r="D1034" s="34">
        <v>51905.340841450256</v>
      </c>
      <c r="E1034" s="34">
        <v>159189.98617913548</v>
      </c>
      <c r="F1034" s="34">
        <v>18.867392406740741</v>
      </c>
      <c r="G1034" s="34">
        <v>51905.003852351983</v>
      </c>
      <c r="H1034" s="34">
        <v>159188.71395702619</v>
      </c>
      <c r="I1034" s="34">
        <v>18.858054709071411</v>
      </c>
      <c r="J1034" s="33">
        <v>-9.9992718605790287E-4</v>
      </c>
      <c r="K1034" s="33">
        <v>1.3333140523172915E-3</v>
      </c>
      <c r="L1034" s="33">
        <v>-3.7311640755177677E-4</v>
      </c>
      <c r="M1034" s="33">
        <v>-4.9013833631761372E-6</v>
      </c>
      <c r="N1034" s="33">
        <v>9.8126017837785184E-4</v>
      </c>
      <c r="O1034" s="33">
        <v>-4.9989653579274318E-5</v>
      </c>
      <c r="P1034" s="29">
        <f>(Table_TrackDisplacement[[#This Row],[LR Track Z]]-Table_TrackDisplacement[[#This Row],[RR Track Z]])*1000</f>
        <v>9.3376976693306801</v>
      </c>
      <c r="Q1034" s="29">
        <f>_xlfn.XLOOKUP(Table_TrackDisplacement[[#This Row],[Track ID]],Table__Track_Baseline[Track ID],Table__Track_Baseline[Avg. Cant],"-")</f>
        <v>9.6608244233031826</v>
      </c>
      <c r="R1034" s="29">
        <f>Table_TrackDisplacement[[#This Row],[Cant Raw Data]]-Table_TrackDisplacement[[#This Row],[BL Cant Raw Data]]</f>
        <v>-0.32312675397250246</v>
      </c>
      <c r="S1034" s="30">
        <f>(Table_TrackDisplacement[[#This Row],[Delta LR Z]]-Table_TrackDisplacement[[#This Row],[Delta RR Z]])*1000</f>
        <v>-0.32312675397250246</v>
      </c>
      <c r="T1034" s="29">
        <f>Table_TrackDisplacement[[#This Row],[Cant Delta Data]]-Table_TrackDisplacement[[#This Row],[Raw Cant Change]]</f>
        <v>0</v>
      </c>
      <c r="U1034" s="29">
        <f ca="1">IFERROR(Table_TrackDisplacement[[#This Row],[Cant Raw Data]]-OFFSET(Table_TrackDisplacement[[#This Row],[Cant Raw Data]],-2,0),"-")</f>
        <v>0.80670391420767373</v>
      </c>
      <c r="V1034" s="29">
        <f ca="1">_xlfn.XLOOKUP(Table_TrackDisplacement[[#This Row],[Track ID]],Table__Track_Baseline[Track ID],Table__Track_Baseline[Avg. Twist],"-")</f>
        <v>0.99922654844419867</v>
      </c>
      <c r="W1034" s="29">
        <f ca="1">IFERROR(Table_TrackDisplacement[[#This Row],[Twist Raw Data]]-Table_TrackDisplacement[[#This Row],[BL Twist Raw Data]],"-")</f>
        <v>-0.19252263423652494</v>
      </c>
      <c r="X1034" s="29">
        <f ca="1">IFERROR(Table_TrackDisplacement[[#This Row],[Cant Delta Data]]-OFFSET(Table_TrackDisplacement[[#This Row],[Cant Delta Data]],-2,0),"-")</f>
        <v>-0.19252263423652494</v>
      </c>
      <c r="Y1034" s="29">
        <f ca="1">IFERROR(Table_TrackDisplacement[[#This Row],[Twist Delta Data]]-Table_TrackDisplacement[[#This Row],[Raw Twist Change]],"-")</f>
        <v>0</v>
      </c>
      <c r="Z10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1316.1299101168993</v>
      </c>
      <c r="AA1034" s="29">
        <f>_xlfn.XLOOKUP(Table_TrackDisplacement[[#This Row],[Track ID]],Table__Track_Baseline[Track ID],Table__Track_Baseline[Avg. Gauge],"-")</f>
        <v>1316.0471258679206</v>
      </c>
      <c r="AB1034" s="29">
        <f>IFERROR(Table_TrackDisplacement[[#This Row],[Gauge Raw Data]]-Table_TrackDisplacement[[#This Row],[BL Gauge Raw Data]],"-")</f>
        <v>8.2784248978668984E-2</v>
      </c>
      <c r="AC10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1.1038247946648319</v>
      </c>
    </row>
    <row r="1035" spans="1:29" x14ac:dyDescent="0.25">
      <c r="A1035" s="27">
        <v>45852.541666666664</v>
      </c>
      <c r="B1035" s="28" t="s">
        <v>33</v>
      </c>
      <c r="C1035" s="28" t="str">
        <f>Table_TrackDisplacement[[#This Row],[Epoch]]&amp;"-"&amp;Table_TrackDisplacement[[#This Row],[Track ID]]</f>
        <v>45852.5416666667-250-RL-OP-0042</v>
      </c>
      <c r="D1035" s="34">
        <v>51906.307594977021</v>
      </c>
      <c r="E1035" s="34">
        <v>159189.73047487877</v>
      </c>
      <c r="F1035" s="34">
        <v>18.869110425193988</v>
      </c>
      <c r="G1035" s="34">
        <v>51905.970416035314</v>
      </c>
      <c r="H1035" s="34">
        <v>159188.4575327542</v>
      </c>
      <c r="I1035" s="34">
        <v>18.859167723973648</v>
      </c>
      <c r="J1035" s="33">
        <v>-9.9949933792231604E-4</v>
      </c>
      <c r="K1035" s="33">
        <v>1.3332008966244757E-3</v>
      </c>
      <c r="L1035" s="33">
        <v>-6.0685949931738037E-4</v>
      </c>
      <c r="M1035" s="33">
        <v>-4.016316233901307E-5</v>
      </c>
      <c r="N1035" s="33">
        <v>8.464413695037365E-4</v>
      </c>
      <c r="O1035" s="33">
        <v>-4.0962744909478488E-4</v>
      </c>
      <c r="P1035" s="29">
        <f>(Table_TrackDisplacement[[#This Row],[LR Track Z]]-Table_TrackDisplacement[[#This Row],[RR Track Z]])*1000</f>
        <v>9.9427012203392451</v>
      </c>
      <c r="Q1035" s="29">
        <f>_xlfn.XLOOKUP(Table_TrackDisplacement[[#This Row],[Track ID]],Table__Track_Baseline[Track ID],Table__Track_Baseline[Avg. Cant],"-")</f>
        <v>10.139933270561841</v>
      </c>
      <c r="R1035" s="29">
        <f>Table_TrackDisplacement[[#This Row],[Cant Raw Data]]-Table_TrackDisplacement[[#This Row],[BL Cant Raw Data]]</f>
        <v>-0.19723205022259549</v>
      </c>
      <c r="S1035" s="30">
        <f>(Table_TrackDisplacement[[#This Row],[Delta LR Z]]-Table_TrackDisplacement[[#This Row],[Delta RR Z]])*1000</f>
        <v>-0.19723205022259549</v>
      </c>
      <c r="T1035" s="29">
        <f>Table_TrackDisplacement[[#This Row],[Cant Delta Data]]-Table_TrackDisplacement[[#This Row],[Raw Cant Change]]</f>
        <v>0</v>
      </c>
      <c r="U1035" s="29">
        <f ca="1">IFERROR(Table_TrackDisplacement[[#This Row],[Cant Raw Data]]-OFFSET(Table_TrackDisplacement[[#This Row],[Cant Raw Data]],-2,0),"-")</f>
        <v>1.0460867024733034</v>
      </c>
      <c r="V1035" s="29">
        <f ca="1">_xlfn.XLOOKUP(Table_TrackDisplacement[[#This Row],[Track ID]],Table__Track_Baseline[Track ID],Table__Track_Baseline[Avg. Twist],"-")</f>
        <v>1.0019205035582956</v>
      </c>
      <c r="W1035" s="29">
        <f ca="1">IFERROR(Table_TrackDisplacement[[#This Row],[Twist Raw Data]]-Table_TrackDisplacement[[#This Row],[BL Twist Raw Data]],"-")</f>
        <v>4.4166198915007726E-2</v>
      </c>
      <c r="X1035" s="29">
        <f ca="1">IFERROR(Table_TrackDisplacement[[#This Row],[Cant Delta Data]]-OFFSET(Table_TrackDisplacement[[#This Row],[Cant Delta Data]],-2,0),"-")</f>
        <v>4.4166198915007726E-2</v>
      </c>
      <c r="Y1035" s="29">
        <f ca="1">IFERROR(Table_TrackDisplacement[[#This Row],[Twist Delta Data]]-Table_TrackDisplacement[[#This Row],[Raw Twist Change]],"-")</f>
        <v>0</v>
      </c>
      <c r="Z10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1316.8789422553104</v>
      </c>
      <c r="AA1035" s="29">
        <f>_xlfn.XLOOKUP(Table_TrackDisplacement[[#This Row],[Track ID]],Table__Track_Baseline[Track ID],Table__Track_Baseline[Avg. Gauge],"-")</f>
        <v>1316.655979842496</v>
      </c>
      <c r="AB1035" s="29">
        <f>IFERROR(Table_TrackDisplacement[[#This Row],[Gauge Raw Data]]-Table_TrackDisplacement[[#This Row],[BL Gauge Raw Data]],"-")</f>
        <v>0.22296241281446783</v>
      </c>
      <c r="AC10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1.0936915546261716</v>
      </c>
    </row>
    <row r="1036" spans="1:29" x14ac:dyDescent="0.25">
      <c r="A1036" s="27">
        <v>45852.541666666664</v>
      </c>
      <c r="B1036" s="28" t="s">
        <v>34</v>
      </c>
      <c r="C1036" s="28" t="str">
        <f>Table_TrackDisplacement[[#This Row],[Epoch]]&amp;"-"&amp;Table_TrackDisplacement[[#This Row],[Track ID]]</f>
        <v>45852.5416666667-250-RL-OP-0043</v>
      </c>
      <c r="D1036" s="34">
        <v>51907.274348503779</v>
      </c>
      <c r="E1036" s="34">
        <v>159189.47477062207</v>
      </c>
      <c r="F1036" s="34">
        <v>18.870828443647234</v>
      </c>
      <c r="G1036" s="34">
        <v>51906.936979718637</v>
      </c>
      <c r="H1036" s="34">
        <v>159188.2011084822</v>
      </c>
      <c r="I1036" s="34">
        <v>18.860280738875886</v>
      </c>
      <c r="J1036" s="33">
        <v>-9.9907150433864444E-4</v>
      </c>
      <c r="K1036" s="33">
        <v>1.3330877700354904E-3</v>
      </c>
      <c r="L1036" s="33">
        <v>-8.4060259107943125E-4</v>
      </c>
      <c r="M1036" s="33">
        <v>-7.5424941314850003E-5</v>
      </c>
      <c r="N1036" s="33">
        <v>7.116225897334516E-4</v>
      </c>
      <c r="O1036" s="33">
        <v>-7.6926524461029544E-4</v>
      </c>
      <c r="P1036" s="29">
        <f>(Table_TrackDisplacement[[#This Row],[LR Track Z]]-Table_TrackDisplacement[[#This Row],[RR Track Z]])*1000</f>
        <v>10.54770477134781</v>
      </c>
      <c r="Q1036" s="29">
        <f>_xlfn.XLOOKUP(Table_TrackDisplacement[[#This Row],[Track ID]],Table__Track_Baseline[Track ID],Table__Track_Baseline[Avg. Cant],"-")</f>
        <v>10.619042117816946</v>
      </c>
      <c r="R1036" s="29">
        <f>Table_TrackDisplacement[[#This Row],[Cant Raw Data]]-Table_TrackDisplacement[[#This Row],[BL Cant Raw Data]]</f>
        <v>-7.1337346469135809E-2</v>
      </c>
      <c r="S1036" s="30">
        <f>(Table_TrackDisplacement[[#This Row],[Delta LR Z]]-Table_TrackDisplacement[[#This Row],[Delta RR Z]])*1000</f>
        <v>-7.1337346469135809E-2</v>
      </c>
      <c r="T1036" s="29">
        <f>Table_TrackDisplacement[[#This Row],[Cant Delta Data]]-Table_TrackDisplacement[[#This Row],[Raw Cant Change]]</f>
        <v>0</v>
      </c>
      <c r="U1036" s="29">
        <f ca="1">IFERROR(Table_TrackDisplacement[[#This Row],[Cant Raw Data]]-OFFSET(Table_TrackDisplacement[[#This Row],[Cant Raw Data]],-2,0),"-")</f>
        <v>1.2100071020171299</v>
      </c>
      <c r="V1036" s="29">
        <f ca="1">_xlfn.XLOOKUP(Table_TrackDisplacement[[#This Row],[Track ID]],Table__Track_Baseline[Track ID],Table__Track_Baseline[Avg. Twist],"-")</f>
        <v>0.95821769451376326</v>
      </c>
      <c r="W1036" s="29">
        <f ca="1">IFERROR(Table_TrackDisplacement[[#This Row],[Twist Raw Data]]-Table_TrackDisplacement[[#This Row],[BL Twist Raw Data]],"-")</f>
        <v>0.25178940750336665</v>
      </c>
      <c r="X1036" s="29">
        <f ca="1">IFERROR(Table_TrackDisplacement[[#This Row],[Cant Delta Data]]-OFFSET(Table_TrackDisplacement[[#This Row],[Cant Delta Data]],-2,0),"-")</f>
        <v>0.25178940750336665</v>
      </c>
      <c r="Y1036" s="29">
        <f ca="1">IFERROR(Table_TrackDisplacement[[#This Row],[Twist Delta Data]]-Table_TrackDisplacement[[#This Row],[Raw Twist Change]],"-")</f>
        <v>0</v>
      </c>
      <c r="Z10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1317.6282471889795</v>
      </c>
      <c r="AA1036" s="29">
        <f>_xlfn.XLOOKUP(Table_TrackDisplacement[[#This Row],[Track ID]],Table__Track_Baseline[Track ID],Table__Track_Baseline[Avg. Gauge],"-")</f>
        <v>1317.2650047757083</v>
      </c>
      <c r="AB1036" s="29">
        <f>IFERROR(Table_TrackDisplacement[[#This Row],[Gauge Raw Data]]-Table_TrackDisplacement[[#This Row],[BL Gauge Raw Data]],"-")</f>
        <v>0.3632424132711094</v>
      </c>
      <c r="AC10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1.1155406584767635</v>
      </c>
    </row>
    <row r="1037" spans="1:29" x14ac:dyDescent="0.25">
      <c r="A1037" s="27">
        <v>45852.541666666664</v>
      </c>
      <c r="B1037" s="28" t="s">
        <v>35</v>
      </c>
      <c r="C1037" s="28" t="str">
        <f>Table_TrackDisplacement[[#This Row],[Epoch]]&amp;"-"&amp;Table_TrackDisplacement[[#This Row],[Track ID]]</f>
        <v>45852.5416666667-250-RL-OP-0044</v>
      </c>
      <c r="D1037" s="34">
        <v>51908.241837030946</v>
      </c>
      <c r="E1037" s="34">
        <v>159189.2226219966</v>
      </c>
      <c r="F1037" s="34">
        <v>18.872961738006058</v>
      </c>
      <c r="G1037" s="34">
        <v>51907.905524094465</v>
      </c>
      <c r="H1037" s="34">
        <v>159187.94823138544</v>
      </c>
      <c r="I1037" s="34">
        <v>18.861943334659102</v>
      </c>
      <c r="J1037" s="33">
        <v>-9.881040605250746E-4</v>
      </c>
      <c r="K1037" s="33">
        <v>1.3816496939398348E-3</v>
      </c>
      <c r="L1037" s="33">
        <v>-8.9784451584051794E-4</v>
      </c>
      <c r="M1037" s="33">
        <v>1.0175672068726271E-3</v>
      </c>
      <c r="N1037" s="33">
        <v>4.0374294621869922E-4</v>
      </c>
      <c r="O1037" s="33">
        <v>-8.8765580674277089E-4</v>
      </c>
      <c r="P1037" s="29">
        <f>(Table_TrackDisplacement[[#This Row],[LR Track Z]]-Table_TrackDisplacement[[#This Row],[RR Track Z]])*1000</f>
        <v>11.018403346955807</v>
      </c>
      <c r="Q1037" s="29">
        <f>_xlfn.XLOOKUP(Table_TrackDisplacement[[#This Row],[Track ID]],Table__Track_Baseline[Track ID],Table__Track_Baseline[Avg. Cant],"-")</f>
        <v>11.028592056053554</v>
      </c>
      <c r="R1037" s="29">
        <f>Table_TrackDisplacement[[#This Row],[Cant Raw Data]]-Table_TrackDisplacement[[#This Row],[BL Cant Raw Data]]</f>
        <v>-1.0188709097747051E-2</v>
      </c>
      <c r="S1037" s="30">
        <f>(Table_TrackDisplacement[[#This Row],[Delta LR Z]]-Table_TrackDisplacement[[#This Row],[Delta RR Z]])*1000</f>
        <v>-1.0188709097747051E-2</v>
      </c>
      <c r="T1037" s="29">
        <f>Table_TrackDisplacement[[#This Row],[Cant Delta Data]]-Table_TrackDisplacement[[#This Row],[Raw Cant Change]]</f>
        <v>0</v>
      </c>
      <c r="U1037" s="29">
        <f ca="1">IFERROR(Table_TrackDisplacement[[#This Row],[Cant Raw Data]]-OFFSET(Table_TrackDisplacement[[#This Row],[Cant Raw Data]],-2,0),"-")</f>
        <v>1.0757021266165623</v>
      </c>
      <c r="V1037" s="29">
        <f ca="1">_xlfn.XLOOKUP(Table_TrackDisplacement[[#This Row],[Track ID]],Table__Track_Baseline[Track ID],Table__Track_Baseline[Avg. Twist],"-")</f>
        <v>0.88865878549171384</v>
      </c>
      <c r="W1037" s="29">
        <f ca="1">IFERROR(Table_TrackDisplacement[[#This Row],[Twist Raw Data]]-Table_TrackDisplacement[[#This Row],[BL Twist Raw Data]],"-")</f>
        <v>0.18704334112484844</v>
      </c>
      <c r="X1037" s="29">
        <f ca="1">IFERROR(Table_TrackDisplacement[[#This Row],[Cant Delta Data]]-OFFSET(Table_TrackDisplacement[[#This Row],[Cant Delta Data]],-2,0),"-")</f>
        <v>0.18704334112484844</v>
      </c>
      <c r="Y1037" s="29">
        <f ca="1">IFERROR(Table_TrackDisplacement[[#This Row],[Twist Delta Data]]-Table_TrackDisplacement[[#This Row],[Raw Twist Change]],"-")</f>
        <v>0</v>
      </c>
      <c r="Z10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1318.0664726266343</v>
      </c>
      <c r="AA1037" s="29">
        <f>_xlfn.XLOOKUP(Table_TrackDisplacement[[#This Row],[Track ID]],Table__Track_Baseline[Track ID],Table__Track_Baseline[Avg. Gauge],"-")</f>
        <v>1317.6346329476246</v>
      </c>
      <c r="AB1037" s="29">
        <f>IFERROR(Table_TrackDisplacement[[#This Row],[Gauge Raw Data]]-Table_TrackDisplacement[[#This Row],[BL Gauge Raw Data]],"-")</f>
        <v>0.43183967900972675</v>
      </c>
      <c r="AC10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2.2313947767923787</v>
      </c>
    </row>
    <row r="1038" spans="1:29" x14ac:dyDescent="0.25">
      <c r="A1038" s="27">
        <v>45852.541666666664</v>
      </c>
      <c r="B1038" s="28" t="s">
        <v>36</v>
      </c>
      <c r="C1038" s="28" t="str">
        <f>Table_TrackDisplacement[[#This Row],[Epoch]]&amp;"-"&amp;Table_TrackDisplacement[[#This Row],[Track ID]]</f>
        <v>45852.5416666667-250-RL-OP-0045</v>
      </c>
      <c r="D1038" s="34">
        <v>51909.211440777217</v>
      </c>
      <c r="E1038" s="34">
        <v>159188.97796014245</v>
      </c>
      <c r="F1038" s="34">
        <v>18.875987022705832</v>
      </c>
      <c r="G1038" s="34">
        <v>51908.874870471205</v>
      </c>
      <c r="H1038" s="34">
        <v>159187.70254757887</v>
      </c>
      <c r="I1038" s="34">
        <v>18.864602113292438</v>
      </c>
      <c r="J1038" s="33">
        <v>-9.5068369410000741E-4</v>
      </c>
      <c r="K1038" s="33">
        <v>1.5336356300394982E-3</v>
      </c>
      <c r="L1038" s="33">
        <v>-5.7649980315943594E-4</v>
      </c>
      <c r="M1038" s="33">
        <v>1.0670802294043824E-3</v>
      </c>
      <c r="N1038" s="33">
        <v>6.021916342433542E-4</v>
      </c>
      <c r="O1038" s="33">
        <v>-5.7101490126498788E-4</v>
      </c>
      <c r="P1038" s="29">
        <f>(Table_TrackDisplacement[[#This Row],[LR Track Z]]-Table_TrackDisplacement[[#This Row],[RR Track Z]])*1000</f>
        <v>11.384909413393984</v>
      </c>
      <c r="Q1038" s="29">
        <f>_xlfn.XLOOKUP(Table_TrackDisplacement[[#This Row],[Track ID]],Table__Track_Baseline[Track ID],Table__Track_Baseline[Avg. Cant],"-")</f>
        <v>11.390394315288432</v>
      </c>
      <c r="R1038" s="29">
        <f>Table_TrackDisplacement[[#This Row],[Cant Raw Data]]-Table_TrackDisplacement[[#This Row],[BL Cant Raw Data]]</f>
        <v>-5.4849018944480576E-3</v>
      </c>
      <c r="S1038" s="30">
        <f>(Table_TrackDisplacement[[#This Row],[Delta LR Z]]-Table_TrackDisplacement[[#This Row],[Delta RR Z]])*1000</f>
        <v>-5.4849018944480576E-3</v>
      </c>
      <c r="T1038" s="29">
        <f>Table_TrackDisplacement[[#This Row],[Cant Delta Data]]-Table_TrackDisplacement[[#This Row],[Raw Cant Change]]</f>
        <v>0</v>
      </c>
      <c r="U1038" s="29">
        <f ca="1">IFERROR(Table_TrackDisplacement[[#This Row],[Cant Raw Data]]-OFFSET(Table_TrackDisplacement[[#This Row],[Cant Raw Data]],-2,0),"-")</f>
        <v>0.83720464204617429</v>
      </c>
      <c r="V1038" s="29">
        <f ca="1">_xlfn.XLOOKUP(Table_TrackDisplacement[[#This Row],[Track ID]],Table__Track_Baseline[Track ID],Table__Track_Baseline[Avg. Twist],"-")</f>
        <v>0.77135219747148653</v>
      </c>
      <c r="W1038" s="29">
        <f ca="1">IFERROR(Table_TrackDisplacement[[#This Row],[Twist Raw Data]]-Table_TrackDisplacement[[#This Row],[BL Twist Raw Data]],"-")</f>
        <v>6.5852444574687752E-2</v>
      </c>
      <c r="X1038" s="29">
        <f ca="1">IFERROR(Table_TrackDisplacement[[#This Row],[Cant Delta Data]]-OFFSET(Table_TrackDisplacement[[#This Row],[Cant Delta Data]],-2,0),"-")</f>
        <v>6.5852444574687752E-2</v>
      </c>
      <c r="Y1038" s="29">
        <f ca="1">IFERROR(Table_TrackDisplacement[[#This Row],[Twist Delta Data]]-Table_TrackDisplacement[[#This Row],[Raw Twist Change]],"-")</f>
        <v>0</v>
      </c>
      <c r="Z10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1319.1233431330832</v>
      </c>
      <c r="AA1038" s="29">
        <f>_xlfn.XLOOKUP(Table_TrackDisplacement[[#This Row],[Track ID]],Table__Track_Baseline[Track ID],Table__Track_Baseline[Avg. Gauge],"-")</f>
        <v>1318.7394535583733</v>
      </c>
      <c r="AB1038" s="29">
        <f>IFERROR(Table_TrackDisplacement[[#This Row],[Gauge Raw Data]]-Table_TrackDisplacement[[#This Row],[BL Gauge Raw Data]],"-")</f>
        <v>0.38388957470988316</v>
      </c>
      <c r="AC10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2.2223836870462552</v>
      </c>
    </row>
    <row r="1039" spans="1:29" x14ac:dyDescent="0.25">
      <c r="A1039" s="27">
        <v>45852.541666666664</v>
      </c>
      <c r="B1039" s="28" t="s">
        <v>37</v>
      </c>
      <c r="C1039" s="28" t="str">
        <f>Table_TrackDisplacement[[#This Row],[Epoch]]&amp;"-"&amp;Table_TrackDisplacement[[#This Row],[Track ID]]</f>
        <v>45852.5416666667-250-RL-OP-0046</v>
      </c>
      <c r="D1039" s="34">
        <v>51910.181044523495</v>
      </c>
      <c r="E1039" s="34">
        <v>159188.73329828834</v>
      </c>
      <c r="F1039" s="34">
        <v>18.87901230740561</v>
      </c>
      <c r="G1039" s="34">
        <v>51909.844216847938</v>
      </c>
      <c r="H1039" s="34">
        <v>159187.4568637723</v>
      </c>
      <c r="I1039" s="34">
        <v>18.867260891925774</v>
      </c>
      <c r="J1039" s="33">
        <v>-9.1326332039898261E-4</v>
      </c>
      <c r="K1039" s="33">
        <v>1.685621595242992E-3</v>
      </c>
      <c r="L1039" s="33">
        <v>-2.5515509047480123E-4</v>
      </c>
      <c r="M1039" s="33">
        <v>1.1165932373842224E-3</v>
      </c>
      <c r="N1039" s="33">
        <v>8.0064032226800919E-4</v>
      </c>
      <c r="O1039" s="33">
        <v>-2.5437399578720488E-4</v>
      </c>
      <c r="P1039" s="29">
        <f>(Table_TrackDisplacement[[#This Row],[LR Track Z]]-Table_TrackDisplacement[[#This Row],[RR Track Z]])*1000</f>
        <v>11.751415479835714</v>
      </c>
      <c r="Q1039" s="29">
        <f>_xlfn.XLOOKUP(Table_TrackDisplacement[[#This Row],[Track ID]],Table__Track_Baseline[Track ID],Table__Track_Baseline[Avg. Cant],"-")</f>
        <v>11.75219657452331</v>
      </c>
      <c r="R1039" s="29">
        <f>Table_TrackDisplacement[[#This Row],[Cant Raw Data]]-Table_TrackDisplacement[[#This Row],[BL Cant Raw Data]]</f>
        <v>-7.8109468759635092E-4</v>
      </c>
      <c r="S1039" s="30">
        <f>(Table_TrackDisplacement[[#This Row],[Delta LR Z]]-Table_TrackDisplacement[[#This Row],[Delta RR Z]])*1000</f>
        <v>-7.8109468759635092E-4</v>
      </c>
      <c r="T1039" s="29">
        <f>Table_TrackDisplacement[[#This Row],[Cant Delta Data]]-Table_TrackDisplacement[[#This Row],[Raw Cant Change]]</f>
        <v>0</v>
      </c>
      <c r="U1039" s="29">
        <f ca="1">IFERROR(Table_TrackDisplacement[[#This Row],[Cant Raw Data]]-OFFSET(Table_TrackDisplacement[[#This Row],[Cant Raw Data]],-2,0),"-")</f>
        <v>0.73301213287990663</v>
      </c>
      <c r="V1039" s="29">
        <f ca="1">_xlfn.XLOOKUP(Table_TrackDisplacement[[#This Row],[Track ID]],Table__Track_Baseline[Track ID],Table__Track_Baseline[Avg. Twist],"-")</f>
        <v>0.72360451846975593</v>
      </c>
      <c r="W1039" s="29">
        <f ca="1">IFERROR(Table_TrackDisplacement[[#This Row],[Twist Raw Data]]-Table_TrackDisplacement[[#This Row],[BL Twist Raw Data]],"-")</f>
        <v>9.4076144101506998E-3</v>
      </c>
      <c r="X1039" s="29">
        <f ca="1">IFERROR(Table_TrackDisplacement[[#This Row],[Cant Delta Data]]-OFFSET(Table_TrackDisplacement[[#This Row],[Cant Delta Data]],-2,0),"-")</f>
        <v>9.4076144101506998E-3</v>
      </c>
      <c r="Y1039" s="29">
        <f ca="1">IFERROR(Table_TrackDisplacement[[#This Row],[Twist Delta Data]]-Table_TrackDisplacement[[#This Row],[Raw Twist Change]],"-")</f>
        <v>0</v>
      </c>
      <c r="Z10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1320.1803106106208</v>
      </c>
      <c r="AA1039" s="29">
        <f>_xlfn.XLOOKUP(Table_TrackDisplacement[[#This Row],[Track ID]],Table__Track_Baseline[Track ID],Table__Track_Baseline[Avg. Gauge],"-")</f>
        <v>1319.8443684156091</v>
      </c>
      <c r="AB1039" s="29">
        <f>IFERROR(Table_TrackDisplacement[[#This Row],[Gauge Raw Data]]-Table_TrackDisplacement[[#This Row],[BL Gauge Raw Data]],"-")</f>
        <v>0.33594219501173939</v>
      </c>
      <c r="AC10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2.2143870729393305</v>
      </c>
    </row>
    <row r="1040" spans="1:29" x14ac:dyDescent="0.25">
      <c r="A1040" s="27">
        <v>45852.541666666664</v>
      </c>
      <c r="B1040" s="28" t="s">
        <v>38</v>
      </c>
      <c r="C1040" s="28" t="str">
        <f>Table_TrackDisplacement[[#This Row],[Epoch]]&amp;"-"&amp;Table_TrackDisplacement[[#This Row],[Track ID]]</f>
        <v>45852.5416666667-250-RL-OP-0047</v>
      </c>
      <c r="D1040" s="34">
        <v>51911.151141496419</v>
      </c>
      <c r="E1040" s="34">
        <v>159188.49044319949</v>
      </c>
      <c r="F1040" s="34">
        <v>18.882328518492969</v>
      </c>
      <c r="G1040" s="34">
        <v>51910.836188304056</v>
      </c>
      <c r="H1040" s="34">
        <v>159187.20749995176</v>
      </c>
      <c r="I1040" s="34">
        <v>18.870139116386202</v>
      </c>
      <c r="J1040" s="33">
        <v>-3.2747709337854758E-4</v>
      </c>
      <c r="K1040" s="33">
        <v>1.6898061148822308E-3</v>
      </c>
      <c r="L1040" s="33">
        <v>-4.9101338404966555E-5</v>
      </c>
      <c r="M1040" s="33">
        <v>1.0058477200800553E-3</v>
      </c>
      <c r="N1040" s="33">
        <v>1.0239715920761228E-3</v>
      </c>
      <c r="O1040" s="33">
        <v>2.0378969622925069E-8</v>
      </c>
      <c r="P1040" s="29">
        <f>(Table_TrackDisplacement[[#This Row],[LR Track Z]]-Table_TrackDisplacement[[#This Row],[RR Track Z]])*1000</f>
        <v>12.189402106766778</v>
      </c>
      <c r="Q1040" s="29">
        <f>_xlfn.XLOOKUP(Table_TrackDisplacement[[#This Row],[Track ID]],Table__Track_Baseline[Track ID],Table__Track_Baseline[Avg. Cant],"-")</f>
        <v>12.238523824141367</v>
      </c>
      <c r="R1040" s="29">
        <f>Table_TrackDisplacement[[#This Row],[Cant Raw Data]]-Table_TrackDisplacement[[#This Row],[BL Cant Raw Data]]</f>
        <v>-4.912171737458948E-2</v>
      </c>
      <c r="S1040" s="30">
        <f>(Table_TrackDisplacement[[#This Row],[Delta LR Z]]-Table_TrackDisplacement[[#This Row],[Delta RR Z]])*1000</f>
        <v>-4.912171737458948E-2</v>
      </c>
      <c r="T1040" s="29">
        <f>Table_TrackDisplacement[[#This Row],[Cant Delta Data]]-Table_TrackDisplacement[[#This Row],[Raw Cant Change]]</f>
        <v>0</v>
      </c>
      <c r="U1040" s="29">
        <f ca="1">IFERROR(Table_TrackDisplacement[[#This Row],[Cant Raw Data]]-OFFSET(Table_TrackDisplacement[[#This Row],[Cant Raw Data]],-2,0),"-")</f>
        <v>0.80449269337279361</v>
      </c>
      <c r="V1040" s="29">
        <f ca="1">_xlfn.XLOOKUP(Table_TrackDisplacement[[#This Row],[Track ID]],Table__Track_Baseline[Track ID],Table__Track_Baseline[Avg. Twist],"-")</f>
        <v>0.84812950885293503</v>
      </c>
      <c r="W1040" s="29">
        <f ca="1">IFERROR(Table_TrackDisplacement[[#This Row],[Twist Raw Data]]-Table_TrackDisplacement[[#This Row],[BL Twist Raw Data]],"-")</f>
        <v>-4.3636815480141422E-2</v>
      </c>
      <c r="X1040" s="29">
        <f ca="1">IFERROR(Table_TrackDisplacement[[#This Row],[Cant Delta Data]]-OFFSET(Table_TrackDisplacement[[#This Row],[Cant Delta Data]],-2,0),"-")</f>
        <v>-4.3636815480141422E-2</v>
      </c>
      <c r="Y1040" s="29">
        <f ca="1">IFERROR(Table_TrackDisplacement[[#This Row],[Twist Delta Data]]-Table_TrackDisplacement[[#This Row],[Raw Twist Change]],"-")</f>
        <v>0</v>
      </c>
      <c r="Z10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1321.0932865621457</v>
      </c>
      <c r="AA1040" s="29">
        <f>_xlfn.XLOOKUP(Table_TrackDisplacement[[#This Row],[Track ID]],Table__Track_Baseline[Track ID],Table__Track_Baseline[Avg. Gauge],"-")</f>
        <v>1320.7658031742594</v>
      </c>
      <c r="AB1040" s="29">
        <f>IFERROR(Table_TrackDisplacement[[#This Row],[Gauge Raw Data]]-Table_TrackDisplacement[[#This Row],[BL Gauge Raw Data]],"-")</f>
        <v>0.32748338788633191</v>
      </c>
      <c r="AC10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1.4911417146142363</v>
      </c>
    </row>
    <row r="1041" spans="1:29" x14ac:dyDescent="0.25">
      <c r="A1041" s="27">
        <v>45852.541666666664</v>
      </c>
      <c r="B1041" s="28" t="s">
        <v>39</v>
      </c>
      <c r="C1041" s="28" t="str">
        <f>Table_TrackDisplacement[[#This Row],[Epoch]]&amp;"-"&amp;Table_TrackDisplacement[[#This Row],[Track ID]]</f>
        <v>45852.5416666667-250-RL-OP-0048</v>
      </c>
      <c r="D1041" s="34">
        <v>51912.122875350404</v>
      </c>
      <c r="E1041" s="34">
        <v>159188.25440524641</v>
      </c>
      <c r="F1041" s="34">
        <v>18.886733255176871</v>
      </c>
      <c r="G1041" s="34">
        <v>51911.807733444031</v>
      </c>
      <c r="H1041" s="34">
        <v>159186.97066968036</v>
      </c>
      <c r="I1041" s="34">
        <v>18.873524899190603</v>
      </c>
      <c r="J1041" s="33">
        <v>-2.9969607567181811E-4</v>
      </c>
      <c r="K1041" s="33">
        <v>1.7995758098550141E-3</v>
      </c>
      <c r="L1041" s="33">
        <v>-2.8202988871939283E-4</v>
      </c>
      <c r="M1041" s="33">
        <v>1.0326352276024409E-3</v>
      </c>
      <c r="N1041" s="33">
        <v>1.1337820324115455E-3</v>
      </c>
      <c r="O1041" s="33">
        <v>1.1373202113418301E-7</v>
      </c>
      <c r="P1041" s="29">
        <f>(Table_TrackDisplacement[[#This Row],[LR Track Z]]-Table_TrackDisplacement[[#This Row],[RR Track Z]])*1000</f>
        <v>13.208355986268572</v>
      </c>
      <c r="Q1041" s="29">
        <f>_xlfn.XLOOKUP(Table_TrackDisplacement[[#This Row],[Track ID]],Table__Track_Baseline[Track ID],Table__Track_Baseline[Avg. Cant],"-")</f>
        <v>13.490499607009099</v>
      </c>
      <c r="R1041" s="29">
        <f>Table_TrackDisplacement[[#This Row],[Cant Raw Data]]-Table_TrackDisplacement[[#This Row],[BL Cant Raw Data]]</f>
        <v>-0.28214362074052701</v>
      </c>
      <c r="S1041" s="30">
        <f>(Table_TrackDisplacement[[#This Row],[Delta LR Z]]-Table_TrackDisplacement[[#This Row],[Delta RR Z]])*1000</f>
        <v>-0.28214362074052701</v>
      </c>
      <c r="T1041" s="29">
        <f>Table_TrackDisplacement[[#This Row],[Cant Delta Data]]-Table_TrackDisplacement[[#This Row],[Raw Cant Change]]</f>
        <v>0</v>
      </c>
      <c r="U1041" s="29">
        <f ca="1">IFERROR(Table_TrackDisplacement[[#This Row],[Cant Raw Data]]-OFFSET(Table_TrackDisplacement[[#This Row],[Cant Raw Data]],-2,0),"-")</f>
        <v>1.4569405064328578</v>
      </c>
      <c r="V1041" s="29">
        <f ca="1">_xlfn.XLOOKUP(Table_TrackDisplacement[[#This Row],[Track ID]],Table__Track_Baseline[Track ID],Table__Track_Baseline[Avg. Twist],"-")</f>
        <v>1.7383030324857884</v>
      </c>
      <c r="W1041" s="29">
        <f ca="1">IFERROR(Table_TrackDisplacement[[#This Row],[Twist Raw Data]]-Table_TrackDisplacement[[#This Row],[BL Twist Raw Data]],"-")</f>
        <v>-0.28136252605293066</v>
      </c>
      <c r="X1041" s="29">
        <f ca="1">IFERROR(Table_TrackDisplacement[[#This Row],[Cant Delta Data]]-OFFSET(Table_TrackDisplacement[[#This Row],[Cant Delta Data]],-2,0),"-")</f>
        <v>-0.28136252605293066</v>
      </c>
      <c r="Y1041" s="29">
        <f ca="1">IFERROR(Table_TrackDisplacement[[#This Row],[Twist Delta Data]]-Table_TrackDisplacement[[#This Row],[Raw Twist Change]],"-")</f>
        <v>0</v>
      </c>
      <c r="Z10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1321.9175032310461</v>
      </c>
      <c r="AA1041" s="29">
        <f>_xlfn.XLOOKUP(Table_TrackDisplacement[[#This Row],[Track ID]],Table__Track_Baseline[Track ID],Table__Track_Baseline[Avg. Gauge],"-")</f>
        <v>1321.5922129002581</v>
      </c>
      <c r="AB1041" s="29">
        <f>IFERROR(Table_TrackDisplacement[[#This Row],[Gauge Raw Data]]-Table_TrackDisplacement[[#This Row],[BL Gauge Raw Data]],"-")</f>
        <v>0.3252903307879933</v>
      </c>
      <c r="AC10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1.5159132819826808</v>
      </c>
    </row>
    <row r="1042" spans="1:29" x14ac:dyDescent="0.25">
      <c r="A1042" s="27">
        <v>45852.541666666664</v>
      </c>
      <c r="B1042" s="28" t="s">
        <v>40</v>
      </c>
      <c r="C1042" s="28" t="str">
        <f>Table_TrackDisplacement[[#This Row],[Epoch]]&amp;"-"&amp;Table_TrackDisplacement[[#This Row],[Track ID]]</f>
        <v>45852.5416666667-250-RL-OP-0049</v>
      </c>
      <c r="D1042" s="34">
        <v>51913.094609204396</v>
      </c>
      <c r="E1042" s="34">
        <v>159188.01836729329</v>
      </c>
      <c r="F1042" s="34">
        <v>18.89113799186077</v>
      </c>
      <c r="G1042" s="34">
        <v>51912.779278584014</v>
      </c>
      <c r="H1042" s="34">
        <v>159186.73383940893</v>
      </c>
      <c r="I1042" s="34">
        <v>18.876910681995003</v>
      </c>
      <c r="J1042" s="33">
        <v>-2.7191504341317341E-4</v>
      </c>
      <c r="K1042" s="33">
        <v>1.909345475723967E-3</v>
      </c>
      <c r="L1042" s="33">
        <v>-5.149584390338191E-4</v>
      </c>
      <c r="M1042" s="33">
        <v>1.059422742400784E-3</v>
      </c>
      <c r="N1042" s="33">
        <v>1.2435924145393074E-3</v>
      </c>
      <c r="O1042" s="33">
        <v>2.0708507264544096E-7</v>
      </c>
      <c r="P1042" s="29">
        <f>(Table_TrackDisplacement[[#This Row],[LR Track Z]]-Table_TrackDisplacement[[#This Row],[RR Track Z]])*1000</f>
        <v>14.227309865766813</v>
      </c>
      <c r="Q1042" s="29">
        <f>_xlfn.XLOOKUP(Table_TrackDisplacement[[#This Row],[Track ID]],Table__Track_Baseline[Track ID],Table__Track_Baseline[Avg. Cant],"-")</f>
        <v>14.742475389873277</v>
      </c>
      <c r="R1042" s="29">
        <f>Table_TrackDisplacement[[#This Row],[Cant Raw Data]]-Table_TrackDisplacement[[#This Row],[BL Cant Raw Data]]</f>
        <v>-0.51516552410646455</v>
      </c>
      <c r="S1042" s="30">
        <f>(Table_TrackDisplacement[[#This Row],[Delta LR Z]]-Table_TrackDisplacement[[#This Row],[Delta RR Z]])*1000</f>
        <v>-0.51516552410646455</v>
      </c>
      <c r="T1042" s="29">
        <f>Table_TrackDisplacement[[#This Row],[Cant Delta Data]]-Table_TrackDisplacement[[#This Row],[Raw Cant Change]]</f>
        <v>0</v>
      </c>
      <c r="U1042" s="29">
        <f ca="1">IFERROR(Table_TrackDisplacement[[#This Row],[Cant Raw Data]]-OFFSET(Table_TrackDisplacement[[#This Row],[Cant Raw Data]],-2,0),"-")</f>
        <v>2.037907759000035</v>
      </c>
      <c r="V1042" s="29">
        <f ca="1">_xlfn.XLOOKUP(Table_TrackDisplacement[[#This Row],[Track ID]],Table__Track_Baseline[Track ID],Table__Track_Baseline[Avg. Twist],"-")</f>
        <v>2.50395156573191</v>
      </c>
      <c r="W1042" s="29">
        <f ca="1">IFERROR(Table_TrackDisplacement[[#This Row],[Twist Raw Data]]-Table_TrackDisplacement[[#This Row],[BL Twist Raw Data]],"-")</f>
        <v>-0.46604380673187507</v>
      </c>
      <c r="X1042" s="29">
        <f ca="1">IFERROR(Table_TrackDisplacement[[#This Row],[Cant Delta Data]]-OFFSET(Table_TrackDisplacement[[#This Row],[Cant Delta Data]],-2,0),"-")</f>
        <v>-0.46604380673187507</v>
      </c>
      <c r="Y1042" s="29">
        <f ca="1">IFERROR(Table_TrackDisplacement[[#This Row],[Twist Delta Data]]-Table_TrackDisplacement[[#This Row],[Raw Twist Change]],"-")</f>
        <v>0</v>
      </c>
      <c r="Z10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1322.7424927756081</v>
      </c>
      <c r="AA1042" s="29">
        <f>_xlfn.XLOOKUP(Table_TrackDisplacement[[#This Row],[Track ID]],Table__Track_Baseline[Track ID],Table__Track_Baseline[Avg. Gauge],"-")</f>
        <v>1322.4197928471017</v>
      </c>
      <c r="AB1042" s="29">
        <f>IFERROR(Table_TrackDisplacement[[#This Row],[Gauge Raw Data]]-Table_TrackDisplacement[[#This Row],[BL Gauge Raw Data]],"-")</f>
        <v>0.32269992850638118</v>
      </c>
      <c r="AC10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1.5751453760337946</v>
      </c>
    </row>
    <row r="1043" spans="1:29" x14ac:dyDescent="0.25">
      <c r="A1043" s="27">
        <v>45855.291666666664</v>
      </c>
      <c r="B1043" s="28" t="s">
        <v>12</v>
      </c>
      <c r="C1043" s="28" t="str">
        <f>Table_TrackDisplacement[[#This Row],[Epoch]]&amp;"-"&amp;Table_TrackDisplacement[[#This Row],[Track ID]]</f>
        <v>45855.2916666667-250-RL-OP-0021</v>
      </c>
      <c r="D1043" s="34">
        <v>51886.101888003854</v>
      </c>
      <c r="E1043" s="34">
        <v>159195.44568170901</v>
      </c>
      <c r="F1043" s="34">
        <v>18.86977464079656</v>
      </c>
      <c r="G1043" s="34">
        <v>51885.742050789791</v>
      </c>
      <c r="H1043" s="34">
        <v>159194.1869553554</v>
      </c>
      <c r="I1043" s="34">
        <v>18.865787559209785</v>
      </c>
      <c r="J1043" s="33">
        <v>-9.5402773877140135E-4</v>
      </c>
      <c r="K1043" s="33">
        <v>-1.7215055413544178E-4</v>
      </c>
      <c r="L1043" s="33">
        <v>-2.8171598076909277E-4</v>
      </c>
      <c r="M1043" s="33">
        <v>-9.2535153817152604E-4</v>
      </c>
      <c r="N1043" s="33">
        <v>2.5962878135032952E-4</v>
      </c>
      <c r="O1043" s="33">
        <v>-2.8108623078892947E-4</v>
      </c>
      <c r="P1043" s="29">
        <f>(Table_TrackDisplacement[[#This Row],[LR Track Z]]-Table_TrackDisplacement[[#This Row],[RR Track Z]])*1000</f>
        <v>3.9870815867750764</v>
      </c>
      <c r="Q1043" s="29">
        <f>_xlfn.XLOOKUP(Table_TrackDisplacement[[#This Row],[Track ID]],Table__Track_Baseline[Track ID],Table__Track_Baseline[Avg. Cant],"-")</f>
        <v>3.9877113367552397</v>
      </c>
      <c r="R1043" s="29">
        <f>Table_TrackDisplacement[[#This Row],[Cant Raw Data]]-Table_TrackDisplacement[[#This Row],[BL Cant Raw Data]]</f>
        <v>-6.2974998016329664E-4</v>
      </c>
      <c r="S1043" s="30">
        <f>(Table_TrackDisplacement[[#This Row],[Delta LR Z]]-Table_TrackDisplacement[[#This Row],[Delta RR Z]])*1000</f>
        <v>-6.2974998016329664E-4</v>
      </c>
      <c r="T1043" s="29">
        <f>Table_TrackDisplacement[[#This Row],[Cant Delta Data]]-Table_TrackDisplacement[[#This Row],[Raw Cant Change]]</f>
        <v>0</v>
      </c>
      <c r="U1043" s="29">
        <f ca="1">IFERROR(Table_TrackDisplacement[[#This Row],[Cant Raw Data]]-OFFSET(Table_TrackDisplacement[[#This Row],[Cant Raw Data]],-2,0),"-")</f>
        <v>-9.2212743994934954</v>
      </c>
      <c r="V1043" s="29" t="str">
        <f ca="1">_xlfn.XLOOKUP(Table_TrackDisplacement[[#This Row],[Track ID]],Table__Track_Baseline[Track ID],Table__Track_Baseline[Avg. Twist],"-")</f>
        <v>-</v>
      </c>
      <c r="W1043" s="29" t="str">
        <f ca="1">IFERROR(Table_TrackDisplacement[[#This Row],[Twist Raw Data]]-Table_TrackDisplacement[[#This Row],[BL Twist Raw Data]],"-")</f>
        <v>-</v>
      </c>
      <c r="X1043" s="29">
        <f ca="1">IFERROR(Table_TrackDisplacement[[#This Row],[Cant Delta Data]]-OFFSET(Table_TrackDisplacement[[#This Row],[Cant Delta Data]],-2,0),"-")</f>
        <v>0.28151387076036372</v>
      </c>
      <c r="Y1043" s="29" t="str">
        <f ca="1">IFERROR(Table_TrackDisplacement[[#This Row],[Twist Delta Data]]-Table_TrackDisplacement[[#This Row],[Raw Twist Change]],"-")</f>
        <v>-</v>
      </c>
      <c r="Z10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1309.1565035242916</v>
      </c>
      <c r="AA1043" s="29">
        <f>_xlfn.XLOOKUP(Table_TrackDisplacement[[#This Row],[Track ID]],Table__Track_Baseline[Track ID],Table__Track_Baseline[Avg. Gauge],"-")</f>
        <v>1309.5795373260466</v>
      </c>
      <c r="AB1043" s="29">
        <f>IFERROR(Table_TrackDisplacement[[#This Row],[Gauge Raw Data]]-Table_TrackDisplacement[[#This Row],[BL Gauge Raw Data]],"-")</f>
        <v>-0.4230338017550821</v>
      </c>
      <c r="AC10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0.43273099683107524</v>
      </c>
    </row>
    <row r="1044" spans="1:29" x14ac:dyDescent="0.25">
      <c r="A1044" s="27">
        <v>45855.291666666664</v>
      </c>
      <c r="B1044" s="28" t="s">
        <v>13</v>
      </c>
      <c r="C1044" s="28" t="str">
        <f>Table_TrackDisplacement[[#This Row],[Epoch]]&amp;"-"&amp;Table_TrackDisplacement[[#This Row],[Track ID]]</f>
        <v>45855.2916666667-250-RL-OP-0022</v>
      </c>
      <c r="D1044" s="34">
        <v>51887.0635346048</v>
      </c>
      <c r="E1044" s="34">
        <v>159195.17139037082</v>
      </c>
      <c r="F1044" s="34">
        <v>18.869497718698447</v>
      </c>
      <c r="G1044" s="34">
        <v>51886.703169527536</v>
      </c>
      <c r="H1044" s="34">
        <v>159193.91081996524</v>
      </c>
      <c r="I1044" s="34">
        <v>18.865652414029238</v>
      </c>
      <c r="J1044" s="33">
        <v>-8.9753687643678859E-4</v>
      </c>
      <c r="K1044" s="33">
        <v>2.5911314878612757E-5</v>
      </c>
      <c r="L1044" s="33">
        <v>-6.2788946414471525E-4</v>
      </c>
      <c r="M1044" s="33">
        <v>-8.3562982035800815E-4</v>
      </c>
      <c r="N1044" s="33">
        <v>5.7168255443684757E-4</v>
      </c>
      <c r="O1044" s="33">
        <v>-6.1893025817738589E-4</v>
      </c>
      <c r="P1044" s="29">
        <f>(Table_TrackDisplacement[[#This Row],[LR Track Z]]-Table_TrackDisplacement[[#This Row],[RR Track Z]])*1000</f>
        <v>3.8453046692090709</v>
      </c>
      <c r="Q1044" s="29">
        <f>_xlfn.XLOOKUP(Table_TrackDisplacement[[#This Row],[Track ID]],Table__Track_Baseline[Track ID],Table__Track_Baseline[Avg. Cant],"-")</f>
        <v>3.8542638751764002</v>
      </c>
      <c r="R1044" s="29">
        <f>Table_TrackDisplacement[[#This Row],[Cant Raw Data]]-Table_TrackDisplacement[[#This Row],[BL Cant Raw Data]]</f>
        <v>-8.9592059673293534E-3</v>
      </c>
      <c r="S1044" s="30">
        <f>(Table_TrackDisplacement[[#This Row],[Delta LR Z]]-Table_TrackDisplacement[[#This Row],[Delta RR Z]])*1000</f>
        <v>-8.9592059673293534E-3</v>
      </c>
      <c r="T1044" s="29">
        <f>Table_TrackDisplacement[[#This Row],[Cant Delta Data]]-Table_TrackDisplacement[[#This Row],[Raw Cant Change]]</f>
        <v>0</v>
      </c>
      <c r="U1044" s="29">
        <f ca="1">IFERROR(Table_TrackDisplacement[[#This Row],[Cant Raw Data]]-OFFSET(Table_TrackDisplacement[[#This Row],[Cant Raw Data]],-2,0),"-")</f>
        <v>-10.382005196557742</v>
      </c>
      <c r="V1044" s="29" t="str">
        <f ca="1">_xlfn.XLOOKUP(Table_TrackDisplacement[[#This Row],[Track ID]],Table__Track_Baseline[Track ID],Table__Track_Baseline[Avg. Twist],"-")</f>
        <v>-</v>
      </c>
      <c r="W1044" s="29" t="str">
        <f ca="1">IFERROR(Table_TrackDisplacement[[#This Row],[Twist Raw Data]]-Table_TrackDisplacement[[#This Row],[BL Twist Raw Data]],"-")</f>
        <v>-</v>
      </c>
      <c r="X1044" s="29">
        <f ca="1">IFERROR(Table_TrackDisplacement[[#This Row],[Cant Delta Data]]-OFFSET(Table_TrackDisplacement[[#This Row],[Cant Delta Data]],-2,0),"-")</f>
        <v>0.50620631813913519</v>
      </c>
      <c r="Y1044" s="29" t="str">
        <f ca="1">IFERROR(Table_TrackDisplacement[[#This Row],[Twist Delta Data]]-Table_TrackDisplacement[[#This Row],[Raw Twist Change]],"-")</f>
        <v>-</v>
      </c>
      <c r="Z10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1311.0741865702535</v>
      </c>
      <c r="AA1044" s="29">
        <f>_xlfn.XLOOKUP(Table_TrackDisplacement[[#This Row],[Track ID]],Table__Track_Baseline[Track ID],Table__Track_Baseline[Avg. Gauge],"-")</f>
        <v>1311.6159795455751</v>
      </c>
      <c r="AB1044" s="29">
        <f>IFERROR(Table_TrackDisplacement[[#This Row],[Gauge Raw Data]]-Table_TrackDisplacement[[#This Row],[BL Gauge Raw Data]],"-")</f>
        <v>-0.54179297532164128</v>
      </c>
      <c r="AC10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0.54934415159609962</v>
      </c>
    </row>
    <row r="1045" spans="1:29" x14ac:dyDescent="0.25">
      <c r="A1045" s="27">
        <v>45855.291666666664</v>
      </c>
      <c r="B1045" s="28" t="s">
        <v>14</v>
      </c>
      <c r="C1045" s="28" t="str">
        <f>Table_TrackDisplacement[[#This Row],[Epoch]]&amp;"-"&amp;Table_TrackDisplacement[[#This Row],[Track ID]]</f>
        <v>45855.2916666667-250-RL-OP-0023</v>
      </c>
      <c r="D1045" s="34">
        <v>51888.025181205747</v>
      </c>
      <c r="E1045" s="34">
        <v>159194.89709903265</v>
      </c>
      <c r="F1045" s="34">
        <v>18.869220796600338</v>
      </c>
      <c r="G1045" s="34">
        <v>51887.664288265281</v>
      </c>
      <c r="H1045" s="34">
        <v>159193.63468457508</v>
      </c>
      <c r="I1045" s="34">
        <v>18.865517268848695</v>
      </c>
      <c r="J1045" s="33">
        <v>-8.4104601410217583E-4</v>
      </c>
      <c r="K1045" s="33">
        <v>2.2397324210032821E-4</v>
      </c>
      <c r="L1045" s="33">
        <v>-9.7406294751678502E-4</v>
      </c>
      <c r="M1045" s="33">
        <v>-7.4590809526853263E-4</v>
      </c>
      <c r="N1045" s="33">
        <v>8.8373635662719607E-4</v>
      </c>
      <c r="O1045" s="33">
        <v>-9.5677428556228961E-4</v>
      </c>
      <c r="P1045" s="29">
        <f>(Table_TrackDisplacement[[#This Row],[LR Track Z]]-Table_TrackDisplacement[[#This Row],[RR Track Z]])*1000</f>
        <v>3.7035277516430654</v>
      </c>
      <c r="Q1045" s="29">
        <f>_xlfn.XLOOKUP(Table_TrackDisplacement[[#This Row],[Track ID]],Table__Track_Baseline[Track ID],Table__Track_Baseline[Avg. Cant],"-")</f>
        <v>3.7208164135975608</v>
      </c>
      <c r="R1045" s="29">
        <f>Table_TrackDisplacement[[#This Row],[Cant Raw Data]]-Table_TrackDisplacement[[#This Row],[BL Cant Raw Data]]</f>
        <v>-1.728866195449541E-2</v>
      </c>
      <c r="S1045" s="30">
        <f>(Table_TrackDisplacement[[#This Row],[Delta LR Z]]-Table_TrackDisplacement[[#This Row],[Delta RR Z]])*1000</f>
        <v>-1.728866195449541E-2</v>
      </c>
      <c r="T1045" s="29">
        <f>Table_TrackDisplacement[[#This Row],[Cant Delta Data]]-Table_TrackDisplacement[[#This Row],[Raw Cant Change]]</f>
        <v>0</v>
      </c>
      <c r="U1045" s="29">
        <f ca="1">IFERROR(Table_TrackDisplacement[[#This Row],[Cant Raw Data]]-OFFSET(Table_TrackDisplacement[[#This Row],[Cant Raw Data]],-2,0),"-")</f>
        <v>-0.28355383513201105</v>
      </c>
      <c r="V1045" s="29">
        <f ca="1">_xlfn.XLOOKUP(Table_TrackDisplacement[[#This Row],[Track ID]],Table__Track_Baseline[Track ID],Table__Track_Baseline[Avg. Twist],"-")</f>
        <v>-0.26689492315767893</v>
      </c>
      <c r="W1045" s="29">
        <f ca="1">IFERROR(Table_TrackDisplacement[[#This Row],[Twist Raw Data]]-Table_TrackDisplacement[[#This Row],[BL Twist Raw Data]],"-")</f>
        <v>-1.6658911974332113E-2</v>
      </c>
      <c r="X1045" s="29">
        <f ca="1">IFERROR(Table_TrackDisplacement[[#This Row],[Cant Delta Data]]-OFFSET(Table_TrackDisplacement[[#This Row],[Cant Delta Data]],-2,0),"-")</f>
        <v>-1.6658911974332113E-2</v>
      </c>
      <c r="Y1045" s="29">
        <f ca="1">IFERROR(Table_TrackDisplacement[[#This Row],[Twist Delta Data]]-Table_TrackDisplacement[[#This Row],[Raw Twist Change]],"-")</f>
        <v>0</v>
      </c>
      <c r="Z10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1312.9918862167556</v>
      </c>
      <c r="AA1045" s="29">
        <f>_xlfn.XLOOKUP(Table_TrackDisplacement[[#This Row],[Track ID]],Table__Track_Baseline[Track ID],Table__Track_Baseline[Avg. Gauge],"-")</f>
        <v>1313.6524365911453</v>
      </c>
      <c r="AB1045" s="29">
        <f>IFERROR(Table_TrackDisplacement[[#This Row],[Gauge Raw Data]]-Table_TrackDisplacement[[#This Row],[BL Gauge Raw Data]],"-")</f>
        <v>-0.66055037438968611</v>
      </c>
      <c r="AC10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0.66681143415688859</v>
      </c>
    </row>
    <row r="1046" spans="1:29" x14ac:dyDescent="0.25">
      <c r="A1046" s="27">
        <v>45855.291666666664</v>
      </c>
      <c r="B1046" s="28" t="s">
        <v>15</v>
      </c>
      <c r="C1046" s="28" t="str">
        <f>Table_TrackDisplacement[[#This Row],[Epoch]]&amp;"-"&amp;Table_TrackDisplacement[[#This Row],[Track ID]]</f>
        <v>45855.2916666667-250-RL-OP-0024</v>
      </c>
      <c r="D1046" s="34">
        <v>51888.986288492531</v>
      </c>
      <c r="E1046" s="34">
        <v>159194.62201568196</v>
      </c>
      <c r="F1046" s="34">
        <v>18.868826216423926</v>
      </c>
      <c r="G1046" s="34">
        <v>51888.624024403252</v>
      </c>
      <c r="H1046" s="34">
        <v>159193.35779661778</v>
      </c>
      <c r="I1046" s="34">
        <v>18.864752372254646</v>
      </c>
      <c r="J1046" s="33">
        <v>-2.3414002498611808E-5</v>
      </c>
      <c r="K1046" s="33">
        <v>-8.2444777945056558E-5</v>
      </c>
      <c r="L1046" s="33">
        <v>-6.8873569210126107E-4</v>
      </c>
      <c r="M1046" s="33">
        <v>-1.0716997567215003E-3</v>
      </c>
      <c r="N1046" s="33">
        <v>7.503748347517103E-4</v>
      </c>
      <c r="O1046" s="33">
        <v>-7.0073451241725593E-4</v>
      </c>
      <c r="P1046" s="29">
        <f>(Table_TrackDisplacement[[#This Row],[LR Track Z]]-Table_TrackDisplacement[[#This Row],[RR Track Z]])*1000</f>
        <v>4.0738441692802496</v>
      </c>
      <c r="Q1046" s="29">
        <f>_xlfn.XLOOKUP(Table_TrackDisplacement[[#This Row],[Track ID]],Table__Track_Baseline[Track ID],Table__Track_Baseline[Avg. Cant],"-")</f>
        <v>4.0618453489642548</v>
      </c>
      <c r="R1046" s="29">
        <f>Table_TrackDisplacement[[#This Row],[Cant Raw Data]]-Table_TrackDisplacement[[#This Row],[BL Cant Raw Data]]</f>
        <v>1.1998820315994863E-2</v>
      </c>
      <c r="S1046" s="30">
        <f>(Table_TrackDisplacement[[#This Row],[Delta LR Z]]-Table_TrackDisplacement[[#This Row],[Delta RR Z]])*1000</f>
        <v>1.1998820315994863E-2</v>
      </c>
      <c r="T1046" s="29">
        <f>Table_TrackDisplacement[[#This Row],[Cant Delta Data]]-Table_TrackDisplacement[[#This Row],[Raw Cant Change]]</f>
        <v>0</v>
      </c>
      <c r="U1046" s="29">
        <f ca="1">IFERROR(Table_TrackDisplacement[[#This Row],[Cant Raw Data]]-OFFSET(Table_TrackDisplacement[[#This Row],[Cant Raw Data]],-2,0),"-")</f>
        <v>0.22853950007117874</v>
      </c>
      <c r="V1046" s="29">
        <f ca="1">_xlfn.XLOOKUP(Table_TrackDisplacement[[#This Row],[Track ID]],Table__Track_Baseline[Track ID],Table__Track_Baseline[Avg. Twist],"-")</f>
        <v>0.20758147378785452</v>
      </c>
      <c r="W1046" s="29">
        <f ca="1">IFERROR(Table_TrackDisplacement[[#This Row],[Twist Raw Data]]-Table_TrackDisplacement[[#This Row],[BL Twist Raw Data]],"-")</f>
        <v>2.0958026283324216E-2</v>
      </c>
      <c r="X1046" s="29">
        <f ca="1">IFERROR(Table_TrackDisplacement[[#This Row],[Cant Delta Data]]-OFFSET(Table_TrackDisplacement[[#This Row],[Cant Delta Data]],-2,0),"-")</f>
        <v>2.0958026283324216E-2</v>
      </c>
      <c r="Y1046" s="29">
        <f ca="1">IFERROR(Table_TrackDisplacement[[#This Row],[Twist Delta Data]]-Table_TrackDisplacement[[#This Row],[Raw Twist Change]],"-")</f>
        <v>0</v>
      </c>
      <c r="Z10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1315.1052082700626</v>
      </c>
      <c r="AA1046" s="29">
        <f>_xlfn.XLOOKUP(Table_TrackDisplacement[[#This Row],[Track ID]],Table__Track_Baseline[Track ID],Table__Track_Baseline[Avg. Gauge],"-")</f>
        <v>1315.6175827293309</v>
      </c>
      <c r="AB1046" s="29">
        <f>IFERROR(Table_TrackDisplacement[[#This Row],[Gauge Raw Data]]-Table_TrackDisplacement[[#This Row],[BL Gauge Raw Data]],"-")</f>
        <v>-0.5123744592683579</v>
      </c>
      <c r="AC10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1.338893386901294</v>
      </c>
    </row>
    <row r="1047" spans="1:29" x14ac:dyDescent="0.25">
      <c r="A1047" s="27">
        <v>45855.291666666664</v>
      </c>
      <c r="B1047" s="28" t="s">
        <v>16</v>
      </c>
      <c r="C1047" s="28" t="str">
        <f>Table_TrackDisplacement[[#This Row],[Epoch]]&amp;"-"&amp;Table_TrackDisplacement[[#This Row],[Track ID]]</f>
        <v>45855.2916666667-250-RL-OP-0025</v>
      </c>
      <c r="D1047" s="34">
        <v>51889.947664755273</v>
      </c>
      <c r="E1047" s="34">
        <v>159194.34677847879</v>
      </c>
      <c r="F1047" s="34">
        <v>18.868421951254046</v>
      </c>
      <c r="G1047" s="34">
        <v>51889.584791712696</v>
      </c>
      <c r="H1047" s="34">
        <v>159193.08044225874</v>
      </c>
      <c r="I1047" s="34">
        <v>18.863894115171242</v>
      </c>
      <c r="J1047" s="33">
        <v>-4.8737390898168087E-5</v>
      </c>
      <c r="K1047" s="33">
        <v>-1.7161280266009271E-4</v>
      </c>
      <c r="L1047" s="33">
        <v>-3.5208816030163348E-4</v>
      </c>
      <c r="M1047" s="33">
        <v>-1.1540091873030178E-3</v>
      </c>
      <c r="N1047" s="33">
        <v>4.6381173888221383E-4</v>
      </c>
      <c r="O1047" s="33">
        <v>-3.5718556558350656E-4</v>
      </c>
      <c r="P1047" s="29">
        <f>(Table_TrackDisplacement[[#This Row],[LR Track Z]]-Table_TrackDisplacement[[#This Row],[RR Track Z]])*1000</f>
        <v>4.5278360828042707</v>
      </c>
      <c r="Q1047" s="29">
        <f>_xlfn.XLOOKUP(Table_TrackDisplacement[[#This Row],[Track ID]],Table__Track_Baseline[Track ID],Table__Track_Baseline[Avg. Cant],"-")</f>
        <v>4.5227386775223977</v>
      </c>
      <c r="R1047" s="29">
        <f>Table_TrackDisplacement[[#This Row],[Cant Raw Data]]-Table_TrackDisplacement[[#This Row],[BL Cant Raw Data]]</f>
        <v>5.0974052818730797E-3</v>
      </c>
      <c r="S1047" s="30">
        <f>(Table_TrackDisplacement[[#This Row],[Delta LR Z]]-Table_TrackDisplacement[[#This Row],[Delta RR Z]])*1000</f>
        <v>5.0974052818730797E-3</v>
      </c>
      <c r="T1047" s="29">
        <f>Table_TrackDisplacement[[#This Row],[Cant Delta Data]]-Table_TrackDisplacement[[#This Row],[Raw Cant Change]]</f>
        <v>0</v>
      </c>
      <c r="U1047" s="29">
        <f ca="1">IFERROR(Table_TrackDisplacement[[#This Row],[Cant Raw Data]]-OFFSET(Table_TrackDisplacement[[#This Row],[Cant Raw Data]],-2,0),"-")</f>
        <v>0.82430833116120539</v>
      </c>
      <c r="V1047" s="29">
        <f ca="1">_xlfn.XLOOKUP(Table_TrackDisplacement[[#This Row],[Track ID]],Table__Track_Baseline[Track ID],Table__Track_Baseline[Avg. Twist],"-")</f>
        <v>0.8019222639248369</v>
      </c>
      <c r="W1047" s="29">
        <f ca="1">IFERROR(Table_TrackDisplacement[[#This Row],[Twist Raw Data]]-Table_TrackDisplacement[[#This Row],[BL Twist Raw Data]],"-")</f>
        <v>2.238606723636849E-2</v>
      </c>
      <c r="X1047" s="29">
        <f ca="1">IFERROR(Table_TrackDisplacement[[#This Row],[Cant Delta Data]]-OFFSET(Table_TrackDisplacement[[#This Row],[Cant Delta Data]],-2,0),"-")</f>
        <v>2.238606723636849E-2</v>
      </c>
      <c r="Y1047" s="29">
        <f ca="1">IFERROR(Table_TrackDisplacement[[#This Row],[Twist Delta Data]]-Table_TrackDisplacement[[#This Row],[Raw Twist Change]],"-")</f>
        <v>0</v>
      </c>
      <c r="Z10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1317.3096707118943</v>
      </c>
      <c r="AA1047" s="29">
        <f>_xlfn.XLOOKUP(Table_TrackDisplacement[[#This Row],[Track ID]],Table__Track_Baseline[Track ID],Table__Track_Baseline[Avg. Gauge],"-")</f>
        <v>1317.6166071174061</v>
      </c>
      <c r="AB1047" s="29">
        <f>IFERROR(Table_TrackDisplacement[[#This Row],[Gauge Raw Data]]-Table_TrackDisplacement[[#This Row],[BL Gauge Raw Data]],"-")</f>
        <v>-0.30693640551180579</v>
      </c>
      <c r="AC10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1.2749180661763571</v>
      </c>
    </row>
    <row r="1048" spans="1:29" x14ac:dyDescent="0.25">
      <c r="A1048" s="27">
        <v>45855.291666666664</v>
      </c>
      <c r="B1048" s="28" t="s">
        <v>17</v>
      </c>
      <c r="C1048" s="28" t="str">
        <f>Table_TrackDisplacement[[#This Row],[Epoch]]&amp;"-"&amp;Table_TrackDisplacement[[#This Row],[Track ID]]</f>
        <v>45855.2916666667-250-RL-OP-0026</v>
      </c>
      <c r="D1048" s="34">
        <v>51890.909041018014</v>
      </c>
      <c r="E1048" s="34">
        <v>159194.07154127565</v>
      </c>
      <c r="F1048" s="34">
        <v>18.868017686084166</v>
      </c>
      <c r="G1048" s="34">
        <v>51890.545559022146</v>
      </c>
      <c r="H1048" s="34">
        <v>159192.80308789967</v>
      </c>
      <c r="I1048" s="34">
        <v>18.863035858087837</v>
      </c>
      <c r="J1048" s="33">
        <v>-7.4060779297724366E-5</v>
      </c>
      <c r="K1048" s="33">
        <v>-2.6078082737512887E-4</v>
      </c>
      <c r="L1048" s="33">
        <v>-1.5440628502005893E-5</v>
      </c>
      <c r="M1048" s="33">
        <v>-1.2363186178845353E-3</v>
      </c>
      <c r="N1048" s="33">
        <v>1.7724858480505645E-4</v>
      </c>
      <c r="O1048" s="33">
        <v>-1.3636618756862617E-5</v>
      </c>
      <c r="P1048" s="29">
        <f>(Table_TrackDisplacement[[#This Row],[LR Track Z]]-Table_TrackDisplacement[[#This Row],[RR Track Z]])*1000</f>
        <v>4.9818279963282919</v>
      </c>
      <c r="Q1048" s="29">
        <f>_xlfn.XLOOKUP(Table_TrackDisplacement[[#This Row],[Track ID]],Table__Track_Baseline[Track ID],Table__Track_Baseline[Avg. Cant],"-")</f>
        <v>4.9836320060734352</v>
      </c>
      <c r="R1048" s="29">
        <f>Table_TrackDisplacement[[#This Row],[Cant Raw Data]]-Table_TrackDisplacement[[#This Row],[BL Cant Raw Data]]</f>
        <v>-1.8040097451432757E-3</v>
      </c>
      <c r="S1048" s="30">
        <f>(Table_TrackDisplacement[[#This Row],[Delta LR Z]]-Table_TrackDisplacement[[#This Row],[Delta RR Z]])*1000</f>
        <v>-1.8040097451432757E-3</v>
      </c>
      <c r="T1048" s="29">
        <f>Table_TrackDisplacement[[#This Row],[Cant Delta Data]]-Table_TrackDisplacement[[#This Row],[Raw Cant Change]]</f>
        <v>0</v>
      </c>
      <c r="U1048" s="29">
        <f ca="1">IFERROR(Table_TrackDisplacement[[#This Row],[Cant Raw Data]]-OFFSET(Table_TrackDisplacement[[#This Row],[Cant Raw Data]],-2,0),"-")</f>
        <v>0.90798382704804226</v>
      </c>
      <c r="V1048" s="29">
        <f ca="1">_xlfn.XLOOKUP(Table_TrackDisplacement[[#This Row],[Track ID]],Table__Track_Baseline[Track ID],Table__Track_Baseline[Avg. Twist],"-")</f>
        <v>0.9217866571091804</v>
      </c>
      <c r="W1048" s="29">
        <f ca="1">IFERROR(Table_TrackDisplacement[[#This Row],[Twist Raw Data]]-Table_TrackDisplacement[[#This Row],[BL Twist Raw Data]],"-")</f>
        <v>-1.3802830061138138E-2</v>
      </c>
      <c r="X1048" s="29">
        <f ca="1">IFERROR(Table_TrackDisplacement[[#This Row],[Cant Delta Data]]-OFFSET(Table_TrackDisplacement[[#This Row],[Cant Delta Data]],-2,0),"-")</f>
        <v>-1.3802830061138138E-2</v>
      </c>
      <c r="Y1048" s="29">
        <f ca="1">IFERROR(Table_TrackDisplacement[[#This Row],[Twist Delta Data]]-Table_TrackDisplacement[[#This Row],[Raw Twist Change]],"-")</f>
        <v>0</v>
      </c>
      <c r="Z10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1319.5142844960253</v>
      </c>
      <c r="AA1048" s="29">
        <f>_xlfn.XLOOKUP(Table_TrackDisplacement[[#This Row],[Track ID]],Table__Track_Baseline[Track ID],Table__Track_Baseline[Avg. Gauge],"-")</f>
        <v>1319.6157879683969</v>
      </c>
      <c r="AB1048" s="29">
        <f>IFERROR(Table_TrackDisplacement[[#This Row],[Gauge Raw Data]]-Table_TrackDisplacement[[#This Row],[BL Gauge Raw Data]],"-")</f>
        <v>-0.1015034723716326</v>
      </c>
      <c r="AC10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1.2420613123926552</v>
      </c>
    </row>
    <row r="1049" spans="1:29" x14ac:dyDescent="0.25">
      <c r="A1049" s="27">
        <v>45855.291666666664</v>
      </c>
      <c r="B1049" s="28" t="s">
        <v>18</v>
      </c>
      <c r="C1049" s="28" t="str">
        <f>Table_TrackDisplacement[[#This Row],[Epoch]]&amp;"-"&amp;Table_TrackDisplacement[[#This Row],[Track ID]]</f>
        <v>45855.2916666667-250-RL-OP-0027</v>
      </c>
      <c r="D1049" s="34">
        <v>51891.870085166687</v>
      </c>
      <c r="E1049" s="34">
        <v>159193.79534240576</v>
      </c>
      <c r="F1049" s="34">
        <v>18.865661447731828</v>
      </c>
      <c r="G1049" s="34">
        <v>51891.504352850017</v>
      </c>
      <c r="H1049" s="34">
        <v>159192.52690828382</v>
      </c>
      <c r="I1049" s="34">
        <v>18.860959197096111</v>
      </c>
      <c r="J1049" s="33">
        <v>-9.1250735567882657E-4</v>
      </c>
      <c r="K1049" s="33">
        <v>3.0419288668781519E-4</v>
      </c>
      <c r="L1049" s="33">
        <v>-2.2264352850243085E-7</v>
      </c>
      <c r="M1049" s="33">
        <v>-5.9322828019503504E-4</v>
      </c>
      <c r="N1049" s="33">
        <v>2.5707134045660496E-4</v>
      </c>
      <c r="O1049" s="33">
        <v>-3.2367052087067805E-4</v>
      </c>
      <c r="P1049" s="29">
        <f>(Table_TrackDisplacement[[#This Row],[LR Track Z]]-Table_TrackDisplacement[[#This Row],[RR Track Z]])*1000</f>
        <v>4.7022506357166094</v>
      </c>
      <c r="Q1049" s="29">
        <f>_xlfn.XLOOKUP(Table_TrackDisplacement[[#This Row],[Track ID]],Table__Track_Baseline[Track ID],Table__Track_Baseline[Avg. Cant],"-")</f>
        <v>4.3788027583744338</v>
      </c>
      <c r="R1049" s="29">
        <f>Table_TrackDisplacement[[#This Row],[Cant Raw Data]]-Table_TrackDisplacement[[#This Row],[BL Cant Raw Data]]</f>
        <v>0.32344787734217562</v>
      </c>
      <c r="S1049" s="30">
        <f>(Table_TrackDisplacement[[#This Row],[Delta LR Z]]-Table_TrackDisplacement[[#This Row],[Delta RR Z]])*1000</f>
        <v>0.32344787734217562</v>
      </c>
      <c r="T1049" s="29">
        <f>Table_TrackDisplacement[[#This Row],[Cant Delta Data]]-Table_TrackDisplacement[[#This Row],[Raw Cant Change]]</f>
        <v>0</v>
      </c>
      <c r="U1049" s="29">
        <f ca="1">IFERROR(Table_TrackDisplacement[[#This Row],[Cant Raw Data]]-OFFSET(Table_TrackDisplacement[[#This Row],[Cant Raw Data]],-2,0),"-")</f>
        <v>0.17441455291233865</v>
      </c>
      <c r="V1049" s="29">
        <f ca="1">_xlfn.XLOOKUP(Table_TrackDisplacement[[#This Row],[Track ID]],Table__Track_Baseline[Track ID],Table__Track_Baseline[Avg. Twist],"-")</f>
        <v>-0.14393591914796389</v>
      </c>
      <c r="W1049" s="29">
        <f ca="1">IFERROR(Table_TrackDisplacement[[#This Row],[Twist Raw Data]]-Table_TrackDisplacement[[#This Row],[BL Twist Raw Data]],"-")</f>
        <v>0.31835047206030254</v>
      </c>
      <c r="X1049" s="29">
        <f ca="1">IFERROR(Table_TrackDisplacement[[#This Row],[Cant Delta Data]]-OFFSET(Table_TrackDisplacement[[#This Row],[Cant Delta Data]],-2,0),"-")</f>
        <v>0.31835047206030254</v>
      </c>
      <c r="Y1049" s="29">
        <f ca="1">IFERROR(Table_TrackDisplacement[[#This Row],[Twist Delta Data]]-Table_TrackDisplacement[[#This Row],[Raw Twist Change]],"-")</f>
        <v>0</v>
      </c>
      <c r="Z10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1320.116419232291</v>
      </c>
      <c r="AA1049" s="29">
        <f>_xlfn.XLOOKUP(Table_TrackDisplacement[[#This Row],[Track ID]],Table__Track_Baseline[Track ID],Table__Track_Baseline[Avg. Gauge],"-")</f>
        <v>1320.1585236010314</v>
      </c>
      <c r="AB1049" s="29">
        <f>IFERROR(Table_TrackDisplacement[[#This Row],[Gauge Raw Data]]-Table_TrackDisplacement[[#This Row],[BL Gauge Raw Data]],"-")</f>
        <v>-4.2104368740410791E-2</v>
      </c>
      <c r="AC10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0.45692241958363544</v>
      </c>
    </row>
    <row r="1050" spans="1:29" x14ac:dyDescent="0.25">
      <c r="A1050" s="27">
        <v>45855.291666666664</v>
      </c>
      <c r="B1050" s="28" t="s">
        <v>19</v>
      </c>
      <c r="C1050" s="28" t="str">
        <f>Table_TrackDisplacement[[#This Row],[Epoch]]&amp;"-"&amp;Table_TrackDisplacement[[#This Row],[Track ID]]</f>
        <v>45855.2916666667-250-RL-OP-0028</v>
      </c>
      <c r="D1050" s="34">
        <v>51892.831165658921</v>
      </c>
      <c r="E1050" s="34">
        <v>159193.51908472509</v>
      </c>
      <c r="F1050" s="34">
        <v>18.863215774997911</v>
      </c>
      <c r="G1050" s="34">
        <v>51892.465286793558</v>
      </c>
      <c r="H1050" s="34">
        <v>159192.25013870624</v>
      </c>
      <c r="I1050" s="34">
        <v>18.858824466025101</v>
      </c>
      <c r="J1050" s="33">
        <v>-8.2100701547460631E-4</v>
      </c>
      <c r="K1050" s="33">
        <v>6.223197269719094E-4</v>
      </c>
      <c r="L1050" s="33">
        <v>-4.5548554084007264E-7</v>
      </c>
      <c r="M1050" s="33">
        <v>-5.1640987658174708E-4</v>
      </c>
      <c r="N1050" s="33">
        <v>5.2597440662793815E-4</v>
      </c>
      <c r="O1050" s="33">
        <v>-6.6223801131926052E-4</v>
      </c>
      <c r="P1050" s="29">
        <f>(Table_TrackDisplacement[[#This Row],[LR Track Z]]-Table_TrackDisplacement[[#This Row],[RR Track Z]])*1000</f>
        <v>4.3913089728100374</v>
      </c>
      <c r="Q1050" s="29">
        <f>_xlfn.XLOOKUP(Table_TrackDisplacement[[#This Row],[Track ID]],Table__Track_Baseline[Track ID],Table__Track_Baseline[Avg. Cant],"-")</f>
        <v>3.729526447031617</v>
      </c>
      <c r="R1050" s="29">
        <f>Table_TrackDisplacement[[#This Row],[Cant Raw Data]]-Table_TrackDisplacement[[#This Row],[BL Cant Raw Data]]</f>
        <v>0.66178252577842045</v>
      </c>
      <c r="S1050" s="30">
        <f>(Table_TrackDisplacement[[#This Row],[Delta LR Z]]-Table_TrackDisplacement[[#This Row],[Delta RR Z]])*1000</f>
        <v>0.66178252577842045</v>
      </c>
      <c r="T1050" s="29">
        <f>Table_TrackDisplacement[[#This Row],[Cant Delta Data]]-Table_TrackDisplacement[[#This Row],[Raw Cant Change]]</f>
        <v>0</v>
      </c>
      <c r="U1050" s="29">
        <f ca="1">IFERROR(Table_TrackDisplacement[[#This Row],[Cant Raw Data]]-OFFSET(Table_TrackDisplacement[[#This Row],[Cant Raw Data]],-2,0),"-")</f>
        <v>-0.59051902351825447</v>
      </c>
      <c r="V1050" s="29">
        <f ca="1">_xlfn.XLOOKUP(Table_TrackDisplacement[[#This Row],[Track ID]],Table__Track_Baseline[Track ID],Table__Track_Baseline[Avg. Twist],"-")</f>
        <v>-1.2541055590418182</v>
      </c>
      <c r="W1050" s="29">
        <f ca="1">IFERROR(Table_TrackDisplacement[[#This Row],[Twist Raw Data]]-Table_TrackDisplacement[[#This Row],[BL Twist Raw Data]],"-")</f>
        <v>0.66358653552356373</v>
      </c>
      <c r="X1050" s="29">
        <f ca="1">IFERROR(Table_TrackDisplacement[[#This Row],[Cant Delta Data]]-OFFSET(Table_TrackDisplacement[[#This Row],[Cant Delta Data]],-2,0),"-")</f>
        <v>0.66358653552356373</v>
      </c>
      <c r="Y1050" s="29">
        <f ca="1">IFERROR(Table_TrackDisplacement[[#This Row],[Twist Delta Data]]-Table_TrackDisplacement[[#This Row],[Raw Twist Change]],"-")</f>
        <v>0</v>
      </c>
      <c r="Z10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1320.6478056180185</v>
      </c>
      <c r="AA1050" s="29">
        <f>_xlfn.XLOOKUP(Table_TrackDisplacement[[#This Row],[Track ID]],Table__Track_Baseline[Track ID],Table__Track_Baseline[Avg. Gauge],"-")</f>
        <v>1320.6376231231336</v>
      </c>
      <c r="AB1050" s="29">
        <f>IFERROR(Table_TrackDisplacement[[#This Row],[Gauge Raw Data]]-Table_TrackDisplacement[[#This Row],[BL Gauge Raw Data]],"-")</f>
        <v>1.0182494884929838E-2</v>
      </c>
      <c r="AC10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0.73485913561686356</v>
      </c>
    </row>
    <row r="1051" spans="1:29" x14ac:dyDescent="0.25">
      <c r="A1051" s="27">
        <v>45855.291666666664</v>
      </c>
      <c r="B1051" s="28" t="s">
        <v>20</v>
      </c>
      <c r="C1051" s="28" t="str">
        <f>Table_TrackDisplacement[[#This Row],[Epoch]]&amp;"-"&amp;Table_TrackDisplacement[[#This Row],[Track ID]]</f>
        <v>45855.2916666667-250-RL-OP-0029</v>
      </c>
      <c r="D1051" s="34">
        <v>51893.791838945894</v>
      </c>
      <c r="E1051" s="34">
        <v>159193.24290592305</v>
      </c>
      <c r="F1051" s="34">
        <v>18.860908806466888</v>
      </c>
      <c r="G1051" s="34">
        <v>51893.426692579691</v>
      </c>
      <c r="H1051" s="34">
        <v>159191.97323179542</v>
      </c>
      <c r="I1051" s="34">
        <v>18.85670271923307</v>
      </c>
      <c r="J1051" s="33">
        <v>-9.9551698076538742E-4</v>
      </c>
      <c r="K1051" s="33">
        <v>1.0155299678444862E-3</v>
      </c>
      <c r="L1051" s="33">
        <v>-1.1746922396582704E-5</v>
      </c>
      <c r="M1051" s="33">
        <v>2.1173036657273769E-8</v>
      </c>
      <c r="N1051" s="33">
        <v>6.6674212575890124E-4</v>
      </c>
      <c r="O1051" s="33">
        <v>-9.9818685163910459E-4</v>
      </c>
      <c r="P1051" s="29">
        <f>(Table_TrackDisplacement[[#This Row],[LR Track Z]]-Table_TrackDisplacement[[#This Row],[RR Track Z]])*1000</f>
        <v>4.2060872338183231</v>
      </c>
      <c r="Q1051" s="29">
        <f>_xlfn.XLOOKUP(Table_TrackDisplacement[[#This Row],[Track ID]],Table__Track_Baseline[Track ID],Table__Track_Baseline[Avg. Cant],"-")</f>
        <v>3.2196473045758012</v>
      </c>
      <c r="R1051" s="29">
        <f>Table_TrackDisplacement[[#This Row],[Cant Raw Data]]-Table_TrackDisplacement[[#This Row],[BL Cant Raw Data]]</f>
        <v>0.98643992924252188</v>
      </c>
      <c r="S1051" s="30">
        <f>(Table_TrackDisplacement[[#This Row],[Delta LR Z]]-Table_TrackDisplacement[[#This Row],[Delta RR Z]])*1000</f>
        <v>0.98643992924252188</v>
      </c>
      <c r="T1051" s="29">
        <f>Table_TrackDisplacement[[#This Row],[Cant Delta Data]]-Table_TrackDisplacement[[#This Row],[Raw Cant Change]]</f>
        <v>0</v>
      </c>
      <c r="U1051" s="29">
        <f ca="1">IFERROR(Table_TrackDisplacement[[#This Row],[Cant Raw Data]]-OFFSET(Table_TrackDisplacement[[#This Row],[Cant Raw Data]],-2,0),"-")</f>
        <v>-0.49616340189828634</v>
      </c>
      <c r="V1051" s="29">
        <f ca="1">_xlfn.XLOOKUP(Table_TrackDisplacement[[#This Row],[Track ID]],Table__Track_Baseline[Track ID],Table__Track_Baseline[Avg. Twist],"-")</f>
        <v>-1.1591554537986326</v>
      </c>
      <c r="W1051" s="29">
        <f ca="1">IFERROR(Table_TrackDisplacement[[#This Row],[Twist Raw Data]]-Table_TrackDisplacement[[#This Row],[BL Twist Raw Data]],"-")</f>
        <v>0.66299205190034627</v>
      </c>
      <c r="X1051" s="29">
        <f ca="1">IFERROR(Table_TrackDisplacement[[#This Row],[Cant Delta Data]]-OFFSET(Table_TrackDisplacement[[#This Row],[Cant Delta Data]],-2,0),"-")</f>
        <v>0.66299205190034627</v>
      </c>
      <c r="Y1051" s="29">
        <f ca="1">IFERROR(Table_TrackDisplacement[[#This Row],[Twist Delta Data]]-Table_TrackDisplacement[[#This Row],[Raw Twist Change]],"-")</f>
        <v>0</v>
      </c>
      <c r="Z10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1321.1441822507177</v>
      </c>
      <c r="AA1051" s="29">
        <f>_xlfn.XLOOKUP(Table_TrackDisplacement[[#This Row],[Track ID]],Table__Track_Baseline[Track ID],Table__Track_Baseline[Avg. Gauge],"-")</f>
        <v>1321.0817834196855</v>
      </c>
      <c r="AB1051" s="29">
        <f>IFERROR(Table_TrackDisplacement[[#This Row],[Gauge Raw Data]]-Table_TrackDisplacement[[#This Row],[BL Gauge Raw Data]],"-")</f>
        <v>6.2398831032169255E-2</v>
      </c>
      <c r="AC10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1.4442343675686071</v>
      </c>
    </row>
    <row r="1052" spans="1:29" x14ac:dyDescent="0.25">
      <c r="A1052" s="27">
        <v>45855.291666666664</v>
      </c>
      <c r="B1052" s="28" t="s">
        <v>21</v>
      </c>
      <c r="C1052" s="28" t="str">
        <f>Table_TrackDisplacement[[#This Row],[Epoch]]&amp;"-"&amp;Table_TrackDisplacement[[#This Row],[Track ID]]</f>
        <v>45855.2916666667-250-RL-OP-0030</v>
      </c>
      <c r="D1052" s="34">
        <v>51894.752729759806</v>
      </c>
      <c r="E1052" s="34">
        <v>159192.96597846717</v>
      </c>
      <c r="F1052" s="34">
        <v>18.861075912100414</v>
      </c>
      <c r="G1052" s="34">
        <v>51894.387556672729</v>
      </c>
      <c r="H1052" s="34">
        <v>159191.69621206418</v>
      </c>
      <c r="I1052" s="34">
        <v>18.857215782076423</v>
      </c>
      <c r="J1052" s="33">
        <v>-9.1045029694214463E-4</v>
      </c>
      <c r="K1052" s="33">
        <v>1.3102164957672358E-3</v>
      </c>
      <c r="L1052" s="33">
        <v>-2.3464867567213332E-4</v>
      </c>
      <c r="M1052" s="33">
        <v>4.0167651604861021E-6</v>
      </c>
      <c r="N1052" s="33">
        <v>6.8097977782599628E-4</v>
      </c>
      <c r="O1052" s="33">
        <v>-6.5608338794831411E-4</v>
      </c>
      <c r="P1052" s="29">
        <f>(Table_TrackDisplacement[[#This Row],[LR Track Z]]-Table_TrackDisplacement[[#This Row],[RR Track Z]])*1000</f>
        <v>3.8601300239911041</v>
      </c>
      <c r="Q1052" s="29">
        <f>_xlfn.XLOOKUP(Table_TrackDisplacement[[#This Row],[Track ID]],Table__Track_Baseline[Track ID],Table__Track_Baseline[Avg. Cant],"-")</f>
        <v>3.4386953117149233</v>
      </c>
      <c r="R1052" s="29">
        <f>Table_TrackDisplacement[[#This Row],[Cant Raw Data]]-Table_TrackDisplacement[[#This Row],[BL Cant Raw Data]]</f>
        <v>0.42143471227618079</v>
      </c>
      <c r="S1052" s="30">
        <f>(Table_TrackDisplacement[[#This Row],[Delta LR Z]]-Table_TrackDisplacement[[#This Row],[Delta RR Z]])*1000</f>
        <v>0.42143471227618079</v>
      </c>
      <c r="T1052" s="29">
        <f>Table_TrackDisplacement[[#This Row],[Cant Delta Data]]-Table_TrackDisplacement[[#This Row],[Raw Cant Change]]</f>
        <v>0</v>
      </c>
      <c r="U1052" s="29">
        <f ca="1">IFERROR(Table_TrackDisplacement[[#This Row],[Cant Raw Data]]-OFFSET(Table_TrackDisplacement[[#This Row],[Cant Raw Data]],-2,0),"-")</f>
        <v>-0.53117894881893335</v>
      </c>
      <c r="V1052" s="29">
        <f ca="1">_xlfn.XLOOKUP(Table_TrackDisplacement[[#This Row],[Track ID]],Table__Track_Baseline[Track ID],Table__Track_Baseline[Avg. Twist],"-")</f>
        <v>-0.29083113531669369</v>
      </c>
      <c r="W1052" s="29">
        <f ca="1">IFERROR(Table_TrackDisplacement[[#This Row],[Twist Raw Data]]-Table_TrackDisplacement[[#This Row],[BL Twist Raw Data]],"-")</f>
        <v>-0.24034781350223966</v>
      </c>
      <c r="X1052" s="29">
        <f ca="1">IFERROR(Table_TrackDisplacement[[#This Row],[Cant Delta Data]]-OFFSET(Table_TrackDisplacement[[#This Row],[Cant Delta Data]],-2,0),"-")</f>
        <v>-0.24034781350223966</v>
      </c>
      <c r="Y1052" s="29">
        <f ca="1">IFERROR(Table_TrackDisplacement[[#This Row],[Twist Delta Data]]-Table_TrackDisplacement[[#This Row],[Raw Twist Change]],"-")</f>
        <v>0</v>
      </c>
      <c r="Z10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1321.2391919238419</v>
      </c>
      <c r="AA1052" s="29">
        <f>_xlfn.XLOOKUP(Table_TrackDisplacement[[#This Row],[Track ID]],Table__Track_Baseline[Track ID],Table__Track_Baseline[Avg. Gauge],"-")</f>
        <v>1320.8864707908592</v>
      </c>
      <c r="AB1052" s="29">
        <f>IFERROR(Table_TrackDisplacement[[#This Row],[Gauge Raw Data]]-Table_TrackDisplacement[[#This Row],[BL Gauge Raw Data]],"-")</f>
        <v>0.3527211329826514</v>
      </c>
      <c r="AC10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1.1873483362465231</v>
      </c>
    </row>
    <row r="1053" spans="1:29" x14ac:dyDescent="0.25">
      <c r="A1053" s="27">
        <v>45855.291666666664</v>
      </c>
      <c r="B1053" s="28" t="s">
        <v>22</v>
      </c>
      <c r="C1053" s="28" t="str">
        <f>Table_TrackDisplacement[[#This Row],[Epoch]]&amp;"-"&amp;Table_TrackDisplacement[[#This Row],[Track ID]]</f>
        <v>45855.2916666667-250-RL-OP-0031</v>
      </c>
      <c r="D1053" s="34">
        <v>51895.713620573719</v>
      </c>
      <c r="E1053" s="34">
        <v>159192.68905101132</v>
      </c>
      <c r="F1053" s="34">
        <v>18.861243017733944</v>
      </c>
      <c r="G1053" s="34">
        <v>51895.34842076576</v>
      </c>
      <c r="H1053" s="34">
        <v>159191.41919233298</v>
      </c>
      <c r="I1053" s="34">
        <v>18.857728844919777</v>
      </c>
      <c r="J1053" s="33">
        <v>-8.2538360584294423E-4</v>
      </c>
      <c r="K1053" s="33">
        <v>1.6049030527938157E-3</v>
      </c>
      <c r="L1053" s="33">
        <v>-4.5755042894057851E-4</v>
      </c>
      <c r="M1053" s="33">
        <v>8.0123427323997021E-6</v>
      </c>
      <c r="N1053" s="33">
        <v>6.9521745899692178E-4</v>
      </c>
      <c r="O1053" s="33">
        <v>-3.1397992425752363E-4</v>
      </c>
      <c r="P1053" s="29">
        <f>(Table_TrackDisplacement[[#This Row],[LR Track Z]]-Table_TrackDisplacement[[#This Row],[RR Track Z]])*1000</f>
        <v>3.5141728141674378</v>
      </c>
      <c r="Q1053" s="29">
        <f>_xlfn.XLOOKUP(Table_TrackDisplacement[[#This Row],[Track ID]],Table__Track_Baseline[Track ID],Table__Track_Baseline[Avg. Cant],"-")</f>
        <v>3.6577433188504926</v>
      </c>
      <c r="R1053" s="29">
        <f>Table_TrackDisplacement[[#This Row],[Cant Raw Data]]-Table_TrackDisplacement[[#This Row],[BL Cant Raw Data]]</f>
        <v>-0.14357050468305488</v>
      </c>
      <c r="S1053" s="30">
        <f>(Table_TrackDisplacement[[#This Row],[Delta LR Z]]-Table_TrackDisplacement[[#This Row],[Delta RR Z]])*1000</f>
        <v>-0.14357050468305488</v>
      </c>
      <c r="T1053" s="29">
        <f>Table_TrackDisplacement[[#This Row],[Cant Delta Data]]-Table_TrackDisplacement[[#This Row],[Raw Cant Change]]</f>
        <v>0</v>
      </c>
      <c r="U1053" s="29">
        <f ca="1">IFERROR(Table_TrackDisplacement[[#This Row],[Cant Raw Data]]-OFFSET(Table_TrackDisplacement[[#This Row],[Cant Raw Data]],-2,0),"-")</f>
        <v>-0.69191441965088529</v>
      </c>
      <c r="V1053" s="29">
        <f ca="1">_xlfn.XLOOKUP(Table_TrackDisplacement[[#This Row],[Track ID]],Table__Track_Baseline[Track ID],Table__Track_Baseline[Avg. Twist],"-")</f>
        <v>0.43809601427469147</v>
      </c>
      <c r="W1053" s="29">
        <f ca="1">IFERROR(Table_TrackDisplacement[[#This Row],[Twist Raw Data]]-Table_TrackDisplacement[[#This Row],[BL Twist Raw Data]],"-")</f>
        <v>-1.1300104339255768</v>
      </c>
      <c r="X1053" s="29">
        <f ca="1">IFERROR(Table_TrackDisplacement[[#This Row],[Cant Delta Data]]-OFFSET(Table_TrackDisplacement[[#This Row],[Cant Delta Data]],-2,0),"-")</f>
        <v>-1.1300104339255768</v>
      </c>
      <c r="Y1053" s="29">
        <f ca="1">IFERROR(Table_TrackDisplacement[[#This Row],[Twist Delta Data]]-Table_TrackDisplacement[[#This Row],[Raw Twist Change]],"-")</f>
        <v>0</v>
      </c>
      <c r="Z10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1321.3342923317339</v>
      </c>
      <c r="AA1053" s="29">
        <f>_xlfn.XLOOKUP(Table_TrackDisplacement[[#This Row],[Track ID]],Table__Track_Baseline[Track ID],Table__Track_Baseline[Avg. Gauge],"-")</f>
        <v>1320.6911946526989</v>
      </c>
      <c r="AB1053" s="29">
        <f>IFERROR(Table_TrackDisplacement[[#This Row],[Gauge Raw Data]]-Table_TrackDisplacement[[#This Row],[BL Gauge Raw Data]],"-")</f>
        <v>0.6430976790350087</v>
      </c>
      <c r="AC10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1.2420503920849395</v>
      </c>
    </row>
    <row r="1054" spans="1:29" x14ac:dyDescent="0.25">
      <c r="A1054" s="27">
        <v>45855.291666666664</v>
      </c>
      <c r="B1054" s="28" t="s">
        <v>23</v>
      </c>
      <c r="C1054" s="28" t="str">
        <f>Table_TrackDisplacement[[#This Row],[Epoch]]&amp;"-"&amp;Table_TrackDisplacement[[#This Row],[Track ID]]</f>
        <v>45855.2916666667-250-RL-OP-0032</v>
      </c>
      <c r="D1054" s="34">
        <v>51896.675398652565</v>
      </c>
      <c r="E1054" s="34">
        <v>159192.41188266812</v>
      </c>
      <c r="F1054" s="34">
        <v>18.861498390807746</v>
      </c>
      <c r="G1054" s="34">
        <v>51896.308528737987</v>
      </c>
      <c r="H1054" s="34">
        <v>159191.14273461874</v>
      </c>
      <c r="I1054" s="34">
        <v>18.85824734462722</v>
      </c>
      <c r="J1054" s="33">
        <v>-3.5501216189004481E-6</v>
      </c>
      <c r="K1054" s="33">
        <v>1.6544036916457117E-3</v>
      </c>
      <c r="L1054" s="33">
        <v>-6.5238151237778652E-4</v>
      </c>
      <c r="M1054" s="33">
        <v>-9.9267333280295134E-4</v>
      </c>
      <c r="N1054" s="33">
        <v>1.0257672693114728E-3</v>
      </c>
      <c r="O1054" s="33">
        <v>-9.2779209133198037E-6</v>
      </c>
      <c r="P1054" s="29">
        <f>(Table_TrackDisplacement[[#This Row],[LR Track Z]]-Table_TrackDisplacement[[#This Row],[RR Track Z]])*1000</f>
        <v>3.2510461805266289</v>
      </c>
      <c r="Q1054" s="29">
        <f>_xlfn.XLOOKUP(Table_TrackDisplacement[[#This Row],[Track ID]],Table__Track_Baseline[Track ID],Table__Track_Baseline[Avg. Cant],"-")</f>
        <v>3.8941497719910956</v>
      </c>
      <c r="R1054" s="29">
        <f>Table_TrackDisplacement[[#This Row],[Cant Raw Data]]-Table_TrackDisplacement[[#This Row],[BL Cant Raw Data]]</f>
        <v>-0.64310359146446672</v>
      </c>
      <c r="S1054" s="30">
        <f>(Table_TrackDisplacement[[#This Row],[Delta LR Z]]-Table_TrackDisplacement[[#This Row],[Delta RR Z]])*1000</f>
        <v>-0.64310359146446672</v>
      </c>
      <c r="T1054" s="29">
        <f>Table_TrackDisplacement[[#This Row],[Cant Delta Data]]-Table_TrackDisplacement[[#This Row],[Raw Cant Change]]</f>
        <v>0</v>
      </c>
      <c r="U1054" s="29">
        <f ca="1">IFERROR(Table_TrackDisplacement[[#This Row],[Cant Raw Data]]-OFFSET(Table_TrackDisplacement[[#This Row],[Cant Raw Data]],-2,0),"-")</f>
        <v>-0.60908384346447519</v>
      </c>
      <c r="V1054" s="29">
        <f ca="1">_xlfn.XLOOKUP(Table_TrackDisplacement[[#This Row],[Track ID]],Table__Track_Baseline[Track ID],Table__Track_Baseline[Avg. Twist],"-")</f>
        <v>0.45545446027617231</v>
      </c>
      <c r="W1054" s="29">
        <f ca="1">IFERROR(Table_TrackDisplacement[[#This Row],[Twist Raw Data]]-Table_TrackDisplacement[[#This Row],[BL Twist Raw Data]],"-")</f>
        <v>-1.0645383037406475</v>
      </c>
      <c r="X1054" s="29">
        <f ca="1">IFERROR(Table_TrackDisplacement[[#This Row],[Cant Delta Data]]-OFFSET(Table_TrackDisplacement[[#This Row],[Cant Delta Data]],-2,0),"-")</f>
        <v>-1.0645383037406475</v>
      </c>
      <c r="Y1054" s="29">
        <f ca="1">IFERROR(Table_TrackDisplacement[[#This Row],[Twist Delta Data]]-Table_TrackDisplacement[[#This Row],[Raw Twist Change]],"-")</f>
        <v>0</v>
      </c>
      <c r="Z10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1321.1134980660706</v>
      </c>
      <c r="AA1054" s="29">
        <f>_xlfn.XLOOKUP(Table_TrackDisplacement[[#This Row],[Track ID]],Table__Track_Baseline[Track ID],Table__Track_Baseline[Avg. Gauge],"-")</f>
        <v>1320.2368798619764</v>
      </c>
      <c r="AB1054" s="29">
        <f>IFERROR(Table_TrackDisplacement[[#This Row],[Gauge Raw Data]]-Table_TrackDisplacement[[#This Row],[BL Gauge Raw Data]],"-")</f>
        <v>0.87661820409425673</v>
      </c>
      <c r="AC10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1.3368360811044619</v>
      </c>
    </row>
    <row r="1055" spans="1:29" x14ac:dyDescent="0.25">
      <c r="A1055" s="27">
        <v>45855.291666666664</v>
      </c>
      <c r="B1055" s="28" t="s">
        <v>24</v>
      </c>
      <c r="C1055" s="28" t="str">
        <f>Table_TrackDisplacement[[#This Row],[Epoch]]&amp;"-"&amp;Table_TrackDisplacement[[#This Row],[Track ID]]</f>
        <v>45855.2916666667-250-RL-OP-0033</v>
      </c>
      <c r="D1055" s="34">
        <v>51897.636352352813</v>
      </c>
      <c r="E1055" s="34">
        <v>159192.13517808475</v>
      </c>
      <c r="F1055" s="34">
        <v>18.863098241340179</v>
      </c>
      <c r="G1055" s="34">
        <v>51897.270518069447</v>
      </c>
      <c r="H1055" s="34">
        <v>159190.86964821699</v>
      </c>
      <c r="I1055" s="34">
        <v>18.858833292983896</v>
      </c>
      <c r="J1055" s="33">
        <v>-6.1275663028936833E-5</v>
      </c>
      <c r="K1055" s="33">
        <v>1.4550057821907103E-3</v>
      </c>
      <c r="L1055" s="33">
        <v>-4.2010258091806918E-4</v>
      </c>
      <c r="M1055" s="33">
        <v>-9.0199680562363937E-4</v>
      </c>
      <c r="N1055" s="33">
        <v>1.344669348327443E-3</v>
      </c>
      <c r="O1055" s="33">
        <v>-1.2410367477500017E-4</v>
      </c>
      <c r="P1055" s="29">
        <f>(Table_TrackDisplacement[[#This Row],[LR Track Z]]-Table_TrackDisplacement[[#This Row],[RR Track Z]])*1000</f>
        <v>4.2649483562833268</v>
      </c>
      <c r="Q1055" s="29">
        <f>_xlfn.XLOOKUP(Table_TrackDisplacement[[#This Row],[Track ID]],Table__Track_Baseline[Track ID],Table__Track_Baseline[Avg. Cant],"-")</f>
        <v>4.5609472624263958</v>
      </c>
      <c r="R1055" s="29">
        <f>Table_TrackDisplacement[[#This Row],[Cant Raw Data]]-Table_TrackDisplacement[[#This Row],[BL Cant Raw Data]]</f>
        <v>-0.29599890614306901</v>
      </c>
      <c r="S1055" s="30">
        <f>(Table_TrackDisplacement[[#This Row],[Delta LR Z]]-Table_TrackDisplacement[[#This Row],[Delta RR Z]])*1000</f>
        <v>-0.29599890614306901</v>
      </c>
      <c r="T1055" s="29">
        <f>Table_TrackDisplacement[[#This Row],[Cant Delta Data]]-Table_TrackDisplacement[[#This Row],[Raw Cant Change]]</f>
        <v>0</v>
      </c>
      <c r="U1055" s="29">
        <f ca="1">IFERROR(Table_TrackDisplacement[[#This Row],[Cant Raw Data]]-OFFSET(Table_TrackDisplacement[[#This Row],[Cant Raw Data]],-2,0),"-")</f>
        <v>0.75077554211588904</v>
      </c>
      <c r="V1055" s="29">
        <f ca="1">_xlfn.XLOOKUP(Table_TrackDisplacement[[#This Row],[Track ID]],Table__Track_Baseline[Track ID],Table__Track_Baseline[Avg. Twist],"-")</f>
        <v>0.90320394357590317</v>
      </c>
      <c r="W1055" s="29">
        <f ca="1">IFERROR(Table_TrackDisplacement[[#This Row],[Twist Raw Data]]-Table_TrackDisplacement[[#This Row],[BL Twist Raw Data]],"-")</f>
        <v>-0.15242840146001413</v>
      </c>
      <c r="X1055" s="29">
        <f ca="1">IFERROR(Table_TrackDisplacement[[#This Row],[Cant Delta Data]]-OFFSET(Table_TrackDisplacement[[#This Row],[Cant Delta Data]],-2,0),"-")</f>
        <v>-0.15242840146001413</v>
      </c>
      <c r="Y1055" s="29">
        <f ca="1">IFERROR(Table_TrackDisplacement[[#This Row],[Twist Delta Data]]-Table_TrackDisplacement[[#This Row],[Raw Twist Change]],"-")</f>
        <v>0</v>
      </c>
      <c r="Z10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1317.3529363287389</v>
      </c>
      <c r="AA1055" s="29">
        <f>_xlfn.XLOOKUP(Table_TrackDisplacement[[#This Row],[Track ID]],Table__Track_Baseline[Track ID],Table__Track_Baseline[Avg. Gauge],"-")</f>
        <v>1317.0146897271238</v>
      </c>
      <c r="AB1055" s="29">
        <f>IFERROR(Table_TrackDisplacement[[#This Row],[Gauge Raw Data]]-Table_TrackDisplacement[[#This Row],[BL Gauge Raw Data]],"-")</f>
        <v>0.33824660161508291</v>
      </c>
      <c r="AC10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0.89810997137393966</v>
      </c>
    </row>
    <row r="1056" spans="1:29" x14ac:dyDescent="0.25">
      <c r="A1056" s="27">
        <v>45855.291666666664</v>
      </c>
      <c r="B1056" s="28" t="s">
        <v>25</v>
      </c>
      <c r="C1056" s="28" t="str">
        <f>Table_TrackDisplacement[[#This Row],[Epoch]]&amp;"-"&amp;Table_TrackDisplacement[[#This Row],[Track ID]]</f>
        <v>45855.2916666667-250-RL-OP-0034</v>
      </c>
      <c r="D1056" s="34">
        <v>51898.597306053052</v>
      </c>
      <c r="E1056" s="34">
        <v>159191.85847350134</v>
      </c>
      <c r="F1056" s="34">
        <v>18.864698091872615</v>
      </c>
      <c r="G1056" s="34">
        <v>51898.232507400906</v>
      </c>
      <c r="H1056" s="34">
        <v>159190.59656181524</v>
      </c>
      <c r="I1056" s="34">
        <v>18.859419241340571</v>
      </c>
      <c r="J1056" s="33">
        <v>-1.1900121171493083E-4</v>
      </c>
      <c r="K1056" s="33">
        <v>1.2556078436318785E-3</v>
      </c>
      <c r="L1056" s="33">
        <v>-1.8782364945835184E-4</v>
      </c>
      <c r="M1056" s="33">
        <v>-8.1132028572028503E-4</v>
      </c>
      <c r="N1056" s="33">
        <v>1.6635713982395828E-3</v>
      </c>
      <c r="O1056" s="33">
        <v>-2.3892942863668054E-4</v>
      </c>
      <c r="P1056" s="29">
        <f>(Table_TrackDisplacement[[#This Row],[LR Track Z]]-Table_TrackDisplacement[[#This Row],[RR Track Z]])*1000</f>
        <v>5.2788505320435775</v>
      </c>
      <c r="Q1056" s="29">
        <f>_xlfn.XLOOKUP(Table_TrackDisplacement[[#This Row],[Track ID]],Table__Track_Baseline[Track ID],Table__Track_Baseline[Avg. Cant],"-")</f>
        <v>5.2277447528652488</v>
      </c>
      <c r="R1056" s="29">
        <f>Table_TrackDisplacement[[#This Row],[Cant Raw Data]]-Table_TrackDisplacement[[#This Row],[BL Cant Raw Data]]</f>
        <v>5.1105779178328703E-2</v>
      </c>
      <c r="S1056" s="30">
        <f>(Table_TrackDisplacement[[#This Row],[Delta LR Z]]-Table_TrackDisplacement[[#This Row],[Delta RR Z]])*1000</f>
        <v>5.1105779178328703E-2</v>
      </c>
      <c r="T1056" s="29">
        <f>Table_TrackDisplacement[[#This Row],[Cant Delta Data]]-Table_TrackDisplacement[[#This Row],[Raw Cant Change]]</f>
        <v>0</v>
      </c>
      <c r="U1056" s="29">
        <f ca="1">IFERROR(Table_TrackDisplacement[[#This Row],[Cant Raw Data]]-OFFSET(Table_TrackDisplacement[[#This Row],[Cant Raw Data]],-2,0),"-")</f>
        <v>2.0278043515169486</v>
      </c>
      <c r="V1056" s="29">
        <f ca="1">_xlfn.XLOOKUP(Table_TrackDisplacement[[#This Row],[Track ID]],Table__Track_Baseline[Track ID],Table__Track_Baseline[Avg. Twist],"-")</f>
        <v>1.3335949808741532</v>
      </c>
      <c r="W1056" s="29">
        <f ca="1">IFERROR(Table_TrackDisplacement[[#This Row],[Twist Raw Data]]-Table_TrackDisplacement[[#This Row],[BL Twist Raw Data]],"-")</f>
        <v>0.69420937064279542</v>
      </c>
      <c r="X1056" s="29">
        <f ca="1">IFERROR(Table_TrackDisplacement[[#This Row],[Cant Delta Data]]-OFFSET(Table_TrackDisplacement[[#This Row],[Cant Delta Data]],-2,0),"-")</f>
        <v>0.69420937064279542</v>
      </c>
      <c r="Y1056" s="29">
        <f ca="1">IFERROR(Table_TrackDisplacement[[#This Row],[Twist Delta Data]]-Table_TrackDisplacement[[#This Row],[Raw Twist Change]],"-")</f>
        <v>0</v>
      </c>
      <c r="Z10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1313.5931738527613</v>
      </c>
      <c r="AA1056" s="29">
        <f>_xlfn.XLOOKUP(Table_TrackDisplacement[[#This Row],[Track ID]],Table__Track_Baseline[Track ID],Table__Track_Baseline[Avg. Gauge],"-")</f>
        <v>1313.7928485909856</v>
      </c>
      <c r="AB1056" s="29">
        <f>IFERROR(Table_TrackDisplacement[[#This Row],[Gauge Raw Data]]-Table_TrackDisplacement[[#This Row],[BL Gauge Raw Data]],"-")</f>
        <v>-0.19967473822430293</v>
      </c>
      <c r="AC10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0.80520293267300547</v>
      </c>
    </row>
    <row r="1057" spans="1:29" x14ac:dyDescent="0.25">
      <c r="A1057" s="27">
        <v>45855.291666666664</v>
      </c>
      <c r="B1057" s="28" t="s">
        <v>26</v>
      </c>
      <c r="C1057" s="28" t="str">
        <f>Table_TrackDisplacement[[#This Row],[Epoch]]&amp;"-"&amp;Table_TrackDisplacement[[#This Row],[Track ID]]</f>
        <v>45855.2916666667-250-RL-OP-0035</v>
      </c>
      <c r="D1057" s="34">
        <v>51899.557764406614</v>
      </c>
      <c r="E1057" s="34">
        <v>159191.58343476392</v>
      </c>
      <c r="F1057" s="34">
        <v>18.86593835426369</v>
      </c>
      <c r="G1057" s="34">
        <v>51899.202476814404</v>
      </c>
      <c r="H1057" s="34">
        <v>159190.32163601517</v>
      </c>
      <c r="I1057" s="34">
        <v>18.859716198561138</v>
      </c>
      <c r="J1057" s="33">
        <v>-9.8402490402804688E-4</v>
      </c>
      <c r="K1057" s="33">
        <v>1.3905099185649306E-3</v>
      </c>
      <c r="L1057" s="33">
        <v>-6.16457363094014E-5</v>
      </c>
      <c r="M1057" s="33">
        <v>-1.0008586905314587E-3</v>
      </c>
      <c r="N1057" s="33">
        <v>1.9970649445895106E-3</v>
      </c>
      <c r="O1057" s="33">
        <v>-3.7412953115278924E-4</v>
      </c>
      <c r="P1057" s="29">
        <f>(Table_TrackDisplacement[[#This Row],[LR Track Z]]-Table_TrackDisplacement[[#This Row],[RR Track Z]])*1000</f>
        <v>6.2221557025523566</v>
      </c>
      <c r="Q1057" s="29">
        <f>_xlfn.XLOOKUP(Table_TrackDisplacement[[#This Row],[Track ID]],Table__Track_Baseline[Track ID],Table__Track_Baseline[Avg. Cant],"-")</f>
        <v>5.9096719077089688</v>
      </c>
      <c r="R1057" s="29">
        <f>Table_TrackDisplacement[[#This Row],[Cant Raw Data]]-Table_TrackDisplacement[[#This Row],[BL Cant Raw Data]]</f>
        <v>0.31248379484338784</v>
      </c>
      <c r="S1057" s="30">
        <f>(Table_TrackDisplacement[[#This Row],[Delta LR Z]]-Table_TrackDisplacement[[#This Row],[Delta RR Z]])*1000</f>
        <v>0.31248379484338784</v>
      </c>
      <c r="T1057" s="29">
        <f>Table_TrackDisplacement[[#This Row],[Cant Delta Data]]-Table_TrackDisplacement[[#This Row],[Raw Cant Change]]</f>
        <v>0</v>
      </c>
      <c r="U1057" s="29">
        <f ca="1">IFERROR(Table_TrackDisplacement[[#This Row],[Cant Raw Data]]-OFFSET(Table_TrackDisplacement[[#This Row],[Cant Raw Data]],-2,0),"-")</f>
        <v>1.9572073462690298</v>
      </c>
      <c r="V1057" s="29">
        <f ca="1">_xlfn.XLOOKUP(Table_TrackDisplacement[[#This Row],[Track ID]],Table__Track_Baseline[Track ID],Table__Track_Baseline[Avg. Twist],"-")</f>
        <v>1.348724645282573</v>
      </c>
      <c r="W1057" s="29">
        <f ca="1">IFERROR(Table_TrackDisplacement[[#This Row],[Twist Raw Data]]-Table_TrackDisplacement[[#This Row],[BL Twist Raw Data]],"-")</f>
        <v>0.60848270098645685</v>
      </c>
      <c r="X1057" s="29">
        <f ca="1">IFERROR(Table_TrackDisplacement[[#This Row],[Cant Delta Data]]-OFFSET(Table_TrackDisplacement[[#This Row],[Cant Delta Data]],-2,0),"-")</f>
        <v>0.60848270098645685</v>
      </c>
      <c r="Y1057" s="29">
        <f ca="1">IFERROR(Table_TrackDisplacement[[#This Row],[Twist Delta Data]]-Table_TrackDisplacement[[#This Row],[Raw Twist Change]],"-")</f>
        <v>0</v>
      </c>
      <c r="Z10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1310.8791213298814</v>
      </c>
      <c r="AA1057" s="29">
        <f>_xlfn.XLOOKUP(Table_TrackDisplacement[[#This Row],[Track ID]],Table__Track_Baseline[Track ID],Table__Track_Baseline[Avg. Gauge],"-")</f>
        <v>1311.4569710845515</v>
      </c>
      <c r="AB1057" s="29">
        <f>IFERROR(Table_TrackDisplacement[[#This Row],[Gauge Raw Data]]-Table_TrackDisplacement[[#This Row],[BL Gauge Raw Data]],"-")</f>
        <v>-0.57784975467006916</v>
      </c>
      <c r="AC10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0.68252362450207238</v>
      </c>
    </row>
    <row r="1058" spans="1:29" x14ac:dyDescent="0.25">
      <c r="A1058" s="27">
        <v>45855.291666666664</v>
      </c>
      <c r="B1058" s="28" t="s">
        <v>27</v>
      </c>
      <c r="C1058" s="28" t="str">
        <f>Table_TrackDisplacement[[#This Row],[Epoch]]&amp;"-"&amp;Table_TrackDisplacement[[#This Row],[Track ID]]</f>
        <v>45855.2916666667-250-RL-OP-0036</v>
      </c>
      <c r="D1058" s="34">
        <v>51900.520875073722</v>
      </c>
      <c r="E1058" s="34">
        <v>159191.31432933433</v>
      </c>
      <c r="F1058" s="34">
        <v>18.865605673549666</v>
      </c>
      <c r="G1058" s="34">
        <v>51900.165059736093</v>
      </c>
      <c r="H1058" s="34">
        <v>159190.05065048055</v>
      </c>
      <c r="I1058" s="34">
        <v>18.858736968732359</v>
      </c>
      <c r="J1058" s="33">
        <v>-8.9781285350909457E-4</v>
      </c>
      <c r="K1058" s="33">
        <v>1.6990721051115543E-3</v>
      </c>
      <c r="L1058" s="33">
        <v>-3.9432645033343761E-4</v>
      </c>
      <c r="M1058" s="33">
        <v>-1.0054335361928679E-3</v>
      </c>
      <c r="N1058" s="33">
        <v>1.9814279512502253E-3</v>
      </c>
      <c r="O1058" s="33">
        <v>-5.9147741511722529E-4</v>
      </c>
      <c r="P1058" s="29">
        <f>(Table_TrackDisplacement[[#This Row],[LR Track Z]]-Table_TrackDisplacement[[#This Row],[RR Track Z]])*1000</f>
        <v>6.8687048173075027</v>
      </c>
      <c r="Q1058" s="29">
        <f>_xlfn.XLOOKUP(Table_TrackDisplacement[[#This Row],[Track ID]],Table__Track_Baseline[Track ID],Table__Track_Baseline[Avg. Cant],"-")</f>
        <v>6.671553852523715</v>
      </c>
      <c r="R1058" s="29">
        <f>Table_TrackDisplacement[[#This Row],[Cant Raw Data]]-Table_TrackDisplacement[[#This Row],[BL Cant Raw Data]]</f>
        <v>0.19715096478378769</v>
      </c>
      <c r="S1058" s="30">
        <f>(Table_TrackDisplacement[[#This Row],[Delta LR Z]]-Table_TrackDisplacement[[#This Row],[Delta RR Z]])*1000</f>
        <v>0.19715096478378769</v>
      </c>
      <c r="T1058" s="29">
        <f>Table_TrackDisplacement[[#This Row],[Cant Delta Data]]-Table_TrackDisplacement[[#This Row],[Raw Cant Change]]</f>
        <v>0</v>
      </c>
      <c r="U1058" s="29">
        <f ca="1">IFERROR(Table_TrackDisplacement[[#This Row],[Cant Raw Data]]-OFFSET(Table_TrackDisplacement[[#This Row],[Cant Raw Data]],-2,0),"-")</f>
        <v>1.5898542852639252</v>
      </c>
      <c r="V1058" s="29">
        <f ca="1">_xlfn.XLOOKUP(Table_TrackDisplacement[[#This Row],[Track ID]],Table__Track_Baseline[Track ID],Table__Track_Baseline[Avg. Twist],"-")</f>
        <v>1.4438090996584663</v>
      </c>
      <c r="W1058" s="29">
        <f ca="1">IFERROR(Table_TrackDisplacement[[#This Row],[Twist Raw Data]]-Table_TrackDisplacement[[#This Row],[BL Twist Raw Data]],"-")</f>
        <v>0.14604518560545898</v>
      </c>
      <c r="X1058" s="29">
        <f ca="1">IFERROR(Table_TrackDisplacement[[#This Row],[Cant Delta Data]]-OFFSET(Table_TrackDisplacement[[#This Row],[Cant Delta Data]],-2,0),"-")</f>
        <v>0.14604518560545898</v>
      </c>
      <c r="Y1058" s="29">
        <f ca="1">IFERROR(Table_TrackDisplacement[[#This Row],[Twist Delta Data]]-Table_TrackDisplacement[[#This Row],[Raw Twist Change]],"-")</f>
        <v>0</v>
      </c>
      <c r="Z10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1312.8350921134449</v>
      </c>
      <c r="AA1058" s="29">
        <f>_xlfn.XLOOKUP(Table_TrackDisplacement[[#This Row],[Track ID]],Table__Track_Baseline[Track ID],Table__Track_Baseline[Avg. Gauge],"-")</f>
        <v>1313.0767033808097</v>
      </c>
      <c r="AB1058" s="29">
        <f>IFERROR(Table_TrackDisplacement[[#This Row],[Gauge Raw Data]]-Table_TrackDisplacement[[#This Row],[BL Gauge Raw Data]],"-")</f>
        <v>-0.24161126736476035</v>
      </c>
      <c r="AC10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0.36079847298067186</v>
      </c>
    </row>
    <row r="1059" spans="1:29" x14ac:dyDescent="0.25">
      <c r="A1059" s="27">
        <v>45855.291666666664</v>
      </c>
      <c r="B1059" s="28" t="s">
        <v>28</v>
      </c>
      <c r="C1059" s="28" t="str">
        <f>Table_TrackDisplacement[[#This Row],[Epoch]]&amp;"-"&amp;Table_TrackDisplacement[[#This Row],[Track ID]]</f>
        <v>45855.2916666667-250-RL-OP-0037</v>
      </c>
      <c r="D1059" s="34">
        <v>51901.483985740822</v>
      </c>
      <c r="E1059" s="34">
        <v>159191.04522390474</v>
      </c>
      <c r="F1059" s="34">
        <v>18.865272992835639</v>
      </c>
      <c r="G1059" s="34">
        <v>51901.127642657782</v>
      </c>
      <c r="H1059" s="34">
        <v>159189.77966494591</v>
      </c>
      <c r="I1059" s="34">
        <v>18.857757738903583</v>
      </c>
      <c r="J1059" s="33">
        <v>-8.1160081026609987E-4</v>
      </c>
      <c r="K1059" s="33">
        <v>2.007634291658178E-3</v>
      </c>
      <c r="L1059" s="33">
        <v>-7.2700716436102653E-4</v>
      </c>
      <c r="M1059" s="33">
        <v>-1.0100083745783195E-3</v>
      </c>
      <c r="N1059" s="33">
        <v>1.9657909288071096E-3</v>
      </c>
      <c r="O1059" s="33">
        <v>-8.0882529908166134E-4</v>
      </c>
      <c r="P1059" s="29">
        <f>(Table_TrackDisplacement[[#This Row],[LR Track Z]]-Table_TrackDisplacement[[#This Row],[RR Track Z]])*1000</f>
        <v>7.5152539320555434</v>
      </c>
      <c r="Q1059" s="29">
        <f>_xlfn.XLOOKUP(Table_TrackDisplacement[[#This Row],[Track ID]],Table__Track_Baseline[Track ID],Table__Track_Baseline[Avg. Cant],"-")</f>
        <v>7.4334357973349086</v>
      </c>
      <c r="R1059" s="29">
        <f>Table_TrackDisplacement[[#This Row],[Cant Raw Data]]-Table_TrackDisplacement[[#This Row],[BL Cant Raw Data]]</f>
        <v>8.1818134720634816E-2</v>
      </c>
      <c r="S1059" s="30">
        <f>(Table_TrackDisplacement[[#This Row],[Delta LR Z]]-Table_TrackDisplacement[[#This Row],[Delta RR Z]])*1000</f>
        <v>8.1818134720634816E-2</v>
      </c>
      <c r="T1059" s="29">
        <f>Table_TrackDisplacement[[#This Row],[Cant Delta Data]]-Table_TrackDisplacement[[#This Row],[Raw Cant Change]]</f>
        <v>0</v>
      </c>
      <c r="U1059" s="29">
        <f ca="1">IFERROR(Table_TrackDisplacement[[#This Row],[Cant Raw Data]]-OFFSET(Table_TrackDisplacement[[#This Row],[Cant Raw Data]],-2,0),"-")</f>
        <v>1.2930982295031868</v>
      </c>
      <c r="V1059" s="29">
        <f ca="1">_xlfn.XLOOKUP(Table_TrackDisplacement[[#This Row],[Track ID]],Table__Track_Baseline[Track ID],Table__Track_Baseline[Avg. Twist],"-")</f>
        <v>1.5237638896259398</v>
      </c>
      <c r="W1059" s="29">
        <f ca="1">IFERROR(Table_TrackDisplacement[[#This Row],[Twist Raw Data]]-Table_TrackDisplacement[[#This Row],[BL Twist Raw Data]],"-")</f>
        <v>-0.23066566012275302</v>
      </c>
      <c r="X1059" s="29">
        <f ca="1">IFERROR(Table_TrackDisplacement[[#This Row],[Cant Delta Data]]-OFFSET(Table_TrackDisplacement[[#This Row],[Cant Delta Data]],-2,0),"-")</f>
        <v>-0.23066566012275302</v>
      </c>
      <c r="Y1059" s="29">
        <f ca="1">IFERROR(Table_TrackDisplacement[[#This Row],[Twist Delta Data]]-Table_TrackDisplacement[[#This Row],[Raw Twist Change]],"-")</f>
        <v>0</v>
      </c>
      <c r="Z10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1314.7913713478438</v>
      </c>
      <c r="AA1059" s="29">
        <f>_xlfn.XLOOKUP(Table_TrackDisplacement[[#This Row],[Track ID]],Table__Track_Baseline[Track ID],Table__Track_Baseline[Avg. Gauge],"-")</f>
        <v>1314.6968682557522</v>
      </c>
      <c r="AB1059" s="29">
        <f>IFERROR(Table_TrackDisplacement[[#This Row],[Gauge Raw Data]]-Table_TrackDisplacement[[#This Row],[BL Gauge Raw Data]],"-")</f>
        <v>9.4503092091599683E-2</v>
      </c>
      <c r="AC10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0.21865643315520741</v>
      </c>
    </row>
    <row r="1060" spans="1:29" x14ac:dyDescent="0.25">
      <c r="A1060" s="27">
        <v>45855.291666666664</v>
      </c>
      <c r="B1060" s="28" t="s">
        <v>29</v>
      </c>
      <c r="C1060" s="28" t="str">
        <f>Table_TrackDisplacement[[#This Row],[Epoch]]&amp;"-"&amp;Table_TrackDisplacement[[#This Row],[Track ID]]</f>
        <v>45855.2916666667-250-RL-OP-0038</v>
      </c>
      <c r="D1060" s="34">
        <v>51902.446769943585</v>
      </c>
      <c r="E1060" s="34">
        <v>159190.77724554107</v>
      </c>
      <c r="F1060" s="34">
        <v>18.865124762962974</v>
      </c>
      <c r="G1060" s="34">
        <v>51902.099872443272</v>
      </c>
      <c r="H1060" s="34">
        <v>159189.50704742008</v>
      </c>
      <c r="I1060" s="34">
        <v>18.8569</v>
      </c>
      <c r="J1060" s="33">
        <v>-9.9588614830281585E-4</v>
      </c>
      <c r="K1060" s="33">
        <v>2.3484571429435164E-3</v>
      </c>
      <c r="L1060" s="33">
        <v>-9.6042001974083746E-4</v>
      </c>
      <c r="M1060" s="33">
        <v>3.774315700866282E-6</v>
      </c>
      <c r="N1060" s="33">
        <v>1.6804770566523075E-3</v>
      </c>
      <c r="O1060" s="33">
        <v>-1.0000000000012221E-3</v>
      </c>
      <c r="P1060" s="29">
        <f>(Table_TrackDisplacement[[#This Row],[LR Track Z]]-Table_TrackDisplacement[[#This Row],[RR Track Z]])*1000</f>
        <v>8.2247629629748076</v>
      </c>
      <c r="Q1060" s="29">
        <f>_xlfn.XLOOKUP(Table_TrackDisplacement[[#This Row],[Track ID]],Table__Track_Baseline[Track ID],Table__Track_Baseline[Avg. Cant],"-")</f>
        <v>8.1851829827144229</v>
      </c>
      <c r="R1060" s="29">
        <f>Table_TrackDisplacement[[#This Row],[Cant Raw Data]]-Table_TrackDisplacement[[#This Row],[BL Cant Raw Data]]</f>
        <v>3.9579980260384673E-2</v>
      </c>
      <c r="S1060" s="30">
        <f>(Table_TrackDisplacement[[#This Row],[Delta LR Z]]-Table_TrackDisplacement[[#This Row],[Delta RR Z]])*1000</f>
        <v>3.9579980260384673E-2</v>
      </c>
      <c r="T1060" s="29">
        <f>Table_TrackDisplacement[[#This Row],[Cant Delta Data]]-Table_TrackDisplacement[[#This Row],[Raw Cant Change]]</f>
        <v>0</v>
      </c>
      <c r="U1060" s="29">
        <f ca="1">IFERROR(Table_TrackDisplacement[[#This Row],[Cant Raw Data]]-OFFSET(Table_TrackDisplacement[[#This Row],[Cant Raw Data]],-2,0),"-")</f>
        <v>1.3560581456673049</v>
      </c>
      <c r="V1060" s="29">
        <f ca="1">_xlfn.XLOOKUP(Table_TrackDisplacement[[#This Row],[Track ID]],Table__Track_Baseline[Track ID],Table__Track_Baseline[Avg. Twist],"-")</f>
        <v>1.5136291301907079</v>
      </c>
      <c r="W1060" s="29">
        <f ca="1">IFERROR(Table_TrackDisplacement[[#This Row],[Twist Raw Data]]-Table_TrackDisplacement[[#This Row],[BL Twist Raw Data]],"-")</f>
        <v>-0.15757098452340301</v>
      </c>
      <c r="X1060" s="29">
        <f ca="1">IFERROR(Table_TrackDisplacement[[#This Row],[Cant Delta Data]]-OFFSET(Table_TrackDisplacement[[#This Row],[Cant Delta Data]],-2,0),"-")</f>
        <v>-0.15757098452340301</v>
      </c>
      <c r="Y1060" s="29">
        <f ca="1">IFERROR(Table_TrackDisplacement[[#This Row],[Twist Delta Data]]-Table_TrackDisplacement[[#This Row],[Raw Twist Change]],"-")</f>
        <v>0</v>
      </c>
      <c r="Z10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1316.7417320926966</v>
      </c>
      <c r="AA1060" s="29">
        <f>_xlfn.XLOOKUP(Table_TrackDisplacement[[#This Row],[Track ID]],Table__Track_Baseline[Track ID],Table__Track_Baseline[Avg. Gauge],"-")</f>
        <v>1316.360972673865</v>
      </c>
      <c r="AB1060" s="29">
        <f>IFERROR(Table_TrackDisplacement[[#This Row],[Gauge Raw Data]]-Table_TrackDisplacement[[#This Row],[BL Gauge Raw Data]],"-")</f>
        <v>0.38075941883153064</v>
      </c>
      <c r="AC10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1.2029484668143853</v>
      </c>
    </row>
    <row r="1061" spans="1:29" x14ac:dyDescent="0.25">
      <c r="A1061" s="27">
        <v>45855.291666666664</v>
      </c>
      <c r="B1061" s="28" t="s">
        <v>30</v>
      </c>
      <c r="C1061" s="28" t="str">
        <f>Table_TrackDisplacement[[#This Row],[Epoch]]&amp;"-"&amp;Table_TrackDisplacement[[#This Row],[Track ID]]</f>
        <v>45855.2916666667-250-RL-OP-0039</v>
      </c>
      <c r="D1061" s="34">
        <v>51903.411366943481</v>
      </c>
      <c r="E1061" s="34">
        <v>159190.51351814222</v>
      </c>
      <c r="F1061" s="34">
        <v>18.865822542397968</v>
      </c>
      <c r="G1061" s="34">
        <v>51903.064539433311</v>
      </c>
      <c r="H1061" s="34">
        <v>159189.24357522361</v>
      </c>
      <c r="I1061" s="34">
        <v>18.8569</v>
      </c>
      <c r="J1061" s="33">
        <v>-9.7287803509971127E-4</v>
      </c>
      <c r="K1061" s="33">
        <v>2.4330421874765307E-3</v>
      </c>
      <c r="L1061" s="33">
        <v>-7.390554768917923E-4</v>
      </c>
      <c r="M1061" s="33">
        <v>3.1982955988496542E-5</v>
      </c>
      <c r="N1061" s="33">
        <v>1.7836939368862659E-3</v>
      </c>
      <c r="O1061" s="33">
        <v>-1.0000000000012221E-3</v>
      </c>
      <c r="P1061" s="29">
        <f>(Table_TrackDisplacement[[#This Row],[LR Track Z]]-Table_TrackDisplacement[[#This Row],[RR Track Z]])*1000</f>
        <v>8.9225423979684138</v>
      </c>
      <c r="Q1061" s="29">
        <f>_xlfn.XLOOKUP(Table_TrackDisplacement[[#This Row],[Track ID]],Table__Track_Baseline[Track ID],Table__Track_Baseline[Avg. Cant],"-")</f>
        <v>8.6615978748589839</v>
      </c>
      <c r="R1061" s="29">
        <f>Table_TrackDisplacement[[#This Row],[Cant Raw Data]]-Table_TrackDisplacement[[#This Row],[BL Cant Raw Data]]</f>
        <v>0.26094452310942984</v>
      </c>
      <c r="S1061" s="30">
        <f>(Table_TrackDisplacement[[#This Row],[Delta LR Z]]-Table_TrackDisplacement[[#This Row],[Delta RR Z]])*1000</f>
        <v>0.26094452310942984</v>
      </c>
      <c r="T1061" s="29">
        <f>Table_TrackDisplacement[[#This Row],[Cant Delta Data]]-Table_TrackDisplacement[[#This Row],[Raw Cant Change]]</f>
        <v>0</v>
      </c>
      <c r="U1061" s="29">
        <f ca="1">IFERROR(Table_TrackDisplacement[[#This Row],[Cant Raw Data]]-OFFSET(Table_TrackDisplacement[[#This Row],[Cant Raw Data]],-2,0),"-")</f>
        <v>1.4072884659128704</v>
      </c>
      <c r="V1061" s="29">
        <f ca="1">_xlfn.XLOOKUP(Table_TrackDisplacement[[#This Row],[Track ID]],Table__Track_Baseline[Track ID],Table__Track_Baseline[Avg. Twist],"-")</f>
        <v>1.2281620775240754</v>
      </c>
      <c r="W1061" s="29">
        <f ca="1">IFERROR(Table_TrackDisplacement[[#This Row],[Twist Raw Data]]-Table_TrackDisplacement[[#This Row],[BL Twist Raw Data]],"-")</f>
        <v>0.17912638838879502</v>
      </c>
      <c r="X1061" s="29">
        <f ca="1">IFERROR(Table_TrackDisplacement[[#This Row],[Cant Delta Data]]-OFFSET(Table_TrackDisplacement[[#This Row],[Cant Delta Data]],-2,0),"-")</f>
        <v>0.17912638838879502</v>
      </c>
      <c r="Y1061" s="29">
        <f ca="1">IFERROR(Table_TrackDisplacement[[#This Row],[Twist Delta Data]]-Table_TrackDisplacement[[#This Row],[Raw Twist Change]],"-")</f>
        <v>0</v>
      </c>
      <c r="Z10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1316.4816558238076</v>
      </c>
      <c r="AA1061" s="29">
        <f>_xlfn.XLOOKUP(Table_TrackDisplacement[[#This Row],[Track ID]],Table__Track_Baseline[Track ID],Table__Track_Baseline[Avg. Gauge],"-")</f>
        <v>1316.118744445334</v>
      </c>
      <c r="AB1061" s="29">
        <f>IFERROR(Table_TrackDisplacement[[#This Row],[Gauge Raw Data]]-Table_TrackDisplacement[[#This Row],[BL Gauge Raw Data]],"-")</f>
        <v>0.36291137847365462</v>
      </c>
      <c r="AC10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1.2245369762061986</v>
      </c>
    </row>
    <row r="1062" spans="1:29" x14ac:dyDescent="0.25">
      <c r="A1062" s="27">
        <v>45855.291666666664</v>
      </c>
      <c r="B1062" s="28" t="s">
        <v>31</v>
      </c>
      <c r="C1062" s="28" t="str">
        <f>Table_TrackDisplacement[[#This Row],[Epoch]]&amp;"-"&amp;Table_TrackDisplacement[[#This Row],[Track ID]]</f>
        <v>45855.2916666667-250-RL-OP-0040</v>
      </c>
      <c r="D1062" s="34">
        <v>51904.375963943377</v>
      </c>
      <c r="E1062" s="34">
        <v>159190.2497907434</v>
      </c>
      <c r="F1062" s="34">
        <v>18.866520321832958</v>
      </c>
      <c r="G1062" s="34">
        <v>51904.029206423358</v>
      </c>
      <c r="H1062" s="34">
        <v>159188.9801030271</v>
      </c>
      <c r="I1062" s="34">
        <v>18.8569</v>
      </c>
      <c r="J1062" s="33">
        <v>-9.498699291725643E-4</v>
      </c>
      <c r="K1062" s="33">
        <v>2.5176272611133754E-3</v>
      </c>
      <c r="L1062" s="33">
        <v>-5.1769093404629984E-4</v>
      </c>
      <c r="M1062" s="33">
        <v>6.0191603552084416E-5</v>
      </c>
      <c r="N1062" s="33">
        <v>1.8869107880163938E-3</v>
      </c>
      <c r="O1062" s="33">
        <v>-1.0000000000012221E-3</v>
      </c>
      <c r="P1062" s="29">
        <f>(Table_TrackDisplacement[[#This Row],[LR Track Z]]-Table_TrackDisplacement[[#This Row],[RR Track Z]])*1000</f>
        <v>9.6203218329584672</v>
      </c>
      <c r="Q1062" s="29">
        <f>_xlfn.XLOOKUP(Table_TrackDisplacement[[#This Row],[Track ID]],Table__Track_Baseline[Track ID],Table__Track_Baseline[Avg. Cant],"-")</f>
        <v>9.1380127670035449</v>
      </c>
      <c r="R1062" s="29">
        <f>Table_TrackDisplacement[[#This Row],[Cant Raw Data]]-Table_TrackDisplacement[[#This Row],[BL Cant Raw Data]]</f>
        <v>0.48230906595492229</v>
      </c>
      <c r="S1062" s="30">
        <f>(Table_TrackDisplacement[[#This Row],[Delta LR Z]]-Table_TrackDisplacement[[#This Row],[Delta RR Z]])*1000</f>
        <v>0.48230906595492229</v>
      </c>
      <c r="T1062" s="29">
        <f>Table_TrackDisplacement[[#This Row],[Cant Delta Data]]-Table_TrackDisplacement[[#This Row],[Raw Cant Change]]</f>
        <v>0</v>
      </c>
      <c r="U1062" s="29">
        <f ca="1">IFERROR(Table_TrackDisplacement[[#This Row],[Cant Raw Data]]-OFFSET(Table_TrackDisplacement[[#This Row],[Cant Raw Data]],-2,0),"-")</f>
        <v>1.3955588699836596</v>
      </c>
      <c r="V1062" s="29">
        <f ca="1">_xlfn.XLOOKUP(Table_TrackDisplacement[[#This Row],[Track ID]],Table__Track_Baseline[Track ID],Table__Track_Baseline[Avg. Twist],"-")</f>
        <v>0.95282978428912202</v>
      </c>
      <c r="W1062" s="29">
        <f ca="1">IFERROR(Table_TrackDisplacement[[#This Row],[Twist Raw Data]]-Table_TrackDisplacement[[#This Row],[BL Twist Raw Data]],"-")</f>
        <v>0.44272908569453762</v>
      </c>
      <c r="X1062" s="29">
        <f ca="1">IFERROR(Table_TrackDisplacement[[#This Row],[Cant Delta Data]]-OFFSET(Table_TrackDisplacement[[#This Row],[Cant Delta Data]],-2,0),"-")</f>
        <v>0.44272908569453762</v>
      </c>
      <c r="Y1062" s="29">
        <f ca="1">IFERROR(Table_TrackDisplacement[[#This Row],[Twist Delta Data]]-Table_TrackDisplacement[[#This Row],[Raw Twist Change]],"-")</f>
        <v>0</v>
      </c>
      <c r="Z10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1316.2219513423672</v>
      </c>
      <c r="AA1062" s="29">
        <f>_xlfn.XLOOKUP(Table_TrackDisplacement[[#This Row],[Track ID]],Table__Track_Baseline[Track ID],Table__Track_Baseline[Avg. Gauge],"-")</f>
        <v>1315.8766898367924</v>
      </c>
      <c r="AB1062" s="29">
        <f>IFERROR(Table_TrackDisplacement[[#This Row],[Gauge Raw Data]]-Table_TrackDisplacement[[#This Row],[BL Gauge Raw Data]],"-")</f>
        <v>0.3452615055748538</v>
      </c>
      <c r="AC10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1.2847760911646324</v>
      </c>
    </row>
    <row r="1063" spans="1:29" x14ac:dyDescent="0.25">
      <c r="A1063" s="27">
        <v>45855.291666666664</v>
      </c>
      <c r="B1063" s="28" t="s">
        <v>32</v>
      </c>
      <c r="C1063" s="28" t="str">
        <f>Table_TrackDisplacement[[#This Row],[Epoch]]&amp;"-"&amp;Table_TrackDisplacement[[#This Row],[Track ID]]</f>
        <v>45855.2916666667-250-RL-OP-0041</v>
      </c>
      <c r="D1063" s="34">
        <v>51905.341841450259</v>
      </c>
      <c r="E1063" s="34">
        <v>159189.98717913547</v>
      </c>
      <c r="F1063" s="34">
        <v>18.867392406740745</v>
      </c>
      <c r="G1063" s="34">
        <v>51905.003861376892</v>
      </c>
      <c r="H1063" s="34">
        <v>159188.71499131437</v>
      </c>
      <c r="I1063" s="34">
        <v>18.857104705007345</v>
      </c>
      <c r="J1063" s="33">
        <v>7.2817783802747726E-8</v>
      </c>
      <c r="K1063" s="33">
        <v>2.3333140416070819E-3</v>
      </c>
      <c r="L1063" s="33">
        <v>-3.7311640754822406E-4</v>
      </c>
      <c r="M1063" s="33">
        <v>4.1235252865590155E-6</v>
      </c>
      <c r="N1063" s="33">
        <v>2.0155483507551253E-3</v>
      </c>
      <c r="O1063" s="33">
        <v>-9.9999371764525335E-4</v>
      </c>
      <c r="P1063" s="29">
        <f>(Table_TrackDisplacement[[#This Row],[LR Track Z]]-Table_TrackDisplacement[[#This Row],[RR Track Z]])*1000</f>
        <v>10.287701733400212</v>
      </c>
      <c r="Q1063" s="29">
        <f>_xlfn.XLOOKUP(Table_TrackDisplacement[[#This Row],[Track ID]],Table__Track_Baseline[Track ID],Table__Track_Baseline[Avg. Cant],"-")</f>
        <v>9.6608244233031826</v>
      </c>
      <c r="R1063" s="29">
        <f>Table_TrackDisplacement[[#This Row],[Cant Raw Data]]-Table_TrackDisplacement[[#This Row],[BL Cant Raw Data]]</f>
        <v>0.62687731009702929</v>
      </c>
      <c r="S1063" s="30">
        <f>(Table_TrackDisplacement[[#This Row],[Delta LR Z]]-Table_TrackDisplacement[[#This Row],[Delta RR Z]])*1000</f>
        <v>0.62687731009702929</v>
      </c>
      <c r="T1063" s="29">
        <f>Table_TrackDisplacement[[#This Row],[Cant Delta Data]]-Table_TrackDisplacement[[#This Row],[Raw Cant Change]]</f>
        <v>0</v>
      </c>
      <c r="U1063" s="29">
        <f ca="1">IFERROR(Table_TrackDisplacement[[#This Row],[Cant Raw Data]]-OFFSET(Table_TrackDisplacement[[#This Row],[Cant Raw Data]],-2,0),"-")</f>
        <v>1.3651593354317981</v>
      </c>
      <c r="V1063" s="29">
        <f ca="1">_xlfn.XLOOKUP(Table_TrackDisplacement[[#This Row],[Track ID]],Table__Track_Baseline[Track ID],Table__Track_Baseline[Avg. Twist],"-")</f>
        <v>0.99922654844419867</v>
      </c>
      <c r="W1063" s="29">
        <f ca="1">IFERROR(Table_TrackDisplacement[[#This Row],[Twist Raw Data]]-Table_TrackDisplacement[[#This Row],[BL Twist Raw Data]],"-")</f>
        <v>0.36593278698759946</v>
      </c>
      <c r="X1063" s="29">
        <f ca="1">IFERROR(Table_TrackDisplacement[[#This Row],[Cant Delta Data]]-OFFSET(Table_TrackDisplacement[[#This Row],[Cant Delta Data]],-2,0),"-")</f>
        <v>0.36593278698759946</v>
      </c>
      <c r="Y1063" s="29">
        <f ca="1">IFERROR(Table_TrackDisplacement[[#This Row],[Twist Delta Data]]-Table_TrackDisplacement[[#This Row],[Raw Twist Change]],"-")</f>
        <v>0</v>
      </c>
      <c r="Z10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1316.3579372492436</v>
      </c>
      <c r="AA1063" s="29">
        <f>_xlfn.XLOOKUP(Table_TrackDisplacement[[#This Row],[Track ID]],Table__Track_Baseline[Track ID],Table__Track_Baseline[Avg. Gauge],"-")</f>
        <v>1316.0471258679206</v>
      </c>
      <c r="AB1063" s="29">
        <f>IFERROR(Table_TrackDisplacement[[#This Row],[Gauge Raw Data]]-Table_TrackDisplacement[[#This Row],[BL Gauge Raw Data]],"-")</f>
        <v>0.31081138132299202</v>
      </c>
      <c r="AC10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0.70282757802207885</v>
      </c>
    </row>
    <row r="1064" spans="1:29" x14ac:dyDescent="0.25">
      <c r="A1064" s="27">
        <v>45855.291666666664</v>
      </c>
      <c r="B1064" s="28" t="s">
        <v>33</v>
      </c>
      <c r="C1064" s="28" t="str">
        <f>Table_TrackDisplacement[[#This Row],[Epoch]]&amp;"-"&amp;Table_TrackDisplacement[[#This Row],[Track ID]]</f>
        <v>45855.2916666667-250-RL-OP-0042</v>
      </c>
      <c r="D1064" s="34">
        <v>51906.308594977025</v>
      </c>
      <c r="E1064" s="34">
        <v>159189.73147487876</v>
      </c>
      <c r="F1064" s="34">
        <v>18.869110425193991</v>
      </c>
      <c r="G1064" s="34">
        <v>51905.970489987638</v>
      </c>
      <c r="H1064" s="34">
        <v>159188.45881371963</v>
      </c>
      <c r="I1064" s="34">
        <v>18.858577402901904</v>
      </c>
      <c r="J1064" s="33">
        <v>5.0066591938957572E-7</v>
      </c>
      <c r="K1064" s="33">
        <v>2.3332008859142661E-3</v>
      </c>
      <c r="L1064" s="33">
        <v>-6.0685949931382765E-4</v>
      </c>
      <c r="M1064" s="33">
        <v>3.3789161534514278E-5</v>
      </c>
      <c r="N1064" s="33">
        <v>2.1274067985359579E-3</v>
      </c>
      <c r="O1064" s="33">
        <v>-9.999485208389558E-4</v>
      </c>
      <c r="P1064" s="29">
        <f>(Table_TrackDisplacement[[#This Row],[LR Track Z]]-Table_TrackDisplacement[[#This Row],[RR Track Z]])*1000</f>
        <v>10.533022292086969</v>
      </c>
      <c r="Q1064" s="29">
        <f>_xlfn.XLOOKUP(Table_TrackDisplacement[[#This Row],[Track ID]],Table__Track_Baseline[Track ID],Table__Track_Baseline[Avg. Cant],"-")</f>
        <v>10.139933270561841</v>
      </c>
      <c r="R1064" s="29">
        <f>Table_TrackDisplacement[[#This Row],[Cant Raw Data]]-Table_TrackDisplacement[[#This Row],[BL Cant Raw Data]]</f>
        <v>0.39308902152512815</v>
      </c>
      <c r="S1064" s="30">
        <f>(Table_TrackDisplacement[[#This Row],[Delta LR Z]]-Table_TrackDisplacement[[#This Row],[Delta RR Z]])*1000</f>
        <v>0.39308902152512815</v>
      </c>
      <c r="T1064" s="29">
        <f>Table_TrackDisplacement[[#This Row],[Cant Delta Data]]-Table_TrackDisplacement[[#This Row],[Raw Cant Change]]</f>
        <v>0</v>
      </c>
      <c r="U1064" s="29">
        <f ca="1">IFERROR(Table_TrackDisplacement[[#This Row],[Cant Raw Data]]-OFFSET(Table_TrackDisplacement[[#This Row],[Cant Raw Data]],-2,0),"-")</f>
        <v>0.91270045912850151</v>
      </c>
      <c r="V1064" s="29">
        <f ca="1">_xlfn.XLOOKUP(Table_TrackDisplacement[[#This Row],[Track ID]],Table__Track_Baseline[Track ID],Table__Track_Baseline[Avg. Twist],"-")</f>
        <v>1.0019205035582956</v>
      </c>
      <c r="W1064" s="29">
        <f ca="1">IFERROR(Table_TrackDisplacement[[#This Row],[Twist Raw Data]]-Table_TrackDisplacement[[#This Row],[BL Twist Raw Data]],"-")</f>
        <v>-8.9220044429794143E-2</v>
      </c>
      <c r="X1064" s="29">
        <f ca="1">IFERROR(Table_TrackDisplacement[[#This Row],[Cant Delta Data]]-OFFSET(Table_TrackDisplacement[[#This Row],[Cant Delta Data]],-2,0),"-")</f>
        <v>-8.9220044429794143E-2</v>
      </c>
      <c r="Y1064" s="29">
        <f ca="1">IFERROR(Table_TrackDisplacement[[#This Row],[Twist Delta Data]]-Table_TrackDisplacement[[#This Row],[Raw Twist Change]],"-")</f>
        <v>0</v>
      </c>
      <c r="Z10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1316.849404593481</v>
      </c>
      <c r="AA1064" s="29">
        <f>_xlfn.XLOOKUP(Table_TrackDisplacement[[#This Row],[Track ID]],Table__Track_Baseline[Track ID],Table__Track_Baseline[Avg. Gauge],"-")</f>
        <v>1316.655979842496</v>
      </c>
      <c r="AB1064" s="29">
        <f>IFERROR(Table_TrackDisplacement[[#This Row],[Gauge Raw Data]]-Table_TrackDisplacement[[#This Row],[BL Gauge Raw Data]],"-")</f>
        <v>0.19342475098505929</v>
      </c>
      <c r="AC10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0.44494753531598707</v>
      </c>
    </row>
    <row r="1065" spans="1:29" x14ac:dyDescent="0.25">
      <c r="A1065" s="27">
        <v>45855.291666666664</v>
      </c>
      <c r="B1065" s="28" t="s">
        <v>34</v>
      </c>
      <c r="C1065" s="28" t="str">
        <f>Table_TrackDisplacement[[#This Row],[Epoch]]&amp;"-"&amp;Table_TrackDisplacement[[#This Row],[Track ID]]</f>
        <v>45855.2916666667-250-RL-OP-0043</v>
      </c>
      <c r="D1065" s="34">
        <v>51907.275348503783</v>
      </c>
      <c r="E1065" s="34">
        <v>159189.47577062206</v>
      </c>
      <c r="F1065" s="34">
        <v>18.870828443647241</v>
      </c>
      <c r="G1065" s="34">
        <v>51906.937118598384</v>
      </c>
      <c r="H1065" s="34">
        <v>159188.20263612489</v>
      </c>
      <c r="I1065" s="34">
        <v>18.860050100796464</v>
      </c>
      <c r="J1065" s="33">
        <v>9.2849950306117535E-7</v>
      </c>
      <c r="K1065" s="33">
        <v>2.3330877593252808E-3</v>
      </c>
      <c r="L1065" s="33">
        <v>-8.4060259107232582E-4</v>
      </c>
      <c r="M1065" s="33">
        <v>6.3454805058427155E-5</v>
      </c>
      <c r="N1065" s="33">
        <v>2.239265275420621E-3</v>
      </c>
      <c r="O1065" s="33">
        <v>-9.9990332403265825E-4</v>
      </c>
      <c r="P1065" s="29">
        <f>(Table_TrackDisplacement[[#This Row],[LR Track Z]]-Table_TrackDisplacement[[#This Row],[RR Track Z]])*1000</f>
        <v>10.778342850777278</v>
      </c>
      <c r="Q1065" s="29">
        <f>_xlfn.XLOOKUP(Table_TrackDisplacement[[#This Row],[Track ID]],Table__Track_Baseline[Track ID],Table__Track_Baseline[Avg. Cant],"-")</f>
        <v>10.619042117816946</v>
      </c>
      <c r="R1065" s="29">
        <f>Table_TrackDisplacement[[#This Row],[Cant Raw Data]]-Table_TrackDisplacement[[#This Row],[BL Cant Raw Data]]</f>
        <v>0.15930073296033243</v>
      </c>
      <c r="S1065" s="30">
        <f>(Table_TrackDisplacement[[#This Row],[Delta LR Z]]-Table_TrackDisplacement[[#This Row],[Delta RR Z]])*1000</f>
        <v>0.15930073296033243</v>
      </c>
      <c r="T1065" s="29">
        <f>Table_TrackDisplacement[[#This Row],[Cant Delta Data]]-Table_TrackDisplacement[[#This Row],[Raw Cant Change]]</f>
        <v>0</v>
      </c>
      <c r="U1065" s="29">
        <f ca="1">IFERROR(Table_TrackDisplacement[[#This Row],[Cant Raw Data]]-OFFSET(Table_TrackDisplacement[[#This Row],[Cant Raw Data]],-2,0),"-")</f>
        <v>0.49064111737706639</v>
      </c>
      <c r="V1065" s="29">
        <f ca="1">_xlfn.XLOOKUP(Table_TrackDisplacement[[#This Row],[Track ID]],Table__Track_Baseline[Track ID],Table__Track_Baseline[Avg. Twist],"-")</f>
        <v>0.95821769451376326</v>
      </c>
      <c r="W1065" s="29">
        <f ca="1">IFERROR(Table_TrackDisplacement[[#This Row],[Twist Raw Data]]-Table_TrackDisplacement[[#This Row],[BL Twist Raw Data]],"-")</f>
        <v>-0.46757657713669687</v>
      </c>
      <c r="X1065" s="29">
        <f ca="1">IFERROR(Table_TrackDisplacement[[#This Row],[Cant Delta Data]]-OFFSET(Table_TrackDisplacement[[#This Row],[Cant Delta Data]],-2,0),"-")</f>
        <v>-0.46757657713669687</v>
      </c>
      <c r="Y1065" s="29">
        <f ca="1">IFERROR(Table_TrackDisplacement[[#This Row],[Twist Delta Data]]-Table_TrackDisplacement[[#This Row],[Raw Twist Change]],"-")</f>
        <v>0</v>
      </c>
      <c r="Z10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1317.3409161878221</v>
      </c>
      <c r="AA1065" s="29">
        <f>_xlfn.XLOOKUP(Table_TrackDisplacement[[#This Row],[Track ID]],Table__Track_Baseline[Track ID],Table__Track_Baseline[Avg. Gauge],"-")</f>
        <v>1317.2650047757083</v>
      </c>
      <c r="AB1065" s="29">
        <f>IFERROR(Table_TrackDisplacement[[#This Row],[Gauge Raw Data]]-Table_TrackDisplacement[[#This Row],[BL Gauge Raw Data]],"-")</f>
        <v>7.5911412113782717E-2</v>
      </c>
      <c r="AC10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0.19516383090660591</v>
      </c>
    </row>
    <row r="1066" spans="1:29" x14ac:dyDescent="0.25">
      <c r="A1066" s="27">
        <v>45855.291666666664</v>
      </c>
      <c r="B1066" s="28" t="s">
        <v>35</v>
      </c>
      <c r="C1066" s="28" t="str">
        <f>Table_TrackDisplacement[[#This Row],[Epoch]]&amp;"-"&amp;Table_TrackDisplacement[[#This Row],[Track ID]]</f>
        <v>45855.2916666667-250-RL-OP-0044</v>
      </c>
      <c r="D1066" s="34">
        <v>51908.24283118709</v>
      </c>
      <c r="E1066" s="34">
        <v>159189.22359764637</v>
      </c>
      <c r="F1066" s="34">
        <v>18.872859694515245</v>
      </c>
      <c r="G1066" s="34">
        <v>51907.904497607538</v>
      </c>
      <c r="H1066" s="34">
        <v>159187.95012580554</v>
      </c>
      <c r="I1066" s="34">
        <v>18.861830968912905</v>
      </c>
      <c r="J1066" s="33">
        <v>6.0520833358168602E-6</v>
      </c>
      <c r="K1066" s="33">
        <v>2.3572994687128812E-3</v>
      </c>
      <c r="L1066" s="33">
        <v>-9.9988800665329336E-4</v>
      </c>
      <c r="M1066" s="33">
        <v>-8.9197201305069029E-6</v>
      </c>
      <c r="N1066" s="33">
        <v>2.2981630463618785E-3</v>
      </c>
      <c r="O1066" s="33">
        <v>-1.0000215529402112E-3</v>
      </c>
      <c r="P1066" s="29">
        <f>(Table_TrackDisplacement[[#This Row],[LR Track Z]]-Table_TrackDisplacement[[#This Row],[RR Track Z]])*1000</f>
        <v>11.028725602340472</v>
      </c>
      <c r="Q1066" s="29">
        <f>_xlfn.XLOOKUP(Table_TrackDisplacement[[#This Row],[Track ID]],Table__Track_Baseline[Track ID],Table__Track_Baseline[Avg. Cant],"-")</f>
        <v>11.028592056053554</v>
      </c>
      <c r="R1066" s="29">
        <f>Table_TrackDisplacement[[#This Row],[Cant Raw Data]]-Table_TrackDisplacement[[#This Row],[BL Cant Raw Data]]</f>
        <v>1.3354628691786274E-4</v>
      </c>
      <c r="S1066" s="30">
        <f>(Table_TrackDisplacement[[#This Row],[Delta LR Z]]-Table_TrackDisplacement[[#This Row],[Delta RR Z]])*1000</f>
        <v>1.3354628691786274E-4</v>
      </c>
      <c r="T1066" s="29">
        <f>Table_TrackDisplacement[[#This Row],[Cant Delta Data]]-Table_TrackDisplacement[[#This Row],[Raw Cant Change]]</f>
        <v>0</v>
      </c>
      <c r="U1066" s="29">
        <f ca="1">IFERROR(Table_TrackDisplacement[[#This Row],[Cant Raw Data]]-OFFSET(Table_TrackDisplacement[[#This Row],[Cant Raw Data]],-2,0),"-")</f>
        <v>0.49570331025350356</v>
      </c>
      <c r="V1066" s="29">
        <f ca="1">_xlfn.XLOOKUP(Table_TrackDisplacement[[#This Row],[Track ID]],Table__Track_Baseline[Track ID],Table__Track_Baseline[Avg. Twist],"-")</f>
        <v>0.88865878549171384</v>
      </c>
      <c r="W1066" s="29">
        <f ca="1">IFERROR(Table_TrackDisplacement[[#This Row],[Twist Raw Data]]-Table_TrackDisplacement[[#This Row],[BL Twist Raw Data]],"-")</f>
        <v>-0.39295547523821028</v>
      </c>
      <c r="X1066" s="29">
        <f ca="1">IFERROR(Table_TrackDisplacement[[#This Row],[Cant Delta Data]]-OFFSET(Table_TrackDisplacement[[#This Row],[Cant Delta Data]],-2,0),"-")</f>
        <v>-0.39295547523821028</v>
      </c>
      <c r="Y1066" s="29">
        <f ca="1">IFERROR(Table_TrackDisplacement[[#This Row],[Twist Delta Data]]-Table_TrackDisplacement[[#This Row],[Raw Twist Change]],"-")</f>
        <v>0</v>
      </c>
      <c r="Z10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1317.6956299663457</v>
      </c>
      <c r="AA1066" s="29">
        <f>_xlfn.XLOOKUP(Table_TrackDisplacement[[#This Row],[Track ID]],Table__Track_Baseline[Track ID],Table__Track_Baseline[Avg. Gauge],"-")</f>
        <v>1317.6346329476246</v>
      </c>
      <c r="AB1066" s="29">
        <f>IFERROR(Table_TrackDisplacement[[#This Row],[Gauge Raw Data]]-Table_TrackDisplacement[[#This Row],[BL Gauge Raw Data]],"-")</f>
        <v>6.0997018721081986E-2</v>
      </c>
      <c r="AC10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6.1002370299203496E-2</v>
      </c>
    </row>
    <row r="1067" spans="1:29" x14ac:dyDescent="0.25">
      <c r="A1067" s="27">
        <v>45855.291666666664</v>
      </c>
      <c r="B1067" s="28" t="s">
        <v>36</v>
      </c>
      <c r="C1067" s="28" t="str">
        <f>Table_TrackDisplacement[[#This Row],[Epoch]]&amp;"-"&amp;Table_TrackDisplacement[[#This Row],[Track ID]]</f>
        <v>45855.2916666667-250-RL-OP-0045</v>
      </c>
      <c r="D1067" s="34">
        <v>51909.212416550698</v>
      </c>
      <c r="E1067" s="34">
        <v>159188.97885919519</v>
      </c>
      <c r="F1067" s="34">
        <v>18.875563986793463</v>
      </c>
      <c r="G1067" s="34">
        <v>51908.873769331156</v>
      </c>
      <c r="H1067" s="34">
        <v>159187.70414442313</v>
      </c>
      <c r="I1067" s="34">
        <v>18.864173045894045</v>
      </c>
      <c r="J1067" s="33">
        <v>2.5089786504395306E-5</v>
      </c>
      <c r="K1067" s="33">
        <v>2.4326883722096682E-3</v>
      </c>
      <c r="L1067" s="33">
        <v>-9.9953571552902076E-4</v>
      </c>
      <c r="M1067" s="33">
        <v>-3.4059819881804287E-5</v>
      </c>
      <c r="N1067" s="33">
        <v>2.1990358945913613E-3</v>
      </c>
      <c r="O1067" s="33">
        <v>-1.0000822996580894E-3</v>
      </c>
      <c r="P1067" s="29">
        <f>(Table_TrackDisplacement[[#This Row],[LR Track Z]]-Table_TrackDisplacement[[#This Row],[RR Track Z]])*1000</f>
        <v>11.390940899417501</v>
      </c>
      <c r="Q1067" s="29">
        <f>_xlfn.XLOOKUP(Table_TrackDisplacement[[#This Row],[Track ID]],Table__Track_Baseline[Track ID],Table__Track_Baseline[Avg. Cant],"-")</f>
        <v>11.390394315288432</v>
      </c>
      <c r="R1067" s="29">
        <f>Table_TrackDisplacement[[#This Row],[Cant Raw Data]]-Table_TrackDisplacement[[#This Row],[BL Cant Raw Data]]</f>
        <v>5.4658412906860576E-4</v>
      </c>
      <c r="S1067" s="30">
        <f>(Table_TrackDisplacement[[#This Row],[Delta LR Z]]-Table_TrackDisplacement[[#This Row],[Delta RR Z]])*1000</f>
        <v>5.4658412906860576E-4</v>
      </c>
      <c r="T1067" s="29">
        <f>Table_TrackDisplacement[[#This Row],[Cant Delta Data]]-Table_TrackDisplacement[[#This Row],[Raw Cant Change]]</f>
        <v>0</v>
      </c>
      <c r="U1067" s="29">
        <f ca="1">IFERROR(Table_TrackDisplacement[[#This Row],[Cant Raw Data]]-OFFSET(Table_TrackDisplacement[[#This Row],[Cant Raw Data]],-2,0),"-")</f>
        <v>0.61259804864022271</v>
      </c>
      <c r="V1067" s="29">
        <f ca="1">_xlfn.XLOOKUP(Table_TrackDisplacement[[#This Row],[Track ID]],Table__Track_Baseline[Track ID],Table__Track_Baseline[Avg. Twist],"-")</f>
        <v>0.77135219747148653</v>
      </c>
      <c r="W1067" s="29">
        <f ca="1">IFERROR(Table_TrackDisplacement[[#This Row],[Twist Raw Data]]-Table_TrackDisplacement[[#This Row],[BL Twist Raw Data]],"-")</f>
        <v>-0.15875414883126382</v>
      </c>
      <c r="X1067" s="29">
        <f ca="1">IFERROR(Table_TrackDisplacement[[#This Row],[Cant Delta Data]]-OFFSET(Table_TrackDisplacement[[#This Row],[Cant Delta Data]],-2,0),"-")</f>
        <v>-0.15875414883126382</v>
      </c>
      <c r="Y1067" s="29">
        <f ca="1">IFERROR(Table_TrackDisplacement[[#This Row],[Twist Delta Data]]-Table_TrackDisplacement[[#This Row],[Raw Twist Change]],"-")</f>
        <v>0</v>
      </c>
      <c r="Z10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1318.9804558674007</v>
      </c>
      <c r="AA1067" s="29">
        <f>_xlfn.XLOOKUP(Table_TrackDisplacement[[#This Row],[Track ID]],Table__Track_Baseline[Track ID],Table__Track_Baseline[Avg. Gauge],"-")</f>
        <v>1318.7394535583733</v>
      </c>
      <c r="AB1067" s="29">
        <f>IFERROR(Table_TrackDisplacement[[#This Row],[Gauge Raw Data]]-Table_TrackDisplacement[[#This Row],[BL Gauge Raw Data]],"-")</f>
        <v>0.24100230902740805</v>
      </c>
      <c r="AC10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0.24102376436157885</v>
      </c>
    </row>
    <row r="1068" spans="1:29" x14ac:dyDescent="0.25">
      <c r="A1068" s="27">
        <v>45855.291666666664</v>
      </c>
      <c r="B1068" s="28" t="s">
        <v>37</v>
      </c>
      <c r="C1068" s="28" t="str">
        <f>Table_TrackDisplacement[[#This Row],[Epoch]]&amp;"-"&amp;Table_TrackDisplacement[[#This Row],[Track ID]]</f>
        <v>45855.2916666667-250-RL-OP-0046</v>
      </c>
      <c r="D1068" s="34">
        <v>51910.182001914305</v>
      </c>
      <c r="E1068" s="34">
        <v>159188.73412074402</v>
      </c>
      <c r="F1068" s="34">
        <v>18.87826827907168</v>
      </c>
      <c r="G1068" s="34">
        <v>51909.843041054766</v>
      </c>
      <c r="H1068" s="34">
        <v>159187.45816304075</v>
      </c>
      <c r="I1068" s="34">
        <v>18.866515122875185</v>
      </c>
      <c r="J1068" s="33">
        <v>4.4127489672973752E-5</v>
      </c>
      <c r="K1068" s="33">
        <v>2.5080772757064551E-3</v>
      </c>
      <c r="L1068" s="33">
        <v>-9.9918342440474817E-4</v>
      </c>
      <c r="M1068" s="33">
        <v>-5.91999341850169E-5</v>
      </c>
      <c r="N1068" s="33">
        <v>2.0999087719246745E-3</v>
      </c>
      <c r="O1068" s="33">
        <v>-1.0001430463759675E-3</v>
      </c>
      <c r="P1068" s="29">
        <f>(Table_TrackDisplacement[[#This Row],[LR Track Z]]-Table_TrackDisplacement[[#This Row],[RR Track Z]])*1000</f>
        <v>11.75315619649453</v>
      </c>
      <c r="Q1068" s="29">
        <f>_xlfn.XLOOKUP(Table_TrackDisplacement[[#This Row],[Track ID]],Table__Track_Baseline[Track ID],Table__Track_Baseline[Avg. Cant],"-")</f>
        <v>11.75219657452331</v>
      </c>
      <c r="R1068" s="29">
        <f>Table_TrackDisplacement[[#This Row],[Cant Raw Data]]-Table_TrackDisplacement[[#This Row],[BL Cant Raw Data]]</f>
        <v>9.5962197121934878E-4</v>
      </c>
      <c r="S1068" s="30">
        <f>(Table_TrackDisplacement[[#This Row],[Delta LR Z]]-Table_TrackDisplacement[[#This Row],[Delta RR Z]])*1000</f>
        <v>9.5962197121934878E-4</v>
      </c>
      <c r="T1068" s="29">
        <f>Table_TrackDisplacement[[#This Row],[Cant Delta Data]]-Table_TrackDisplacement[[#This Row],[Raw Cant Change]]</f>
        <v>0</v>
      </c>
      <c r="U1068" s="29">
        <f ca="1">IFERROR(Table_TrackDisplacement[[#This Row],[Cant Raw Data]]-OFFSET(Table_TrackDisplacement[[#This Row],[Cant Raw Data]],-2,0),"-")</f>
        <v>0.72443059415405742</v>
      </c>
      <c r="V1068" s="29">
        <f ca="1">_xlfn.XLOOKUP(Table_TrackDisplacement[[#This Row],[Track ID]],Table__Track_Baseline[Track ID],Table__Track_Baseline[Avg. Twist],"-")</f>
        <v>0.72360451846975593</v>
      </c>
      <c r="W1068" s="29">
        <f ca="1">IFERROR(Table_TrackDisplacement[[#This Row],[Twist Raw Data]]-Table_TrackDisplacement[[#This Row],[BL Twist Raw Data]],"-")</f>
        <v>8.2607568430148604E-4</v>
      </c>
      <c r="X1068" s="29">
        <f ca="1">IFERROR(Table_TrackDisplacement[[#This Row],[Cant Delta Data]]-OFFSET(Table_TrackDisplacement[[#This Row],[Cant Delta Data]],-2,0),"-")</f>
        <v>8.2607568430148604E-4</v>
      </c>
      <c r="Y1068" s="29">
        <f ca="1">IFERROR(Table_TrackDisplacement[[#This Row],[Twist Delta Data]]-Table_TrackDisplacement[[#This Row],[Raw Twist Change]],"-")</f>
        <v>0</v>
      </c>
      <c r="Z10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1320.2653754130806</v>
      </c>
      <c r="AA1068" s="29">
        <f>_xlfn.XLOOKUP(Table_TrackDisplacement[[#This Row],[Track ID]],Table__Track_Baseline[Track ID],Table__Track_Baseline[Avg. Gauge],"-")</f>
        <v>1319.8443684156091</v>
      </c>
      <c r="AB1068" s="29">
        <f>IFERROR(Table_TrackDisplacement[[#This Row],[Gauge Raw Data]]-Table_TrackDisplacement[[#This Row],[BL Gauge Raw Data]],"-")</f>
        <v>0.42100699747152248</v>
      </c>
      <c r="AC10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0.42104513401168048</v>
      </c>
    </row>
    <row r="1069" spans="1:29" x14ac:dyDescent="0.25">
      <c r="A1069" s="27">
        <v>45855.291666666664</v>
      </c>
      <c r="B1069" s="28" t="s">
        <v>38</v>
      </c>
      <c r="C1069" s="28" t="str">
        <f>Table_TrackDisplacement[[#This Row],[Epoch]]&amp;"-"&amp;Table_TrackDisplacement[[#This Row],[Track ID]]</f>
        <v>45855.2916666667-250-RL-OP-0047</v>
      </c>
      <c r="D1069" s="34">
        <v>51911.15112425571</v>
      </c>
      <c r="E1069" s="34">
        <v>159188.49137370157</v>
      </c>
      <c r="F1069" s="34">
        <v>18.881402126084726</v>
      </c>
      <c r="G1069" s="34">
        <v>51910.835188304052</v>
      </c>
      <c r="H1069" s="34">
        <v>159187.20849995175</v>
      </c>
      <c r="I1069" s="34">
        <v>18.869139116386201</v>
      </c>
      <c r="J1069" s="33">
        <v>-3.4471780236344784E-4</v>
      </c>
      <c r="K1069" s="33">
        <v>2.620308194309473E-3</v>
      </c>
      <c r="L1069" s="33">
        <v>-9.7549374664751554E-4</v>
      </c>
      <c r="M1069" s="33">
        <v>5.8477162383496761E-6</v>
      </c>
      <c r="N1069" s="33">
        <v>2.0239715813659132E-3</v>
      </c>
      <c r="O1069" s="33">
        <v>-9.9997962103159921E-4</v>
      </c>
      <c r="P1069" s="29">
        <f>(Table_TrackDisplacement[[#This Row],[LR Track Z]]-Table_TrackDisplacement[[#This Row],[RR Track Z]])*1000</f>
        <v>12.263009698525451</v>
      </c>
      <c r="Q1069" s="29">
        <f>_xlfn.XLOOKUP(Table_TrackDisplacement[[#This Row],[Track ID]],Table__Track_Baseline[Track ID],Table__Track_Baseline[Avg. Cant],"-")</f>
        <v>12.238523824141367</v>
      </c>
      <c r="R1069" s="29">
        <f>Table_TrackDisplacement[[#This Row],[Cant Raw Data]]-Table_TrackDisplacement[[#This Row],[BL Cant Raw Data]]</f>
        <v>2.4485874384083672E-2</v>
      </c>
      <c r="S1069" s="30">
        <f>(Table_TrackDisplacement[[#This Row],[Delta LR Z]]-Table_TrackDisplacement[[#This Row],[Delta RR Z]])*1000</f>
        <v>2.4485874384083672E-2</v>
      </c>
      <c r="T1069" s="29">
        <f>Table_TrackDisplacement[[#This Row],[Cant Delta Data]]-Table_TrackDisplacement[[#This Row],[Raw Cant Change]]</f>
        <v>0</v>
      </c>
      <c r="U1069" s="29">
        <f ca="1">IFERROR(Table_TrackDisplacement[[#This Row],[Cant Raw Data]]-OFFSET(Table_TrackDisplacement[[#This Row],[Cant Raw Data]],-2,0),"-")</f>
        <v>0.8720687991079501</v>
      </c>
      <c r="V1069" s="29">
        <f ca="1">_xlfn.XLOOKUP(Table_TrackDisplacement[[#This Row],[Track ID]],Table__Track_Baseline[Track ID],Table__Track_Baseline[Avg. Twist],"-")</f>
        <v>0.84812950885293503</v>
      </c>
      <c r="W1069" s="29">
        <f ca="1">IFERROR(Table_TrackDisplacement[[#This Row],[Twist Raw Data]]-Table_TrackDisplacement[[#This Row],[BL Twist Raw Data]],"-")</f>
        <v>2.3939290255015067E-2</v>
      </c>
      <c r="X1069" s="29">
        <f ca="1">IFERROR(Table_TrackDisplacement[[#This Row],[Cant Delta Data]]-OFFSET(Table_TrackDisplacement[[#This Row],[Cant Delta Data]],-2,0),"-")</f>
        <v>2.3939290255015067E-2</v>
      </c>
      <c r="Y1069" s="29">
        <f ca="1">IFERROR(Table_TrackDisplacement[[#This Row],[Twist Delta Data]]-Table_TrackDisplacement[[#This Row],[Raw Twist Change]],"-")</f>
        <v>0</v>
      </c>
      <c r="Z10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1321.2611267022914</v>
      </c>
      <c r="AA1069" s="29">
        <f>_xlfn.XLOOKUP(Table_TrackDisplacement[[#This Row],[Track ID]],Table__Track_Baseline[Track ID],Table__Track_Baseline[Avg. Gauge],"-")</f>
        <v>1320.7658031742594</v>
      </c>
      <c r="AB1069" s="29">
        <f>IFERROR(Table_TrackDisplacement[[#This Row],[Gauge Raw Data]]-Table_TrackDisplacement[[#This Row],[BL Gauge Raw Data]],"-")</f>
        <v>0.49532352803203139</v>
      </c>
      <c r="AC10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0.69217995984707437</v>
      </c>
    </row>
    <row r="1070" spans="1:29" x14ac:dyDescent="0.25">
      <c r="A1070" s="27">
        <v>45855.291666666664</v>
      </c>
      <c r="B1070" s="28" t="s">
        <v>39</v>
      </c>
      <c r="C1070" s="28" t="str">
        <f>Table_TrackDisplacement[[#This Row],[Epoch]]&amp;"-"&amp;Table_TrackDisplacement[[#This Row],[Track ID]]</f>
        <v>45855.2916666667-250-RL-OP-0048</v>
      </c>
      <c r="D1070" s="34">
        <v>51912.122776322671</v>
      </c>
      <c r="E1070" s="34">
        <v>159188.25500606201</v>
      </c>
      <c r="F1070" s="34">
        <v>18.886156044892726</v>
      </c>
      <c r="G1070" s="34">
        <v>51911.806733444027</v>
      </c>
      <c r="H1070" s="34">
        <v>159186.97166968035</v>
      </c>
      <c r="I1070" s="34">
        <v>18.872524899190594</v>
      </c>
      <c r="J1070" s="33">
        <v>-3.9872380875749514E-4</v>
      </c>
      <c r="K1070" s="33">
        <v>2.4003914149943739E-3</v>
      </c>
      <c r="L1070" s="33">
        <v>-8.5924017286487242E-4</v>
      </c>
      <c r="M1070" s="33">
        <v>3.2635223760735244E-5</v>
      </c>
      <c r="N1070" s="33">
        <v>2.1337820217013359E-3</v>
      </c>
      <c r="O1070" s="33">
        <v>-9.9988626798719338E-4</v>
      </c>
      <c r="P1070" s="29">
        <f>(Table_TrackDisplacement[[#This Row],[LR Track Z]]-Table_TrackDisplacement[[#This Row],[RR Track Z]])*1000</f>
        <v>13.63114570213142</v>
      </c>
      <c r="Q1070" s="29">
        <f>_xlfn.XLOOKUP(Table_TrackDisplacement[[#This Row],[Track ID]],Table__Track_Baseline[Track ID],Table__Track_Baseline[Avg. Cant],"-")</f>
        <v>13.490499607009099</v>
      </c>
      <c r="R1070" s="29">
        <f>Table_TrackDisplacement[[#This Row],[Cant Raw Data]]-Table_TrackDisplacement[[#This Row],[BL Cant Raw Data]]</f>
        <v>0.14064609512232096</v>
      </c>
      <c r="S1070" s="30">
        <f>(Table_TrackDisplacement[[#This Row],[Delta LR Z]]-Table_TrackDisplacement[[#This Row],[Delta RR Z]])*1000</f>
        <v>0.14064609512232096</v>
      </c>
      <c r="T1070" s="29">
        <f>Table_TrackDisplacement[[#This Row],[Cant Delta Data]]-Table_TrackDisplacement[[#This Row],[Raw Cant Change]]</f>
        <v>0</v>
      </c>
      <c r="U1070" s="29">
        <f ca="1">IFERROR(Table_TrackDisplacement[[#This Row],[Cant Raw Data]]-OFFSET(Table_TrackDisplacement[[#This Row],[Cant Raw Data]],-2,0),"-")</f>
        <v>1.87798950563689</v>
      </c>
      <c r="V1070" s="29">
        <f ca="1">_xlfn.XLOOKUP(Table_TrackDisplacement[[#This Row],[Track ID]],Table__Track_Baseline[Track ID],Table__Track_Baseline[Avg. Twist],"-")</f>
        <v>1.7383030324857884</v>
      </c>
      <c r="W1070" s="29">
        <f ca="1">IFERROR(Table_TrackDisplacement[[#This Row],[Twist Raw Data]]-Table_TrackDisplacement[[#This Row],[BL Twist Raw Data]],"-")</f>
        <v>0.13968647315110161</v>
      </c>
      <c r="X1070" s="29">
        <f ca="1">IFERROR(Table_TrackDisplacement[[#This Row],[Cant Delta Data]]-OFFSET(Table_TrackDisplacement[[#This Row],[Cant Delta Data]],-2,0),"-")</f>
        <v>0.13968647315110161</v>
      </c>
      <c r="Y1070" s="29">
        <f ca="1">IFERROR(Table_TrackDisplacement[[#This Row],[Twist Delta Data]]-Table_TrackDisplacement[[#This Row],[Raw Twist Change]],"-")</f>
        <v>0</v>
      </c>
      <c r="Z10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1321.7492870315471</v>
      </c>
      <c r="AA1070" s="29">
        <f>_xlfn.XLOOKUP(Table_TrackDisplacement[[#This Row],[Track ID]],Table__Track_Baseline[Track ID],Table__Track_Baseline[Avg. Gauge],"-")</f>
        <v>1321.5922129002581</v>
      </c>
      <c r="AB1070" s="29">
        <f>IFERROR(Table_TrackDisplacement[[#This Row],[Gauge Raw Data]]-Table_TrackDisplacement[[#This Row],[BL Gauge Raw Data]],"-")</f>
        <v>0.15707413128893677</v>
      </c>
      <c r="AC10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0.52624377202994288</v>
      </c>
    </row>
    <row r="1071" spans="1:29" x14ac:dyDescent="0.25">
      <c r="A1071" s="27">
        <v>45855.291666666664</v>
      </c>
      <c r="B1071" s="28" t="s">
        <v>40</v>
      </c>
      <c r="C1071" s="28" t="str">
        <f>Table_TrackDisplacement[[#This Row],[Epoch]]&amp;"-"&amp;Table_TrackDisplacement[[#This Row],[Track ID]]</f>
        <v>45855.2916666667-250-RL-OP-0049</v>
      </c>
      <c r="D1071" s="34">
        <v>51913.094428389624</v>
      </c>
      <c r="E1071" s="34">
        <v>159188.01863842245</v>
      </c>
      <c r="F1071" s="34">
        <v>18.890909963700725</v>
      </c>
      <c r="G1071" s="34">
        <v>51912.77827858401</v>
      </c>
      <c r="H1071" s="34">
        <v>159186.73483940892</v>
      </c>
      <c r="I1071" s="34">
        <v>18.875910681994984</v>
      </c>
      <c r="J1071" s="33">
        <v>-4.5272981515154243E-4</v>
      </c>
      <c r="K1071" s="33">
        <v>2.1804746356792748E-3</v>
      </c>
      <c r="L1071" s="33">
        <v>-7.4298659907867659E-4</v>
      </c>
      <c r="M1071" s="33">
        <v>5.9422738559078425E-5</v>
      </c>
      <c r="N1071" s="33">
        <v>2.2435924038290977E-3</v>
      </c>
      <c r="O1071" s="33">
        <v>-9.9979291494634026E-4</v>
      </c>
      <c r="P1071" s="29">
        <f>(Table_TrackDisplacement[[#This Row],[LR Track Z]]-Table_TrackDisplacement[[#This Row],[RR Track Z]])*1000</f>
        <v>14.999281705740941</v>
      </c>
      <c r="Q1071" s="29">
        <f>_xlfn.XLOOKUP(Table_TrackDisplacement[[#This Row],[Track ID]],Table__Track_Baseline[Track ID],Table__Track_Baseline[Avg. Cant],"-")</f>
        <v>14.742475389873277</v>
      </c>
      <c r="R1071" s="29">
        <f>Table_TrackDisplacement[[#This Row],[Cant Raw Data]]-Table_TrackDisplacement[[#This Row],[BL Cant Raw Data]]</f>
        <v>0.25680631586766367</v>
      </c>
      <c r="S1071" s="30">
        <f>(Table_TrackDisplacement[[#This Row],[Delta LR Z]]-Table_TrackDisplacement[[#This Row],[Delta RR Z]])*1000</f>
        <v>0.25680631586766367</v>
      </c>
      <c r="T1071" s="29">
        <f>Table_TrackDisplacement[[#This Row],[Cant Delta Data]]-Table_TrackDisplacement[[#This Row],[Raw Cant Change]]</f>
        <v>0</v>
      </c>
      <c r="U1071" s="29">
        <f ca="1">IFERROR(Table_TrackDisplacement[[#This Row],[Cant Raw Data]]-OFFSET(Table_TrackDisplacement[[#This Row],[Cant Raw Data]],-2,0),"-")</f>
        <v>2.73627200721549</v>
      </c>
      <c r="V1071" s="29">
        <f ca="1">_xlfn.XLOOKUP(Table_TrackDisplacement[[#This Row],[Track ID]],Table__Track_Baseline[Track ID],Table__Track_Baseline[Avg. Twist],"-")</f>
        <v>2.50395156573191</v>
      </c>
      <c r="W1071" s="29">
        <f ca="1">IFERROR(Table_TrackDisplacement[[#This Row],[Twist Raw Data]]-Table_TrackDisplacement[[#This Row],[BL Twist Raw Data]],"-")</f>
        <v>0.23232044148358</v>
      </c>
      <c r="X1071" s="29">
        <f ca="1">IFERROR(Table_TrackDisplacement[[#This Row],[Cant Delta Data]]-OFFSET(Table_TrackDisplacement[[#This Row],[Cant Delta Data]],-2,0),"-")</f>
        <v>0.23232044148358</v>
      </c>
      <c r="Y1071" s="29">
        <f ca="1">IFERROR(Table_TrackDisplacement[[#This Row],[Twist Delta Data]]-Table_TrackDisplacement[[#This Row],[Raw Twist Change]],"-")</f>
        <v>0</v>
      </c>
      <c r="Z10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1322.2388533026749</v>
      </c>
      <c r="AA1071" s="29">
        <f>_xlfn.XLOOKUP(Table_TrackDisplacement[[#This Row],[Track ID]],Table__Track_Baseline[Track ID],Table__Track_Baseline[Avg. Gauge],"-")</f>
        <v>1322.4197928471017</v>
      </c>
      <c r="AB1071" s="29">
        <f>IFERROR(Table_TrackDisplacement[[#This Row],[Gauge Raw Data]]-Table_TrackDisplacement[[#This Row],[BL Gauge Raw Data]],"-")</f>
        <v>-0.18093954442679205</v>
      </c>
      <c r="AC10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0.57639706348839725</v>
      </c>
    </row>
    <row r="1072" spans="1:29" x14ac:dyDescent="0.25">
      <c r="A1072" s="27">
        <v>45859.270833333336</v>
      </c>
      <c r="B1072" s="28" t="s">
        <v>12</v>
      </c>
      <c r="C1072" s="28" t="str">
        <f>Table_TrackDisplacement[[#This Row],[Epoch]]&amp;"-"&amp;Table_TrackDisplacement[[#This Row],[Track ID]]</f>
        <v>45859.2708333333-250-RL-OP-0021</v>
      </c>
      <c r="D1072" s="34">
        <v>51886.101888003854</v>
      </c>
      <c r="E1072" s="34">
        <v>159195.44568170901</v>
      </c>
      <c r="F1072" s="34">
        <v>18.86977464079656</v>
      </c>
      <c r="G1072" s="34">
        <v>51885.742050789791</v>
      </c>
      <c r="H1072" s="34">
        <v>159194.18595535541</v>
      </c>
      <c r="I1072" s="34">
        <v>18.865787559209785</v>
      </c>
      <c r="J1072" s="33">
        <v>-9.5402773877140135E-4</v>
      </c>
      <c r="K1072" s="33">
        <v>-1.7215055413544178E-4</v>
      </c>
      <c r="L1072" s="33">
        <v>-2.8171598076909277E-4</v>
      </c>
      <c r="M1072" s="33">
        <v>-9.2535153817152604E-4</v>
      </c>
      <c r="N1072" s="33">
        <v>-7.4037120793946087E-4</v>
      </c>
      <c r="O1072" s="33">
        <v>-2.8108623078892947E-4</v>
      </c>
      <c r="P1072" s="29">
        <f>(Table_TrackDisplacement[[#This Row],[LR Track Z]]-Table_TrackDisplacement[[#This Row],[RR Track Z]])*1000</f>
        <v>3.9870815867750764</v>
      </c>
      <c r="Q1072" s="29">
        <f>_xlfn.XLOOKUP(Table_TrackDisplacement[[#This Row],[Track ID]],Table__Track_Baseline[Track ID],Table__Track_Baseline[Avg. Cant],"-")</f>
        <v>3.9877113367552397</v>
      </c>
      <c r="R1072" s="29">
        <f>Table_TrackDisplacement[[#This Row],[Cant Raw Data]]-Table_TrackDisplacement[[#This Row],[BL Cant Raw Data]]</f>
        <v>-6.2974998016329664E-4</v>
      </c>
      <c r="S1072" s="30">
        <f>(Table_TrackDisplacement[[#This Row],[Delta LR Z]]-Table_TrackDisplacement[[#This Row],[Delta RR Z]])*1000</f>
        <v>-6.2974998016329664E-4</v>
      </c>
      <c r="T1072" s="29">
        <f>Table_TrackDisplacement[[#This Row],[Cant Delta Data]]-Table_TrackDisplacement[[#This Row],[Raw Cant Change]]</f>
        <v>0</v>
      </c>
      <c r="U1072" s="29">
        <f ca="1">IFERROR(Table_TrackDisplacement[[#This Row],[Cant Raw Data]]-OFFSET(Table_TrackDisplacement[[#This Row],[Cant Raw Data]],-2,0),"-")</f>
        <v>-9.6440641153563433</v>
      </c>
      <c r="V1072" s="29" t="str">
        <f ca="1">_xlfn.XLOOKUP(Table_TrackDisplacement[[#This Row],[Track ID]],Table__Track_Baseline[Track ID],Table__Track_Baseline[Avg. Twist],"-")</f>
        <v>-</v>
      </c>
      <c r="W1072" s="29" t="str">
        <f ca="1">IFERROR(Table_TrackDisplacement[[#This Row],[Twist Raw Data]]-Table_TrackDisplacement[[#This Row],[BL Twist Raw Data]],"-")</f>
        <v>-</v>
      </c>
      <c r="X1072" s="29">
        <f ca="1">IFERROR(Table_TrackDisplacement[[#This Row],[Cant Delta Data]]-OFFSET(Table_TrackDisplacement[[#This Row],[Cant Delta Data]],-2,0),"-")</f>
        <v>-0.14127584510248425</v>
      </c>
      <c r="Y1072" s="29" t="str">
        <f ca="1">IFERROR(Table_TrackDisplacement[[#This Row],[Twist Delta Data]]-Table_TrackDisplacement[[#This Row],[Raw Twist Change]],"-")</f>
        <v>-</v>
      </c>
      <c r="Z10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1310.1180112494399</v>
      </c>
      <c r="AA1072" s="29">
        <f>_xlfn.XLOOKUP(Table_TrackDisplacement[[#This Row],[Track ID]],Table__Track_Baseline[Track ID],Table__Track_Baseline[Avg. Gauge],"-")</f>
        <v>1309.5795373260466</v>
      </c>
      <c r="AB1072" s="29">
        <f>IFERROR(Table_TrackDisplacement[[#This Row],[Gauge Raw Data]]-Table_TrackDisplacement[[#This Row],[BL Gauge Raw Data]],"-")</f>
        <v>0.53847392339321232</v>
      </c>
      <c r="AC10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0.56894413827312496</v>
      </c>
    </row>
    <row r="1073" spans="1:29" x14ac:dyDescent="0.25">
      <c r="A1073" s="27">
        <v>45859.270833333336</v>
      </c>
      <c r="B1073" s="28" t="s">
        <v>13</v>
      </c>
      <c r="C1073" s="28" t="str">
        <f>Table_TrackDisplacement[[#This Row],[Epoch]]&amp;"-"&amp;Table_TrackDisplacement[[#This Row],[Track ID]]</f>
        <v>45859.2708333333-250-RL-OP-0022</v>
      </c>
      <c r="D1073" s="34">
        <v>51887.0635346048</v>
      </c>
      <c r="E1073" s="34">
        <v>159195.17139037082</v>
      </c>
      <c r="F1073" s="34">
        <v>18.869497718698447</v>
      </c>
      <c r="G1073" s="34">
        <v>51886.703169527536</v>
      </c>
      <c r="H1073" s="34">
        <v>159193.90981996525</v>
      </c>
      <c r="I1073" s="34">
        <v>18.865652414029238</v>
      </c>
      <c r="J1073" s="33">
        <v>-8.9753687643678859E-4</v>
      </c>
      <c r="K1073" s="33">
        <v>2.5911314878612757E-5</v>
      </c>
      <c r="L1073" s="33">
        <v>-6.2788946414471525E-4</v>
      </c>
      <c r="M1073" s="33">
        <v>-8.3562982035800815E-4</v>
      </c>
      <c r="N1073" s="33">
        <v>-4.2831743485294282E-4</v>
      </c>
      <c r="O1073" s="33">
        <v>-6.1893025817738589E-4</v>
      </c>
      <c r="P1073" s="29">
        <f>(Table_TrackDisplacement[[#This Row],[LR Track Z]]-Table_TrackDisplacement[[#This Row],[RR Track Z]])*1000</f>
        <v>3.8453046692090709</v>
      </c>
      <c r="Q1073" s="29">
        <f>_xlfn.XLOOKUP(Table_TrackDisplacement[[#This Row],[Track ID]],Table__Track_Baseline[Track ID],Table__Track_Baseline[Avg. Cant],"-")</f>
        <v>3.8542638751764002</v>
      </c>
      <c r="R1073" s="29">
        <f>Table_TrackDisplacement[[#This Row],[Cant Raw Data]]-Table_TrackDisplacement[[#This Row],[BL Cant Raw Data]]</f>
        <v>-8.9592059673293534E-3</v>
      </c>
      <c r="S1073" s="30">
        <f>(Table_TrackDisplacement[[#This Row],[Delta LR Z]]-Table_TrackDisplacement[[#This Row],[Delta RR Z]])*1000</f>
        <v>-8.9592059673293534E-3</v>
      </c>
      <c r="T1073" s="29">
        <f>Table_TrackDisplacement[[#This Row],[Cant Delta Data]]-Table_TrackDisplacement[[#This Row],[Raw Cant Change]]</f>
        <v>0</v>
      </c>
      <c r="U1073" s="29">
        <f ca="1">IFERROR(Table_TrackDisplacement[[#This Row],[Cant Raw Data]]-OFFSET(Table_TrackDisplacement[[#This Row],[Cant Raw Data]],-2,0),"-")</f>
        <v>-11.15397703653187</v>
      </c>
      <c r="V1073" s="29" t="str">
        <f ca="1">_xlfn.XLOOKUP(Table_TrackDisplacement[[#This Row],[Track ID]],Table__Track_Baseline[Track ID],Table__Track_Baseline[Avg. Twist],"-")</f>
        <v>-</v>
      </c>
      <c r="W1073" s="29" t="str">
        <f ca="1">IFERROR(Table_TrackDisplacement[[#This Row],[Twist Raw Data]]-Table_TrackDisplacement[[#This Row],[BL Twist Raw Data]],"-")</f>
        <v>-</v>
      </c>
      <c r="X1073" s="29">
        <f ca="1">IFERROR(Table_TrackDisplacement[[#This Row],[Cant Delta Data]]-OFFSET(Table_TrackDisplacement[[#This Row],[Cant Delta Data]],-2,0),"-")</f>
        <v>-0.26576552183499302</v>
      </c>
      <c r="Y1073" s="29" t="str">
        <f ca="1">IFERROR(Table_TrackDisplacement[[#This Row],[Twist Delta Data]]-Table_TrackDisplacement[[#This Row],[Raw Twist Change]],"-")</f>
        <v>-</v>
      </c>
      <c r="Z10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1312.0356944363132</v>
      </c>
      <c r="AA1073" s="29">
        <f>_xlfn.XLOOKUP(Table_TrackDisplacement[[#This Row],[Track ID]],Table__Track_Baseline[Track ID],Table__Track_Baseline[Avg. Gauge],"-")</f>
        <v>1311.6159795455751</v>
      </c>
      <c r="AB1073" s="29">
        <f>IFERROR(Table_TrackDisplacement[[#This Row],[Gauge Raw Data]]-Table_TrackDisplacement[[#This Row],[BL Gauge Raw Data]],"-")</f>
        <v>0.41971489073807788</v>
      </c>
      <c r="AC10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0.45851554831499275</v>
      </c>
    </row>
    <row r="1074" spans="1:29" x14ac:dyDescent="0.25">
      <c r="A1074" s="27">
        <v>45859.270833333336</v>
      </c>
      <c r="B1074" s="28" t="s">
        <v>14</v>
      </c>
      <c r="C1074" s="28" t="str">
        <f>Table_TrackDisplacement[[#This Row],[Epoch]]&amp;"-"&amp;Table_TrackDisplacement[[#This Row],[Track ID]]</f>
        <v>45859.2708333333-250-RL-OP-0023</v>
      </c>
      <c r="D1074" s="34">
        <v>51888.025181205747</v>
      </c>
      <c r="E1074" s="34">
        <v>159194.89709903265</v>
      </c>
      <c r="F1074" s="34">
        <v>18.869220796600338</v>
      </c>
      <c r="G1074" s="34">
        <v>51887.664288265281</v>
      </c>
      <c r="H1074" s="34">
        <v>159193.63368457509</v>
      </c>
      <c r="I1074" s="34">
        <v>18.865517268848695</v>
      </c>
      <c r="J1074" s="33">
        <v>-8.4104601410217583E-4</v>
      </c>
      <c r="K1074" s="33">
        <v>2.2397324210032821E-4</v>
      </c>
      <c r="L1074" s="33">
        <v>-9.7406294751678502E-4</v>
      </c>
      <c r="M1074" s="33">
        <v>-7.4590809526853263E-4</v>
      </c>
      <c r="N1074" s="33">
        <v>-1.1626363266259432E-4</v>
      </c>
      <c r="O1074" s="33">
        <v>-9.5677428556228961E-4</v>
      </c>
      <c r="P1074" s="29">
        <f>(Table_TrackDisplacement[[#This Row],[LR Track Z]]-Table_TrackDisplacement[[#This Row],[RR Track Z]])*1000</f>
        <v>3.7035277516430654</v>
      </c>
      <c r="Q1074" s="29">
        <f>_xlfn.XLOOKUP(Table_TrackDisplacement[[#This Row],[Track ID]],Table__Track_Baseline[Track ID],Table__Track_Baseline[Avg. Cant],"-")</f>
        <v>3.7208164135975608</v>
      </c>
      <c r="R1074" s="29">
        <f>Table_TrackDisplacement[[#This Row],[Cant Raw Data]]-Table_TrackDisplacement[[#This Row],[BL Cant Raw Data]]</f>
        <v>-1.728866195449541E-2</v>
      </c>
      <c r="S1074" s="30">
        <f>(Table_TrackDisplacement[[#This Row],[Delta LR Z]]-Table_TrackDisplacement[[#This Row],[Delta RR Z]])*1000</f>
        <v>-1.728866195449541E-2</v>
      </c>
      <c r="T1074" s="29">
        <f>Table_TrackDisplacement[[#This Row],[Cant Delta Data]]-Table_TrackDisplacement[[#This Row],[Raw Cant Change]]</f>
        <v>0</v>
      </c>
      <c r="U1074" s="29">
        <f ca="1">IFERROR(Table_TrackDisplacement[[#This Row],[Cant Raw Data]]-OFFSET(Table_TrackDisplacement[[#This Row],[Cant Raw Data]],-2,0),"-")</f>
        <v>-0.28355383513201105</v>
      </c>
      <c r="V1074" s="29">
        <f ca="1">_xlfn.XLOOKUP(Table_TrackDisplacement[[#This Row],[Track ID]],Table__Track_Baseline[Track ID],Table__Track_Baseline[Avg. Twist],"-")</f>
        <v>-0.26689492315767893</v>
      </c>
      <c r="W1074" s="29">
        <f ca="1">IFERROR(Table_TrackDisplacement[[#This Row],[Twist Raw Data]]-Table_TrackDisplacement[[#This Row],[BL Twist Raw Data]],"-")</f>
        <v>-1.6658911974332113E-2</v>
      </c>
      <c r="X1074" s="29">
        <f ca="1">IFERROR(Table_TrackDisplacement[[#This Row],[Cant Delta Data]]-OFFSET(Table_TrackDisplacement[[#This Row],[Cant Delta Data]],-2,0),"-")</f>
        <v>-1.6658911974332113E-2</v>
      </c>
      <c r="Y1074" s="29">
        <f ca="1">IFERROR(Table_TrackDisplacement[[#This Row],[Twist Delta Data]]-Table_TrackDisplacement[[#This Row],[Raw Twist Change]],"-")</f>
        <v>0</v>
      </c>
      <c r="Z10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1313.9533942111896</v>
      </c>
      <c r="AA1074" s="29">
        <f>_xlfn.XLOOKUP(Table_TrackDisplacement[[#This Row],[Track ID]],Table__Track_Baseline[Track ID],Table__Track_Baseline[Avg. Gauge],"-")</f>
        <v>1313.6524365911453</v>
      </c>
      <c r="AB1074" s="29">
        <f>IFERROR(Table_TrackDisplacement[[#This Row],[Gauge Raw Data]]-Table_TrackDisplacement[[#This Row],[BL Gauge Raw Data]],"-")</f>
        <v>0.30095762004430071</v>
      </c>
      <c r="AC10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0.35371069022665169</v>
      </c>
    </row>
    <row r="1075" spans="1:29" x14ac:dyDescent="0.25">
      <c r="A1075" s="27">
        <v>45859.270833333336</v>
      </c>
      <c r="B1075" s="28" t="s">
        <v>15</v>
      </c>
      <c r="C1075" s="28" t="str">
        <f>Table_TrackDisplacement[[#This Row],[Epoch]]&amp;"-"&amp;Table_TrackDisplacement[[#This Row],[Track ID]]</f>
        <v>45859.2708333333-250-RL-OP-0024</v>
      </c>
      <c r="D1075" s="34">
        <v>51888.98628832103</v>
      </c>
      <c r="E1075" s="34">
        <v>159194.62201573106</v>
      </c>
      <c r="F1075" s="34">
        <v>18.868514730242751</v>
      </c>
      <c r="G1075" s="34">
        <v>51888.624024107339</v>
      </c>
      <c r="H1075" s="34">
        <v>159193.35679670321</v>
      </c>
      <c r="I1075" s="34">
        <v>18.864453321526579</v>
      </c>
      <c r="J1075" s="33">
        <v>-2.3585504095535725E-5</v>
      </c>
      <c r="K1075" s="33">
        <v>-8.2395679783076048E-5</v>
      </c>
      <c r="L1075" s="33">
        <v>-1.00022187327653E-3</v>
      </c>
      <c r="M1075" s="33">
        <v>-1.0719956699176691E-3</v>
      </c>
      <c r="N1075" s="33">
        <v>-2.4953973479568958E-4</v>
      </c>
      <c r="O1075" s="33">
        <v>-9.9978524048438544E-4</v>
      </c>
      <c r="P1075" s="29">
        <f>(Table_TrackDisplacement[[#This Row],[LR Track Z]]-Table_TrackDisplacement[[#This Row],[RR Track Z]])*1000</f>
        <v>4.0614087161721102</v>
      </c>
      <c r="Q1075" s="29">
        <f>_xlfn.XLOOKUP(Table_TrackDisplacement[[#This Row],[Track ID]],Table__Track_Baseline[Track ID],Table__Track_Baseline[Avg. Cant],"-")</f>
        <v>4.0618453489642548</v>
      </c>
      <c r="R1075" s="29">
        <f>Table_TrackDisplacement[[#This Row],[Cant Raw Data]]-Table_TrackDisplacement[[#This Row],[BL Cant Raw Data]]</f>
        <v>-4.3663279214456452E-4</v>
      </c>
      <c r="S1075" s="30">
        <f>(Table_TrackDisplacement[[#This Row],[Delta LR Z]]-Table_TrackDisplacement[[#This Row],[Delta RR Z]])*1000</f>
        <v>-4.3663279214456452E-4</v>
      </c>
      <c r="T1075" s="29">
        <f>Table_TrackDisplacement[[#This Row],[Cant Delta Data]]-Table_TrackDisplacement[[#This Row],[Raw Cant Change]]</f>
        <v>0</v>
      </c>
      <c r="U1075" s="29">
        <f ca="1">IFERROR(Table_TrackDisplacement[[#This Row],[Cant Raw Data]]-OFFSET(Table_TrackDisplacement[[#This Row],[Cant Raw Data]],-2,0),"-")</f>
        <v>0.21610404696303931</v>
      </c>
      <c r="V1075" s="29">
        <f ca="1">_xlfn.XLOOKUP(Table_TrackDisplacement[[#This Row],[Track ID]],Table__Track_Baseline[Track ID],Table__Track_Baseline[Avg. Twist],"-")</f>
        <v>0.20758147378785452</v>
      </c>
      <c r="W1075" s="29">
        <f ca="1">IFERROR(Table_TrackDisplacement[[#This Row],[Twist Raw Data]]-Table_TrackDisplacement[[#This Row],[BL Twist Raw Data]],"-")</f>
        <v>8.5225731751847889E-3</v>
      </c>
      <c r="X1075" s="29">
        <f ca="1">IFERROR(Table_TrackDisplacement[[#This Row],[Cant Delta Data]]-OFFSET(Table_TrackDisplacement[[#This Row],[Cant Delta Data]],-2,0),"-")</f>
        <v>8.5225731751847889E-3</v>
      </c>
      <c r="Y1075" s="29">
        <f ca="1">IFERROR(Table_TrackDisplacement[[#This Row],[Twist Delta Data]]-Table_TrackDisplacement[[#This Row],[Raw Twist Change]],"-")</f>
        <v>0</v>
      </c>
      <c r="Z10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1316.0665043929041</v>
      </c>
      <c r="AA1075" s="29">
        <f>_xlfn.XLOOKUP(Table_TrackDisplacement[[#This Row],[Track ID]],Table__Track_Baseline[Track ID],Table__Track_Baseline[Avg. Gauge],"-")</f>
        <v>1315.6175827293309</v>
      </c>
      <c r="AB1075" s="29">
        <f>IFERROR(Table_TrackDisplacement[[#This Row],[Gauge Raw Data]]-Table_TrackDisplacement[[#This Row],[BL Gauge Raw Data]],"-")</f>
        <v>0.44892166357317365</v>
      </c>
      <c r="AC10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1.0616502256268061</v>
      </c>
    </row>
    <row r="1076" spans="1:29" x14ac:dyDescent="0.25">
      <c r="A1076" s="27">
        <v>45859.270833333336</v>
      </c>
      <c r="B1076" s="28" t="s">
        <v>16</v>
      </c>
      <c r="C1076" s="28" t="str">
        <f>Table_TrackDisplacement[[#This Row],[Epoch]]&amp;"-"&amp;Table_TrackDisplacement[[#This Row],[Track ID]]</f>
        <v>45859.2708333333-250-RL-OP-0025</v>
      </c>
      <c r="D1076" s="34">
        <v>51889.947664398285</v>
      </c>
      <c r="E1076" s="34">
        <v>159194.34677858101</v>
      </c>
      <c r="F1076" s="34">
        <v>18.867773577574297</v>
      </c>
      <c r="G1076" s="34">
        <v>51889.58479107709</v>
      </c>
      <c r="H1076" s="34">
        <v>159193.07944244222</v>
      </c>
      <c r="I1076" s="34">
        <v>18.86325176203465</v>
      </c>
      <c r="J1076" s="33">
        <v>-4.9094378482550383E-5</v>
      </c>
      <c r="K1076" s="33">
        <v>-1.7151059000752866E-4</v>
      </c>
      <c r="L1076" s="33">
        <v>-1.0004618400500931E-3</v>
      </c>
      <c r="M1076" s="33">
        <v>-1.15464479313232E-3</v>
      </c>
      <c r="N1076" s="33">
        <v>-5.3600477986037731E-4</v>
      </c>
      <c r="O1076" s="33">
        <v>-9.9953870217461827E-4</v>
      </c>
      <c r="P1076" s="29">
        <f>(Table_TrackDisplacement[[#This Row],[LR Track Z]]-Table_TrackDisplacement[[#This Row],[RR Track Z]])*1000</f>
        <v>4.5218155396469228</v>
      </c>
      <c r="Q1076" s="29">
        <f>_xlfn.XLOOKUP(Table_TrackDisplacement[[#This Row],[Track ID]],Table__Track_Baseline[Track ID],Table__Track_Baseline[Avg. Cant],"-")</f>
        <v>4.5227386775223977</v>
      </c>
      <c r="R1076" s="29">
        <f>Table_TrackDisplacement[[#This Row],[Cant Raw Data]]-Table_TrackDisplacement[[#This Row],[BL Cant Raw Data]]</f>
        <v>-9.2313787547482207E-4</v>
      </c>
      <c r="S1076" s="30">
        <f>(Table_TrackDisplacement[[#This Row],[Delta LR Z]]-Table_TrackDisplacement[[#This Row],[Delta RR Z]])*1000</f>
        <v>-9.2313787547482207E-4</v>
      </c>
      <c r="T1076" s="29">
        <f>Table_TrackDisplacement[[#This Row],[Cant Delta Data]]-Table_TrackDisplacement[[#This Row],[Raw Cant Change]]</f>
        <v>0</v>
      </c>
      <c r="U1076" s="29">
        <f ca="1">IFERROR(Table_TrackDisplacement[[#This Row],[Cant Raw Data]]-OFFSET(Table_TrackDisplacement[[#This Row],[Cant Raw Data]],-2,0),"-")</f>
        <v>0.81828778800385749</v>
      </c>
      <c r="V1076" s="29">
        <f ca="1">_xlfn.XLOOKUP(Table_TrackDisplacement[[#This Row],[Track ID]],Table__Track_Baseline[Track ID],Table__Track_Baseline[Avg. Twist],"-")</f>
        <v>0.8019222639248369</v>
      </c>
      <c r="W1076" s="29">
        <f ca="1">IFERROR(Table_TrackDisplacement[[#This Row],[Twist Raw Data]]-Table_TrackDisplacement[[#This Row],[BL Twist Raw Data]],"-")</f>
        <v>1.6365524079020588E-2</v>
      </c>
      <c r="X1076" s="29">
        <f ca="1">IFERROR(Table_TrackDisplacement[[#This Row],[Cant Delta Data]]-OFFSET(Table_TrackDisplacement[[#This Row],[Cant Delta Data]],-2,0),"-")</f>
        <v>1.6365524079020588E-2</v>
      </c>
      <c r="Y1076" s="29">
        <f ca="1">IFERROR(Table_TrackDisplacement[[#This Row],[Twist Delta Data]]-Table_TrackDisplacement[[#This Row],[Raw Twist Change]],"-")</f>
        <v>0</v>
      </c>
      <c r="Z10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1318.2709822810571</v>
      </c>
      <c r="AA1076" s="29">
        <f>_xlfn.XLOOKUP(Table_TrackDisplacement[[#This Row],[Track ID]],Table__Track_Baseline[Track ID],Table__Track_Baseline[Avg. Gauge],"-")</f>
        <v>1317.6166071174061</v>
      </c>
      <c r="AB1076" s="29">
        <f>IFERROR(Table_TrackDisplacement[[#This Row],[Gauge Raw Data]]-Table_TrackDisplacement[[#This Row],[BL Gauge Raw Data]],"-")</f>
        <v>0.65437516365091142</v>
      </c>
      <c r="AC10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1.1640870182045238</v>
      </c>
    </row>
    <row r="1077" spans="1:29" x14ac:dyDescent="0.25">
      <c r="A1077" s="27">
        <v>45859.270833333336</v>
      </c>
      <c r="B1077" s="28" t="s">
        <v>17</v>
      </c>
      <c r="C1077" s="28" t="str">
        <f>Table_TrackDisplacement[[#This Row],[Epoch]]&amp;"-"&amp;Table_TrackDisplacement[[#This Row],[Track ID]]</f>
        <v>45859.2708333333-250-RL-OP-0026</v>
      </c>
      <c r="D1077" s="34">
        <v>51890.909040475541</v>
      </c>
      <c r="E1077" s="34">
        <v>159194.07154143095</v>
      </c>
      <c r="F1077" s="34">
        <v>18.867032424905847</v>
      </c>
      <c r="G1077" s="34">
        <v>51890.545558046833</v>
      </c>
      <c r="H1077" s="34">
        <v>159192.80208818123</v>
      </c>
      <c r="I1077" s="34">
        <v>18.862050202542722</v>
      </c>
      <c r="J1077" s="33">
        <v>-7.460325286956504E-5</v>
      </c>
      <c r="K1077" s="33">
        <v>-2.6062552933581173E-4</v>
      </c>
      <c r="L1077" s="33">
        <v>-1.0007018068201035E-3</v>
      </c>
      <c r="M1077" s="33">
        <v>-1.2372939308988862E-3</v>
      </c>
      <c r="N1077" s="33">
        <v>-8.224698540288955E-4</v>
      </c>
      <c r="O1077" s="33">
        <v>-9.9929216387195652E-4</v>
      </c>
      <c r="P1077" s="29">
        <f>(Table_TrackDisplacement[[#This Row],[LR Track Z]]-Table_TrackDisplacement[[#This Row],[RR Track Z]])*1000</f>
        <v>4.9822223631252882</v>
      </c>
      <c r="Q1077" s="29">
        <f>_xlfn.XLOOKUP(Table_TrackDisplacement[[#This Row],[Track ID]],Table__Track_Baseline[Track ID],Table__Track_Baseline[Avg. Cant],"-")</f>
        <v>4.9836320060734352</v>
      </c>
      <c r="R1077" s="29">
        <f>Table_TrackDisplacement[[#This Row],[Cant Raw Data]]-Table_TrackDisplacement[[#This Row],[BL Cant Raw Data]]</f>
        <v>-1.4096429481469386E-3</v>
      </c>
      <c r="S1077" s="30">
        <f>(Table_TrackDisplacement[[#This Row],[Delta LR Z]]-Table_TrackDisplacement[[#This Row],[Delta RR Z]])*1000</f>
        <v>-1.4096429481469386E-3</v>
      </c>
      <c r="T1077" s="29">
        <f>Table_TrackDisplacement[[#This Row],[Cant Delta Data]]-Table_TrackDisplacement[[#This Row],[Raw Cant Change]]</f>
        <v>0</v>
      </c>
      <c r="U1077" s="29">
        <f ca="1">IFERROR(Table_TrackDisplacement[[#This Row],[Cant Raw Data]]-OFFSET(Table_TrackDisplacement[[#This Row],[Cant Raw Data]],-2,0),"-")</f>
        <v>0.92081364695317802</v>
      </c>
      <c r="V1077" s="29">
        <f ca="1">_xlfn.XLOOKUP(Table_TrackDisplacement[[#This Row],[Track ID]],Table__Track_Baseline[Track ID],Table__Track_Baseline[Avg. Twist],"-")</f>
        <v>0.9217866571091804</v>
      </c>
      <c r="W1077" s="29">
        <f ca="1">IFERROR(Table_TrackDisplacement[[#This Row],[Twist Raw Data]]-Table_TrackDisplacement[[#This Row],[BL Twist Raw Data]],"-")</f>
        <v>-9.7301015600237406E-4</v>
      </c>
      <c r="X1077" s="29">
        <f ca="1">IFERROR(Table_TrackDisplacement[[#This Row],[Cant Delta Data]]-OFFSET(Table_TrackDisplacement[[#This Row],[Cant Delta Data]],-2,0),"-")</f>
        <v>-9.7301015600237406E-4</v>
      </c>
      <c r="Y1077" s="29">
        <f ca="1">IFERROR(Table_TrackDisplacement[[#This Row],[Twist Delta Data]]-Table_TrackDisplacement[[#This Row],[Raw Twist Change]],"-")</f>
        <v>0</v>
      </c>
      <c r="Z10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1320.4756157381755</v>
      </c>
      <c r="AA1077" s="29">
        <f>_xlfn.XLOOKUP(Table_TrackDisplacement[[#This Row],[Track ID]],Table__Track_Baseline[Track ID],Table__Track_Baseline[Avg. Gauge],"-")</f>
        <v>1319.6157879683969</v>
      </c>
      <c r="AB1077" s="29">
        <f>IFERROR(Table_TrackDisplacement[[#This Row],[Gauge Raw Data]]-Table_TrackDisplacement[[#This Row],[BL Gauge Raw Data]],"-")</f>
        <v>0.85982776977857611</v>
      </c>
      <c r="AC10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1.2913251507886583</v>
      </c>
    </row>
    <row r="1078" spans="1:29" x14ac:dyDescent="0.25">
      <c r="A1078" s="27">
        <v>45859.270833333336</v>
      </c>
      <c r="B1078" s="28" t="s">
        <v>18</v>
      </c>
      <c r="C1078" s="28" t="str">
        <f>Table_TrackDisplacement[[#This Row],[Epoch]]&amp;"-"&amp;Table_TrackDisplacement[[#This Row],[Track ID]]</f>
        <v>45859.2708333333-250-RL-OP-0027</v>
      </c>
      <c r="D1078" s="34">
        <v>51891.869998393515</v>
      </c>
      <c r="E1078" s="34">
        <v>159193.7950380058</v>
      </c>
      <c r="F1078" s="34">
        <v>18.864991011003045</v>
      </c>
      <c r="G1078" s="34">
        <v>51891.504353461787</v>
      </c>
      <c r="H1078" s="34">
        <v>159192.52590810764</v>
      </c>
      <c r="I1078" s="34">
        <v>18.860283132921658</v>
      </c>
      <c r="J1078" s="33">
        <v>-9.9928052804898471E-4</v>
      </c>
      <c r="K1078" s="33">
        <v>-2.070737536996603E-7</v>
      </c>
      <c r="L1078" s="33">
        <v>-6.7065937231092221E-4</v>
      </c>
      <c r="M1078" s="33">
        <v>-5.9261651040287688E-4</v>
      </c>
      <c r="N1078" s="33">
        <v>-7.431048434227705E-4</v>
      </c>
      <c r="O1078" s="33">
        <v>-9.9973469532343984E-4</v>
      </c>
      <c r="P1078" s="29">
        <f>(Table_TrackDisplacement[[#This Row],[LR Track Z]]-Table_TrackDisplacement[[#This Row],[RR Track Z]])*1000</f>
        <v>4.7078780813869514</v>
      </c>
      <c r="Q1078" s="29">
        <f>_xlfn.XLOOKUP(Table_TrackDisplacement[[#This Row],[Track ID]],Table__Track_Baseline[Track ID],Table__Track_Baseline[Avg. Cant],"-")</f>
        <v>4.3788027583744338</v>
      </c>
      <c r="R1078" s="29">
        <f>Table_TrackDisplacement[[#This Row],[Cant Raw Data]]-Table_TrackDisplacement[[#This Row],[BL Cant Raw Data]]</f>
        <v>0.32907532301251763</v>
      </c>
      <c r="S1078" s="30">
        <f>(Table_TrackDisplacement[[#This Row],[Delta LR Z]]-Table_TrackDisplacement[[#This Row],[Delta RR Z]])*1000</f>
        <v>0.32907532301251763</v>
      </c>
      <c r="T1078" s="29">
        <f>Table_TrackDisplacement[[#This Row],[Cant Delta Data]]-Table_TrackDisplacement[[#This Row],[Raw Cant Change]]</f>
        <v>0</v>
      </c>
      <c r="U1078" s="29">
        <f ca="1">IFERROR(Table_TrackDisplacement[[#This Row],[Cant Raw Data]]-OFFSET(Table_TrackDisplacement[[#This Row],[Cant Raw Data]],-2,0),"-")</f>
        <v>0.18606254174002856</v>
      </c>
      <c r="V1078" s="29">
        <f ca="1">_xlfn.XLOOKUP(Table_TrackDisplacement[[#This Row],[Track ID]],Table__Track_Baseline[Track ID],Table__Track_Baseline[Avg. Twist],"-")</f>
        <v>-0.14393591914796389</v>
      </c>
      <c r="W1078" s="29">
        <f ca="1">IFERROR(Table_TrackDisplacement[[#This Row],[Twist Raw Data]]-Table_TrackDisplacement[[#This Row],[BL Twist Raw Data]],"-")</f>
        <v>0.32999846088799245</v>
      </c>
      <c r="X1078" s="29">
        <f ca="1">IFERROR(Table_TrackDisplacement[[#This Row],[Cant Delta Data]]-OFFSET(Table_TrackDisplacement[[#This Row],[Cant Delta Data]],-2,0),"-")</f>
        <v>0.32999846088799245</v>
      </c>
      <c r="Y1078" s="29">
        <f ca="1">IFERROR(Table_TrackDisplacement[[#This Row],[Twist Delta Data]]-Table_TrackDisplacement[[#This Row],[Raw Twist Change]],"-")</f>
        <v>0</v>
      </c>
      <c r="Z10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1320.7607953879337</v>
      </c>
      <c r="AA1078" s="29">
        <f>_xlfn.XLOOKUP(Table_TrackDisplacement[[#This Row],[Track ID]],Table__Track_Baseline[Track ID],Table__Track_Baseline[Avg. Gauge],"-")</f>
        <v>1320.1585236010314</v>
      </c>
      <c r="AB1078" s="29">
        <f>IFERROR(Table_TrackDisplacement[[#This Row],[Gauge Raw Data]]-Table_TrackDisplacement[[#This Row],[BL Gauge Raw Data]],"-")</f>
        <v>0.60227178690229266</v>
      </c>
      <c r="AC10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0.90860513296103851</v>
      </c>
    </row>
    <row r="1079" spans="1:29" x14ac:dyDescent="0.25">
      <c r="A1079" s="27">
        <v>45859.270833333336</v>
      </c>
      <c r="B1079" s="28" t="s">
        <v>19</v>
      </c>
      <c r="C1079" s="28" t="str">
        <f>Table_TrackDisplacement[[#This Row],[Epoch]]&amp;"-"&amp;Table_TrackDisplacement[[#This Row],[Track ID]]</f>
        <v>45859.2708333333-250-RL-OP-0028</v>
      </c>
      <c r="D1079" s="34">
        <v>51892.830988137823</v>
      </c>
      <c r="E1079" s="34">
        <v>159193.51846198176</v>
      </c>
      <c r="F1079" s="34">
        <v>18.862889997619913</v>
      </c>
      <c r="G1079" s="34">
        <v>51892.465288045249</v>
      </c>
      <c r="H1079" s="34">
        <v>159192.24913834574</v>
      </c>
      <c r="I1079" s="34">
        <v>18.858487246856445</v>
      </c>
      <c r="J1079" s="33">
        <v>-9.9852811399614438E-4</v>
      </c>
      <c r="K1079" s="33">
        <v>-4.2360625229775906E-7</v>
      </c>
      <c r="L1079" s="33">
        <v>-3.2623286353938852E-4</v>
      </c>
      <c r="M1079" s="33">
        <v>-5.151581863174215E-4</v>
      </c>
      <c r="N1079" s="33">
        <v>-4.743860918097198E-4</v>
      </c>
      <c r="O1079" s="33">
        <v>-9.9945717997584893E-4</v>
      </c>
      <c r="P1079" s="29">
        <f>(Table_TrackDisplacement[[#This Row],[LR Track Z]]-Table_TrackDisplacement[[#This Row],[RR Track Z]])*1000</f>
        <v>4.4027507634680774</v>
      </c>
      <c r="Q1079" s="29">
        <f>_xlfn.XLOOKUP(Table_TrackDisplacement[[#This Row],[Track ID]],Table__Track_Baseline[Track ID],Table__Track_Baseline[Avg. Cant],"-")</f>
        <v>3.729526447031617</v>
      </c>
      <c r="R1079" s="29">
        <f>Table_TrackDisplacement[[#This Row],[Cant Raw Data]]-Table_TrackDisplacement[[#This Row],[BL Cant Raw Data]]</f>
        <v>0.67322431643646041</v>
      </c>
      <c r="S1079" s="30">
        <f>(Table_TrackDisplacement[[#This Row],[Delta LR Z]]-Table_TrackDisplacement[[#This Row],[Delta RR Z]])*1000</f>
        <v>0.67322431643646041</v>
      </c>
      <c r="T1079" s="29">
        <f>Table_TrackDisplacement[[#This Row],[Cant Delta Data]]-Table_TrackDisplacement[[#This Row],[Raw Cant Change]]</f>
        <v>0</v>
      </c>
      <c r="U1079" s="29">
        <f ca="1">IFERROR(Table_TrackDisplacement[[#This Row],[Cant Raw Data]]-OFFSET(Table_TrackDisplacement[[#This Row],[Cant Raw Data]],-2,0),"-")</f>
        <v>-0.57947159965721085</v>
      </c>
      <c r="V1079" s="29">
        <f ca="1">_xlfn.XLOOKUP(Table_TrackDisplacement[[#This Row],[Track ID]],Table__Track_Baseline[Track ID],Table__Track_Baseline[Avg. Twist],"-")</f>
        <v>-1.2541055590418182</v>
      </c>
      <c r="W1079" s="29">
        <f ca="1">IFERROR(Table_TrackDisplacement[[#This Row],[Twist Raw Data]]-Table_TrackDisplacement[[#This Row],[BL Twist Raw Data]],"-")</f>
        <v>0.67463395938460735</v>
      </c>
      <c r="X1079" s="29">
        <f ca="1">IFERROR(Table_TrackDisplacement[[#This Row],[Cant Delta Data]]-OFFSET(Table_TrackDisplacement[[#This Row],[Cant Delta Data]],-2,0),"-")</f>
        <v>0.67463395938460735</v>
      </c>
      <c r="Y1079" s="29">
        <f ca="1">IFERROR(Table_TrackDisplacement[[#This Row],[Twist Delta Data]]-Table_TrackDisplacement[[#This Row],[Raw Twist Change]],"-")</f>
        <v>0</v>
      </c>
      <c r="Z10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1320.9611784169028</v>
      </c>
      <c r="AA1079" s="29">
        <f>_xlfn.XLOOKUP(Table_TrackDisplacement[[#This Row],[Track ID]],Table__Track_Baseline[Track ID],Table__Track_Baseline[Avg. Gauge],"-")</f>
        <v>1320.6376231231336</v>
      </c>
      <c r="AB1079" s="29">
        <f>IFERROR(Table_TrackDisplacement[[#This Row],[Gauge Raw Data]]-Table_TrackDisplacement[[#This Row],[BL Gauge Raw Data]],"-")</f>
        <v>0.32355529376923187</v>
      </c>
      <c r="AC10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0.95473446829013286</v>
      </c>
    </row>
    <row r="1080" spans="1:29" x14ac:dyDescent="0.25">
      <c r="A1080" s="27">
        <v>45859.270833333336</v>
      </c>
      <c r="B1080" s="28" t="s">
        <v>20</v>
      </c>
      <c r="C1080" s="28" t="str">
        <f>Table_TrackDisplacement[[#This Row],[Epoch]]&amp;"-"&amp;Table_TrackDisplacement[[#This Row],[Track ID]]</f>
        <v>45859.2708333333-250-RL-OP-0029</v>
      </c>
      <c r="D1080" s="34">
        <v>51893.791838945894</v>
      </c>
      <c r="E1080" s="34">
        <v>159193.24190592306</v>
      </c>
      <c r="F1080" s="34">
        <v>18.860908806466888</v>
      </c>
      <c r="G1080" s="34">
        <v>51893.426692579691</v>
      </c>
      <c r="H1080" s="34">
        <v>159191.97223179543</v>
      </c>
      <c r="I1080" s="34">
        <v>18.85670271923307</v>
      </c>
      <c r="J1080" s="33">
        <v>-9.9551698076538742E-4</v>
      </c>
      <c r="K1080" s="33">
        <v>1.5529978554695845E-5</v>
      </c>
      <c r="L1080" s="33">
        <v>-1.1746922396582704E-5</v>
      </c>
      <c r="M1080" s="33">
        <v>2.1173036657273769E-8</v>
      </c>
      <c r="N1080" s="33">
        <v>-3.3325786353088915E-4</v>
      </c>
      <c r="O1080" s="33">
        <v>-9.9818685163910459E-4</v>
      </c>
      <c r="P1080" s="29">
        <f>(Table_TrackDisplacement[[#This Row],[LR Track Z]]-Table_TrackDisplacement[[#This Row],[RR Track Z]])*1000</f>
        <v>4.2060872338183231</v>
      </c>
      <c r="Q1080" s="29">
        <f>_xlfn.XLOOKUP(Table_TrackDisplacement[[#This Row],[Track ID]],Table__Track_Baseline[Track ID],Table__Track_Baseline[Avg. Cant],"-")</f>
        <v>3.2196473045758012</v>
      </c>
      <c r="R1080" s="29">
        <f>Table_TrackDisplacement[[#This Row],[Cant Raw Data]]-Table_TrackDisplacement[[#This Row],[BL Cant Raw Data]]</f>
        <v>0.98643992924252188</v>
      </c>
      <c r="S1080" s="30">
        <f>(Table_TrackDisplacement[[#This Row],[Delta LR Z]]-Table_TrackDisplacement[[#This Row],[Delta RR Z]])*1000</f>
        <v>0.98643992924252188</v>
      </c>
      <c r="T1080" s="29">
        <f>Table_TrackDisplacement[[#This Row],[Cant Delta Data]]-Table_TrackDisplacement[[#This Row],[Raw Cant Change]]</f>
        <v>0</v>
      </c>
      <c r="U1080" s="29">
        <f ca="1">IFERROR(Table_TrackDisplacement[[#This Row],[Cant Raw Data]]-OFFSET(Table_TrackDisplacement[[#This Row],[Cant Raw Data]],-2,0),"-")</f>
        <v>-0.50179084756862835</v>
      </c>
      <c r="V1080" s="29">
        <f ca="1">_xlfn.XLOOKUP(Table_TrackDisplacement[[#This Row],[Track ID]],Table__Track_Baseline[Track ID],Table__Track_Baseline[Avg. Twist],"-")</f>
        <v>-1.1591554537986326</v>
      </c>
      <c r="W1080" s="29">
        <f ca="1">IFERROR(Table_TrackDisplacement[[#This Row],[Twist Raw Data]]-Table_TrackDisplacement[[#This Row],[BL Twist Raw Data]],"-")</f>
        <v>0.65736460623000426</v>
      </c>
      <c r="X1080" s="29">
        <f ca="1">IFERROR(Table_TrackDisplacement[[#This Row],[Cant Delta Data]]-OFFSET(Table_TrackDisplacement[[#This Row],[Cant Delta Data]],-2,0),"-")</f>
        <v>0.65736460623000426</v>
      </c>
      <c r="Y1080" s="29">
        <f ca="1">IFERROR(Table_TrackDisplacement[[#This Row],[Twist Delta Data]]-Table_TrackDisplacement[[#This Row],[Raw Twist Change]],"-")</f>
        <v>0</v>
      </c>
      <c r="Z10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1321.1441822507177</v>
      </c>
      <c r="AA1080" s="29">
        <f>_xlfn.XLOOKUP(Table_TrackDisplacement[[#This Row],[Track ID]],Table__Track_Baseline[Track ID],Table__Track_Baseline[Avg. Gauge],"-")</f>
        <v>1321.0817834196855</v>
      </c>
      <c r="AB1080" s="29">
        <f>IFERROR(Table_TrackDisplacement[[#This Row],[Gauge Raw Data]]-Table_TrackDisplacement[[#This Row],[BL Gauge Raw Data]],"-")</f>
        <v>6.2398831032169255E-2</v>
      </c>
      <c r="AC10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1.4442343675686071</v>
      </c>
    </row>
    <row r="1081" spans="1:29" x14ac:dyDescent="0.25">
      <c r="A1081" s="27">
        <v>45859.270833333336</v>
      </c>
      <c r="B1081" s="28" t="s">
        <v>21</v>
      </c>
      <c r="C1081" s="28" t="str">
        <f>Table_TrackDisplacement[[#This Row],[Epoch]]&amp;"-"&amp;Table_TrackDisplacement[[#This Row],[Track ID]]</f>
        <v>45859.2708333333-250-RL-OP-0030</v>
      </c>
      <c r="D1081" s="34">
        <v>51894.752729759806</v>
      </c>
      <c r="E1081" s="34">
        <v>159192.96497846718</v>
      </c>
      <c r="F1081" s="34">
        <v>18.861075912100414</v>
      </c>
      <c r="G1081" s="34">
        <v>51894.387556672729</v>
      </c>
      <c r="H1081" s="34">
        <v>159191.69521206419</v>
      </c>
      <c r="I1081" s="34">
        <v>18.857215782076423</v>
      </c>
      <c r="J1081" s="33">
        <v>-9.1045029694214463E-4</v>
      </c>
      <c r="K1081" s="33">
        <v>3.1021650647744536E-4</v>
      </c>
      <c r="L1081" s="33">
        <v>-2.3464867567213332E-4</v>
      </c>
      <c r="M1081" s="33">
        <v>4.0167651604861021E-6</v>
      </c>
      <c r="N1081" s="33">
        <v>-3.1902021146379411E-4</v>
      </c>
      <c r="O1081" s="33">
        <v>-6.5608338794831411E-4</v>
      </c>
      <c r="P1081" s="29">
        <f>(Table_TrackDisplacement[[#This Row],[LR Track Z]]-Table_TrackDisplacement[[#This Row],[RR Track Z]])*1000</f>
        <v>3.8601300239911041</v>
      </c>
      <c r="Q1081" s="29">
        <f>_xlfn.XLOOKUP(Table_TrackDisplacement[[#This Row],[Track ID]],Table__Track_Baseline[Track ID],Table__Track_Baseline[Avg. Cant],"-")</f>
        <v>3.4386953117149233</v>
      </c>
      <c r="R1081" s="29">
        <f>Table_TrackDisplacement[[#This Row],[Cant Raw Data]]-Table_TrackDisplacement[[#This Row],[BL Cant Raw Data]]</f>
        <v>0.42143471227618079</v>
      </c>
      <c r="S1081" s="30">
        <f>(Table_TrackDisplacement[[#This Row],[Delta LR Z]]-Table_TrackDisplacement[[#This Row],[Delta RR Z]])*1000</f>
        <v>0.42143471227618079</v>
      </c>
      <c r="T1081" s="29">
        <f>Table_TrackDisplacement[[#This Row],[Cant Delta Data]]-Table_TrackDisplacement[[#This Row],[Raw Cant Change]]</f>
        <v>0</v>
      </c>
      <c r="U1081" s="29">
        <f ca="1">IFERROR(Table_TrackDisplacement[[#This Row],[Cant Raw Data]]-OFFSET(Table_TrackDisplacement[[#This Row],[Cant Raw Data]],-2,0),"-")</f>
        <v>-0.54262073947697331</v>
      </c>
      <c r="V1081" s="29">
        <f ca="1">_xlfn.XLOOKUP(Table_TrackDisplacement[[#This Row],[Track ID]],Table__Track_Baseline[Track ID],Table__Track_Baseline[Avg. Twist],"-")</f>
        <v>-0.29083113531669369</v>
      </c>
      <c r="W1081" s="29">
        <f ca="1">IFERROR(Table_TrackDisplacement[[#This Row],[Twist Raw Data]]-Table_TrackDisplacement[[#This Row],[BL Twist Raw Data]],"-")</f>
        <v>-0.25178960416027962</v>
      </c>
      <c r="X1081" s="29">
        <f ca="1">IFERROR(Table_TrackDisplacement[[#This Row],[Cant Delta Data]]-OFFSET(Table_TrackDisplacement[[#This Row],[Cant Delta Data]],-2,0),"-")</f>
        <v>-0.25178960416027962</v>
      </c>
      <c r="Y1081" s="29">
        <f ca="1">IFERROR(Table_TrackDisplacement[[#This Row],[Twist Delta Data]]-Table_TrackDisplacement[[#This Row],[Raw Twist Change]],"-")</f>
        <v>0</v>
      </c>
      <c r="Z10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1321.2391919238419</v>
      </c>
      <c r="AA1081" s="29">
        <f>_xlfn.XLOOKUP(Table_TrackDisplacement[[#This Row],[Track ID]],Table__Track_Baseline[Track ID],Table__Track_Baseline[Avg. Gauge],"-")</f>
        <v>1320.8864707908592</v>
      </c>
      <c r="AB1081" s="29">
        <f>IFERROR(Table_TrackDisplacement[[#This Row],[Gauge Raw Data]]-Table_TrackDisplacement[[#This Row],[BL Gauge Raw Data]],"-")</f>
        <v>0.3527211329826514</v>
      </c>
      <c r="AC10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1.1873483362465231</v>
      </c>
    </row>
    <row r="1082" spans="1:29" x14ac:dyDescent="0.25">
      <c r="A1082" s="27">
        <v>45859.270833333336</v>
      </c>
      <c r="B1082" s="28" t="s">
        <v>22</v>
      </c>
      <c r="C1082" s="28" t="str">
        <f>Table_TrackDisplacement[[#This Row],[Epoch]]&amp;"-"&amp;Table_TrackDisplacement[[#This Row],[Track ID]]</f>
        <v>45859.2708333333-250-RL-OP-0031</v>
      </c>
      <c r="D1082" s="34">
        <v>51895.713620573719</v>
      </c>
      <c r="E1082" s="34">
        <v>159192.68805101133</v>
      </c>
      <c r="F1082" s="34">
        <v>18.861243017733944</v>
      </c>
      <c r="G1082" s="34">
        <v>51895.34842076576</v>
      </c>
      <c r="H1082" s="34">
        <v>159191.41819233299</v>
      </c>
      <c r="I1082" s="34">
        <v>18.857728844919777</v>
      </c>
      <c r="J1082" s="33">
        <v>-8.2538360584294423E-4</v>
      </c>
      <c r="K1082" s="33">
        <v>6.0490306350402534E-4</v>
      </c>
      <c r="L1082" s="33">
        <v>-4.5755042894057851E-4</v>
      </c>
      <c r="M1082" s="33">
        <v>8.0123427323997021E-6</v>
      </c>
      <c r="N1082" s="33">
        <v>-3.0478253029286861E-4</v>
      </c>
      <c r="O1082" s="33">
        <v>-3.1397992425752363E-4</v>
      </c>
      <c r="P1082" s="29">
        <f>(Table_TrackDisplacement[[#This Row],[LR Track Z]]-Table_TrackDisplacement[[#This Row],[RR Track Z]])*1000</f>
        <v>3.5141728141674378</v>
      </c>
      <c r="Q1082" s="29">
        <f>_xlfn.XLOOKUP(Table_TrackDisplacement[[#This Row],[Track ID]],Table__Track_Baseline[Track ID],Table__Track_Baseline[Avg. Cant],"-")</f>
        <v>3.6577433188504926</v>
      </c>
      <c r="R1082" s="29">
        <f>Table_TrackDisplacement[[#This Row],[Cant Raw Data]]-Table_TrackDisplacement[[#This Row],[BL Cant Raw Data]]</f>
        <v>-0.14357050468305488</v>
      </c>
      <c r="S1082" s="30">
        <f>(Table_TrackDisplacement[[#This Row],[Delta LR Z]]-Table_TrackDisplacement[[#This Row],[Delta RR Z]])*1000</f>
        <v>-0.14357050468305488</v>
      </c>
      <c r="T1082" s="29">
        <f>Table_TrackDisplacement[[#This Row],[Cant Delta Data]]-Table_TrackDisplacement[[#This Row],[Raw Cant Change]]</f>
        <v>0</v>
      </c>
      <c r="U1082" s="29">
        <f ca="1">IFERROR(Table_TrackDisplacement[[#This Row],[Cant Raw Data]]-OFFSET(Table_TrackDisplacement[[#This Row],[Cant Raw Data]],-2,0),"-")</f>
        <v>-0.69191441965088529</v>
      </c>
      <c r="V1082" s="29">
        <f ca="1">_xlfn.XLOOKUP(Table_TrackDisplacement[[#This Row],[Track ID]],Table__Track_Baseline[Track ID],Table__Track_Baseline[Avg. Twist],"-")</f>
        <v>0.43809601427469147</v>
      </c>
      <c r="W1082" s="29">
        <f ca="1">IFERROR(Table_TrackDisplacement[[#This Row],[Twist Raw Data]]-Table_TrackDisplacement[[#This Row],[BL Twist Raw Data]],"-")</f>
        <v>-1.1300104339255768</v>
      </c>
      <c r="X1082" s="29">
        <f ca="1">IFERROR(Table_TrackDisplacement[[#This Row],[Cant Delta Data]]-OFFSET(Table_TrackDisplacement[[#This Row],[Cant Delta Data]],-2,0),"-")</f>
        <v>-1.1300104339255768</v>
      </c>
      <c r="Y1082" s="29">
        <f ca="1">IFERROR(Table_TrackDisplacement[[#This Row],[Twist Delta Data]]-Table_TrackDisplacement[[#This Row],[Raw Twist Change]],"-")</f>
        <v>0</v>
      </c>
      <c r="Z10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1321.3342923317339</v>
      </c>
      <c r="AA1082" s="29">
        <f>_xlfn.XLOOKUP(Table_TrackDisplacement[[#This Row],[Track ID]],Table__Track_Baseline[Track ID],Table__Track_Baseline[Avg. Gauge],"-")</f>
        <v>1320.6911946526989</v>
      </c>
      <c r="AB1082" s="29">
        <f>IFERROR(Table_TrackDisplacement[[#This Row],[Gauge Raw Data]]-Table_TrackDisplacement[[#This Row],[BL Gauge Raw Data]],"-")</f>
        <v>0.6430976790350087</v>
      </c>
      <c r="AC10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1.2420503920849395</v>
      </c>
    </row>
    <row r="1083" spans="1:29" x14ac:dyDescent="0.25">
      <c r="A1083" s="27">
        <v>45859.270833333336</v>
      </c>
      <c r="B1083" s="28" t="s">
        <v>23</v>
      </c>
      <c r="C1083" s="28" t="str">
        <f>Table_TrackDisplacement[[#This Row],[Epoch]]&amp;"-"&amp;Table_TrackDisplacement[[#This Row],[Track ID]]</f>
        <v>45859.2708333333-250-RL-OP-0032</v>
      </c>
      <c r="D1083" s="34">
        <v>51896.675404337235</v>
      </c>
      <c r="E1083" s="34">
        <v>159192.41090242262</v>
      </c>
      <c r="F1083" s="34">
        <v>18.861498400271905</v>
      </c>
      <c r="G1083" s="34">
        <v>51896.308530813891</v>
      </c>
      <c r="H1083" s="34">
        <v>159191.14174193272</v>
      </c>
      <c r="I1083" s="34">
        <v>18.85824732893396</v>
      </c>
      <c r="J1083" s="33">
        <v>2.1345476852729917E-6</v>
      </c>
      <c r="K1083" s="33">
        <v>6.7415818921290338E-4</v>
      </c>
      <c r="L1083" s="33">
        <v>-6.5237204821855244E-4</v>
      </c>
      <c r="M1083" s="33">
        <v>-9.9059742933604866E-4</v>
      </c>
      <c r="N1083" s="33">
        <v>3.3081247238442302E-5</v>
      </c>
      <c r="O1083" s="33">
        <v>-9.293614173344622E-6</v>
      </c>
      <c r="P1083" s="29">
        <f>(Table_TrackDisplacement[[#This Row],[LR Track Z]]-Table_TrackDisplacement[[#This Row],[RR Track Z]])*1000</f>
        <v>3.2510713379458878</v>
      </c>
      <c r="Q1083" s="29">
        <f>_xlfn.XLOOKUP(Table_TrackDisplacement[[#This Row],[Track ID]],Table__Track_Baseline[Track ID],Table__Track_Baseline[Avg. Cant],"-")</f>
        <v>3.8941497719910956</v>
      </c>
      <c r="R1083" s="29">
        <f>Table_TrackDisplacement[[#This Row],[Cant Raw Data]]-Table_TrackDisplacement[[#This Row],[BL Cant Raw Data]]</f>
        <v>-0.64307843404520781</v>
      </c>
      <c r="S1083" s="30">
        <f>(Table_TrackDisplacement[[#This Row],[Delta LR Z]]-Table_TrackDisplacement[[#This Row],[Delta RR Z]])*1000</f>
        <v>-0.64307843404520781</v>
      </c>
      <c r="T1083" s="29">
        <f>Table_TrackDisplacement[[#This Row],[Cant Delta Data]]-Table_TrackDisplacement[[#This Row],[Raw Cant Change]]</f>
        <v>0</v>
      </c>
      <c r="U1083" s="29">
        <f ca="1">IFERROR(Table_TrackDisplacement[[#This Row],[Cant Raw Data]]-OFFSET(Table_TrackDisplacement[[#This Row],[Cant Raw Data]],-2,0),"-")</f>
        <v>-0.60905868604521629</v>
      </c>
      <c r="V1083" s="29">
        <f ca="1">_xlfn.XLOOKUP(Table_TrackDisplacement[[#This Row],[Track ID]],Table__Track_Baseline[Track ID],Table__Track_Baseline[Avg. Twist],"-")</f>
        <v>0.45545446027617231</v>
      </c>
      <c r="W1083" s="29">
        <f ca="1">IFERROR(Table_TrackDisplacement[[#This Row],[Twist Raw Data]]-Table_TrackDisplacement[[#This Row],[BL Twist Raw Data]],"-")</f>
        <v>-1.0645131463213886</v>
      </c>
      <c r="X1083" s="29">
        <f ca="1">IFERROR(Table_TrackDisplacement[[#This Row],[Cant Delta Data]]-OFFSET(Table_TrackDisplacement[[#This Row],[Cant Delta Data]],-2,0),"-")</f>
        <v>-1.0645131463213886</v>
      </c>
      <c r="Y1083" s="29">
        <f ca="1">IFERROR(Table_TrackDisplacement[[#This Row],[Twist Delta Data]]-Table_TrackDisplacement[[#This Row],[Raw Twist Change]],"-")</f>
        <v>0</v>
      </c>
      <c r="Z10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1321.1264514502136</v>
      </c>
      <c r="AA1083" s="29">
        <f>_xlfn.XLOOKUP(Table_TrackDisplacement[[#This Row],[Track ID]],Table__Track_Baseline[Track ID],Table__Track_Baseline[Avg. Gauge],"-")</f>
        <v>1320.2368798619764</v>
      </c>
      <c r="AB1083" s="29">
        <f>IFERROR(Table_TrackDisplacement[[#This Row],[Gauge Raw Data]]-Table_TrackDisplacement[[#This Row],[BL Gauge Raw Data]],"-")</f>
        <v>0.88957158823723148</v>
      </c>
      <c r="AC10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1.3453796103947855</v>
      </c>
    </row>
    <row r="1084" spans="1:29" x14ac:dyDescent="0.25">
      <c r="A1084" s="27">
        <v>45859.270833333336</v>
      </c>
      <c r="B1084" s="28" t="s">
        <v>24</v>
      </c>
      <c r="C1084" s="28" t="str">
        <f>Table_TrackDisplacement[[#This Row],[Epoch]]&amp;"-"&amp;Table_TrackDisplacement[[#This Row],[Track ID]]</f>
        <v>45859.2708333333-250-RL-OP-0033</v>
      </c>
      <c r="D1084" s="34">
        <v>51897.636450471109</v>
      </c>
      <c r="E1084" s="34">
        <v>159192.13451905019</v>
      </c>
      <c r="F1084" s="34">
        <v>18.863098404693126</v>
      </c>
      <c r="G1084" s="34">
        <v>51897.270545837273</v>
      </c>
      <c r="H1084" s="34">
        <v>159190.86874605055</v>
      </c>
      <c r="I1084" s="34">
        <v>18.858833083067108</v>
      </c>
      <c r="J1084" s="33">
        <v>3.684263356262818E-5</v>
      </c>
      <c r="K1084" s="33">
        <v>7.9597122385166585E-4</v>
      </c>
      <c r="L1084" s="33">
        <v>-4.1993922797090022E-4</v>
      </c>
      <c r="M1084" s="33">
        <v>-8.7422897922806442E-4</v>
      </c>
      <c r="N1084" s="33">
        <v>4.4250290375202894E-4</v>
      </c>
      <c r="O1084" s="33">
        <v>-1.243135915629523E-4</v>
      </c>
      <c r="P1084" s="29">
        <f>(Table_TrackDisplacement[[#This Row],[LR Track Z]]-Table_TrackDisplacement[[#This Row],[RR Track Z]])*1000</f>
        <v>4.2653216260184479</v>
      </c>
      <c r="Q1084" s="29">
        <f>_xlfn.XLOOKUP(Table_TrackDisplacement[[#This Row],[Track ID]],Table__Track_Baseline[Track ID],Table__Track_Baseline[Avg. Cant],"-")</f>
        <v>4.5609472624263958</v>
      </c>
      <c r="R1084" s="29">
        <f>Table_TrackDisplacement[[#This Row],[Cant Raw Data]]-Table_TrackDisplacement[[#This Row],[BL Cant Raw Data]]</f>
        <v>-0.29562563640794792</v>
      </c>
      <c r="S1084" s="30">
        <f>(Table_TrackDisplacement[[#This Row],[Delta LR Z]]-Table_TrackDisplacement[[#This Row],[Delta RR Z]])*1000</f>
        <v>-0.29562563640794792</v>
      </c>
      <c r="T1084" s="29">
        <f>Table_TrackDisplacement[[#This Row],[Cant Delta Data]]-Table_TrackDisplacement[[#This Row],[Raw Cant Change]]</f>
        <v>0</v>
      </c>
      <c r="U1084" s="29">
        <f ca="1">IFERROR(Table_TrackDisplacement[[#This Row],[Cant Raw Data]]-OFFSET(Table_TrackDisplacement[[#This Row],[Cant Raw Data]],-2,0),"-")</f>
        <v>0.75114881185101012</v>
      </c>
      <c r="V1084" s="29">
        <f ca="1">_xlfn.XLOOKUP(Table_TrackDisplacement[[#This Row],[Track ID]],Table__Track_Baseline[Track ID],Table__Track_Baseline[Avg. Twist],"-")</f>
        <v>0.90320394357590317</v>
      </c>
      <c r="W1084" s="29">
        <f ca="1">IFERROR(Table_TrackDisplacement[[#This Row],[Twist Raw Data]]-Table_TrackDisplacement[[#This Row],[BL Twist Raw Data]],"-")</f>
        <v>-0.15205513172489304</v>
      </c>
      <c r="X1084" s="29">
        <f ca="1">IFERROR(Table_TrackDisplacement[[#This Row],[Cant Delta Data]]-OFFSET(Table_TrackDisplacement[[#This Row],[Cant Delta Data]],-2,0),"-")</f>
        <v>-0.15205513172489304</v>
      </c>
      <c r="Y1084" s="29">
        <f ca="1">IFERROR(Table_TrackDisplacement[[#This Row],[Twist Delta Data]]-Table_TrackDisplacement[[#This Row],[Raw Twist Change]],"-")</f>
        <v>0</v>
      </c>
      <c r="Z10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1317.6060415221668</v>
      </c>
      <c r="AA1084" s="29">
        <f>_xlfn.XLOOKUP(Table_TrackDisplacement[[#This Row],[Track ID]],Table__Track_Baseline[Track ID],Table__Track_Baseline[Avg. Gauge],"-")</f>
        <v>1317.0146897271238</v>
      </c>
      <c r="AB1084" s="29">
        <f>IFERROR(Table_TrackDisplacement[[#This Row],[Gauge Raw Data]]-Table_TrackDisplacement[[#This Row],[BL Gauge Raw Data]],"-")</f>
        <v>0.5913517950430105</v>
      </c>
      <c r="AC10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1.0209729936921432</v>
      </c>
    </row>
    <row r="1085" spans="1:29" x14ac:dyDescent="0.25">
      <c r="A1085" s="27">
        <v>45859.270833333336</v>
      </c>
      <c r="B1085" s="28" t="s">
        <v>25</v>
      </c>
      <c r="C1085" s="28" t="str">
        <f>Table_TrackDisplacement[[#This Row],[Epoch]]&amp;"-"&amp;Table_TrackDisplacement[[#This Row],[Track ID]]</f>
        <v>45859.2708333333-250-RL-OP-0034</v>
      </c>
      <c r="D1085" s="34">
        <v>51898.597496604991</v>
      </c>
      <c r="E1085" s="34">
        <v>159191.85813567779</v>
      </c>
      <c r="F1085" s="34">
        <v>18.86469840911435</v>
      </c>
      <c r="G1085" s="34">
        <v>51898.232560860655</v>
      </c>
      <c r="H1085" s="34">
        <v>159190.59575016837</v>
      </c>
      <c r="I1085" s="34">
        <v>18.859418837200256</v>
      </c>
      <c r="J1085" s="33">
        <v>7.1550726715940982E-5</v>
      </c>
      <c r="K1085" s="33">
        <v>9.1778428759425879E-4</v>
      </c>
      <c r="L1085" s="33">
        <v>-1.87506407723248E-4</v>
      </c>
      <c r="M1085" s="33">
        <v>-7.5786053639603779E-4</v>
      </c>
      <c r="N1085" s="33">
        <v>8.5192453116178513E-4</v>
      </c>
      <c r="O1085" s="33">
        <v>-2.3933356895255997E-4</v>
      </c>
      <c r="P1085" s="29">
        <f>(Table_TrackDisplacement[[#This Row],[LR Track Z]]-Table_TrackDisplacement[[#This Row],[RR Track Z]])*1000</f>
        <v>5.2795719140945607</v>
      </c>
      <c r="Q1085" s="29">
        <f>_xlfn.XLOOKUP(Table_TrackDisplacement[[#This Row],[Track ID]],Table__Track_Baseline[Track ID],Table__Track_Baseline[Avg. Cant],"-")</f>
        <v>5.2277447528652488</v>
      </c>
      <c r="R1085" s="29">
        <f>Table_TrackDisplacement[[#This Row],[Cant Raw Data]]-Table_TrackDisplacement[[#This Row],[BL Cant Raw Data]]</f>
        <v>5.1827161229311969E-2</v>
      </c>
      <c r="S1085" s="30">
        <f>(Table_TrackDisplacement[[#This Row],[Delta LR Z]]-Table_TrackDisplacement[[#This Row],[Delta RR Z]])*1000</f>
        <v>5.1827161229311969E-2</v>
      </c>
      <c r="T1085" s="29">
        <f>Table_TrackDisplacement[[#This Row],[Cant Delta Data]]-Table_TrackDisplacement[[#This Row],[Raw Cant Change]]</f>
        <v>0</v>
      </c>
      <c r="U1085" s="29">
        <f ca="1">IFERROR(Table_TrackDisplacement[[#This Row],[Cant Raw Data]]-OFFSET(Table_TrackDisplacement[[#This Row],[Cant Raw Data]],-2,0),"-")</f>
        <v>2.028500576148673</v>
      </c>
      <c r="V1085" s="29">
        <f ca="1">_xlfn.XLOOKUP(Table_TrackDisplacement[[#This Row],[Track ID]],Table__Track_Baseline[Track ID],Table__Track_Baseline[Avg. Twist],"-")</f>
        <v>1.3335949808741532</v>
      </c>
      <c r="W1085" s="29">
        <f ca="1">IFERROR(Table_TrackDisplacement[[#This Row],[Twist Raw Data]]-Table_TrackDisplacement[[#This Row],[BL Twist Raw Data]],"-")</f>
        <v>0.69490559527451978</v>
      </c>
      <c r="X1085" s="29">
        <f ca="1">IFERROR(Table_TrackDisplacement[[#This Row],[Cant Delta Data]]-OFFSET(Table_TrackDisplacement[[#This Row],[Cant Delta Data]],-2,0),"-")</f>
        <v>0.69490559527451978</v>
      </c>
      <c r="Y1085" s="29">
        <f ca="1">IFERROR(Table_TrackDisplacement[[#This Row],[Twist Delta Data]]-Table_TrackDisplacement[[#This Row],[Raw Twist Change]],"-")</f>
        <v>0</v>
      </c>
      <c r="Z10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1314.0864300913909</v>
      </c>
      <c r="AA1085" s="29">
        <f>_xlfn.XLOOKUP(Table_TrackDisplacement[[#This Row],[Track ID]],Table__Track_Baseline[Track ID],Table__Track_Baseline[Avg. Gauge],"-")</f>
        <v>1313.7928485909856</v>
      </c>
      <c r="AB1085" s="29">
        <f>IFERROR(Table_TrackDisplacement[[#This Row],[Gauge Raw Data]]-Table_TrackDisplacement[[#This Row],[BL Gauge Raw Data]],"-")</f>
        <v>0.29358150040525288</v>
      </c>
      <c r="AC10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0.83363457553981168</v>
      </c>
    </row>
    <row r="1086" spans="1:29" x14ac:dyDescent="0.25">
      <c r="A1086" s="27">
        <v>45859.270833333336</v>
      </c>
      <c r="B1086" s="28" t="s">
        <v>26</v>
      </c>
      <c r="C1086" s="28" t="str">
        <f>Table_TrackDisplacement[[#This Row],[Epoch]]&amp;"-"&amp;Table_TrackDisplacement[[#This Row],[Track ID]]</f>
        <v>45859.2708333333-250-RL-OP-0035</v>
      </c>
      <c r="D1086" s="34">
        <v>51899.557752903464</v>
      </c>
      <c r="E1086" s="34">
        <v>159191.5833935751</v>
      </c>
      <c r="F1086" s="34">
        <v>18.866</v>
      </c>
      <c r="G1086" s="34">
        <v>51899.203472361332</v>
      </c>
      <c r="H1086" s="34">
        <v>159190.32062001547</v>
      </c>
      <c r="I1086" s="34">
        <v>18.859777427163273</v>
      </c>
      <c r="J1086" s="33">
        <v>-9.955280547728762E-4</v>
      </c>
      <c r="K1086" s="33">
        <v>1.3493211008608341E-3</v>
      </c>
      <c r="L1086" s="33">
        <v>0</v>
      </c>
      <c r="M1086" s="33">
        <v>-5.3117619245313108E-6</v>
      </c>
      <c r="N1086" s="33">
        <v>9.8106524092145264E-4</v>
      </c>
      <c r="O1086" s="33">
        <v>-3.1290092901770095E-4</v>
      </c>
      <c r="P1086" s="29">
        <f>(Table_TrackDisplacement[[#This Row],[LR Track Z]]-Table_TrackDisplacement[[#This Row],[RR Track Z]])*1000</f>
        <v>6.2225728367266697</v>
      </c>
      <c r="Q1086" s="29">
        <f>_xlfn.XLOOKUP(Table_TrackDisplacement[[#This Row],[Track ID]],Table__Track_Baseline[Track ID],Table__Track_Baseline[Avg. Cant],"-")</f>
        <v>5.9096719077089688</v>
      </c>
      <c r="R1086" s="29">
        <f>Table_TrackDisplacement[[#This Row],[Cant Raw Data]]-Table_TrackDisplacement[[#This Row],[BL Cant Raw Data]]</f>
        <v>0.31290092901770095</v>
      </c>
      <c r="S1086" s="30">
        <f>(Table_TrackDisplacement[[#This Row],[Delta LR Z]]-Table_TrackDisplacement[[#This Row],[Delta RR Z]])*1000</f>
        <v>0.31290092901770095</v>
      </c>
      <c r="T1086" s="29">
        <f>Table_TrackDisplacement[[#This Row],[Cant Delta Data]]-Table_TrackDisplacement[[#This Row],[Raw Cant Change]]</f>
        <v>0</v>
      </c>
      <c r="U1086" s="29">
        <f ca="1">IFERROR(Table_TrackDisplacement[[#This Row],[Cant Raw Data]]-OFFSET(Table_TrackDisplacement[[#This Row],[Cant Raw Data]],-2,0),"-")</f>
        <v>1.9572512107082218</v>
      </c>
      <c r="V1086" s="29">
        <f ca="1">_xlfn.XLOOKUP(Table_TrackDisplacement[[#This Row],[Track ID]],Table__Track_Baseline[Track ID],Table__Track_Baseline[Avg. Twist],"-")</f>
        <v>1.348724645282573</v>
      </c>
      <c r="W1086" s="29">
        <f ca="1">IFERROR(Table_TrackDisplacement[[#This Row],[Twist Raw Data]]-Table_TrackDisplacement[[#This Row],[BL Twist Raw Data]],"-")</f>
        <v>0.60852656542564887</v>
      </c>
      <c r="X1086" s="29">
        <f ca="1">IFERROR(Table_TrackDisplacement[[#This Row],[Cant Delta Data]]-OFFSET(Table_TrackDisplacement[[#This Row],[Cant Delta Data]],-2,0),"-")</f>
        <v>0.60852656542564887</v>
      </c>
      <c r="Y1086" s="29">
        <f ca="1">IFERROR(Table_TrackDisplacement[[#This Row],[Twist Delta Data]]-Table_TrackDisplacement[[#This Row],[Raw Twist Change]],"-")</f>
        <v>0</v>
      </c>
      <c r="Z10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1311.545075798899</v>
      </c>
      <c r="AA1086" s="29">
        <f>_xlfn.XLOOKUP(Table_TrackDisplacement[[#This Row],[Track ID]],Table__Track_Baseline[Track ID],Table__Track_Baseline[Avg. Gauge],"-")</f>
        <v>1311.4569710845515</v>
      </c>
      <c r="AB1086" s="29">
        <f>IFERROR(Table_TrackDisplacement[[#This Row],[Gauge Raw Data]]-Table_TrackDisplacement[[#This Row],[BL Gauge Raw Data]],"-")</f>
        <v>8.8104714347537083E-2</v>
      </c>
      <c r="AC10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1.1018383168061241</v>
      </c>
    </row>
    <row r="1087" spans="1:29" x14ac:dyDescent="0.25">
      <c r="A1087" s="27">
        <v>45859.270833333336</v>
      </c>
      <c r="B1087" s="28" t="s">
        <v>27</v>
      </c>
      <c r="C1087" s="28" t="str">
        <f>Table_TrackDisplacement[[#This Row],[Epoch]]&amp;"-"&amp;Table_TrackDisplacement[[#This Row],[Track ID]]</f>
        <v>45859.2708333333-250-RL-OP-0036</v>
      </c>
      <c r="D1087" s="34">
        <v>51900.520801492021</v>
      </c>
      <c r="E1087" s="34">
        <v>159191.31406586381</v>
      </c>
      <c r="F1087" s="34">
        <v>18.866</v>
      </c>
      <c r="G1087" s="34">
        <v>51900.166031558641</v>
      </c>
      <c r="H1087" s="34">
        <v>159190.04954924015</v>
      </c>
      <c r="I1087" s="34">
        <v>18.859124401927648</v>
      </c>
      <c r="J1087" s="33">
        <v>-9.7139455465367064E-4</v>
      </c>
      <c r="K1087" s="33">
        <v>1.4356015890371054E-3</v>
      </c>
      <c r="L1087" s="33">
        <v>0</v>
      </c>
      <c r="M1087" s="33">
        <v>-3.3610987884458154E-5</v>
      </c>
      <c r="N1087" s="33">
        <v>8.8018755195662379E-4</v>
      </c>
      <c r="O1087" s="33">
        <v>-2.0404421982789245E-4</v>
      </c>
      <c r="P1087" s="29">
        <f>(Table_TrackDisplacement[[#This Row],[LR Track Z]]-Table_TrackDisplacement[[#This Row],[RR Track Z]])*1000</f>
        <v>6.8755980723516075</v>
      </c>
      <c r="Q1087" s="29">
        <f>_xlfn.XLOOKUP(Table_TrackDisplacement[[#This Row],[Track ID]],Table__Track_Baseline[Track ID],Table__Track_Baseline[Avg. Cant],"-")</f>
        <v>6.671553852523715</v>
      </c>
      <c r="R1087" s="29">
        <f>Table_TrackDisplacement[[#This Row],[Cant Raw Data]]-Table_TrackDisplacement[[#This Row],[BL Cant Raw Data]]</f>
        <v>0.20404421982789245</v>
      </c>
      <c r="S1087" s="30">
        <f>(Table_TrackDisplacement[[#This Row],[Delta LR Z]]-Table_TrackDisplacement[[#This Row],[Delta RR Z]])*1000</f>
        <v>0.20404421982789245</v>
      </c>
      <c r="T1087" s="29">
        <f>Table_TrackDisplacement[[#This Row],[Cant Delta Data]]-Table_TrackDisplacement[[#This Row],[Raw Cant Change]]</f>
        <v>0</v>
      </c>
      <c r="U1087" s="29">
        <f ca="1">IFERROR(Table_TrackDisplacement[[#This Row],[Cant Raw Data]]-OFFSET(Table_TrackDisplacement[[#This Row],[Cant Raw Data]],-2,0),"-")</f>
        <v>1.5960261582570467</v>
      </c>
      <c r="V1087" s="29">
        <f ca="1">_xlfn.XLOOKUP(Table_TrackDisplacement[[#This Row],[Track ID]],Table__Track_Baseline[Track ID],Table__Track_Baseline[Avg. Twist],"-")</f>
        <v>1.4438090996584663</v>
      </c>
      <c r="W1087" s="29">
        <f ca="1">IFERROR(Table_TrackDisplacement[[#This Row],[Twist Raw Data]]-Table_TrackDisplacement[[#This Row],[BL Twist Raw Data]],"-")</f>
        <v>0.15221705859858048</v>
      </c>
      <c r="X1087" s="29">
        <f ca="1">IFERROR(Table_TrackDisplacement[[#This Row],[Cant Delta Data]]-OFFSET(Table_TrackDisplacement[[#This Row],[Cant Delta Data]],-2,0),"-")</f>
        <v>0.15221705859858048</v>
      </c>
      <c r="Y1087" s="29">
        <f ca="1">IFERROR(Table_TrackDisplacement[[#This Row],[Twist Delta Data]]-Table_TrackDisplacement[[#This Row],[Raw Twist Change]],"-")</f>
        <v>0</v>
      </c>
      <c r="Z10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1313.3587746672583</v>
      </c>
      <c r="AA1087" s="29">
        <f>_xlfn.XLOOKUP(Table_TrackDisplacement[[#This Row],[Track ID]],Table__Track_Baseline[Track ID],Table__Track_Baseline[Avg. Gauge],"-")</f>
        <v>1313.0767033808097</v>
      </c>
      <c r="AB1087" s="29">
        <f>IFERROR(Table_TrackDisplacement[[#This Row],[Gauge Raw Data]]-Table_TrackDisplacement[[#This Row],[BL Gauge Raw Data]],"-")</f>
        <v>0.28207128644862678</v>
      </c>
      <c r="AC10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1.1088538291107615</v>
      </c>
    </row>
    <row r="1088" spans="1:29" x14ac:dyDescent="0.25">
      <c r="A1088" s="27">
        <v>45859.270833333336</v>
      </c>
      <c r="B1088" s="28" t="s">
        <v>28</v>
      </c>
      <c r="C1088" s="28" t="str">
        <f>Table_TrackDisplacement[[#This Row],[Epoch]]&amp;"-"&amp;Table_TrackDisplacement[[#This Row],[Track ID]]</f>
        <v>45859.2708333333-250-RL-OP-0037</v>
      </c>
      <c r="D1088" s="34">
        <v>51901.483850080585</v>
      </c>
      <c r="E1088" s="34">
        <v>159191.04473815253</v>
      </c>
      <c r="F1088" s="34">
        <v>18.866</v>
      </c>
      <c r="G1088" s="34">
        <v>51901.128590755958</v>
      </c>
      <c r="H1088" s="34">
        <v>159189.77847846484</v>
      </c>
      <c r="I1088" s="34">
        <v>18.858471376692027</v>
      </c>
      <c r="J1088" s="33">
        <v>-9.4726104725850746E-4</v>
      </c>
      <c r="K1088" s="33">
        <v>1.5218820772133768E-3</v>
      </c>
      <c r="L1088" s="33">
        <v>0</v>
      </c>
      <c r="M1088" s="33">
        <v>-6.191019929246977E-5</v>
      </c>
      <c r="N1088" s="33">
        <v>7.7930986299179494E-4</v>
      </c>
      <c r="O1088" s="33">
        <v>-9.518751063808395E-5</v>
      </c>
      <c r="P1088" s="29">
        <f>(Table_TrackDisplacement[[#This Row],[LR Track Z]]-Table_TrackDisplacement[[#This Row],[RR Track Z]])*1000</f>
        <v>7.5286233079729925</v>
      </c>
      <c r="Q1088" s="29">
        <f>_xlfn.XLOOKUP(Table_TrackDisplacement[[#This Row],[Track ID]],Table__Track_Baseline[Track ID],Table__Track_Baseline[Avg. Cant],"-")</f>
        <v>7.4334357973349086</v>
      </c>
      <c r="R1088" s="29">
        <f>Table_TrackDisplacement[[#This Row],[Cant Raw Data]]-Table_TrackDisplacement[[#This Row],[BL Cant Raw Data]]</f>
        <v>9.518751063808395E-2</v>
      </c>
      <c r="S1088" s="30">
        <f>(Table_TrackDisplacement[[#This Row],[Delta LR Z]]-Table_TrackDisplacement[[#This Row],[Delta RR Z]])*1000</f>
        <v>9.518751063808395E-2</v>
      </c>
      <c r="T1088" s="29">
        <f>Table_TrackDisplacement[[#This Row],[Cant Delta Data]]-Table_TrackDisplacement[[#This Row],[Raw Cant Change]]</f>
        <v>0</v>
      </c>
      <c r="U1088" s="29">
        <f ca="1">IFERROR(Table_TrackDisplacement[[#This Row],[Cant Raw Data]]-OFFSET(Table_TrackDisplacement[[#This Row],[Cant Raw Data]],-2,0),"-")</f>
        <v>1.3060504712463228</v>
      </c>
      <c r="V1088" s="29">
        <f ca="1">_xlfn.XLOOKUP(Table_TrackDisplacement[[#This Row],[Track ID]],Table__Track_Baseline[Track ID],Table__Track_Baseline[Avg. Twist],"-")</f>
        <v>1.5237638896259398</v>
      </c>
      <c r="W1088" s="29">
        <f ca="1">IFERROR(Table_TrackDisplacement[[#This Row],[Twist Raw Data]]-Table_TrackDisplacement[[#This Row],[BL Twist Raw Data]],"-")</f>
        <v>-0.217713418379617</v>
      </c>
      <c r="X1088" s="29">
        <f ca="1">IFERROR(Table_TrackDisplacement[[#This Row],[Cant Delta Data]]-OFFSET(Table_TrackDisplacement[[#This Row],[Cant Delta Data]],-2,0),"-")</f>
        <v>-0.217713418379617</v>
      </c>
      <c r="Y1088" s="29">
        <f ca="1">IFERROR(Table_TrackDisplacement[[#This Row],[Twist Delta Data]]-Table_TrackDisplacement[[#This Row],[Raw Twist Change]],"-")</f>
        <v>0</v>
      </c>
      <c r="Z10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1315.1727888663709</v>
      </c>
      <c r="AA1088" s="29">
        <f>_xlfn.XLOOKUP(Table_TrackDisplacement[[#This Row],[Track ID]],Table__Track_Baseline[Track ID],Table__Track_Baseline[Avg. Gauge],"-")</f>
        <v>1314.6968682557522</v>
      </c>
      <c r="AB1088" s="29">
        <f>IFERROR(Table_TrackDisplacement[[#This Row],[Gauge Raw Data]]-Table_TrackDisplacement[[#This Row],[BL Gauge Raw Data]],"-")</f>
        <v>0.47592061061868662</v>
      </c>
      <c r="AC10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1.1594482651285483</v>
      </c>
    </row>
    <row r="1089" spans="1:29" x14ac:dyDescent="0.25">
      <c r="A1089" s="27">
        <v>45859.270833333336</v>
      </c>
      <c r="B1089" s="28" t="s">
        <v>29</v>
      </c>
      <c r="C1089" s="28" t="str">
        <f>Table_TrackDisplacement[[#This Row],[Epoch]]&amp;"-"&amp;Table_TrackDisplacement[[#This Row],[Track ID]]</f>
        <v>45859.2708333333-250-RL-OP-0038</v>
      </c>
      <c r="D1089" s="34">
        <v>51902.447765839897</v>
      </c>
      <c r="E1089" s="34">
        <v>159190.77623041449</v>
      </c>
      <c r="F1089" s="34">
        <v>18.866065372992377</v>
      </c>
      <c r="G1089" s="34">
        <v>51902.099872443272</v>
      </c>
      <c r="H1089" s="34">
        <v>159189.50604742009</v>
      </c>
      <c r="I1089" s="34">
        <v>18.857900000000001</v>
      </c>
      <c r="J1089" s="33">
        <v>1.0164512787014246E-8</v>
      </c>
      <c r="K1089" s="33">
        <v>1.3333305541891605E-3</v>
      </c>
      <c r="L1089" s="33">
        <v>-1.9809990337904537E-5</v>
      </c>
      <c r="M1089" s="33">
        <v>3.774315700866282E-6</v>
      </c>
      <c r="N1089" s="33">
        <v>6.8047706736251712E-4</v>
      </c>
      <c r="O1089" s="33">
        <v>0</v>
      </c>
      <c r="P1089" s="29">
        <f>(Table_TrackDisplacement[[#This Row],[LR Track Z]]-Table_TrackDisplacement[[#This Row],[RR Track Z]])*1000</f>
        <v>8.1653729923765184</v>
      </c>
      <c r="Q1089" s="29">
        <f>_xlfn.XLOOKUP(Table_TrackDisplacement[[#This Row],[Track ID]],Table__Track_Baseline[Track ID],Table__Track_Baseline[Avg. Cant],"-")</f>
        <v>8.1851829827144229</v>
      </c>
      <c r="R1089" s="29">
        <f>Table_TrackDisplacement[[#This Row],[Cant Raw Data]]-Table_TrackDisplacement[[#This Row],[BL Cant Raw Data]]</f>
        <v>-1.9809990337904537E-2</v>
      </c>
      <c r="S1089" s="30">
        <f>(Table_TrackDisplacement[[#This Row],[Delta LR Z]]-Table_TrackDisplacement[[#This Row],[Delta RR Z]])*1000</f>
        <v>-1.9809990337904537E-2</v>
      </c>
      <c r="T1089" s="29">
        <f>Table_TrackDisplacement[[#This Row],[Cant Delta Data]]-Table_TrackDisplacement[[#This Row],[Raw Cant Change]]</f>
        <v>0</v>
      </c>
      <c r="U1089" s="29">
        <f ca="1">IFERROR(Table_TrackDisplacement[[#This Row],[Cant Raw Data]]-OFFSET(Table_TrackDisplacement[[#This Row],[Cant Raw Data]],-2,0),"-")</f>
        <v>1.2897749200249109</v>
      </c>
      <c r="V1089" s="29">
        <f ca="1">_xlfn.XLOOKUP(Table_TrackDisplacement[[#This Row],[Track ID]],Table__Track_Baseline[Track ID],Table__Track_Baseline[Avg. Twist],"-")</f>
        <v>1.5136291301907079</v>
      </c>
      <c r="W1089" s="29">
        <f ca="1">IFERROR(Table_TrackDisplacement[[#This Row],[Twist Raw Data]]-Table_TrackDisplacement[[#This Row],[BL Twist Raw Data]],"-")</f>
        <v>-0.22385421016579699</v>
      </c>
      <c r="X1089" s="29">
        <f ca="1">IFERROR(Table_TrackDisplacement[[#This Row],[Cant Delta Data]]-OFFSET(Table_TrackDisplacement[[#This Row],[Cant Delta Data]],-2,0),"-")</f>
        <v>-0.22385421016579699</v>
      </c>
      <c r="Y1089" s="29">
        <f ca="1">IFERROR(Table_TrackDisplacement[[#This Row],[Twist Delta Data]]-Table_TrackDisplacement[[#This Row],[Raw Twist Change]],"-")</f>
        <v>0</v>
      </c>
      <c r="Z10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1316.9894942593887</v>
      </c>
      <c r="AA1089" s="29">
        <f>_xlfn.XLOOKUP(Table_TrackDisplacement[[#This Row],[Track ID]],Table__Track_Baseline[Track ID],Table__Track_Baseline[Avg. Gauge],"-")</f>
        <v>1316.360972673865</v>
      </c>
      <c r="AB1089" s="29">
        <f>IFERROR(Table_TrackDisplacement[[#This Row],[Gauge Raw Data]]-Table_TrackDisplacement[[#This Row],[BL Gauge Raw Data]],"-")</f>
        <v>0.62852158552368564</v>
      </c>
      <c r="AC10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0.65316481826033834</v>
      </c>
    </row>
    <row r="1090" spans="1:29" x14ac:dyDescent="0.25">
      <c r="A1090" s="27">
        <v>45859.270833333336</v>
      </c>
      <c r="B1090" s="28" t="s">
        <v>30</v>
      </c>
      <c r="C1090" s="28" t="str">
        <f>Table_TrackDisplacement[[#This Row],[Epoch]]&amp;"-"&amp;Table_TrackDisplacement[[#This Row],[Track ID]]</f>
        <v>45859.2708333333-250-RL-OP-0039</v>
      </c>
      <c r="D1090" s="34">
        <v>51903.412339888513</v>
      </c>
      <c r="E1090" s="34">
        <v>159190.51241841505</v>
      </c>
      <c r="F1090" s="34">
        <v>18.86643099375512</v>
      </c>
      <c r="G1090" s="34">
        <v>51903.064539433311</v>
      </c>
      <c r="H1090" s="34">
        <v>159189.24257522359</v>
      </c>
      <c r="I1090" s="34">
        <v>18.857900000000001</v>
      </c>
      <c r="J1090" s="33">
        <v>6.6997017711400986E-8</v>
      </c>
      <c r="K1090" s="33">
        <v>1.3333150127436966E-3</v>
      </c>
      <c r="L1090" s="33">
        <v>-1.3060411973953023E-4</v>
      </c>
      <c r="M1090" s="33">
        <v>3.1982955988496542E-5</v>
      </c>
      <c r="N1090" s="33">
        <v>7.8369391849264503E-4</v>
      </c>
      <c r="O1090" s="33">
        <v>0</v>
      </c>
      <c r="P1090" s="29">
        <f>(Table_TrackDisplacement[[#This Row],[LR Track Z]]-Table_TrackDisplacement[[#This Row],[RR Track Z]])*1000</f>
        <v>8.5309937551194537</v>
      </c>
      <c r="Q1090" s="29">
        <f>_xlfn.XLOOKUP(Table_TrackDisplacement[[#This Row],[Track ID]],Table__Track_Baseline[Track ID],Table__Track_Baseline[Avg. Cant],"-")</f>
        <v>8.6615978748589839</v>
      </c>
      <c r="R1090" s="29">
        <f>Table_TrackDisplacement[[#This Row],[Cant Raw Data]]-Table_TrackDisplacement[[#This Row],[BL Cant Raw Data]]</f>
        <v>-0.13060411973953023</v>
      </c>
      <c r="S1090" s="30">
        <f>(Table_TrackDisplacement[[#This Row],[Delta LR Z]]-Table_TrackDisplacement[[#This Row],[Delta RR Z]])*1000</f>
        <v>-0.13060411973953023</v>
      </c>
      <c r="T1090" s="29">
        <f>Table_TrackDisplacement[[#This Row],[Cant Delta Data]]-Table_TrackDisplacement[[#This Row],[Raw Cant Change]]</f>
        <v>0</v>
      </c>
      <c r="U1090" s="29">
        <f ca="1">IFERROR(Table_TrackDisplacement[[#This Row],[Cant Raw Data]]-OFFSET(Table_TrackDisplacement[[#This Row],[Cant Raw Data]],-2,0),"-")</f>
        <v>1.0023704471464612</v>
      </c>
      <c r="V1090" s="29">
        <f ca="1">_xlfn.XLOOKUP(Table_TrackDisplacement[[#This Row],[Track ID]],Table__Track_Baseline[Track ID],Table__Track_Baseline[Avg. Twist],"-")</f>
        <v>1.2281620775240754</v>
      </c>
      <c r="W1090" s="29">
        <f ca="1">IFERROR(Table_TrackDisplacement[[#This Row],[Twist Raw Data]]-Table_TrackDisplacement[[#This Row],[BL Twist Raw Data]],"-")</f>
        <v>-0.22579163037761418</v>
      </c>
      <c r="X1090" s="29">
        <f ca="1">IFERROR(Table_TrackDisplacement[[#This Row],[Cant Delta Data]]-OFFSET(Table_TrackDisplacement[[#This Row],[Cant Delta Data]],-2,0),"-")</f>
        <v>-0.22579163037761418</v>
      </c>
      <c r="Y1090" s="29">
        <f ca="1">IFERROR(Table_TrackDisplacement[[#This Row],[Twist Delta Data]]-Table_TrackDisplacement[[#This Row],[Raw Twist Change]],"-")</f>
        <v>0</v>
      </c>
      <c r="Z10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1316.639535102076</v>
      </c>
      <c r="AA1090" s="29">
        <f>_xlfn.XLOOKUP(Table_TrackDisplacement[[#This Row],[Track ID]],Table__Track_Baseline[Track ID],Table__Track_Baseline[Avg. Gauge],"-")</f>
        <v>1316.118744445334</v>
      </c>
      <c r="AB1090" s="29">
        <f>IFERROR(Table_TrackDisplacement[[#This Row],[Gauge Raw Data]]-Table_TrackDisplacement[[#This Row],[BL Gauge Raw Data]],"-")</f>
        <v>0.52079065674206504</v>
      </c>
      <c r="AC10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0.56582630884016483</v>
      </c>
    </row>
    <row r="1091" spans="1:29" x14ac:dyDescent="0.25">
      <c r="A1091" s="27">
        <v>45859.270833333336</v>
      </c>
      <c r="B1091" s="28" t="s">
        <v>31</v>
      </c>
      <c r="C1091" s="28" t="str">
        <f>Table_TrackDisplacement[[#This Row],[Epoch]]&amp;"-"&amp;Table_TrackDisplacement[[#This Row],[Track ID]]</f>
        <v>45859.2708333333-250-RL-OP-0040</v>
      </c>
      <c r="D1091" s="34">
        <v>51904.376913937129</v>
      </c>
      <c r="E1091" s="34">
        <v>159190.24860641561</v>
      </c>
      <c r="F1091" s="34">
        <v>18.866796614517863</v>
      </c>
      <c r="G1091" s="34">
        <v>51904.029206423351</v>
      </c>
      <c r="H1091" s="34">
        <v>159188.97910302709</v>
      </c>
      <c r="I1091" s="34">
        <v>18.857900000000001</v>
      </c>
      <c r="J1091" s="33">
        <v>1.2382224667817354E-7</v>
      </c>
      <c r="K1091" s="33">
        <v>1.3332994712982327E-3</v>
      </c>
      <c r="L1091" s="33">
        <v>-2.4139824914115593E-4</v>
      </c>
      <c r="M1091" s="33">
        <v>6.0191596276126802E-5</v>
      </c>
      <c r="N1091" s="33">
        <v>8.8691076962277293E-4</v>
      </c>
      <c r="O1091" s="33">
        <v>0</v>
      </c>
      <c r="P1091" s="29">
        <f>(Table_TrackDisplacement[[#This Row],[LR Track Z]]-Table_TrackDisplacement[[#This Row],[RR Track Z]])*1000</f>
        <v>8.896614517862389</v>
      </c>
      <c r="Q1091" s="29">
        <f>_xlfn.XLOOKUP(Table_TrackDisplacement[[#This Row],[Track ID]],Table__Track_Baseline[Track ID],Table__Track_Baseline[Avg. Cant],"-")</f>
        <v>9.1380127670035449</v>
      </c>
      <c r="R1091" s="29">
        <f>Table_TrackDisplacement[[#This Row],[Cant Raw Data]]-Table_TrackDisplacement[[#This Row],[BL Cant Raw Data]]</f>
        <v>-0.24139824914115593</v>
      </c>
      <c r="S1091" s="30">
        <f>(Table_TrackDisplacement[[#This Row],[Delta LR Z]]-Table_TrackDisplacement[[#This Row],[Delta RR Z]])*1000</f>
        <v>-0.24139824914115593</v>
      </c>
      <c r="T1091" s="29">
        <f>Table_TrackDisplacement[[#This Row],[Cant Delta Data]]-Table_TrackDisplacement[[#This Row],[Raw Cant Change]]</f>
        <v>0</v>
      </c>
      <c r="U1091" s="29">
        <f ca="1">IFERROR(Table_TrackDisplacement[[#This Row],[Cant Raw Data]]-OFFSET(Table_TrackDisplacement[[#This Row],[Cant Raw Data]],-2,0),"-")</f>
        <v>0.73124152548587062</v>
      </c>
      <c r="V1091" s="29">
        <f ca="1">_xlfn.XLOOKUP(Table_TrackDisplacement[[#This Row],[Track ID]],Table__Track_Baseline[Track ID],Table__Track_Baseline[Avg. Twist],"-")</f>
        <v>0.95282978428912202</v>
      </c>
      <c r="W1091" s="29">
        <f ca="1">IFERROR(Table_TrackDisplacement[[#This Row],[Twist Raw Data]]-Table_TrackDisplacement[[#This Row],[BL Twist Raw Data]],"-")</f>
        <v>-0.22158825880325139</v>
      </c>
      <c r="X1091" s="29">
        <f ca="1">IFERROR(Table_TrackDisplacement[[#This Row],[Cant Delta Data]]-OFFSET(Table_TrackDisplacement[[#This Row],[Cant Delta Data]],-2,0),"-")</f>
        <v>-0.22158825880325139</v>
      </c>
      <c r="Y1091" s="29">
        <f ca="1">IFERROR(Table_TrackDisplacement[[#This Row],[Twist Delta Data]]-Table_TrackDisplacement[[#This Row],[Raw Twist Change]],"-")</f>
        <v>0</v>
      </c>
      <c r="Z10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1316.2896787422567</v>
      </c>
      <c r="AA1091" s="29">
        <f>_xlfn.XLOOKUP(Table_TrackDisplacement[[#This Row],[Track ID]],Table__Track_Baseline[Track ID],Table__Track_Baseline[Avg. Gauge],"-")</f>
        <v>1315.8766898367924</v>
      </c>
      <c r="AB1091" s="29">
        <f>IFERROR(Table_TrackDisplacement[[#This Row],[Gauge Raw Data]]-Table_TrackDisplacement[[#This Row],[BL Gauge Raw Data]],"-")</f>
        <v>0.41298890546431721</v>
      </c>
      <c r="AC10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0.51102262684618094</v>
      </c>
    </row>
    <row r="1092" spans="1:29" x14ac:dyDescent="0.25">
      <c r="A1092" s="27">
        <v>45859.270833333336</v>
      </c>
      <c r="B1092" s="28" t="s">
        <v>32</v>
      </c>
      <c r="C1092" s="28" t="str">
        <f>Table_TrackDisplacement[[#This Row],[Epoch]]&amp;"-"&amp;Table_TrackDisplacement[[#This Row],[Track ID]]</f>
        <v>45859.2708333333-250-RL-OP-0041</v>
      </c>
      <c r="D1092" s="34">
        <v>51905.341841450259</v>
      </c>
      <c r="E1092" s="34">
        <v>159189.98617913548</v>
      </c>
      <c r="F1092" s="34">
        <v>18.867392406740745</v>
      </c>
      <c r="G1092" s="34">
        <v>51905.003864714286</v>
      </c>
      <c r="H1092" s="34">
        <v>159188.71400365728</v>
      </c>
      <c r="I1092" s="34">
        <v>18.858054723306822</v>
      </c>
      <c r="J1092" s="33">
        <v>7.2817783802747726E-8</v>
      </c>
      <c r="K1092" s="33">
        <v>1.3333140523172915E-3</v>
      </c>
      <c r="L1092" s="33">
        <v>-3.7311640754822406E-4</v>
      </c>
      <c r="M1092" s="33">
        <v>7.4609197326935828E-6</v>
      </c>
      <c r="N1092" s="33">
        <v>1.0278912668582052E-3</v>
      </c>
      <c r="O1092" s="33">
        <v>-4.9975418168202168E-5</v>
      </c>
      <c r="P1092" s="29">
        <f>(Table_TrackDisplacement[[#This Row],[LR Track Z]]-Table_TrackDisplacement[[#This Row],[RR Track Z]])*1000</f>
        <v>9.3376834339231607</v>
      </c>
      <c r="Q1092" s="29">
        <f>_xlfn.XLOOKUP(Table_TrackDisplacement[[#This Row],[Track ID]],Table__Track_Baseline[Track ID],Table__Track_Baseline[Avg. Cant],"-")</f>
        <v>9.6608244233031826</v>
      </c>
      <c r="R1092" s="29">
        <f>Table_TrackDisplacement[[#This Row],[Cant Raw Data]]-Table_TrackDisplacement[[#This Row],[BL Cant Raw Data]]</f>
        <v>-0.32314098938002189</v>
      </c>
      <c r="S1092" s="30">
        <f>(Table_TrackDisplacement[[#This Row],[Delta LR Z]]-Table_TrackDisplacement[[#This Row],[Delta RR Z]])*1000</f>
        <v>-0.32314098938002189</v>
      </c>
      <c r="T1092" s="29">
        <f>Table_TrackDisplacement[[#This Row],[Cant Delta Data]]-Table_TrackDisplacement[[#This Row],[Raw Cant Change]]</f>
        <v>0</v>
      </c>
      <c r="U1092" s="29">
        <f ca="1">IFERROR(Table_TrackDisplacement[[#This Row],[Cant Raw Data]]-OFFSET(Table_TrackDisplacement[[#This Row],[Cant Raw Data]],-2,0),"-")</f>
        <v>0.80668967880370701</v>
      </c>
      <c r="V1092" s="29">
        <f ca="1">_xlfn.XLOOKUP(Table_TrackDisplacement[[#This Row],[Track ID]],Table__Track_Baseline[Track ID],Table__Track_Baseline[Avg. Twist],"-")</f>
        <v>0.99922654844419867</v>
      </c>
      <c r="W1092" s="29">
        <f ca="1">IFERROR(Table_TrackDisplacement[[#This Row],[Twist Raw Data]]-Table_TrackDisplacement[[#This Row],[BL Twist Raw Data]],"-")</f>
        <v>-0.19253686964049166</v>
      </c>
      <c r="X1092" s="29">
        <f ca="1">IFERROR(Table_TrackDisplacement[[#This Row],[Cant Delta Data]]-OFFSET(Table_TrackDisplacement[[#This Row],[Cant Delta Data]],-2,0),"-")</f>
        <v>-0.19253686964049166</v>
      </c>
      <c r="Y1092" s="29">
        <f ca="1">IFERROR(Table_TrackDisplacement[[#This Row],[Twist Delta Data]]-Table_TrackDisplacement[[#This Row],[Raw Twist Change]],"-")</f>
        <v>0</v>
      </c>
      <c r="Z10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1316.3380696895651</v>
      </c>
      <c r="AA1092" s="29">
        <f>_xlfn.XLOOKUP(Table_TrackDisplacement[[#This Row],[Track ID]],Table__Track_Baseline[Track ID],Table__Track_Baseline[Avg. Gauge],"-")</f>
        <v>1316.0471258679206</v>
      </c>
      <c r="AB1092" s="29">
        <f>IFERROR(Table_TrackDisplacement[[#This Row],[Gauge Raw Data]]-Table_TrackDisplacement[[#This Row],[BL Gauge Raw Data]],"-")</f>
        <v>0.29094382164453236</v>
      </c>
      <c r="AC10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0.44469963002626128</v>
      </c>
    </row>
    <row r="1093" spans="1:29" x14ac:dyDescent="0.25">
      <c r="A1093" s="27">
        <v>45859.270833333336</v>
      </c>
      <c r="B1093" s="28" t="s">
        <v>33</v>
      </c>
      <c r="C1093" s="28" t="str">
        <f>Table_TrackDisplacement[[#This Row],[Epoch]]&amp;"-"&amp;Table_TrackDisplacement[[#This Row],[Track ID]]</f>
        <v>45859.2708333333-250-RL-OP-0042</v>
      </c>
      <c r="D1093" s="34">
        <v>51906.308594977025</v>
      </c>
      <c r="E1093" s="34">
        <v>159189.73047487877</v>
      </c>
      <c r="F1093" s="34">
        <v>18.869110425193991</v>
      </c>
      <c r="G1093" s="34">
        <v>51905.970517335067</v>
      </c>
      <c r="H1093" s="34">
        <v>159188.45791486077</v>
      </c>
      <c r="I1093" s="34">
        <v>18.859167840622085</v>
      </c>
      <c r="J1093" s="33">
        <v>5.0066591938957572E-7</v>
      </c>
      <c r="K1093" s="33">
        <v>1.3332008966244757E-3</v>
      </c>
      <c r="L1093" s="33">
        <v>-6.0685949931382765E-4</v>
      </c>
      <c r="M1093" s="33">
        <v>6.1136590375099331E-5</v>
      </c>
      <c r="N1093" s="33">
        <v>1.2285479460842907E-3</v>
      </c>
      <c r="O1093" s="33">
        <v>-4.095108006580972E-4</v>
      </c>
      <c r="P1093" s="29">
        <f>(Table_TrackDisplacement[[#This Row],[LR Track Z]]-Table_TrackDisplacement[[#This Row],[RR Track Z]])*1000</f>
        <v>9.9425845719061101</v>
      </c>
      <c r="Q1093" s="29">
        <f>_xlfn.XLOOKUP(Table_TrackDisplacement[[#This Row],[Track ID]],Table__Track_Baseline[Track ID],Table__Track_Baseline[Avg. Cant],"-")</f>
        <v>10.139933270561841</v>
      </c>
      <c r="R1093" s="29">
        <f>Table_TrackDisplacement[[#This Row],[Cant Raw Data]]-Table_TrackDisplacement[[#This Row],[BL Cant Raw Data]]</f>
        <v>-0.19734869865573046</v>
      </c>
      <c r="S1093" s="30">
        <f>(Table_TrackDisplacement[[#This Row],[Delta LR Z]]-Table_TrackDisplacement[[#This Row],[Delta RR Z]])*1000</f>
        <v>-0.19734869865573046</v>
      </c>
      <c r="T1093" s="29">
        <f>Table_TrackDisplacement[[#This Row],[Cant Delta Data]]-Table_TrackDisplacement[[#This Row],[Raw Cant Change]]</f>
        <v>0</v>
      </c>
      <c r="U1093" s="29">
        <f ca="1">IFERROR(Table_TrackDisplacement[[#This Row],[Cant Raw Data]]-OFFSET(Table_TrackDisplacement[[#This Row],[Cant Raw Data]],-2,0),"-")</f>
        <v>1.0459700540437211</v>
      </c>
      <c r="V1093" s="29">
        <f ca="1">_xlfn.XLOOKUP(Table_TrackDisplacement[[#This Row],[Track ID]],Table__Track_Baseline[Track ID],Table__Track_Baseline[Avg. Twist],"-")</f>
        <v>1.0019205035582956</v>
      </c>
      <c r="W1093" s="29">
        <f ca="1">IFERROR(Table_TrackDisplacement[[#This Row],[Twist Raw Data]]-Table_TrackDisplacement[[#This Row],[BL Twist Raw Data]],"-")</f>
        <v>4.404955048542547E-2</v>
      </c>
      <c r="X1093" s="29">
        <f ca="1">IFERROR(Table_TrackDisplacement[[#This Row],[Cant Delta Data]]-OFFSET(Table_TrackDisplacement[[#This Row],[Cant Delta Data]],-2,0),"-")</f>
        <v>4.404955048542547E-2</v>
      </c>
      <c r="Y1093" s="29">
        <f ca="1">IFERROR(Table_TrackDisplacement[[#This Row],[Twist Delta Data]]-Table_TrackDisplacement[[#This Row],[Raw Twist Change]],"-")</f>
        <v>0</v>
      </c>
      <c r="Z10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1316.740045106784</v>
      </c>
      <c r="AA1093" s="29">
        <f>_xlfn.XLOOKUP(Table_TrackDisplacement[[#This Row],[Track ID]],Table__Track_Baseline[Track ID],Table__Track_Baseline[Avg. Gauge],"-")</f>
        <v>1316.655979842496</v>
      </c>
      <c r="AB1093" s="29">
        <f>IFERROR(Table_TrackDisplacement[[#This Row],[Gauge Raw Data]]-Table_TrackDisplacement[[#This Row],[BL Gauge Raw Data]],"-")</f>
        <v>8.4065264288028629E-2</v>
      </c>
      <c r="AC10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0.23146374284642349</v>
      </c>
    </row>
    <row r="1094" spans="1:29" x14ac:dyDescent="0.25">
      <c r="A1094" s="27">
        <v>45859.270833333336</v>
      </c>
      <c r="B1094" s="28" t="s">
        <v>34</v>
      </c>
      <c r="C1094" s="28" t="str">
        <f>Table_TrackDisplacement[[#This Row],[Epoch]]&amp;"-"&amp;Table_TrackDisplacement[[#This Row],[Track ID]]</f>
        <v>45859.2708333333-250-RL-OP-0043</v>
      </c>
      <c r="D1094" s="34">
        <v>51907.275348503783</v>
      </c>
      <c r="E1094" s="34">
        <v>159189.47477062207</v>
      </c>
      <c r="F1094" s="34">
        <v>18.870828443647241</v>
      </c>
      <c r="G1094" s="34">
        <v>51906.937169955847</v>
      </c>
      <c r="H1094" s="34">
        <v>159188.20182606424</v>
      </c>
      <c r="I1094" s="34">
        <v>18.860280957937345</v>
      </c>
      <c r="J1094" s="33">
        <v>9.2849950306117535E-7</v>
      </c>
      <c r="K1094" s="33">
        <v>1.3330877700354904E-3</v>
      </c>
      <c r="L1094" s="33">
        <v>-8.4060259107232582E-4</v>
      </c>
      <c r="M1094" s="33">
        <v>1.1481226829346269E-4</v>
      </c>
      <c r="N1094" s="33">
        <v>1.4292046253103763E-3</v>
      </c>
      <c r="O1094" s="33">
        <v>-7.6904618315154494E-4</v>
      </c>
      <c r="P1094" s="29">
        <f>(Table_TrackDisplacement[[#This Row],[LR Track Z]]-Table_TrackDisplacement[[#This Row],[RR Track Z]])*1000</f>
        <v>10.547485709896165</v>
      </c>
      <c r="Q1094" s="29">
        <f>_xlfn.XLOOKUP(Table_TrackDisplacement[[#This Row],[Track ID]],Table__Track_Baseline[Track ID],Table__Track_Baseline[Avg. Cant],"-")</f>
        <v>10.619042117816946</v>
      </c>
      <c r="R1094" s="29">
        <f>Table_TrackDisplacement[[#This Row],[Cant Raw Data]]-Table_TrackDisplacement[[#This Row],[BL Cant Raw Data]]</f>
        <v>-7.1556407920780885E-2</v>
      </c>
      <c r="S1094" s="30">
        <f>(Table_TrackDisplacement[[#This Row],[Delta LR Z]]-Table_TrackDisplacement[[#This Row],[Delta RR Z]])*1000</f>
        <v>-7.1556407920780885E-2</v>
      </c>
      <c r="T1094" s="29">
        <f>Table_TrackDisplacement[[#This Row],[Cant Delta Data]]-Table_TrackDisplacement[[#This Row],[Raw Cant Change]]</f>
        <v>0</v>
      </c>
      <c r="U1094" s="29">
        <f ca="1">IFERROR(Table_TrackDisplacement[[#This Row],[Cant Raw Data]]-OFFSET(Table_TrackDisplacement[[#This Row],[Cant Raw Data]],-2,0),"-")</f>
        <v>1.2098022759730043</v>
      </c>
      <c r="V1094" s="29">
        <f ca="1">_xlfn.XLOOKUP(Table_TrackDisplacement[[#This Row],[Track ID]],Table__Track_Baseline[Track ID],Table__Track_Baseline[Avg. Twist],"-")</f>
        <v>0.95821769451376326</v>
      </c>
      <c r="W1094" s="29">
        <f ca="1">IFERROR(Table_TrackDisplacement[[#This Row],[Twist Raw Data]]-Table_TrackDisplacement[[#This Row],[BL Twist Raw Data]],"-")</f>
        <v>0.25158458145924101</v>
      </c>
      <c r="X1094" s="29">
        <f ca="1">IFERROR(Table_TrackDisplacement[[#This Row],[Cant Delta Data]]-OFFSET(Table_TrackDisplacement[[#This Row],[Cant Delta Data]],-2,0),"-")</f>
        <v>0.25158458145924101</v>
      </c>
      <c r="Y1094" s="29">
        <f ca="1">IFERROR(Table_TrackDisplacement[[#This Row],[Twist Delta Data]]-Table_TrackDisplacement[[#This Row],[Raw Twist Change]],"-")</f>
        <v>0</v>
      </c>
      <c r="Z10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1317.1422956716876</v>
      </c>
      <c r="AA1094" s="29">
        <f>_xlfn.XLOOKUP(Table_TrackDisplacement[[#This Row],[Track ID]],Table__Track_Baseline[Track ID],Table__Track_Baseline[Avg. Gauge],"-")</f>
        <v>1317.2650047757083</v>
      </c>
      <c r="AB1094" s="29">
        <f>IFERROR(Table_TrackDisplacement[[#This Row],[Gauge Raw Data]]-Table_TrackDisplacement[[#This Row],[BL Gauge Raw Data]],"-")</f>
        <v>-0.12270910402071422</v>
      </c>
      <c r="AC10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0.16531268002293165</v>
      </c>
    </row>
    <row r="1095" spans="1:29" x14ac:dyDescent="0.25">
      <c r="A1095" s="27">
        <v>45859.270833333336</v>
      </c>
      <c r="B1095" s="28" t="s">
        <v>35</v>
      </c>
      <c r="C1095" s="28" t="str">
        <f>Table_TrackDisplacement[[#This Row],[Epoch]]&amp;"-"&amp;Table_TrackDisplacement[[#This Row],[Track ID]]</f>
        <v>45859.2708333333-250-RL-OP-0044</v>
      </c>
      <c r="D1095" s="34">
        <v>51908.242837030943</v>
      </c>
      <c r="E1095" s="34">
        <v>159189.2226219966</v>
      </c>
      <c r="F1095" s="34">
        <v>18.872961738006055</v>
      </c>
      <c r="G1095" s="34">
        <v>51907.905517584324</v>
      </c>
      <c r="H1095" s="34">
        <v>159187.94920456348</v>
      </c>
      <c r="I1095" s="34">
        <v>18.861831288624526</v>
      </c>
      <c r="J1095" s="33">
        <v>1.1895936040673405E-5</v>
      </c>
      <c r="K1095" s="33">
        <v>1.3816496939398348E-3</v>
      </c>
      <c r="L1095" s="33">
        <v>-8.9784451584407066E-4</v>
      </c>
      <c r="M1095" s="33">
        <v>1.0110570656252094E-3</v>
      </c>
      <c r="N1095" s="33">
        <v>1.3769209908787161E-3</v>
      </c>
      <c r="O1095" s="33">
        <v>-9.9970184131947804E-4</v>
      </c>
      <c r="P1095" s="29">
        <f>(Table_TrackDisplacement[[#This Row],[LR Track Z]]-Table_TrackDisplacement[[#This Row],[RR Track Z]])*1000</f>
        <v>11.130449381528962</v>
      </c>
      <c r="Q1095" s="29">
        <f>_xlfn.XLOOKUP(Table_TrackDisplacement[[#This Row],[Track ID]],Table__Track_Baseline[Track ID],Table__Track_Baseline[Avg. Cant],"-")</f>
        <v>11.028592056053554</v>
      </c>
      <c r="R1095" s="29">
        <f>Table_TrackDisplacement[[#This Row],[Cant Raw Data]]-Table_TrackDisplacement[[#This Row],[BL Cant Raw Data]]</f>
        <v>0.10185732547540738</v>
      </c>
      <c r="S1095" s="30">
        <f>(Table_TrackDisplacement[[#This Row],[Delta LR Z]]-Table_TrackDisplacement[[#This Row],[Delta RR Z]])*1000</f>
        <v>0.10185732547540738</v>
      </c>
      <c r="T1095" s="29">
        <f>Table_TrackDisplacement[[#This Row],[Cant Delta Data]]-Table_TrackDisplacement[[#This Row],[Raw Cant Change]]</f>
        <v>0</v>
      </c>
      <c r="U1095" s="29">
        <f ca="1">IFERROR(Table_TrackDisplacement[[#This Row],[Cant Raw Data]]-OFFSET(Table_TrackDisplacement[[#This Row],[Cant Raw Data]],-2,0),"-")</f>
        <v>1.1878648096228517</v>
      </c>
      <c r="V1095" s="29">
        <f ca="1">_xlfn.XLOOKUP(Table_TrackDisplacement[[#This Row],[Track ID]],Table__Track_Baseline[Track ID],Table__Track_Baseline[Avg. Twist],"-")</f>
        <v>0.88865878549171384</v>
      </c>
      <c r="W1095" s="29">
        <f ca="1">IFERROR(Table_TrackDisplacement[[#This Row],[Twist Raw Data]]-Table_TrackDisplacement[[#This Row],[BL Twist Raw Data]],"-")</f>
        <v>0.29920602413113784</v>
      </c>
      <c r="X1095" s="29">
        <f ca="1">IFERROR(Table_TrackDisplacement[[#This Row],[Cant Delta Data]]-OFFSET(Table_TrackDisplacement[[#This Row],[Cant Delta Data]],-2,0),"-")</f>
        <v>0.29920602413113784</v>
      </c>
      <c r="Y1095" s="29">
        <f ca="1">IFERROR(Table_TrackDisplacement[[#This Row],[Twist Delta Data]]-Table_TrackDisplacement[[#This Row],[Raw Twist Change]],"-")</f>
        <v>0</v>
      </c>
      <c r="Z10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1317.3838677187425</v>
      </c>
      <c r="AA1095" s="29">
        <f>_xlfn.XLOOKUP(Table_TrackDisplacement[[#This Row],[Track ID]],Table__Track_Baseline[Track ID],Table__Track_Baseline[Avg. Gauge],"-")</f>
        <v>1317.6346329476246</v>
      </c>
      <c r="AB1095" s="29">
        <f>IFERROR(Table_TrackDisplacement[[#This Row],[Gauge Raw Data]]-Table_TrackDisplacement[[#This Row],[BL Gauge Raw Data]],"-")</f>
        <v>-0.25076522888207364</v>
      </c>
      <c r="AC10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1.0043506550295516</v>
      </c>
    </row>
    <row r="1096" spans="1:29" x14ac:dyDescent="0.25">
      <c r="A1096" s="27">
        <v>45859.270833333336</v>
      </c>
      <c r="B1096" s="28" t="s">
        <v>36</v>
      </c>
      <c r="C1096" s="28" t="str">
        <f>Table_TrackDisplacement[[#This Row],[Epoch]]&amp;"-"&amp;Table_TrackDisplacement[[#This Row],[Track ID]]</f>
        <v>45859.2708333333-250-RL-OP-0045</v>
      </c>
      <c r="D1096" s="34">
        <v>51909.212440777213</v>
      </c>
      <c r="E1096" s="34">
        <v>159188.97796014245</v>
      </c>
      <c r="F1096" s="34">
        <v>18.875987022705825</v>
      </c>
      <c r="G1096" s="34">
        <v>51908.874845612292</v>
      </c>
      <c r="H1096" s="34">
        <v>159187.70344515948</v>
      </c>
      <c r="I1096" s="34">
        <v>18.864174266709448</v>
      </c>
      <c r="J1096" s="33">
        <v>4.9316302465740591E-5</v>
      </c>
      <c r="K1096" s="33">
        <v>1.5336356300394982E-3</v>
      </c>
      <c r="L1096" s="33">
        <v>-5.7649980316654137E-4</v>
      </c>
      <c r="M1096" s="33">
        <v>1.0422213163110428E-3</v>
      </c>
      <c r="N1096" s="33">
        <v>1.4997722464613616E-3</v>
      </c>
      <c r="O1096" s="33">
        <v>-9.9886148425554211E-4</v>
      </c>
      <c r="P1096" s="29">
        <f>(Table_TrackDisplacement[[#This Row],[LR Track Z]]-Table_TrackDisplacement[[#This Row],[RR Track Z]])*1000</f>
        <v>11.812755996377433</v>
      </c>
      <c r="Q1096" s="29">
        <f>_xlfn.XLOOKUP(Table_TrackDisplacement[[#This Row],[Track ID]],Table__Track_Baseline[Track ID],Table__Track_Baseline[Avg. Cant],"-")</f>
        <v>11.390394315288432</v>
      </c>
      <c r="R1096" s="29">
        <f>Table_TrackDisplacement[[#This Row],[Cant Raw Data]]-Table_TrackDisplacement[[#This Row],[BL Cant Raw Data]]</f>
        <v>0.42236168108900074</v>
      </c>
      <c r="S1096" s="30">
        <f>(Table_TrackDisplacement[[#This Row],[Delta LR Z]]-Table_TrackDisplacement[[#This Row],[Delta RR Z]])*1000</f>
        <v>0.42236168108900074</v>
      </c>
      <c r="T1096" s="29">
        <f>Table_TrackDisplacement[[#This Row],[Cant Delta Data]]-Table_TrackDisplacement[[#This Row],[Raw Cant Change]]</f>
        <v>0</v>
      </c>
      <c r="U1096" s="29">
        <f ca="1">IFERROR(Table_TrackDisplacement[[#This Row],[Cant Raw Data]]-OFFSET(Table_TrackDisplacement[[#This Row],[Cant Raw Data]],-2,0),"-")</f>
        <v>1.2652702864812682</v>
      </c>
      <c r="V1096" s="29">
        <f ca="1">_xlfn.XLOOKUP(Table_TrackDisplacement[[#This Row],[Track ID]],Table__Track_Baseline[Track ID],Table__Track_Baseline[Avg. Twist],"-")</f>
        <v>0.77135219747148653</v>
      </c>
      <c r="W1096" s="29">
        <f ca="1">IFERROR(Table_TrackDisplacement[[#This Row],[Twist Raw Data]]-Table_TrackDisplacement[[#This Row],[BL Twist Raw Data]],"-")</f>
        <v>0.49391808900978162</v>
      </c>
      <c r="X1096" s="29">
        <f ca="1">IFERROR(Table_TrackDisplacement[[#This Row],[Cant Delta Data]]-OFFSET(Table_TrackDisplacement[[#This Row],[Cant Delta Data]],-2,0),"-")</f>
        <v>0.49391808900978162</v>
      </c>
      <c r="Y1096" s="29">
        <f ca="1">IFERROR(Table_TrackDisplacement[[#This Row],[Twist Delta Data]]-Table_TrackDisplacement[[#This Row],[Raw Twist Change]],"-")</f>
        <v>0</v>
      </c>
      <c r="Z10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1318.5213226950871</v>
      </c>
      <c r="AA1096" s="29">
        <f>_xlfn.XLOOKUP(Table_TrackDisplacement[[#This Row],[Track ID]],Table__Track_Baseline[Track ID],Table__Track_Baseline[Avg. Gauge],"-")</f>
        <v>1318.7394535583733</v>
      </c>
      <c r="AB1096" s="29">
        <f>IFERROR(Table_TrackDisplacement[[#This Row],[Gauge Raw Data]]-Table_TrackDisplacement[[#This Row],[BL Gauge Raw Data]],"-")</f>
        <v>-0.21813086328620557</v>
      </c>
      <c r="AC10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1.0795353097137796</v>
      </c>
    </row>
    <row r="1097" spans="1:29" x14ac:dyDescent="0.25">
      <c r="A1097" s="27">
        <v>45859.270833333336</v>
      </c>
      <c r="B1097" s="28" t="s">
        <v>37</v>
      </c>
      <c r="C1097" s="28" t="str">
        <f>Table_TrackDisplacement[[#This Row],[Epoch]]&amp;"-"&amp;Table_TrackDisplacement[[#This Row],[Track ID]]</f>
        <v>45859.2708333333-250-RL-OP-0046</v>
      </c>
      <c r="D1097" s="34">
        <v>51910.182044523492</v>
      </c>
      <c r="E1097" s="34">
        <v>159188.73329828834</v>
      </c>
      <c r="F1097" s="34">
        <v>18.879012307405592</v>
      </c>
      <c r="G1097" s="34">
        <v>51909.84417364026</v>
      </c>
      <c r="H1097" s="34">
        <v>159187.45768575551</v>
      </c>
      <c r="I1097" s="34">
        <v>18.866517244794366</v>
      </c>
      <c r="J1097" s="33">
        <v>8.6736676166765392E-5</v>
      </c>
      <c r="K1097" s="33">
        <v>1.685621595242992E-3</v>
      </c>
      <c r="L1097" s="33">
        <v>-2.551550904925648E-4</v>
      </c>
      <c r="M1097" s="33">
        <v>1.0733855597209185E-3</v>
      </c>
      <c r="N1097" s="33">
        <v>1.6226235311478376E-3</v>
      </c>
      <c r="O1097" s="33">
        <v>-9.980211271951589E-4</v>
      </c>
      <c r="P1097" s="29">
        <f>(Table_TrackDisplacement[[#This Row],[LR Track Z]]-Table_TrackDisplacement[[#This Row],[RR Track Z]])*1000</f>
        <v>12.495062611225904</v>
      </c>
      <c r="Q1097" s="29">
        <f>_xlfn.XLOOKUP(Table_TrackDisplacement[[#This Row],[Track ID]],Table__Track_Baseline[Track ID],Table__Track_Baseline[Avg. Cant],"-")</f>
        <v>11.75219657452331</v>
      </c>
      <c r="R1097" s="29">
        <f>Table_TrackDisplacement[[#This Row],[Cant Raw Data]]-Table_TrackDisplacement[[#This Row],[BL Cant Raw Data]]</f>
        <v>0.7428660367025941</v>
      </c>
      <c r="S1097" s="30">
        <f>(Table_TrackDisplacement[[#This Row],[Delta LR Z]]-Table_TrackDisplacement[[#This Row],[Delta RR Z]])*1000</f>
        <v>0.7428660367025941</v>
      </c>
      <c r="T1097" s="29">
        <f>Table_TrackDisplacement[[#This Row],[Cant Delta Data]]-Table_TrackDisplacement[[#This Row],[Raw Cant Change]]</f>
        <v>0</v>
      </c>
      <c r="U1097" s="29">
        <f ca="1">IFERROR(Table_TrackDisplacement[[#This Row],[Cant Raw Data]]-OFFSET(Table_TrackDisplacement[[#This Row],[Cant Raw Data]],-2,0),"-")</f>
        <v>1.3646132296969427</v>
      </c>
      <c r="V1097" s="29">
        <f ca="1">_xlfn.XLOOKUP(Table_TrackDisplacement[[#This Row],[Track ID]],Table__Track_Baseline[Track ID],Table__Track_Baseline[Avg. Twist],"-")</f>
        <v>0.72360451846975593</v>
      </c>
      <c r="W1097" s="29">
        <f ca="1">IFERROR(Table_TrackDisplacement[[#This Row],[Twist Raw Data]]-Table_TrackDisplacement[[#This Row],[BL Twist Raw Data]],"-")</f>
        <v>0.64100871122718672</v>
      </c>
      <c r="X1097" s="29">
        <f ca="1">IFERROR(Table_TrackDisplacement[[#This Row],[Cant Delta Data]]-OFFSET(Table_TrackDisplacement[[#This Row],[Cant Delta Data]],-2,0),"-")</f>
        <v>0.64100871122718672</v>
      </c>
      <c r="Y1097" s="29">
        <f ca="1">IFERROR(Table_TrackDisplacement[[#This Row],[Twist Delta Data]]-Table_TrackDisplacement[[#This Row],[Raw Twist Change]],"-")</f>
        <v>0</v>
      </c>
      <c r="Z10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1319.6591204700217</v>
      </c>
      <c r="AA1097" s="29">
        <f>_xlfn.XLOOKUP(Table_TrackDisplacement[[#This Row],[Track ID]],Table__Track_Baseline[Track ID],Table__Track_Baseline[Avg. Gauge],"-")</f>
        <v>1319.8443684156091</v>
      </c>
      <c r="AB1097" s="29">
        <f>IFERROR(Table_TrackDisplacement[[#This Row],[Gauge Raw Data]]-Table_TrackDisplacement[[#This Row],[BL Gauge Raw Data]],"-")</f>
        <v>-0.18524794558743451</v>
      </c>
      <c r="AC10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1.2366465638914839</v>
      </c>
    </row>
    <row r="1098" spans="1:29" x14ac:dyDescent="0.25">
      <c r="A1098" s="27">
        <v>45859.270833333336</v>
      </c>
      <c r="B1098" s="28" t="s">
        <v>38</v>
      </c>
      <c r="C1098" s="28" t="str">
        <f>Table_TrackDisplacement[[#This Row],[Epoch]]&amp;"-"&amp;Table_TrackDisplacement[[#This Row],[Track ID]]</f>
        <v>45859.2708333333-250-RL-OP-0047</v>
      </c>
      <c r="D1098" s="34">
        <v>51911.152137387231</v>
      </c>
      <c r="E1098" s="34">
        <v>159188.49042629151</v>
      </c>
      <c r="F1098" s="34">
        <v>18.882328834015588</v>
      </c>
      <c r="G1098" s="34">
        <v>51910.835170760911</v>
      </c>
      <c r="H1098" s="34">
        <v>159187.20842803695</v>
      </c>
      <c r="I1098" s="34">
        <v>18.869139055249295</v>
      </c>
      <c r="J1098" s="33">
        <v>6.6841371881309897E-4</v>
      </c>
      <c r="K1098" s="33">
        <v>1.6728981281630695E-3</v>
      </c>
      <c r="L1098" s="33">
        <v>-4.8785815785379327E-5</v>
      </c>
      <c r="M1098" s="33">
        <v>-1.1695425200741738E-5</v>
      </c>
      <c r="N1098" s="33">
        <v>1.952056773006916E-3</v>
      </c>
      <c r="O1098" s="33">
        <v>-1.0000407579369153E-3</v>
      </c>
      <c r="P1098" s="29">
        <f>(Table_TrackDisplacement[[#This Row],[LR Track Z]]-Table_TrackDisplacement[[#This Row],[RR Track Z]])*1000</f>
        <v>13.189778766292903</v>
      </c>
      <c r="Q1098" s="29">
        <f>_xlfn.XLOOKUP(Table_TrackDisplacement[[#This Row],[Track ID]],Table__Track_Baseline[Track ID],Table__Track_Baseline[Avg. Cant],"-")</f>
        <v>12.238523824141367</v>
      </c>
      <c r="R1098" s="29">
        <f>Table_TrackDisplacement[[#This Row],[Cant Raw Data]]-Table_TrackDisplacement[[#This Row],[BL Cant Raw Data]]</f>
        <v>0.95125494215153594</v>
      </c>
      <c r="S1098" s="30">
        <f>(Table_TrackDisplacement[[#This Row],[Delta LR Z]]-Table_TrackDisplacement[[#This Row],[Delta RR Z]])*1000</f>
        <v>0.95125494215153594</v>
      </c>
      <c r="T1098" s="29">
        <f>Table_TrackDisplacement[[#This Row],[Cant Delta Data]]-Table_TrackDisplacement[[#This Row],[Raw Cant Change]]</f>
        <v>0</v>
      </c>
      <c r="U1098" s="29">
        <f ca="1">IFERROR(Table_TrackDisplacement[[#This Row],[Cant Raw Data]]-OFFSET(Table_TrackDisplacement[[#This Row],[Cant Raw Data]],-2,0),"-")</f>
        <v>1.3770227699154702</v>
      </c>
      <c r="V1098" s="29">
        <f ca="1">_xlfn.XLOOKUP(Table_TrackDisplacement[[#This Row],[Track ID]],Table__Track_Baseline[Track ID],Table__Track_Baseline[Avg. Twist],"-")</f>
        <v>0.84812950885293503</v>
      </c>
      <c r="W1098" s="29">
        <f ca="1">IFERROR(Table_TrackDisplacement[[#This Row],[Twist Raw Data]]-Table_TrackDisplacement[[#This Row],[BL Twist Raw Data]],"-")</f>
        <v>0.5288932610625352</v>
      </c>
      <c r="X1098" s="29">
        <f ca="1">IFERROR(Table_TrackDisplacement[[#This Row],[Cant Delta Data]]-OFFSET(Table_TrackDisplacement[[#This Row],[Cant Delta Data]],-2,0),"-")</f>
        <v>0.5288932610625352</v>
      </c>
      <c r="Y1098" s="29">
        <f ca="1">IFERROR(Table_TrackDisplacement[[#This Row],[Twist Delta Data]]-Table_TrackDisplacement[[#This Row],[Raw Twist Change]],"-")</f>
        <v>0</v>
      </c>
      <c r="Z10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1320.6670046480313</v>
      </c>
      <c r="AA1098" s="29">
        <f>_xlfn.XLOOKUP(Table_TrackDisplacement[[#This Row],[Track ID]],Table__Track_Baseline[Track ID],Table__Track_Baseline[Avg. Gauge],"-")</f>
        <v>1320.7658031742594</v>
      </c>
      <c r="AB1098" s="29">
        <f>IFERROR(Table_TrackDisplacement[[#This Row],[Gauge Raw Data]]-Table_TrackDisplacement[[#This Row],[BL Gauge Raw Data]],"-")</f>
        <v>-9.8798526228165429E-2</v>
      </c>
      <c r="AC10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1.2022329066075401</v>
      </c>
    </row>
    <row r="1099" spans="1:29" x14ac:dyDescent="0.25">
      <c r="A1099" s="27">
        <v>45859.270833333336</v>
      </c>
      <c r="B1099" s="28" t="s">
        <v>39</v>
      </c>
      <c r="C1099" s="28" t="str">
        <f>Table_TrackDisplacement[[#This Row],[Epoch]]&amp;"-"&amp;Table_TrackDisplacement[[#This Row],[Track ID]]</f>
        <v>45859.2708333333-250-RL-OP-0048</v>
      </c>
      <c r="D1099" s="34">
        <v>51912.123851747907</v>
      </c>
      <c r="E1099" s="34">
        <v>159188.25430812963</v>
      </c>
      <c r="F1099" s="34">
        <v>18.886735067486104</v>
      </c>
      <c r="G1099" s="34">
        <v>51911.806635538363</v>
      </c>
      <c r="H1099" s="34">
        <v>159186.97126833431</v>
      </c>
      <c r="I1099" s="34">
        <v>18.872524557994584</v>
      </c>
      <c r="J1099" s="33">
        <v>6.7670142743736506E-4</v>
      </c>
      <c r="K1099" s="33">
        <v>1.7024590342771262E-3</v>
      </c>
      <c r="L1099" s="33">
        <v>-2.8021757948692994E-4</v>
      </c>
      <c r="M1099" s="33">
        <v>-6.5270440245512873E-5</v>
      </c>
      <c r="N1099" s="33">
        <v>1.7324359796475619E-3</v>
      </c>
      <c r="O1099" s="33">
        <v>-1.0002274639973052E-3</v>
      </c>
      <c r="P1099" s="29">
        <f>(Table_TrackDisplacement[[#This Row],[LR Track Z]]-Table_TrackDisplacement[[#This Row],[RR Track Z]])*1000</f>
        <v>14.210509491519474</v>
      </c>
      <c r="Q1099" s="29">
        <f>_xlfn.XLOOKUP(Table_TrackDisplacement[[#This Row],[Track ID]],Table__Track_Baseline[Track ID],Table__Track_Baseline[Avg. Cant],"-")</f>
        <v>13.490499607009099</v>
      </c>
      <c r="R1099" s="29">
        <f>Table_TrackDisplacement[[#This Row],[Cant Raw Data]]-Table_TrackDisplacement[[#This Row],[BL Cant Raw Data]]</f>
        <v>0.72000988451037529</v>
      </c>
      <c r="S1099" s="30">
        <f>(Table_TrackDisplacement[[#This Row],[Delta LR Z]]-Table_TrackDisplacement[[#This Row],[Delta RR Z]])*1000</f>
        <v>0.72000988451037529</v>
      </c>
      <c r="T1099" s="29">
        <f>Table_TrackDisplacement[[#This Row],[Cant Delta Data]]-Table_TrackDisplacement[[#This Row],[Raw Cant Change]]</f>
        <v>0</v>
      </c>
      <c r="U1099" s="29">
        <f ca="1">IFERROR(Table_TrackDisplacement[[#This Row],[Cant Raw Data]]-OFFSET(Table_TrackDisplacement[[#This Row],[Cant Raw Data]],-2,0),"-")</f>
        <v>1.7154468802935696</v>
      </c>
      <c r="V1099" s="29">
        <f ca="1">_xlfn.XLOOKUP(Table_TrackDisplacement[[#This Row],[Track ID]],Table__Track_Baseline[Track ID],Table__Track_Baseline[Avg. Twist],"-")</f>
        <v>1.7383030324857884</v>
      </c>
      <c r="W1099" s="29">
        <f ca="1">IFERROR(Table_TrackDisplacement[[#This Row],[Twist Raw Data]]-Table_TrackDisplacement[[#This Row],[BL Twist Raw Data]],"-")</f>
        <v>-2.2856152192218815E-2</v>
      </c>
      <c r="X1099" s="29">
        <f ca="1">IFERROR(Table_TrackDisplacement[[#This Row],[Cant Delta Data]]-OFFSET(Table_TrackDisplacement[[#This Row],[Cant Delta Data]],-2,0),"-")</f>
        <v>-2.2856152192218815E-2</v>
      </c>
      <c r="Y1099" s="29">
        <f ca="1">IFERROR(Table_TrackDisplacement[[#This Row],[Twist Delta Data]]-Table_TrackDisplacement[[#This Row],[Raw Twist Change]],"-")</f>
        <v>0</v>
      </c>
      <c r="Z10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1321.7485307566251</v>
      </c>
      <c r="AA1099" s="29">
        <f>_xlfn.XLOOKUP(Table_TrackDisplacement[[#This Row],[Track ID]],Table__Track_Baseline[Track ID],Table__Track_Baseline[Avg. Gauge],"-")</f>
        <v>1321.5922129002581</v>
      </c>
      <c r="AB1099" s="29">
        <f>IFERROR(Table_TrackDisplacement[[#This Row],[Gauge Raw Data]]-Table_TrackDisplacement[[#This Row],[BL Gauge Raw Data]],"-")</f>
        <v>0.15631785636696804</v>
      </c>
      <c r="AC10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1.0343283344659975</v>
      </c>
    </row>
    <row r="1100" spans="1:29" x14ac:dyDescent="0.25">
      <c r="A1100" s="27">
        <v>45859.270833333336</v>
      </c>
      <c r="B1100" s="28" t="s">
        <v>40</v>
      </c>
      <c r="C1100" s="28" t="str">
        <f>Table_TrackDisplacement[[#This Row],[Epoch]]&amp;"-"&amp;Table_TrackDisplacement[[#This Row],[Track ID]]</f>
        <v>45859.2708333333-250-RL-OP-0049</v>
      </c>
      <c r="D1100" s="34">
        <v>51913.095566108583</v>
      </c>
      <c r="E1100" s="34">
        <v>159188.01818996778</v>
      </c>
      <c r="F1100" s="34">
        <v>18.891141300956619</v>
      </c>
      <c r="G1100" s="34">
        <v>51912.778100315809</v>
      </c>
      <c r="H1100" s="34">
        <v>159186.7341086317</v>
      </c>
      <c r="I1100" s="34">
        <v>18.875910060739869</v>
      </c>
      <c r="J1100" s="33">
        <v>6.8498914333758876E-4</v>
      </c>
      <c r="K1100" s="33">
        <v>1.7320199694950134E-3</v>
      </c>
      <c r="L1100" s="33">
        <v>-5.1164934318492783E-4</v>
      </c>
      <c r="M1100" s="33">
        <v>-1.1884546256624162E-4</v>
      </c>
      <c r="N1100" s="33">
        <v>1.5128151862882078E-3</v>
      </c>
      <c r="O1100" s="33">
        <v>-1.0004141700612479E-3</v>
      </c>
      <c r="P1100" s="29">
        <f>(Table_TrackDisplacement[[#This Row],[LR Track Z]]-Table_TrackDisplacement[[#This Row],[RR Track Z]])*1000</f>
        <v>15.231240216749597</v>
      </c>
      <c r="Q1100" s="29">
        <f>_xlfn.XLOOKUP(Table_TrackDisplacement[[#This Row],[Track ID]],Table__Track_Baseline[Track ID],Table__Track_Baseline[Avg. Cant],"-")</f>
        <v>14.742475389873277</v>
      </c>
      <c r="R1100" s="29">
        <f>Table_TrackDisplacement[[#This Row],[Cant Raw Data]]-Table_TrackDisplacement[[#This Row],[BL Cant Raw Data]]</f>
        <v>0.48876482687632006</v>
      </c>
      <c r="S1100" s="30">
        <f>(Table_TrackDisplacement[[#This Row],[Delta LR Z]]-Table_TrackDisplacement[[#This Row],[Delta RR Z]])*1000</f>
        <v>0.48876482687632006</v>
      </c>
      <c r="T1100" s="29">
        <f>Table_TrackDisplacement[[#This Row],[Cant Delta Data]]-Table_TrackDisplacement[[#This Row],[Raw Cant Change]]</f>
        <v>0</v>
      </c>
      <c r="U1100" s="29">
        <f ca="1">IFERROR(Table_TrackDisplacement[[#This Row],[Cant Raw Data]]-OFFSET(Table_TrackDisplacement[[#This Row],[Cant Raw Data]],-2,0),"-")</f>
        <v>2.0414614504566941</v>
      </c>
      <c r="V1100" s="29">
        <f ca="1">_xlfn.XLOOKUP(Table_TrackDisplacement[[#This Row],[Track ID]],Table__Track_Baseline[Track ID],Table__Track_Baseline[Avg. Twist],"-")</f>
        <v>2.50395156573191</v>
      </c>
      <c r="W1100" s="29">
        <f ca="1">IFERROR(Table_TrackDisplacement[[#This Row],[Twist Raw Data]]-Table_TrackDisplacement[[#This Row],[BL Twist Raw Data]],"-")</f>
        <v>-0.46249011527521589</v>
      </c>
      <c r="X1100" s="29">
        <f ca="1">IFERROR(Table_TrackDisplacement[[#This Row],[Cant Delta Data]]-OFFSET(Table_TrackDisplacement[[#This Row],[Cant Delta Data]],-2,0),"-")</f>
        <v>-0.46249011527521589</v>
      </c>
      <c r="Y1100" s="29">
        <f ca="1">IFERROR(Table_TrackDisplacement[[#This Row],[Twist Delta Data]]-Table_TrackDisplacement[[#This Row],[Raw Twist Change]],"-")</f>
        <v>0</v>
      </c>
      <c r="Z11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1322.8308274051963</v>
      </c>
      <c r="AA1100" s="29">
        <f>_xlfn.XLOOKUP(Table_TrackDisplacement[[#This Row],[Track ID]],Table__Track_Baseline[Track ID],Table__Track_Baseline[Avg. Gauge],"-")</f>
        <v>1322.4197928471017</v>
      </c>
      <c r="AB1100" s="29">
        <f>IFERROR(Table_TrackDisplacement[[#This Row],[Gauge Raw Data]]-Table_TrackDisplacement[[#This Row],[BL Gauge Raw Data]],"-")</f>
        <v>0.41103455809457046</v>
      </c>
      <c r="AC11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0.96596680409874747</v>
      </c>
    </row>
    <row r="1101" spans="1:29" x14ac:dyDescent="0.25">
      <c r="A1101" s="27">
        <v>45863.25</v>
      </c>
      <c r="B1101" s="28" t="s">
        <v>12</v>
      </c>
      <c r="C1101" s="28" t="str">
        <f>Table_TrackDisplacement[[#This Row],[Epoch]]&amp;"-"&amp;Table_TrackDisplacement[[#This Row],[Track ID]]</f>
        <v>45863.25-250-RL-OP-0021</v>
      </c>
      <c r="D1101" s="34">
        <v>51886.101888003854</v>
      </c>
      <c r="E1101" s="34">
        <v>159195.44568170901</v>
      </c>
      <c r="F1101" s="34">
        <v>18.86977464079656</v>
      </c>
      <c r="G1101" s="34">
        <v>51885.743029345111</v>
      </c>
      <c r="H1101" s="34">
        <v>159194.18588072801</v>
      </c>
      <c r="I1101" s="34">
        <v>18.86578752268592</v>
      </c>
      <c r="J1101" s="33">
        <v>-9.5402773877140135E-4</v>
      </c>
      <c r="K1101" s="33">
        <v>-1.7215055413544178E-4</v>
      </c>
      <c r="L1101" s="33">
        <v>-2.8171598076909277E-4</v>
      </c>
      <c r="M1101" s="33">
        <v>5.3203781135380268E-5</v>
      </c>
      <c r="N1101" s="33">
        <v>-8.1499860971234739E-4</v>
      </c>
      <c r="O1101" s="33">
        <v>-2.8112275465375092E-4</v>
      </c>
      <c r="P1101" s="29">
        <f>(Table_TrackDisplacement[[#This Row],[LR Track Z]]-Table_TrackDisplacement[[#This Row],[RR Track Z]])*1000</f>
        <v>3.9871181106398978</v>
      </c>
      <c r="Q1101" s="29">
        <f>_xlfn.XLOOKUP(Table_TrackDisplacement[[#This Row],[Track ID]],Table__Track_Baseline[Track ID],Table__Track_Baseline[Avg. Cant],"-")</f>
        <v>3.9877113367552397</v>
      </c>
      <c r="R1101" s="29">
        <f>Table_TrackDisplacement[[#This Row],[Cant Raw Data]]-Table_TrackDisplacement[[#This Row],[BL Cant Raw Data]]</f>
        <v>-5.9322611534184944E-4</v>
      </c>
      <c r="S1101" s="30">
        <f>(Table_TrackDisplacement[[#This Row],[Delta LR Z]]-Table_TrackDisplacement[[#This Row],[Delta RR Z]])*1000</f>
        <v>-5.9322611534184944E-4</v>
      </c>
      <c r="T1101" s="29">
        <f>Table_TrackDisplacement[[#This Row],[Cant Delta Data]]-Table_TrackDisplacement[[#This Row],[Raw Cant Change]]</f>
        <v>0</v>
      </c>
      <c r="U1101" s="29">
        <f ca="1">IFERROR(Table_TrackDisplacement[[#This Row],[Cant Raw Data]]-OFFSET(Table_TrackDisplacement[[#This Row],[Cant Raw Data]],-2,0),"-")</f>
        <v>-10.223391380879576</v>
      </c>
      <c r="V1101" s="29" t="str">
        <f ca="1">_xlfn.XLOOKUP(Table_TrackDisplacement[[#This Row],[Track ID]],Table__Track_Baseline[Track ID],Table__Track_Baseline[Avg. Twist],"-")</f>
        <v>-</v>
      </c>
      <c r="W1101" s="29" t="str">
        <f ca="1">IFERROR(Table_TrackDisplacement[[#This Row],[Twist Raw Data]]-Table_TrackDisplacement[[#This Row],[BL Twist Raw Data]],"-")</f>
        <v>-</v>
      </c>
      <c r="X1101" s="29">
        <f ca="1">IFERROR(Table_TrackDisplacement[[#This Row],[Cant Delta Data]]-OFFSET(Table_TrackDisplacement[[#This Row],[Cant Delta Data]],-2,0),"-")</f>
        <v>-0.72060311062571714</v>
      </c>
      <c r="Y1101" s="29" t="str">
        <f ca="1">IFERROR(Table_TrackDisplacement[[#This Row],[Twist Delta Data]]-Table_TrackDisplacement[[#This Row],[Raw Twist Change]],"-")</f>
        <v>-</v>
      </c>
      <c r="Z11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1309.9213509981491</v>
      </c>
      <c r="AA1101" s="29">
        <f>_xlfn.XLOOKUP(Table_TrackDisplacement[[#This Row],[Track ID]],Table__Track_Baseline[Track ID],Table__Track_Baseline[Avg. Gauge],"-")</f>
        <v>1309.5795373260466</v>
      </c>
      <c r="AB1101" s="29">
        <f>IFERROR(Table_TrackDisplacement[[#This Row],[Gauge Raw Data]]-Table_TrackDisplacement[[#This Row],[BL Gauge Raw Data]],"-")</f>
        <v>0.34181367210248936</v>
      </c>
      <c r="AC11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1.1948930115997656</v>
      </c>
    </row>
    <row r="1102" spans="1:29" x14ac:dyDescent="0.25">
      <c r="A1102" s="27">
        <v>45863.25</v>
      </c>
      <c r="B1102" s="28" t="s">
        <v>13</v>
      </c>
      <c r="C1102" s="28" t="str">
        <f>Table_TrackDisplacement[[#This Row],[Epoch]]&amp;"-"&amp;Table_TrackDisplacement[[#This Row],[Track ID]]</f>
        <v>45863.25-250-RL-OP-0022</v>
      </c>
      <c r="D1102" s="34">
        <v>51887.0635346048</v>
      </c>
      <c r="E1102" s="34">
        <v>159195.17139037082</v>
      </c>
      <c r="F1102" s="34">
        <v>18.869497718698447</v>
      </c>
      <c r="G1102" s="34">
        <v>51886.704122307987</v>
      </c>
      <c r="H1102" s="34">
        <v>159193.90965564147</v>
      </c>
      <c r="I1102" s="34">
        <v>18.865652333606498</v>
      </c>
      <c r="J1102" s="33">
        <v>-8.9753687643678859E-4</v>
      </c>
      <c r="K1102" s="33">
        <v>2.5911314878612757E-5</v>
      </c>
      <c r="L1102" s="33">
        <v>-6.2788946414471525E-4</v>
      </c>
      <c r="M1102" s="33">
        <v>1.1715063010342419E-4</v>
      </c>
      <c r="N1102" s="33">
        <v>-5.9264121227897704E-4</v>
      </c>
      <c r="O1102" s="33">
        <v>-6.1901068091785305E-4</v>
      </c>
      <c r="P1102" s="29">
        <f>(Table_TrackDisplacement[[#This Row],[LR Track Z]]-Table_TrackDisplacement[[#This Row],[RR Track Z]])*1000</f>
        <v>3.845385091949538</v>
      </c>
      <c r="Q1102" s="29">
        <f>_xlfn.XLOOKUP(Table_TrackDisplacement[[#This Row],[Track ID]],Table__Track_Baseline[Track ID],Table__Track_Baseline[Avg. Cant],"-")</f>
        <v>3.8542638751764002</v>
      </c>
      <c r="R1102" s="29">
        <f>Table_TrackDisplacement[[#This Row],[Cant Raw Data]]-Table_TrackDisplacement[[#This Row],[BL Cant Raw Data]]</f>
        <v>-8.8787832268621969E-3</v>
      </c>
      <c r="S1102" s="30">
        <f>(Table_TrackDisplacement[[#This Row],[Delta LR Z]]-Table_TrackDisplacement[[#This Row],[Delta RR Z]])*1000</f>
        <v>-8.8787832268621969E-3</v>
      </c>
      <c r="T1102" s="29">
        <f>Table_TrackDisplacement[[#This Row],[Cant Delta Data]]-Table_TrackDisplacement[[#This Row],[Raw Cant Change]]</f>
        <v>0</v>
      </c>
      <c r="U1102" s="29">
        <f ca="1">IFERROR(Table_TrackDisplacement[[#This Row],[Cant Raw Data]]-OFFSET(Table_TrackDisplacement[[#This Row],[Cant Raw Data]],-2,0),"-")</f>
        <v>-11.385855124800059</v>
      </c>
      <c r="V1102" s="29" t="str">
        <f ca="1">_xlfn.XLOOKUP(Table_TrackDisplacement[[#This Row],[Track ID]],Table__Track_Baseline[Track ID],Table__Track_Baseline[Avg. Twist],"-")</f>
        <v>-</v>
      </c>
      <c r="W1102" s="29" t="str">
        <f ca="1">IFERROR(Table_TrackDisplacement[[#This Row],[Twist Raw Data]]-Table_TrackDisplacement[[#This Row],[BL Twist Raw Data]],"-")</f>
        <v>-</v>
      </c>
      <c r="X1102" s="29">
        <f ca="1">IFERROR(Table_TrackDisplacement[[#This Row],[Cant Delta Data]]-OFFSET(Table_TrackDisplacement[[#This Row],[Cant Delta Data]],-2,0),"-")</f>
        <v>-0.49764361010318225</v>
      </c>
      <c r="Y1102" s="29" t="str">
        <f ca="1">IFERROR(Table_TrackDisplacement[[#This Row],[Twist Delta Data]]-Table_TrackDisplacement[[#This Row],[Raw Twist Change]],"-")</f>
        <v>-</v>
      </c>
      <c r="Z11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1311.9323585132529</v>
      </c>
      <c r="AA1102" s="29">
        <f>_xlfn.XLOOKUP(Table_TrackDisplacement[[#This Row],[Track ID]],Table__Track_Baseline[Track ID],Table__Track_Baseline[Avg. Gauge],"-")</f>
        <v>1311.6159795455751</v>
      </c>
      <c r="AB1102" s="29">
        <f>IFERROR(Table_TrackDisplacement[[#This Row],[Gauge Raw Data]]-Table_TrackDisplacement[[#This Row],[BL Gauge Raw Data]],"-")</f>
        <v>0.31637896767779239</v>
      </c>
      <c r="AC11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1.1883925267239881</v>
      </c>
    </row>
    <row r="1103" spans="1:29" x14ac:dyDescent="0.25">
      <c r="A1103" s="27">
        <v>45863.25</v>
      </c>
      <c r="B1103" s="28" t="s">
        <v>14</v>
      </c>
      <c r="C1103" s="28" t="str">
        <f>Table_TrackDisplacement[[#This Row],[Epoch]]&amp;"-"&amp;Table_TrackDisplacement[[#This Row],[Track ID]]</f>
        <v>45863.25-250-RL-OP-0023</v>
      </c>
      <c r="D1103" s="34">
        <v>51888.025181205747</v>
      </c>
      <c r="E1103" s="34">
        <v>159194.89709903265</v>
      </c>
      <c r="F1103" s="34">
        <v>18.869220796600338</v>
      </c>
      <c r="G1103" s="34">
        <v>51887.665215270863</v>
      </c>
      <c r="H1103" s="34">
        <v>159193.63343055494</v>
      </c>
      <c r="I1103" s="34">
        <v>18.865517144527075</v>
      </c>
      <c r="J1103" s="33">
        <v>-8.4104601410217583E-4</v>
      </c>
      <c r="K1103" s="33">
        <v>2.2397324210032821E-4</v>
      </c>
      <c r="L1103" s="33">
        <v>-9.7406294751678502E-4</v>
      </c>
      <c r="M1103" s="33">
        <v>1.8109748634742573E-4</v>
      </c>
      <c r="N1103" s="33">
        <v>-3.7028378574177623E-4</v>
      </c>
      <c r="O1103" s="33">
        <v>-9.5689860718195519E-4</v>
      </c>
      <c r="P1103" s="29">
        <f>(Table_TrackDisplacement[[#This Row],[LR Track Z]]-Table_TrackDisplacement[[#This Row],[RR Track Z]])*1000</f>
        <v>3.7036520732627309</v>
      </c>
      <c r="Q1103" s="29">
        <f>_xlfn.XLOOKUP(Table_TrackDisplacement[[#This Row],[Track ID]],Table__Track_Baseline[Track ID],Table__Track_Baseline[Avg. Cant],"-")</f>
        <v>3.7208164135975608</v>
      </c>
      <c r="R1103" s="29">
        <f>Table_TrackDisplacement[[#This Row],[Cant Raw Data]]-Table_TrackDisplacement[[#This Row],[BL Cant Raw Data]]</f>
        <v>-1.7164340334829831E-2</v>
      </c>
      <c r="S1103" s="30">
        <f>(Table_TrackDisplacement[[#This Row],[Delta LR Z]]-Table_TrackDisplacement[[#This Row],[Delta RR Z]])*1000</f>
        <v>-1.7164340334829831E-2</v>
      </c>
      <c r="T1103" s="29">
        <f>Table_TrackDisplacement[[#This Row],[Cant Delta Data]]-Table_TrackDisplacement[[#This Row],[Raw Cant Change]]</f>
        <v>0</v>
      </c>
      <c r="U1103" s="29">
        <f ca="1">IFERROR(Table_TrackDisplacement[[#This Row],[Cant Raw Data]]-OFFSET(Table_TrackDisplacement[[#This Row],[Cant Raw Data]],-2,0),"-")</f>
        <v>-0.28346603737716691</v>
      </c>
      <c r="V1103" s="29">
        <f ca="1">_xlfn.XLOOKUP(Table_TrackDisplacement[[#This Row],[Track ID]],Table__Track_Baseline[Track ID],Table__Track_Baseline[Avg. Twist],"-")</f>
        <v>-0.26689492315767893</v>
      </c>
      <c r="W1103" s="29">
        <f ca="1">IFERROR(Table_TrackDisplacement[[#This Row],[Twist Raw Data]]-Table_TrackDisplacement[[#This Row],[BL Twist Raw Data]],"-")</f>
        <v>-1.6571114219487981E-2</v>
      </c>
      <c r="X1103" s="29">
        <f ca="1">IFERROR(Table_TrackDisplacement[[#This Row],[Cant Delta Data]]-OFFSET(Table_TrackDisplacement[[#This Row],[Cant Delta Data]],-2,0),"-")</f>
        <v>-1.6571114219487981E-2</v>
      </c>
      <c r="Y1103" s="29">
        <f ca="1">IFERROR(Table_TrackDisplacement[[#This Row],[Twist Delta Data]]-Table_TrackDisplacement[[#This Row],[Raw Twist Change]],"-")</f>
        <v>0</v>
      </c>
      <c r="Z11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1313.943382674091</v>
      </c>
      <c r="AA1103" s="29">
        <f>_xlfn.XLOOKUP(Table_TrackDisplacement[[#This Row],[Track ID]],Table__Track_Baseline[Track ID],Table__Track_Baseline[Avg. Gauge],"-")</f>
        <v>1313.6524365911453</v>
      </c>
      <c r="AB1103" s="29">
        <f>IFERROR(Table_TrackDisplacement[[#This Row],[Gauge Raw Data]]-Table_TrackDisplacement[[#This Row],[BL Gauge Raw Data]],"-")</f>
        <v>0.29094608294576574</v>
      </c>
      <c r="AC11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1.1824607246036656</v>
      </c>
    </row>
    <row r="1104" spans="1:29" x14ac:dyDescent="0.25">
      <c r="A1104" s="27">
        <v>45863.25</v>
      </c>
      <c r="B1104" s="28" t="s">
        <v>15</v>
      </c>
      <c r="C1104" s="28" t="str">
        <f>Table_TrackDisplacement[[#This Row],[Epoch]]&amp;"-"&amp;Table_TrackDisplacement[[#This Row],[Track ID]]</f>
        <v>45863.25-250-RL-OP-0024</v>
      </c>
      <c r="D1104" s="34">
        <v>51888.986288492531</v>
      </c>
      <c r="E1104" s="34">
        <v>159194.62201568196</v>
      </c>
      <c r="F1104" s="34">
        <v>18.868826216423926</v>
      </c>
      <c r="G1104" s="34">
        <v>51888.624104054346</v>
      </c>
      <c r="H1104" s="34">
        <v>159193.35707270369</v>
      </c>
      <c r="I1104" s="34">
        <v>18.864752301102019</v>
      </c>
      <c r="J1104" s="33">
        <v>-2.3414002498611808E-5</v>
      </c>
      <c r="K1104" s="33">
        <v>-8.2444777945056558E-5</v>
      </c>
      <c r="L1104" s="33">
        <v>-6.8873569210126107E-4</v>
      </c>
      <c r="M1104" s="33">
        <v>-9.9204866273794323E-4</v>
      </c>
      <c r="N1104" s="33">
        <v>2.6460736989974976E-5</v>
      </c>
      <c r="O1104" s="33">
        <v>-7.0080566504415742E-4</v>
      </c>
      <c r="P1104" s="29">
        <f>(Table_TrackDisplacement[[#This Row],[LR Track Z]]-Table_TrackDisplacement[[#This Row],[RR Track Z]])*1000</f>
        <v>4.0739153219071511</v>
      </c>
      <c r="Q1104" s="29">
        <f>_xlfn.XLOOKUP(Table_TrackDisplacement[[#This Row],[Track ID]],Table__Track_Baseline[Track ID],Table__Track_Baseline[Avg. Cant],"-")</f>
        <v>4.0618453489642548</v>
      </c>
      <c r="R1104" s="29">
        <f>Table_TrackDisplacement[[#This Row],[Cant Raw Data]]-Table_TrackDisplacement[[#This Row],[BL Cant Raw Data]]</f>
        <v>1.2069972942896356E-2</v>
      </c>
      <c r="S1104" s="30">
        <f>(Table_TrackDisplacement[[#This Row],[Delta LR Z]]-Table_TrackDisplacement[[#This Row],[Delta RR Z]])*1000</f>
        <v>1.2069972942896356E-2</v>
      </c>
      <c r="T1104" s="29">
        <f>Table_TrackDisplacement[[#This Row],[Cant Delta Data]]-Table_TrackDisplacement[[#This Row],[Raw Cant Change]]</f>
        <v>0</v>
      </c>
      <c r="U1104" s="29">
        <f ca="1">IFERROR(Table_TrackDisplacement[[#This Row],[Cant Raw Data]]-OFFSET(Table_TrackDisplacement[[#This Row],[Cant Raw Data]],-2,0),"-")</f>
        <v>0.22853022995761307</v>
      </c>
      <c r="V1104" s="29">
        <f ca="1">_xlfn.XLOOKUP(Table_TrackDisplacement[[#This Row],[Track ID]],Table__Track_Baseline[Track ID],Table__Track_Baseline[Avg. Twist],"-")</f>
        <v>0.20758147378785452</v>
      </c>
      <c r="W1104" s="29">
        <f ca="1">IFERROR(Table_TrackDisplacement[[#This Row],[Twist Raw Data]]-Table_TrackDisplacement[[#This Row],[BL Twist Raw Data]],"-")</f>
        <v>2.0948756169758553E-2</v>
      </c>
      <c r="X1104" s="29">
        <f ca="1">IFERROR(Table_TrackDisplacement[[#This Row],[Cant Delta Data]]-OFFSET(Table_TrackDisplacement[[#This Row],[Cant Delta Data]],-2,0),"-")</f>
        <v>2.0948756169758553E-2</v>
      </c>
      <c r="Y1104" s="29">
        <f ca="1">IFERROR(Table_TrackDisplacement[[#This Row],[Twist Delta Data]]-Table_TrackDisplacement[[#This Row],[Raw Twist Change]],"-")</f>
        <v>0</v>
      </c>
      <c r="Z11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1315.7791996908479</v>
      </c>
      <c r="AA1104" s="29">
        <f>_xlfn.XLOOKUP(Table_TrackDisplacement[[#This Row],[Track ID]],Table__Track_Baseline[Track ID],Table__Track_Baseline[Avg. Gauge],"-")</f>
        <v>1315.6175827293309</v>
      </c>
      <c r="AB1104" s="29">
        <f>IFERROR(Table_TrackDisplacement[[#This Row],[Gauge Raw Data]]-Table_TrackDisplacement[[#This Row],[BL Gauge Raw Data]],"-")</f>
        <v>0.16161696151698379</v>
      </c>
      <c r="AC11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0.97481239243614037</v>
      </c>
    </row>
    <row r="1105" spans="1:29" x14ac:dyDescent="0.25">
      <c r="A1105" s="27">
        <v>45863.25</v>
      </c>
      <c r="B1105" s="28" t="s">
        <v>16</v>
      </c>
      <c r="C1105" s="28" t="str">
        <f>Table_TrackDisplacement[[#This Row],[Epoch]]&amp;"-"&amp;Table_TrackDisplacement[[#This Row],[Track ID]]</f>
        <v>45863.25-250-RL-OP-0025</v>
      </c>
      <c r="D1105" s="34">
        <v>51889.947664755273</v>
      </c>
      <c r="E1105" s="34">
        <v>159194.34677847879</v>
      </c>
      <c r="F1105" s="34">
        <v>18.868421951254046</v>
      </c>
      <c r="G1105" s="34">
        <v>51889.584962801164</v>
      </c>
      <c r="H1105" s="34">
        <v>159193.08003528396</v>
      </c>
      <c r="I1105" s="34">
        <v>18.863893962337269</v>
      </c>
      <c r="J1105" s="33">
        <v>-4.8737390898168087E-5</v>
      </c>
      <c r="K1105" s="33">
        <v>-1.7161280266009271E-4</v>
      </c>
      <c r="L1105" s="33">
        <v>-3.5208816030163348E-4</v>
      </c>
      <c r="M1105" s="33">
        <v>-9.8292071925243363E-4</v>
      </c>
      <c r="N1105" s="33">
        <v>5.683695781044662E-5</v>
      </c>
      <c r="O1105" s="33">
        <v>-3.5733839955653934E-4</v>
      </c>
      <c r="P1105" s="29">
        <f>(Table_TrackDisplacement[[#This Row],[LR Track Z]]-Table_TrackDisplacement[[#This Row],[RR Track Z]])*1000</f>
        <v>4.5279889167773035</v>
      </c>
      <c r="Q1105" s="29">
        <f>_xlfn.XLOOKUP(Table_TrackDisplacement[[#This Row],[Track ID]],Table__Track_Baseline[Track ID],Table__Track_Baseline[Avg. Cant],"-")</f>
        <v>4.5227386775223977</v>
      </c>
      <c r="R1105" s="29">
        <f>Table_TrackDisplacement[[#This Row],[Cant Raw Data]]-Table_TrackDisplacement[[#This Row],[BL Cant Raw Data]]</f>
        <v>5.2502392549058641E-3</v>
      </c>
      <c r="S1105" s="30">
        <f>(Table_TrackDisplacement[[#This Row],[Delta LR Z]]-Table_TrackDisplacement[[#This Row],[Delta RR Z]])*1000</f>
        <v>5.2502392549058641E-3</v>
      </c>
      <c r="T1105" s="29">
        <f>Table_TrackDisplacement[[#This Row],[Cant Delta Data]]-Table_TrackDisplacement[[#This Row],[Raw Cant Change]]</f>
        <v>0</v>
      </c>
      <c r="U1105" s="29">
        <f ca="1">IFERROR(Table_TrackDisplacement[[#This Row],[Cant Raw Data]]-OFFSET(Table_TrackDisplacement[[#This Row],[Cant Raw Data]],-2,0),"-")</f>
        <v>0.82433684351457259</v>
      </c>
      <c r="V1105" s="29">
        <f ca="1">_xlfn.XLOOKUP(Table_TrackDisplacement[[#This Row],[Track ID]],Table__Track_Baseline[Track ID],Table__Track_Baseline[Avg. Twist],"-")</f>
        <v>0.8019222639248369</v>
      </c>
      <c r="W1105" s="29">
        <f ca="1">IFERROR(Table_TrackDisplacement[[#This Row],[Twist Raw Data]]-Table_TrackDisplacement[[#This Row],[BL Twist Raw Data]],"-")</f>
        <v>2.2414579589735695E-2</v>
      </c>
      <c r="X1105" s="29">
        <f ca="1">IFERROR(Table_TrackDisplacement[[#This Row],[Cant Delta Data]]-OFFSET(Table_TrackDisplacement[[#This Row],[Cant Delta Data]],-2,0),"-")</f>
        <v>2.2414579589735695E-2</v>
      </c>
      <c r="Y1105" s="29">
        <f ca="1">IFERROR(Table_TrackDisplacement[[#This Row],[Twist Delta Data]]-Table_TrackDisplacement[[#This Row],[Raw Twist Change]],"-")</f>
        <v>0</v>
      </c>
      <c r="Z11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1317.6537981809909</v>
      </c>
      <c r="AA1105" s="29">
        <f>_xlfn.XLOOKUP(Table_TrackDisplacement[[#This Row],[Track ID]],Table__Track_Baseline[Track ID],Table__Track_Baseline[Avg. Gauge],"-")</f>
        <v>1317.6166071174061</v>
      </c>
      <c r="AB1105" s="29">
        <f>IFERROR(Table_TrackDisplacement[[#This Row],[Gauge Raw Data]]-Table_TrackDisplacement[[#This Row],[BL Gauge Raw Data]],"-")</f>
        <v>3.7191063584714357E-2</v>
      </c>
      <c r="AC11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0.96172519414141056</v>
      </c>
    </row>
    <row r="1106" spans="1:29" x14ac:dyDescent="0.25">
      <c r="A1106" s="27">
        <v>45863.25</v>
      </c>
      <c r="B1106" s="28" t="s">
        <v>17</v>
      </c>
      <c r="C1106" s="28" t="str">
        <f>Table_TrackDisplacement[[#This Row],[Epoch]]&amp;"-"&amp;Table_TrackDisplacement[[#This Row],[Track ID]]</f>
        <v>45863.25-250-RL-OP-0026</v>
      </c>
      <c r="D1106" s="34">
        <v>51890.909041018014</v>
      </c>
      <c r="E1106" s="34">
        <v>159194.07154127565</v>
      </c>
      <c r="F1106" s="34">
        <v>18.868017686084166</v>
      </c>
      <c r="G1106" s="34">
        <v>51890.545821547981</v>
      </c>
      <c r="H1106" s="34">
        <v>159192.80299786426</v>
      </c>
      <c r="I1106" s="34">
        <v>18.863035623572515</v>
      </c>
      <c r="J1106" s="33">
        <v>-7.4060779297724366E-5</v>
      </c>
      <c r="K1106" s="33">
        <v>-2.6078082737512887E-4</v>
      </c>
      <c r="L1106" s="33">
        <v>-1.5440628502005893E-5</v>
      </c>
      <c r="M1106" s="33">
        <v>-9.7379278304288164E-4</v>
      </c>
      <c r="N1106" s="33">
        <v>8.7213178630918264E-5</v>
      </c>
      <c r="O1106" s="33">
        <v>-1.3871134079579406E-5</v>
      </c>
      <c r="P1106" s="29">
        <f>(Table_TrackDisplacement[[#This Row],[LR Track Z]]-Table_TrackDisplacement[[#This Row],[RR Track Z]])*1000</f>
        <v>4.9820625116510087</v>
      </c>
      <c r="Q1106" s="29">
        <f>_xlfn.XLOOKUP(Table_TrackDisplacement[[#This Row],[Track ID]],Table__Track_Baseline[Track ID],Table__Track_Baseline[Avg. Cant],"-")</f>
        <v>4.9836320060734352</v>
      </c>
      <c r="R1106" s="29">
        <f>Table_TrackDisplacement[[#This Row],[Cant Raw Data]]-Table_TrackDisplacement[[#This Row],[BL Cant Raw Data]]</f>
        <v>-1.5694944224264873E-3</v>
      </c>
      <c r="S1106" s="30">
        <f>(Table_TrackDisplacement[[#This Row],[Delta LR Z]]-Table_TrackDisplacement[[#This Row],[Delta RR Z]])*1000</f>
        <v>-1.5694944224264873E-3</v>
      </c>
      <c r="T1106" s="29">
        <f>Table_TrackDisplacement[[#This Row],[Cant Delta Data]]-Table_TrackDisplacement[[#This Row],[Raw Cant Change]]</f>
        <v>0</v>
      </c>
      <c r="U1106" s="29">
        <f ca="1">IFERROR(Table_TrackDisplacement[[#This Row],[Cant Raw Data]]-OFFSET(Table_TrackDisplacement[[#This Row],[Cant Raw Data]],-2,0),"-")</f>
        <v>0.90814718974385755</v>
      </c>
      <c r="V1106" s="29">
        <f ca="1">_xlfn.XLOOKUP(Table_TrackDisplacement[[#This Row],[Track ID]],Table__Track_Baseline[Track ID],Table__Track_Baseline[Avg. Twist],"-")</f>
        <v>0.9217866571091804</v>
      </c>
      <c r="W1106" s="29">
        <f ca="1">IFERROR(Table_TrackDisplacement[[#This Row],[Twist Raw Data]]-Table_TrackDisplacement[[#This Row],[BL Twist Raw Data]],"-")</f>
        <v>-1.3639467365322844E-2</v>
      </c>
      <c r="X1106" s="29">
        <f ca="1">IFERROR(Table_TrackDisplacement[[#This Row],[Cant Delta Data]]-OFFSET(Table_TrackDisplacement[[#This Row],[Cant Delta Data]],-2,0),"-")</f>
        <v>-1.3639467365322844E-2</v>
      </c>
      <c r="Y1106" s="29">
        <f ca="1">IFERROR(Table_TrackDisplacement[[#This Row],[Twist Delta Data]]-Table_TrackDisplacement[[#This Row],[Raw Twist Change]],"-")</f>
        <v>0</v>
      </c>
      <c r="Z11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1319.5285487449451</v>
      </c>
      <c r="AA1106" s="29">
        <f>_xlfn.XLOOKUP(Table_TrackDisplacement[[#This Row],[Track ID]],Table__Track_Baseline[Track ID],Table__Track_Baseline[Avg. Gauge],"-")</f>
        <v>1319.6157879683969</v>
      </c>
      <c r="AB1106" s="29">
        <f>IFERROR(Table_TrackDisplacement[[#This Row],[Gauge Raw Data]]-Table_TrackDisplacement[[#This Row],[BL Gauge Raw Data]],"-")</f>
        <v>-8.7239223451888392E-2</v>
      </c>
      <c r="AC11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0.96468646206534614</v>
      </c>
    </row>
    <row r="1107" spans="1:29" x14ac:dyDescent="0.25">
      <c r="A1107" s="27">
        <v>45863.25</v>
      </c>
      <c r="B1107" s="28" t="s">
        <v>18</v>
      </c>
      <c r="C1107" s="28" t="str">
        <f>Table_TrackDisplacement[[#This Row],[Epoch]]&amp;"-"&amp;Table_TrackDisplacement[[#This Row],[Track ID]]</f>
        <v>45863.25-250-RL-OP-0027</v>
      </c>
      <c r="D1107" s="34">
        <v>51891.870085166687</v>
      </c>
      <c r="E1107" s="34">
        <v>159193.79534240576</v>
      </c>
      <c r="F1107" s="34">
        <v>18.865661447731828</v>
      </c>
      <c r="G1107" s="34">
        <v>51891.504353461787</v>
      </c>
      <c r="H1107" s="34">
        <v>159192.52690810763</v>
      </c>
      <c r="I1107" s="34">
        <v>18.861283132921656</v>
      </c>
      <c r="J1107" s="33">
        <v>-9.1250735567882657E-4</v>
      </c>
      <c r="K1107" s="33">
        <v>3.0419288668781519E-4</v>
      </c>
      <c r="L1107" s="33">
        <v>-2.2264352850243085E-7</v>
      </c>
      <c r="M1107" s="33">
        <v>-5.9261651040287688E-4</v>
      </c>
      <c r="N1107" s="33">
        <v>2.5689514586701989E-4</v>
      </c>
      <c r="O1107" s="33">
        <v>2.6530467422958282E-7</v>
      </c>
      <c r="P1107" s="29">
        <f>(Table_TrackDisplacement[[#This Row],[LR Track Z]]-Table_TrackDisplacement[[#This Row],[RR Track Z]])*1000</f>
        <v>4.3783148101717018</v>
      </c>
      <c r="Q1107" s="29">
        <f>_xlfn.XLOOKUP(Table_TrackDisplacement[[#This Row],[Track ID]],Table__Track_Baseline[Track ID],Table__Track_Baseline[Avg. Cant],"-")</f>
        <v>4.3788027583744338</v>
      </c>
      <c r="R1107" s="29">
        <f>Table_TrackDisplacement[[#This Row],[Cant Raw Data]]-Table_TrackDisplacement[[#This Row],[BL Cant Raw Data]]</f>
        <v>-4.8794820273201367E-4</v>
      </c>
      <c r="S1107" s="30">
        <f>(Table_TrackDisplacement[[#This Row],[Delta LR Z]]-Table_TrackDisplacement[[#This Row],[Delta RR Z]])*1000</f>
        <v>-4.8794820273201367E-4</v>
      </c>
      <c r="T1107" s="29">
        <f>Table_TrackDisplacement[[#This Row],[Cant Delta Data]]-Table_TrackDisplacement[[#This Row],[Raw Cant Change]]</f>
        <v>0</v>
      </c>
      <c r="U1107" s="29">
        <f ca="1">IFERROR(Table_TrackDisplacement[[#This Row],[Cant Raw Data]]-OFFSET(Table_TrackDisplacement[[#This Row],[Cant Raw Data]],-2,0),"-")</f>
        <v>-0.14967410660560176</v>
      </c>
      <c r="V1107" s="29">
        <f ca="1">_xlfn.XLOOKUP(Table_TrackDisplacement[[#This Row],[Track ID]],Table__Track_Baseline[Track ID],Table__Track_Baseline[Avg. Twist],"-")</f>
        <v>-0.14393591914796389</v>
      </c>
      <c r="W1107" s="29">
        <f ca="1">IFERROR(Table_TrackDisplacement[[#This Row],[Twist Raw Data]]-Table_TrackDisplacement[[#This Row],[BL Twist Raw Data]],"-")</f>
        <v>-5.7381874576378777E-3</v>
      </c>
      <c r="X1107" s="29">
        <f ca="1">IFERROR(Table_TrackDisplacement[[#This Row],[Cant Delta Data]]-OFFSET(Table_TrackDisplacement[[#This Row],[Cant Delta Data]],-2,0),"-")</f>
        <v>-5.7381874576378777E-3</v>
      </c>
      <c r="Y1107" s="29">
        <f ca="1">IFERROR(Table_TrackDisplacement[[#This Row],[Twist Delta Data]]-Table_TrackDisplacement[[#This Row],[Raw Twist Change]],"-")</f>
        <v>0</v>
      </c>
      <c r="Z11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1107" s="29">
        <f>_xlfn.XLOOKUP(Table_TrackDisplacement[[#This Row],[Track ID]],Table__Track_Baseline[Track ID],Table__Track_Baseline[Avg. Gauge],"-")</f>
        <v>1320.1585236010314</v>
      </c>
      <c r="AB1107" s="29">
        <f>IFERROR(Table_TrackDisplacement[[#This Row],[Gauge Raw Data]]-Table_TrackDisplacement[[#This Row],[BL Gauge Raw Data]],"-")</f>
        <v>-4.3218674556783299E-2</v>
      </c>
      <c r="AC11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0.32336893368343422</v>
      </c>
    </row>
    <row r="1108" spans="1:29" x14ac:dyDescent="0.25">
      <c r="A1108" s="27">
        <v>45863.25</v>
      </c>
      <c r="B1108" s="28" t="s">
        <v>19</v>
      </c>
      <c r="C1108" s="28" t="str">
        <f>Table_TrackDisplacement[[#This Row],[Epoch]]&amp;"-"&amp;Table_TrackDisplacement[[#This Row],[Track ID]]</f>
        <v>45863.25-250-RL-OP-0028</v>
      </c>
      <c r="D1108" s="34">
        <v>51892.831165658921</v>
      </c>
      <c r="E1108" s="34">
        <v>159193.51908472509</v>
      </c>
      <c r="F1108" s="34">
        <v>18.863215774997911</v>
      </c>
      <c r="G1108" s="34">
        <v>51892.465288045249</v>
      </c>
      <c r="H1108" s="34">
        <v>159192.25013834573</v>
      </c>
      <c r="I1108" s="34">
        <v>18.859487246856443</v>
      </c>
      <c r="J1108" s="33">
        <v>-8.2100701547460631E-4</v>
      </c>
      <c r="K1108" s="33">
        <v>6.223197269719094E-4</v>
      </c>
      <c r="L1108" s="33">
        <v>-4.5548554084007264E-7</v>
      </c>
      <c r="M1108" s="33">
        <v>-5.151581863174215E-4</v>
      </c>
      <c r="N1108" s="33">
        <v>5.2561389748007059E-4</v>
      </c>
      <c r="O1108" s="33">
        <v>5.4282002182048927E-7</v>
      </c>
      <c r="P1108" s="29">
        <f>(Table_TrackDisplacement[[#This Row],[LR Track Z]]-Table_TrackDisplacement[[#This Row],[RR Track Z]])*1000</f>
        <v>3.7285281414689564</v>
      </c>
      <c r="Q1108" s="29">
        <f>_xlfn.XLOOKUP(Table_TrackDisplacement[[#This Row],[Track ID]],Table__Track_Baseline[Track ID],Table__Track_Baseline[Avg. Cant],"-")</f>
        <v>3.729526447031617</v>
      </c>
      <c r="R1108" s="29">
        <f>Table_TrackDisplacement[[#This Row],[Cant Raw Data]]-Table_TrackDisplacement[[#This Row],[BL Cant Raw Data]]</f>
        <v>-9.9830556266056192E-4</v>
      </c>
      <c r="S1108" s="30">
        <f>(Table_TrackDisplacement[[#This Row],[Delta LR Z]]-Table_TrackDisplacement[[#This Row],[Delta RR Z]])*1000</f>
        <v>-9.9830556266056192E-4</v>
      </c>
      <c r="T1108" s="29">
        <f>Table_TrackDisplacement[[#This Row],[Cant Delta Data]]-Table_TrackDisplacement[[#This Row],[Raw Cant Change]]</f>
        <v>0</v>
      </c>
      <c r="U1108" s="29">
        <f ca="1">IFERROR(Table_TrackDisplacement[[#This Row],[Cant Raw Data]]-OFFSET(Table_TrackDisplacement[[#This Row],[Cant Raw Data]],-2,0),"-")</f>
        <v>-1.2535343701820523</v>
      </c>
      <c r="V1108" s="29">
        <f ca="1">_xlfn.XLOOKUP(Table_TrackDisplacement[[#This Row],[Track ID]],Table__Track_Baseline[Track ID],Table__Track_Baseline[Avg. Twist],"-")</f>
        <v>-1.2541055590418182</v>
      </c>
      <c r="W1108" s="29">
        <f ca="1">IFERROR(Table_TrackDisplacement[[#This Row],[Twist Raw Data]]-Table_TrackDisplacement[[#This Row],[BL Twist Raw Data]],"-")</f>
        <v>5.7118885976592537E-4</v>
      </c>
      <c r="X1108" s="29">
        <f ca="1">IFERROR(Table_TrackDisplacement[[#This Row],[Cant Delta Data]]-OFFSET(Table_TrackDisplacement[[#This Row],[Cant Delta Data]],-2,0),"-")</f>
        <v>5.7118885976592537E-4</v>
      </c>
      <c r="Y1108" s="29">
        <f ca="1">IFERROR(Table_TrackDisplacement[[#This Row],[Twist Delta Data]]-Table_TrackDisplacement[[#This Row],[Raw Twist Change]],"-")</f>
        <v>0</v>
      </c>
      <c r="Z11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1108" s="29">
        <f>_xlfn.XLOOKUP(Table_TrackDisplacement[[#This Row],[Track ID]],Table__Track_Baseline[Track ID],Table__Track_Baseline[Avg. Gauge],"-")</f>
        <v>1320.6376231231336</v>
      </c>
      <c r="AB1108" s="29">
        <f>IFERROR(Table_TrackDisplacement[[#This Row],[Gauge Raw Data]]-Table_TrackDisplacement[[#This Row],[BL Gauge Raw Data]],"-")</f>
        <v>8.144602739093898E-3</v>
      </c>
      <c r="AC11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0.32077487490219969</v>
      </c>
    </row>
    <row r="1109" spans="1:29" x14ac:dyDescent="0.25">
      <c r="A1109" s="27">
        <v>45863.25</v>
      </c>
      <c r="B1109" s="28" t="s">
        <v>20</v>
      </c>
      <c r="C1109" s="28" t="str">
        <f>Table_TrackDisplacement[[#This Row],[Epoch]]&amp;"-"&amp;Table_TrackDisplacement[[#This Row],[Track ID]]</f>
        <v>45863.25-250-RL-OP-0029</v>
      </c>
      <c r="D1109" s="34">
        <v>51893.791834256968</v>
      </c>
      <c r="E1109" s="34">
        <v>159193.24288966309</v>
      </c>
      <c r="F1109" s="34">
        <v>18.860908805651452</v>
      </c>
      <c r="G1109" s="34">
        <v>51893.426692719338</v>
      </c>
      <c r="H1109" s="34">
        <v>159191.97323227764</v>
      </c>
      <c r="I1109" s="34">
        <v>18.857700906113323</v>
      </c>
      <c r="J1109" s="33">
        <v>-1.0002059061662294E-3</v>
      </c>
      <c r="K1109" s="33">
        <v>9.992700070142746E-4</v>
      </c>
      <c r="L1109" s="33">
        <v>-1.1747737833189831E-5</v>
      </c>
      <c r="M1109" s="33">
        <v>1.6082049114629626E-7</v>
      </c>
      <c r="N1109" s="33">
        <v>6.6722434712573886E-4</v>
      </c>
      <c r="O1109" s="33">
        <v>2.8613555969059234E-11</v>
      </c>
      <c r="P1109" s="29">
        <f>(Table_TrackDisplacement[[#This Row],[LR Track Z]]-Table_TrackDisplacement[[#This Row],[RR Track Z]])*1000</f>
        <v>3.2078995381290554</v>
      </c>
      <c r="Q1109" s="29">
        <f>_xlfn.XLOOKUP(Table_TrackDisplacement[[#This Row],[Track ID]],Table__Track_Baseline[Track ID],Table__Track_Baseline[Avg. Cant],"-")</f>
        <v>3.2196473045758012</v>
      </c>
      <c r="R1109" s="29">
        <f>Table_TrackDisplacement[[#This Row],[Cant Raw Data]]-Table_TrackDisplacement[[#This Row],[BL Cant Raw Data]]</f>
        <v>-1.17477664467458E-2</v>
      </c>
      <c r="S1109" s="30">
        <f>(Table_TrackDisplacement[[#This Row],[Delta LR Z]]-Table_TrackDisplacement[[#This Row],[Delta RR Z]])*1000</f>
        <v>-1.17477664467458E-2</v>
      </c>
      <c r="T1109" s="29">
        <f>Table_TrackDisplacement[[#This Row],[Cant Delta Data]]-Table_TrackDisplacement[[#This Row],[Raw Cant Change]]</f>
        <v>0</v>
      </c>
      <c r="U1109" s="29">
        <f ca="1">IFERROR(Table_TrackDisplacement[[#This Row],[Cant Raw Data]]-OFFSET(Table_TrackDisplacement[[#This Row],[Cant Raw Data]],-2,0),"-")</f>
        <v>-1.1704152720426464</v>
      </c>
      <c r="V1109" s="29">
        <f ca="1">_xlfn.XLOOKUP(Table_TrackDisplacement[[#This Row],[Track ID]],Table__Track_Baseline[Track ID],Table__Track_Baseline[Avg. Twist],"-")</f>
        <v>-1.1591554537986326</v>
      </c>
      <c r="W1109" s="29">
        <f ca="1">IFERROR(Table_TrackDisplacement[[#This Row],[Twist Raw Data]]-Table_TrackDisplacement[[#This Row],[BL Twist Raw Data]],"-")</f>
        <v>-1.1259818244013786E-2</v>
      </c>
      <c r="X1109" s="29">
        <f ca="1">IFERROR(Table_TrackDisplacement[[#This Row],[Cant Delta Data]]-OFFSET(Table_TrackDisplacement[[#This Row],[Cant Delta Data]],-2,0),"-")</f>
        <v>-1.1259818244013786E-2</v>
      </c>
      <c r="Y1109" s="29">
        <f ca="1">IFERROR(Table_TrackDisplacement[[#This Row],[Twist Delta Data]]-Table_TrackDisplacement[[#This Row],[Raw Twist Change]],"-")</f>
        <v>0</v>
      </c>
      <c r="Z11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1321.1239569190113</v>
      </c>
      <c r="AA1109" s="29">
        <f>_xlfn.XLOOKUP(Table_TrackDisplacement[[#This Row],[Track ID]],Table__Track_Baseline[Track ID],Table__Track_Baseline[Avg. Gauge],"-")</f>
        <v>1321.0817834196855</v>
      </c>
      <c r="AB1109" s="29">
        <f>IFERROR(Table_TrackDisplacement[[#This Row],[Gauge Raw Data]]-Table_TrackDisplacement[[#This Row],[BL Gauge Raw Data]],"-")</f>
        <v>4.2173499325826924E-2</v>
      </c>
      <c r="AC11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1.0540995769235906</v>
      </c>
    </row>
    <row r="1110" spans="1:29" x14ac:dyDescent="0.25">
      <c r="A1110" s="27">
        <v>45863.25</v>
      </c>
      <c r="B1110" s="28" t="s">
        <v>21</v>
      </c>
      <c r="C1110" s="28" t="str">
        <f>Table_TrackDisplacement[[#This Row],[Epoch]]&amp;"-"&amp;Table_TrackDisplacement[[#This Row],[Track ID]]</f>
        <v>45863.25-250-RL-OP-0030</v>
      </c>
      <c r="D1110" s="34">
        <v>51894.752636096942</v>
      </c>
      <c r="E1110" s="34">
        <v>159192.96565366906</v>
      </c>
      <c r="F1110" s="34">
        <v>18.861075895811787</v>
      </c>
      <c r="G1110" s="34">
        <v>51894.38758316014</v>
      </c>
      <c r="H1110" s="34">
        <v>159191.69630352949</v>
      </c>
      <c r="I1110" s="34">
        <v>18.857871870891774</v>
      </c>
      <c r="J1110" s="33">
        <v>-1.0041131608886644E-3</v>
      </c>
      <c r="K1110" s="33">
        <v>9.8541838815435767E-4</v>
      </c>
      <c r="L1110" s="33">
        <v>-2.3466496429946915E-4</v>
      </c>
      <c r="M1110" s="33">
        <v>3.0504175811074674E-5</v>
      </c>
      <c r="N1110" s="33">
        <v>7.7244508429430425E-4</v>
      </c>
      <c r="O1110" s="33">
        <v>5.4274025274025917E-9</v>
      </c>
      <c r="P1110" s="29">
        <f>(Table_TrackDisplacement[[#This Row],[LR Track Z]]-Table_TrackDisplacement[[#This Row],[RR Track Z]])*1000</f>
        <v>3.2040249200129267</v>
      </c>
      <c r="Q1110" s="29">
        <f>_xlfn.XLOOKUP(Table_TrackDisplacement[[#This Row],[Track ID]],Table__Track_Baseline[Track ID],Table__Track_Baseline[Avg. Cant],"-")</f>
        <v>3.4386953117149233</v>
      </c>
      <c r="R1110" s="29">
        <f>Table_TrackDisplacement[[#This Row],[Cant Raw Data]]-Table_TrackDisplacement[[#This Row],[BL Cant Raw Data]]</f>
        <v>-0.23467039170199655</v>
      </c>
      <c r="S1110" s="30">
        <f>(Table_TrackDisplacement[[#This Row],[Delta LR Z]]-Table_TrackDisplacement[[#This Row],[Delta RR Z]])*1000</f>
        <v>-0.23467039170199655</v>
      </c>
      <c r="T1110" s="29">
        <f>Table_TrackDisplacement[[#This Row],[Cant Delta Data]]-Table_TrackDisplacement[[#This Row],[Raw Cant Change]]</f>
        <v>0</v>
      </c>
      <c r="U1110" s="29">
        <f ca="1">IFERROR(Table_TrackDisplacement[[#This Row],[Cant Raw Data]]-OFFSET(Table_TrackDisplacement[[#This Row],[Cant Raw Data]],-2,0),"-")</f>
        <v>-0.52450322145602968</v>
      </c>
      <c r="V1110" s="29">
        <f ca="1">_xlfn.XLOOKUP(Table_TrackDisplacement[[#This Row],[Track ID]],Table__Track_Baseline[Track ID],Table__Track_Baseline[Avg. Twist],"-")</f>
        <v>-0.29083113531669369</v>
      </c>
      <c r="W1110" s="29">
        <f ca="1">IFERROR(Table_TrackDisplacement[[#This Row],[Twist Raw Data]]-Table_TrackDisplacement[[#This Row],[BL Twist Raw Data]],"-")</f>
        <v>-0.23367208613933599</v>
      </c>
      <c r="X1110" s="29">
        <f ca="1">IFERROR(Table_TrackDisplacement[[#This Row],[Cant Delta Data]]-OFFSET(Table_TrackDisplacement[[#This Row],[Cant Delta Data]],-2,0),"-")</f>
        <v>-0.23367208613933599</v>
      </c>
      <c r="Y1110" s="29">
        <f ca="1">IFERROR(Table_TrackDisplacement[[#This Row],[Twist Delta Data]]-Table_TrackDisplacement[[#This Row],[Raw Twist Change]],"-")</f>
        <v>0</v>
      </c>
      <c r="Z11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1320.8041827876727</v>
      </c>
      <c r="AA1110" s="29">
        <f>_xlfn.XLOOKUP(Table_TrackDisplacement[[#This Row],[Track ID]],Table__Track_Baseline[Track ID],Table__Track_Baseline[Avg. Gauge],"-")</f>
        <v>1320.8864707908592</v>
      </c>
      <c r="AB1110" s="29">
        <f>IFERROR(Table_TrackDisplacement[[#This Row],[Gauge Raw Data]]-Table_TrackDisplacement[[#This Row],[BL Gauge Raw Data]],"-")</f>
        <v>-8.2288003186476999E-2</v>
      </c>
      <c r="AC11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1.0820632395097325</v>
      </c>
    </row>
    <row r="1111" spans="1:29" x14ac:dyDescent="0.25">
      <c r="A1111" s="27">
        <v>45863.25</v>
      </c>
      <c r="B1111" s="28" t="s">
        <v>22</v>
      </c>
      <c r="C1111" s="28" t="str">
        <f>Table_TrackDisplacement[[#This Row],[Epoch]]&amp;"-"&amp;Table_TrackDisplacement[[#This Row],[Track ID]]</f>
        <v>45863.25-250-RL-OP-0031</v>
      </c>
      <c r="D1111" s="34">
        <v>51895.713437936924</v>
      </c>
      <c r="E1111" s="34">
        <v>159192.68841767506</v>
      </c>
      <c r="F1111" s="34">
        <v>18.861242985972126</v>
      </c>
      <c r="G1111" s="34">
        <v>51895.348473600949</v>
      </c>
      <c r="H1111" s="34">
        <v>159191.41937478137</v>
      </c>
      <c r="I1111" s="34">
        <v>18.858042835670226</v>
      </c>
      <c r="J1111" s="33">
        <v>-1.0080204010591842E-3</v>
      </c>
      <c r="K1111" s="33">
        <v>9.715667983982712E-4</v>
      </c>
      <c r="L1111" s="33">
        <v>-4.5758219075864304E-4</v>
      </c>
      <c r="M1111" s="33">
        <v>6.0847531131003052E-5</v>
      </c>
      <c r="N1111" s="33">
        <v>8.776658505667001E-4</v>
      </c>
      <c r="O1111" s="33">
        <v>1.0826191498836124E-8</v>
      </c>
      <c r="P1111" s="29">
        <f>(Table_TrackDisplacement[[#This Row],[LR Track Z]]-Table_TrackDisplacement[[#This Row],[RR Track Z]])*1000</f>
        <v>3.2001503019003508</v>
      </c>
      <c r="Q1111" s="29">
        <f>_xlfn.XLOOKUP(Table_TrackDisplacement[[#This Row],[Track ID]],Table__Track_Baseline[Track ID],Table__Track_Baseline[Avg. Cant],"-")</f>
        <v>3.6577433188504926</v>
      </c>
      <c r="R1111" s="29">
        <f>Table_TrackDisplacement[[#This Row],[Cant Raw Data]]-Table_TrackDisplacement[[#This Row],[BL Cant Raw Data]]</f>
        <v>-0.45759301695014187</v>
      </c>
      <c r="S1111" s="30">
        <f>(Table_TrackDisplacement[[#This Row],[Delta LR Z]]-Table_TrackDisplacement[[#This Row],[Delta RR Z]])*1000</f>
        <v>-0.45759301695014187</v>
      </c>
      <c r="T1111" s="29">
        <f>Table_TrackDisplacement[[#This Row],[Cant Delta Data]]-Table_TrackDisplacement[[#This Row],[Raw Cant Change]]</f>
        <v>0</v>
      </c>
      <c r="U1111" s="29">
        <f ca="1">IFERROR(Table_TrackDisplacement[[#This Row],[Cant Raw Data]]-OFFSET(Table_TrackDisplacement[[#This Row],[Cant Raw Data]],-2,0),"-")</f>
        <v>-7.7492362287046035E-3</v>
      </c>
      <c r="V1111" s="29">
        <f ca="1">_xlfn.XLOOKUP(Table_TrackDisplacement[[#This Row],[Track ID]],Table__Track_Baseline[Track ID],Table__Track_Baseline[Avg. Twist],"-")</f>
        <v>0.43809601427469147</v>
      </c>
      <c r="W1111" s="29">
        <f ca="1">IFERROR(Table_TrackDisplacement[[#This Row],[Twist Raw Data]]-Table_TrackDisplacement[[#This Row],[BL Twist Raw Data]],"-")</f>
        <v>-0.44584525050339607</v>
      </c>
      <c r="X1111" s="29">
        <f ca="1">IFERROR(Table_TrackDisplacement[[#This Row],[Cant Delta Data]]-OFFSET(Table_TrackDisplacement[[#This Row],[Cant Delta Data]],-2,0),"-")</f>
        <v>-0.44584525050339607</v>
      </c>
      <c r="Y1111" s="29">
        <f ca="1">IFERROR(Table_TrackDisplacement[[#This Row],[Twist Delta Data]]-Table_TrackDisplacement[[#This Row],[Raw Twist Change]],"-")</f>
        <v>0</v>
      </c>
      <c r="Z11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1320.4844086636449</v>
      </c>
      <c r="AA1111" s="29">
        <f>_xlfn.XLOOKUP(Table_TrackDisplacement[[#This Row],[Track ID]],Table__Track_Baseline[Track ID],Table__Track_Baseline[Avg. Gauge],"-")</f>
        <v>1320.6911946526989</v>
      </c>
      <c r="AB1111" s="29">
        <f>IFERROR(Table_TrackDisplacement[[#This Row],[Gauge Raw Data]]-Table_TrackDisplacement[[#This Row],[BL Gauge Raw Data]],"-")</f>
        <v>-0.20678598905396939</v>
      </c>
      <c r="AC11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1.166485067898311</v>
      </c>
    </row>
    <row r="1112" spans="1:29" x14ac:dyDescent="0.25">
      <c r="A1112" s="27">
        <v>45863.25</v>
      </c>
      <c r="B1112" s="28" t="s">
        <v>23</v>
      </c>
      <c r="C1112" s="28" t="str">
        <f>Table_TrackDisplacement[[#This Row],[Epoch]]&amp;"-"&amp;Table_TrackDisplacement[[#This Row],[Track ID]]</f>
        <v>45863.25-250-RL-OP-0032</v>
      </c>
      <c r="D1112" s="34">
        <v>51896.675405970513</v>
      </c>
      <c r="E1112" s="34">
        <v>159192.4109081027</v>
      </c>
      <c r="F1112" s="34">
        <v>18.861498367389412</v>
      </c>
      <c r="G1112" s="34">
        <v>51896.309521418087</v>
      </c>
      <c r="H1112" s="34">
        <v>159191.14270884954</v>
      </c>
      <c r="I1112" s="34">
        <v>18.858247340168667</v>
      </c>
      <c r="J1112" s="33">
        <v>3.7678255466744304E-6</v>
      </c>
      <c r="K1112" s="33">
        <v>6.7983826738782227E-4</v>
      </c>
      <c r="L1112" s="33">
        <v>-6.5240493071172523E-4</v>
      </c>
      <c r="M1112" s="33">
        <v>6.7666405811905861E-9</v>
      </c>
      <c r="N1112" s="33">
        <v>9.9999806843698025E-4</v>
      </c>
      <c r="O1112" s="33">
        <v>-9.2823794659580017E-6</v>
      </c>
      <c r="P1112" s="29">
        <f>(Table_TrackDisplacement[[#This Row],[LR Track Z]]-Table_TrackDisplacement[[#This Row],[RR Track Z]])*1000</f>
        <v>3.2510272207453283</v>
      </c>
      <c r="Q1112" s="29">
        <f>_xlfn.XLOOKUP(Table_TrackDisplacement[[#This Row],[Track ID]],Table__Track_Baseline[Track ID],Table__Track_Baseline[Avg. Cant],"-")</f>
        <v>3.8941497719910956</v>
      </c>
      <c r="R1112" s="29">
        <f>Table_TrackDisplacement[[#This Row],[Cant Raw Data]]-Table_TrackDisplacement[[#This Row],[BL Cant Raw Data]]</f>
        <v>-0.64312255124576723</v>
      </c>
      <c r="S1112" s="30">
        <f>(Table_TrackDisplacement[[#This Row],[Delta LR Z]]-Table_TrackDisplacement[[#This Row],[Delta RR Z]])*1000</f>
        <v>-0.64312255124576723</v>
      </c>
      <c r="T1112" s="29">
        <f>Table_TrackDisplacement[[#This Row],[Cant Delta Data]]-Table_TrackDisplacement[[#This Row],[Raw Cant Change]]</f>
        <v>0</v>
      </c>
      <c r="U1112" s="29">
        <f ca="1">IFERROR(Table_TrackDisplacement[[#This Row],[Cant Raw Data]]-OFFSET(Table_TrackDisplacement[[#This Row],[Cant Raw Data]],-2,0),"-")</f>
        <v>4.7002300732401636E-2</v>
      </c>
      <c r="V1112" s="29">
        <f ca="1">_xlfn.XLOOKUP(Table_TrackDisplacement[[#This Row],[Track ID]],Table__Track_Baseline[Track ID],Table__Track_Baseline[Avg. Twist],"-")</f>
        <v>0.45545446027617231</v>
      </c>
      <c r="W1112" s="29">
        <f ca="1">IFERROR(Table_TrackDisplacement[[#This Row],[Twist Raw Data]]-Table_TrackDisplacement[[#This Row],[BL Twist Raw Data]],"-")</f>
        <v>-0.40845215954377068</v>
      </c>
      <c r="X1112" s="29">
        <f ca="1">IFERROR(Table_TrackDisplacement[[#This Row],[Cant Delta Data]]-OFFSET(Table_TrackDisplacement[[#This Row],[Cant Delta Data]],-2,0),"-")</f>
        <v>-0.40845215954377068</v>
      </c>
      <c r="Y1112" s="29">
        <f ca="1">IFERROR(Table_TrackDisplacement[[#This Row],[Twist Delta Data]]-Table_TrackDisplacement[[#This Row],[Raw Twist Change]],"-")</f>
        <v>0</v>
      </c>
      <c r="Z11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1319.928566473327</v>
      </c>
      <c r="AA1112" s="29">
        <f>_xlfn.XLOOKUP(Table_TrackDisplacement[[#This Row],[Track ID]],Table__Track_Baseline[Track ID],Table__Track_Baseline[Avg. Gauge],"-")</f>
        <v>1320.2368798619764</v>
      </c>
      <c r="AB1112" s="29">
        <f>IFERROR(Table_TrackDisplacement[[#This Row],[Gauge Raw Data]]-Table_TrackDisplacement[[#This Row],[BL Gauge Raw Data]],"-")</f>
        <v>-0.30831338864936697</v>
      </c>
      <c r="AC11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0.71841705136556722</v>
      </c>
    </row>
    <row r="1113" spans="1:29" x14ac:dyDescent="0.25">
      <c r="A1113" s="27">
        <v>45863.25</v>
      </c>
      <c r="B1113" s="28" t="s">
        <v>24</v>
      </c>
      <c r="C1113" s="28" t="str">
        <f>Table_TrackDisplacement[[#This Row],[Epoch]]&amp;"-"&amp;Table_TrackDisplacement[[#This Row],[Track ID]]</f>
        <v>45863.25-250-RL-OP-0033</v>
      </c>
      <c r="D1113" s="34">
        <v>51897.63647866169</v>
      </c>
      <c r="E1113" s="34">
        <v>159192.13461708953</v>
      </c>
      <c r="F1113" s="34">
        <v>18.863097837135957</v>
      </c>
      <c r="G1113" s="34">
        <v>51897.271420156809</v>
      </c>
      <c r="H1113" s="34">
        <v>159190.8693035219</v>
      </c>
      <c r="I1113" s="34">
        <v>18.858833233345244</v>
      </c>
      <c r="J1113" s="33">
        <v>6.5033214923460037E-5</v>
      </c>
      <c r="K1113" s="33">
        <v>8.9401056175120175E-4</v>
      </c>
      <c r="L1113" s="33">
        <v>-4.2050678514016226E-4</v>
      </c>
      <c r="M1113" s="33">
        <v>9.0556568466126919E-8</v>
      </c>
      <c r="N1113" s="33">
        <v>9.9997426150366664E-4</v>
      </c>
      <c r="O1113" s="33">
        <v>-1.241633134263509E-4</v>
      </c>
      <c r="P1113" s="29">
        <f>(Table_TrackDisplacement[[#This Row],[LR Track Z]]-Table_TrackDisplacement[[#This Row],[RR Track Z]])*1000</f>
        <v>4.2646037907125844</v>
      </c>
      <c r="Q1113" s="29">
        <f>_xlfn.XLOOKUP(Table_TrackDisplacement[[#This Row],[Track ID]],Table__Track_Baseline[Track ID],Table__Track_Baseline[Avg. Cant],"-")</f>
        <v>4.5609472624263958</v>
      </c>
      <c r="R1113" s="29">
        <f>Table_TrackDisplacement[[#This Row],[Cant Raw Data]]-Table_TrackDisplacement[[#This Row],[BL Cant Raw Data]]</f>
        <v>-0.29634347171381137</v>
      </c>
      <c r="S1113" s="30">
        <f>(Table_TrackDisplacement[[#This Row],[Delta LR Z]]-Table_TrackDisplacement[[#This Row],[Delta RR Z]])*1000</f>
        <v>-0.29634347171381137</v>
      </c>
      <c r="T1113" s="29">
        <f>Table_TrackDisplacement[[#This Row],[Cant Delta Data]]-Table_TrackDisplacement[[#This Row],[Raw Cant Change]]</f>
        <v>0</v>
      </c>
      <c r="U1113" s="29">
        <f ca="1">IFERROR(Table_TrackDisplacement[[#This Row],[Cant Raw Data]]-OFFSET(Table_TrackDisplacement[[#This Row],[Cant Raw Data]],-2,0),"-")</f>
        <v>1.0644534888122337</v>
      </c>
      <c r="V1113" s="29">
        <f ca="1">_xlfn.XLOOKUP(Table_TrackDisplacement[[#This Row],[Track ID]],Table__Track_Baseline[Track ID],Table__Track_Baseline[Avg. Twist],"-")</f>
        <v>0.90320394357590317</v>
      </c>
      <c r="W1113" s="29">
        <f ca="1">IFERROR(Table_TrackDisplacement[[#This Row],[Twist Raw Data]]-Table_TrackDisplacement[[#This Row],[BL Twist Raw Data]],"-")</f>
        <v>0.1612495452363305</v>
      </c>
      <c r="X1113" s="29">
        <f ca="1">IFERROR(Table_TrackDisplacement[[#This Row],[Cant Delta Data]]-OFFSET(Table_TrackDisplacement[[#This Row],[Cant Delta Data]],-2,0),"-")</f>
        <v>0.1612495452363305</v>
      </c>
      <c r="Y1113" s="29">
        <f ca="1">IFERROR(Table_TrackDisplacement[[#This Row],[Twist Delta Data]]-Table_TrackDisplacement[[#This Row],[Raw Twist Change]],"-")</f>
        <v>0</v>
      </c>
      <c r="Z11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1316.9298854693511</v>
      </c>
      <c r="AA1113" s="29">
        <f>_xlfn.XLOOKUP(Table_TrackDisplacement[[#This Row],[Track ID]],Table__Track_Baseline[Track ID],Table__Track_Baseline[Avg. Gauge],"-")</f>
        <v>1317.0146897271238</v>
      </c>
      <c r="AB1113" s="29">
        <f>IFERROR(Table_TrackDisplacement[[#This Row],[Gauge Raw Data]]-Table_TrackDisplacement[[#This Row],[BL Gauge Raw Data]],"-")</f>
        <v>-8.480425777270284E-2</v>
      </c>
      <c r="AC11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0.32134919910719945</v>
      </c>
    </row>
    <row r="1114" spans="1:29" x14ac:dyDescent="0.25">
      <c r="A1114" s="27">
        <v>45863.25</v>
      </c>
      <c r="B1114" s="28" t="s">
        <v>25</v>
      </c>
      <c r="C1114" s="28" t="str">
        <f>Table_TrackDisplacement[[#This Row],[Epoch]]&amp;"-"&amp;Table_TrackDisplacement[[#This Row],[Track ID]]</f>
        <v>45863.25-250-RL-OP-0034</v>
      </c>
      <c r="D1114" s="34">
        <v>51898.597551352876</v>
      </c>
      <c r="E1114" s="34">
        <v>159191.85832607636</v>
      </c>
      <c r="F1114" s="34">
        <v>18.864697306882498</v>
      </c>
      <c r="G1114" s="34">
        <v>51898.233318895531</v>
      </c>
      <c r="H1114" s="34">
        <v>159190.59589819427</v>
      </c>
      <c r="I1114" s="34">
        <v>18.859419126521821</v>
      </c>
      <c r="J1114" s="33">
        <v>1.2629861157620326E-4</v>
      </c>
      <c r="K1114" s="33">
        <v>1.1081828561145812E-3</v>
      </c>
      <c r="L1114" s="33">
        <v>-1.8860863957570473E-4</v>
      </c>
      <c r="M1114" s="33">
        <v>1.7433922039344907E-7</v>
      </c>
      <c r="N1114" s="33">
        <v>9.9995042546652257E-4</v>
      </c>
      <c r="O1114" s="33">
        <v>-2.3904424738674379E-4</v>
      </c>
      <c r="P1114" s="29">
        <f>(Table_TrackDisplacement[[#This Row],[LR Track Z]]-Table_TrackDisplacement[[#This Row],[RR Track Z]])*1000</f>
        <v>5.2781803606762878</v>
      </c>
      <c r="Q1114" s="29">
        <f>_xlfn.XLOOKUP(Table_TrackDisplacement[[#This Row],[Track ID]],Table__Track_Baseline[Track ID],Table__Track_Baseline[Avg. Cant],"-")</f>
        <v>5.2277447528652488</v>
      </c>
      <c r="R1114" s="29">
        <f>Table_TrackDisplacement[[#This Row],[Cant Raw Data]]-Table_TrackDisplacement[[#This Row],[BL Cant Raw Data]]</f>
        <v>5.0435607811039063E-2</v>
      </c>
      <c r="S1114" s="30">
        <f>(Table_TrackDisplacement[[#This Row],[Delta LR Z]]-Table_TrackDisplacement[[#This Row],[Delta RR Z]])*1000</f>
        <v>5.0435607811039063E-2</v>
      </c>
      <c r="T1114" s="29">
        <f>Table_TrackDisplacement[[#This Row],[Cant Delta Data]]-Table_TrackDisplacement[[#This Row],[Raw Cant Change]]</f>
        <v>0</v>
      </c>
      <c r="U1114" s="29">
        <f ca="1">IFERROR(Table_TrackDisplacement[[#This Row],[Cant Raw Data]]-OFFSET(Table_TrackDisplacement[[#This Row],[Cant Raw Data]],-2,0),"-")</f>
        <v>2.0271531399309595</v>
      </c>
      <c r="V1114" s="29">
        <f ca="1">_xlfn.XLOOKUP(Table_TrackDisplacement[[#This Row],[Track ID]],Table__Track_Baseline[Track ID],Table__Track_Baseline[Avg. Twist],"-")</f>
        <v>1.3335949808741532</v>
      </c>
      <c r="W1114" s="29">
        <f ca="1">IFERROR(Table_TrackDisplacement[[#This Row],[Twist Raw Data]]-Table_TrackDisplacement[[#This Row],[BL Twist Raw Data]],"-")</f>
        <v>0.69355815905680629</v>
      </c>
      <c r="X1114" s="29">
        <f ca="1">IFERROR(Table_TrackDisplacement[[#This Row],[Cant Delta Data]]-OFFSET(Table_TrackDisplacement[[#This Row],[Cant Delta Data]],-2,0),"-")</f>
        <v>0.69355815905680629</v>
      </c>
      <c r="Y1114" s="29">
        <f ca="1">IFERROR(Table_TrackDisplacement[[#This Row],[Twist Delta Data]]-Table_TrackDisplacement[[#This Row],[Raw Twist Change]],"-")</f>
        <v>0</v>
      </c>
      <c r="Z11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1313.9319996269357</v>
      </c>
      <c r="AA1114" s="29">
        <f>_xlfn.XLOOKUP(Table_TrackDisplacement[[#This Row],[Track ID]],Table__Track_Baseline[Track ID],Table__Track_Baseline[Avg. Gauge],"-")</f>
        <v>1313.7928485909856</v>
      </c>
      <c r="AB1114" s="29">
        <f>IFERROR(Table_TrackDisplacement[[#This Row],[Gauge Raw Data]]-Table_TrackDisplacement[[#This Row],[BL Gauge Raw Data]],"-")</f>
        <v>0.13915103595013534</v>
      </c>
      <c r="AC11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0.17368172516571298</v>
      </c>
    </row>
    <row r="1115" spans="1:29" x14ac:dyDescent="0.25">
      <c r="A1115" s="27">
        <v>45863.25</v>
      </c>
      <c r="B1115" s="28" t="s">
        <v>26</v>
      </c>
      <c r="C1115" s="28" t="str">
        <f>Table_TrackDisplacement[[#This Row],[Epoch]]&amp;"-"&amp;Table_TrackDisplacement[[#This Row],[Track ID]]</f>
        <v>45863.25-250-RL-OP-0035</v>
      </c>
      <c r="D1115" s="34">
        <v>51899.558764416484</v>
      </c>
      <c r="E1115" s="34">
        <v>159191.58343476115</v>
      </c>
      <c r="F1115" s="34">
        <v>18.866</v>
      </c>
      <c r="G1115" s="34">
        <v>51899.203488344778</v>
      </c>
      <c r="H1115" s="34">
        <v>159190.32067680615</v>
      </c>
      <c r="I1115" s="34">
        <v>18.859777416319687</v>
      </c>
      <c r="J1115" s="33">
        <v>1.5984966012183577E-5</v>
      </c>
      <c r="K1115" s="33">
        <v>1.3905071537010372E-3</v>
      </c>
      <c r="L1115" s="33">
        <v>0</v>
      </c>
      <c r="M1115" s="33">
        <v>1.0671683412510902E-5</v>
      </c>
      <c r="N1115" s="33">
        <v>1.0378559236414731E-3</v>
      </c>
      <c r="O1115" s="33">
        <v>-3.1291177260328595E-4</v>
      </c>
      <c r="P1115" s="29">
        <f>(Table_TrackDisplacement[[#This Row],[LR Track Z]]-Table_TrackDisplacement[[#This Row],[RR Track Z]])*1000</f>
        <v>6.2225836803122547</v>
      </c>
      <c r="Q1115" s="29">
        <f>_xlfn.XLOOKUP(Table_TrackDisplacement[[#This Row],[Track ID]],Table__Track_Baseline[Track ID],Table__Track_Baseline[Avg. Cant],"-")</f>
        <v>5.9096719077089688</v>
      </c>
      <c r="R1115" s="29">
        <f>Table_TrackDisplacement[[#This Row],[Cant Raw Data]]-Table_TrackDisplacement[[#This Row],[BL Cant Raw Data]]</f>
        <v>0.31291177260328595</v>
      </c>
      <c r="S1115" s="30">
        <f>(Table_TrackDisplacement[[#This Row],[Delta LR Z]]-Table_TrackDisplacement[[#This Row],[Delta RR Z]])*1000</f>
        <v>0.31291177260328595</v>
      </c>
      <c r="T1115" s="29">
        <f>Table_TrackDisplacement[[#This Row],[Cant Delta Data]]-Table_TrackDisplacement[[#This Row],[Raw Cant Change]]</f>
        <v>0</v>
      </c>
      <c r="U1115" s="29">
        <f ca="1">IFERROR(Table_TrackDisplacement[[#This Row],[Cant Raw Data]]-OFFSET(Table_TrackDisplacement[[#This Row],[Cant Raw Data]],-2,0),"-")</f>
        <v>1.9579798895996703</v>
      </c>
      <c r="V1115" s="29">
        <f ca="1">_xlfn.XLOOKUP(Table_TrackDisplacement[[#This Row],[Track ID]],Table__Track_Baseline[Track ID],Table__Track_Baseline[Avg. Twist],"-")</f>
        <v>1.348724645282573</v>
      </c>
      <c r="W1115" s="29">
        <f ca="1">IFERROR(Table_TrackDisplacement[[#This Row],[Twist Raw Data]]-Table_TrackDisplacement[[#This Row],[BL Twist Raw Data]],"-")</f>
        <v>0.60925524431709732</v>
      </c>
      <c r="X1115" s="29">
        <f ca="1">IFERROR(Table_TrackDisplacement[[#This Row],[Cant Delta Data]]-OFFSET(Table_TrackDisplacement[[#This Row],[Cant Delta Data]],-2,0),"-")</f>
        <v>0.60925524431709732</v>
      </c>
      <c r="Y1115" s="29">
        <f ca="1">IFERROR(Table_TrackDisplacement[[#This Row],[Twist Delta Data]]-Table_TrackDisplacement[[#This Row],[Raw Twist Change]],"-")</f>
        <v>0</v>
      </c>
      <c r="Z11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1311.7993217704011</v>
      </c>
      <c r="AA1115" s="29">
        <f>_xlfn.XLOOKUP(Table_TrackDisplacement[[#This Row],[Track ID]],Table__Track_Baseline[Track ID],Table__Track_Baseline[Avg. Gauge],"-")</f>
        <v>1311.4569710845515</v>
      </c>
      <c r="AB1115" s="29">
        <f>IFERROR(Table_TrackDisplacement[[#This Row],[Gauge Raw Data]]-Table_TrackDisplacement[[#This Row],[BL Gauge Raw Data]],"-")</f>
        <v>0.34235068584962391</v>
      </c>
      <c r="AC11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0.47149220403760456</v>
      </c>
    </row>
    <row r="1116" spans="1:29" x14ac:dyDescent="0.25">
      <c r="A1116" s="27">
        <v>45863.25</v>
      </c>
      <c r="B1116" s="28" t="s">
        <v>27</v>
      </c>
      <c r="C1116" s="28" t="str">
        <f>Table_TrackDisplacement[[#This Row],[Epoch]]&amp;"-"&amp;Table_TrackDisplacement[[#This Row],[Track ID]]</f>
        <v>45863.25-250-RL-OP-0036</v>
      </c>
      <c r="D1116" s="34">
        <v>51900.521875136888</v>
      </c>
      <c r="E1116" s="34">
        <v>159191.31432931666</v>
      </c>
      <c r="F1116" s="34">
        <v>18.866</v>
      </c>
      <c r="G1116" s="34">
        <v>51900.166132696293</v>
      </c>
      <c r="H1116" s="34">
        <v>159190.04990859167</v>
      </c>
      <c r="I1116" s="34">
        <v>18.859124333313233</v>
      </c>
      <c r="J1116" s="33">
        <v>1.0225031292065978E-4</v>
      </c>
      <c r="K1116" s="33">
        <v>1.699054439086467E-3</v>
      </c>
      <c r="L1116" s="33">
        <v>0</v>
      </c>
      <c r="M1116" s="33">
        <v>6.7526663769967854E-5</v>
      </c>
      <c r="N1116" s="33">
        <v>1.2395390658639371E-3</v>
      </c>
      <c r="O1116" s="33">
        <v>-2.0411283424337512E-4</v>
      </c>
      <c r="P1116" s="29">
        <f>(Table_TrackDisplacement[[#This Row],[LR Track Z]]-Table_TrackDisplacement[[#This Row],[RR Track Z]])*1000</f>
        <v>6.8756666867670901</v>
      </c>
      <c r="Q1116" s="29">
        <f>_xlfn.XLOOKUP(Table_TrackDisplacement[[#This Row],[Track ID]],Table__Track_Baseline[Track ID],Table__Track_Baseline[Avg. Cant],"-")</f>
        <v>6.671553852523715</v>
      </c>
      <c r="R1116" s="29">
        <f>Table_TrackDisplacement[[#This Row],[Cant Raw Data]]-Table_TrackDisplacement[[#This Row],[BL Cant Raw Data]]</f>
        <v>0.20411283424337512</v>
      </c>
      <c r="S1116" s="30">
        <f>(Table_TrackDisplacement[[#This Row],[Delta LR Z]]-Table_TrackDisplacement[[#This Row],[Delta RR Z]])*1000</f>
        <v>0.20411283424337512</v>
      </c>
      <c r="T1116" s="29">
        <f>Table_TrackDisplacement[[#This Row],[Cant Delta Data]]-Table_TrackDisplacement[[#This Row],[Raw Cant Change]]</f>
        <v>0</v>
      </c>
      <c r="U1116" s="29">
        <f ca="1">IFERROR(Table_TrackDisplacement[[#This Row],[Cant Raw Data]]-OFFSET(Table_TrackDisplacement[[#This Row],[Cant Raw Data]],-2,0),"-")</f>
        <v>1.5974863260908023</v>
      </c>
      <c r="V1116" s="29">
        <f ca="1">_xlfn.XLOOKUP(Table_TrackDisplacement[[#This Row],[Track ID]],Table__Track_Baseline[Track ID],Table__Track_Baseline[Avg. Twist],"-")</f>
        <v>1.4438090996584663</v>
      </c>
      <c r="W1116" s="29">
        <f ca="1">IFERROR(Table_TrackDisplacement[[#This Row],[Twist Raw Data]]-Table_TrackDisplacement[[#This Row],[BL Twist Raw Data]],"-")</f>
        <v>0.15367722643233606</v>
      </c>
      <c r="X1116" s="29">
        <f ca="1">IFERROR(Table_TrackDisplacement[[#This Row],[Cant Delta Data]]-OFFSET(Table_TrackDisplacement[[#This Row],[Cant Delta Data]],-2,0),"-")</f>
        <v>0.15367722643233606</v>
      </c>
      <c r="Y1116" s="29">
        <f ca="1">IFERROR(Table_TrackDisplacement[[#This Row],[Twist Delta Data]]-Table_TrackDisplacement[[#This Row],[Raw Twist Change]],"-")</f>
        <v>0</v>
      </c>
      <c r="Z111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1313.5294928691137</v>
      </c>
      <c r="AA1116" s="29">
        <f>_xlfn.XLOOKUP(Table_TrackDisplacement[[#This Row],[Track ID]],Table__Track_Baseline[Track ID],Table__Track_Baseline[Avg. Gauge],"-")</f>
        <v>1313.0767033808097</v>
      </c>
      <c r="AB1116" s="29">
        <f>IFERROR(Table_TrackDisplacement[[#This Row],[Gauge Raw Data]]-Table_TrackDisplacement[[#This Row],[BL Gauge Raw Data]],"-")</f>
        <v>0.45278948830400623</v>
      </c>
      <c r="AC111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0.50400611022193453</v>
      </c>
    </row>
    <row r="1117" spans="1:29" x14ac:dyDescent="0.25">
      <c r="A1117" s="27">
        <v>45863.25</v>
      </c>
      <c r="B1117" s="28" t="s">
        <v>28</v>
      </c>
      <c r="C1117" s="28" t="str">
        <f>Table_TrackDisplacement[[#This Row],[Epoch]]&amp;"-"&amp;Table_TrackDisplacement[[#This Row],[Track ID]]</f>
        <v>45863.25-250-RL-OP-0037</v>
      </c>
      <c r="D1117" s="34">
        <v>51901.484985857292</v>
      </c>
      <c r="E1117" s="34">
        <v>159191.04522387221</v>
      </c>
      <c r="F1117" s="34">
        <v>18.866</v>
      </c>
      <c r="G1117" s="34">
        <v>51901.128777047808</v>
      </c>
      <c r="H1117" s="34">
        <v>159189.77914037718</v>
      </c>
      <c r="I1117" s="34">
        <v>18.858471250306778</v>
      </c>
      <c r="J1117" s="33">
        <v>1.8851565982913598E-4</v>
      </c>
      <c r="K1117" s="33">
        <v>2.0076017535757273E-3</v>
      </c>
      <c r="L1117" s="33">
        <v>0</v>
      </c>
      <c r="M1117" s="33">
        <v>1.2438165140338242E-4</v>
      </c>
      <c r="N1117" s="33">
        <v>1.4412222080864012E-3</v>
      </c>
      <c r="O1117" s="33">
        <v>-9.5313895887016997E-5</v>
      </c>
      <c r="P1117" s="29">
        <f>(Table_TrackDisplacement[[#This Row],[LR Track Z]]-Table_TrackDisplacement[[#This Row],[RR Track Z]])*1000</f>
        <v>7.5287496932219256</v>
      </c>
      <c r="Q1117" s="29">
        <f>_xlfn.XLOOKUP(Table_TrackDisplacement[[#This Row],[Track ID]],Table__Track_Baseline[Track ID],Table__Track_Baseline[Avg. Cant],"-")</f>
        <v>7.4334357973349086</v>
      </c>
      <c r="R1117" s="29">
        <f>Table_TrackDisplacement[[#This Row],[Cant Raw Data]]-Table_TrackDisplacement[[#This Row],[BL Cant Raw Data]]</f>
        <v>9.5313895887016997E-2</v>
      </c>
      <c r="S1117" s="30">
        <f>(Table_TrackDisplacement[[#This Row],[Delta LR Z]]-Table_TrackDisplacement[[#This Row],[Delta RR Z]])*1000</f>
        <v>9.5313895887016997E-2</v>
      </c>
      <c r="T1117" s="29">
        <f>Table_TrackDisplacement[[#This Row],[Cant Delta Data]]-Table_TrackDisplacement[[#This Row],[Raw Cant Change]]</f>
        <v>0</v>
      </c>
      <c r="U1117" s="29">
        <f ca="1">IFERROR(Table_TrackDisplacement[[#This Row],[Cant Raw Data]]-OFFSET(Table_TrackDisplacement[[#This Row],[Cant Raw Data]],-2,0),"-")</f>
        <v>1.3061660129096708</v>
      </c>
      <c r="V1117" s="29">
        <f ca="1">_xlfn.XLOOKUP(Table_TrackDisplacement[[#This Row],[Track ID]],Table__Track_Baseline[Track ID],Table__Track_Baseline[Avg. Twist],"-")</f>
        <v>1.5237638896259398</v>
      </c>
      <c r="W1117" s="29">
        <f ca="1">IFERROR(Table_TrackDisplacement[[#This Row],[Twist Raw Data]]-Table_TrackDisplacement[[#This Row],[BL Twist Raw Data]],"-")</f>
        <v>-0.21759787671626896</v>
      </c>
      <c r="X1117" s="29">
        <f ca="1">IFERROR(Table_TrackDisplacement[[#This Row],[Cant Delta Data]]-OFFSET(Table_TrackDisplacement[[#This Row],[Cant Delta Data]],-2,0),"-")</f>
        <v>-0.21759787671626896</v>
      </c>
      <c r="Y1117" s="29">
        <f ca="1">IFERROR(Table_TrackDisplacement[[#This Row],[Twist Delta Data]]-Table_TrackDisplacement[[#This Row],[Raw Twist Change]],"-")</f>
        <v>0</v>
      </c>
      <c r="Z111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1315.2599797732821</v>
      </c>
      <c r="AA1117" s="29">
        <f>_xlfn.XLOOKUP(Table_TrackDisplacement[[#This Row],[Track ID]],Table__Track_Baseline[Track ID],Table__Track_Baseline[Avg. Gauge],"-")</f>
        <v>1314.6968682557522</v>
      </c>
      <c r="AB1117" s="29">
        <f>IFERROR(Table_TrackDisplacement[[#This Row],[Gauge Raw Data]]-Table_TrackDisplacement[[#This Row],[BL Gauge Raw Data]],"-")</f>
        <v>0.56311151752993283</v>
      </c>
      <c r="AC111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0.57791322820524826</v>
      </c>
    </row>
    <row r="1118" spans="1:29" x14ac:dyDescent="0.25">
      <c r="A1118" s="27">
        <v>45863.25</v>
      </c>
      <c r="B1118" s="28" t="s">
        <v>29</v>
      </c>
      <c r="C1118" s="28" t="str">
        <f>Table_TrackDisplacement[[#This Row],[Epoch]]&amp;"-"&amp;Table_TrackDisplacement[[#This Row],[Track ID]]</f>
        <v>45863.25-250-RL-OP-0038</v>
      </c>
      <c r="D1118" s="34">
        <v>51902.447765839897</v>
      </c>
      <c r="E1118" s="34">
        <v>159190.77723041447</v>
      </c>
      <c r="F1118" s="34">
        <v>18.866065372992377</v>
      </c>
      <c r="G1118" s="34">
        <v>51902.099872443272</v>
      </c>
      <c r="H1118" s="34">
        <v>159189.50704742008</v>
      </c>
      <c r="I1118" s="34">
        <v>18.857900000000001</v>
      </c>
      <c r="J1118" s="33">
        <v>1.0164512787014246E-8</v>
      </c>
      <c r="K1118" s="33">
        <v>2.3333305434789509E-3</v>
      </c>
      <c r="L1118" s="33">
        <v>-1.9809990337904537E-5</v>
      </c>
      <c r="M1118" s="33">
        <v>3.774315700866282E-6</v>
      </c>
      <c r="N1118" s="33">
        <v>1.6804770566523075E-3</v>
      </c>
      <c r="O1118" s="33">
        <v>0</v>
      </c>
      <c r="P1118" s="29">
        <f>(Table_TrackDisplacement[[#This Row],[LR Track Z]]-Table_TrackDisplacement[[#This Row],[RR Track Z]])*1000</f>
        <v>8.1653729923765184</v>
      </c>
      <c r="Q1118" s="29">
        <f>_xlfn.XLOOKUP(Table_TrackDisplacement[[#This Row],[Track ID]],Table__Track_Baseline[Track ID],Table__Track_Baseline[Avg. Cant],"-")</f>
        <v>8.1851829827144229</v>
      </c>
      <c r="R1118" s="29">
        <f>Table_TrackDisplacement[[#This Row],[Cant Raw Data]]-Table_TrackDisplacement[[#This Row],[BL Cant Raw Data]]</f>
        <v>-1.9809990337904537E-2</v>
      </c>
      <c r="S1118" s="30">
        <f>(Table_TrackDisplacement[[#This Row],[Delta LR Z]]-Table_TrackDisplacement[[#This Row],[Delta RR Z]])*1000</f>
        <v>-1.9809990337904537E-2</v>
      </c>
      <c r="T1118" s="29">
        <f>Table_TrackDisplacement[[#This Row],[Cant Delta Data]]-Table_TrackDisplacement[[#This Row],[Raw Cant Change]]</f>
        <v>0</v>
      </c>
      <c r="U1118" s="29">
        <f ca="1">IFERROR(Table_TrackDisplacement[[#This Row],[Cant Raw Data]]-OFFSET(Table_TrackDisplacement[[#This Row],[Cant Raw Data]],-2,0),"-")</f>
        <v>1.2897063056094282</v>
      </c>
      <c r="V1118" s="29">
        <f ca="1">_xlfn.XLOOKUP(Table_TrackDisplacement[[#This Row],[Track ID]],Table__Track_Baseline[Track ID],Table__Track_Baseline[Avg. Twist],"-")</f>
        <v>1.5136291301907079</v>
      </c>
      <c r="W1118" s="29">
        <f ca="1">IFERROR(Table_TrackDisplacement[[#This Row],[Twist Raw Data]]-Table_TrackDisplacement[[#This Row],[BL Twist Raw Data]],"-")</f>
        <v>-0.22392282458127966</v>
      </c>
      <c r="X1118" s="29">
        <f ca="1">IFERROR(Table_TrackDisplacement[[#This Row],[Cant Delta Data]]-OFFSET(Table_TrackDisplacement[[#This Row],[Cant Delta Data]],-2,0),"-")</f>
        <v>-0.22392282458127966</v>
      </c>
      <c r="Y1118" s="29">
        <f ca="1">IFERROR(Table_TrackDisplacement[[#This Row],[Twist Delta Data]]-Table_TrackDisplacement[[#This Row],[Raw Twist Change]],"-")</f>
        <v>0</v>
      </c>
      <c r="Z111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1316.9894942593887</v>
      </c>
      <c r="AA1118" s="29">
        <f>_xlfn.XLOOKUP(Table_TrackDisplacement[[#This Row],[Track ID]],Table__Track_Baseline[Track ID],Table__Track_Baseline[Avg. Gauge],"-")</f>
        <v>1316.360972673865</v>
      </c>
      <c r="AB1118" s="29">
        <f>IFERROR(Table_TrackDisplacement[[#This Row],[Gauge Raw Data]]-Table_TrackDisplacement[[#This Row],[BL Gauge Raw Data]],"-")</f>
        <v>0.62852158552368564</v>
      </c>
      <c r="AC111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0.65316481826033834</v>
      </c>
    </row>
    <row r="1119" spans="1:29" x14ac:dyDescent="0.25">
      <c r="A1119" s="27">
        <v>45863.25</v>
      </c>
      <c r="B1119" s="28" t="s">
        <v>30</v>
      </c>
      <c r="C1119" s="28" t="str">
        <f>Table_TrackDisplacement[[#This Row],[Epoch]]&amp;"-"&amp;Table_TrackDisplacement[[#This Row],[Track ID]]</f>
        <v>45863.25-250-RL-OP-0039</v>
      </c>
      <c r="D1119" s="34">
        <v>51903.412339888513</v>
      </c>
      <c r="E1119" s="34">
        <v>159190.51341841504</v>
      </c>
      <c r="F1119" s="34">
        <v>18.86643099375512</v>
      </c>
      <c r="G1119" s="34">
        <v>51903.064539433311</v>
      </c>
      <c r="H1119" s="34">
        <v>159189.24357522361</v>
      </c>
      <c r="I1119" s="34">
        <v>18.857900000000001</v>
      </c>
      <c r="J1119" s="33">
        <v>6.6997017711400986E-8</v>
      </c>
      <c r="K1119" s="33">
        <v>2.333315002033487E-3</v>
      </c>
      <c r="L1119" s="33">
        <v>-1.3060411973953023E-4</v>
      </c>
      <c r="M1119" s="33">
        <v>3.1982955988496542E-5</v>
      </c>
      <c r="N1119" s="33">
        <v>1.7836939368862659E-3</v>
      </c>
      <c r="O1119" s="33">
        <v>0</v>
      </c>
      <c r="P1119" s="29">
        <f>(Table_TrackDisplacement[[#This Row],[LR Track Z]]-Table_TrackDisplacement[[#This Row],[RR Track Z]])*1000</f>
        <v>8.5309937551194537</v>
      </c>
      <c r="Q1119" s="29">
        <f>_xlfn.XLOOKUP(Table_TrackDisplacement[[#This Row],[Track ID]],Table__Track_Baseline[Track ID],Table__Track_Baseline[Avg. Cant],"-")</f>
        <v>8.6615978748589839</v>
      </c>
      <c r="R1119" s="29">
        <f>Table_TrackDisplacement[[#This Row],[Cant Raw Data]]-Table_TrackDisplacement[[#This Row],[BL Cant Raw Data]]</f>
        <v>-0.13060411973953023</v>
      </c>
      <c r="S1119" s="30">
        <f>(Table_TrackDisplacement[[#This Row],[Delta LR Z]]-Table_TrackDisplacement[[#This Row],[Delta RR Z]])*1000</f>
        <v>-0.13060411973953023</v>
      </c>
      <c r="T1119" s="29">
        <f>Table_TrackDisplacement[[#This Row],[Cant Delta Data]]-Table_TrackDisplacement[[#This Row],[Raw Cant Change]]</f>
        <v>0</v>
      </c>
      <c r="U1119" s="29">
        <f ca="1">IFERROR(Table_TrackDisplacement[[#This Row],[Cant Raw Data]]-OFFSET(Table_TrackDisplacement[[#This Row],[Cant Raw Data]],-2,0),"-")</f>
        <v>1.0022440618975281</v>
      </c>
      <c r="V1119" s="29">
        <f ca="1">_xlfn.XLOOKUP(Table_TrackDisplacement[[#This Row],[Track ID]],Table__Track_Baseline[Track ID],Table__Track_Baseline[Avg. Twist],"-")</f>
        <v>1.2281620775240754</v>
      </c>
      <c r="W1119" s="29">
        <f ca="1">IFERROR(Table_TrackDisplacement[[#This Row],[Twist Raw Data]]-Table_TrackDisplacement[[#This Row],[BL Twist Raw Data]],"-")</f>
        <v>-0.22591801562654723</v>
      </c>
      <c r="X1119" s="29">
        <f ca="1">IFERROR(Table_TrackDisplacement[[#This Row],[Cant Delta Data]]-OFFSET(Table_TrackDisplacement[[#This Row],[Cant Delta Data]],-2,0),"-")</f>
        <v>-0.22591801562654723</v>
      </c>
      <c r="Y1119" s="29">
        <f ca="1">IFERROR(Table_TrackDisplacement[[#This Row],[Twist Delta Data]]-Table_TrackDisplacement[[#This Row],[Raw Twist Change]],"-")</f>
        <v>0</v>
      </c>
      <c r="Z111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1316.6395350740065</v>
      </c>
      <c r="AA1119" s="29">
        <f>_xlfn.XLOOKUP(Table_TrackDisplacement[[#This Row],[Track ID]],Table__Track_Baseline[Track ID],Table__Track_Baseline[Avg. Gauge],"-")</f>
        <v>1316.118744445334</v>
      </c>
      <c r="AB1119" s="29">
        <f>IFERROR(Table_TrackDisplacement[[#This Row],[Gauge Raw Data]]-Table_TrackDisplacement[[#This Row],[BL Gauge Raw Data]],"-")</f>
        <v>0.52079062867255743</v>
      </c>
      <c r="AC111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0.56582628056986561</v>
      </c>
    </row>
    <row r="1120" spans="1:29" x14ac:dyDescent="0.25">
      <c r="A1120" s="27">
        <v>45863.25</v>
      </c>
      <c r="B1120" s="28" t="s">
        <v>31</v>
      </c>
      <c r="C1120" s="28" t="str">
        <f>Table_TrackDisplacement[[#This Row],[Epoch]]&amp;"-"&amp;Table_TrackDisplacement[[#This Row],[Track ID]]</f>
        <v>45863.25-250-RL-OP-0040</v>
      </c>
      <c r="D1120" s="34">
        <v>51904.376913937129</v>
      </c>
      <c r="E1120" s="34">
        <v>159190.2496064156</v>
      </c>
      <c r="F1120" s="34">
        <v>18.866796614517863</v>
      </c>
      <c r="G1120" s="34">
        <v>51904.029206423358</v>
      </c>
      <c r="H1120" s="34">
        <v>159188.9801030271</v>
      </c>
      <c r="I1120" s="34">
        <v>18.857900000000001</v>
      </c>
      <c r="J1120" s="33">
        <v>1.2382224667817354E-7</v>
      </c>
      <c r="K1120" s="33">
        <v>2.3332994605880231E-3</v>
      </c>
      <c r="L1120" s="33">
        <v>-2.4139824914115593E-4</v>
      </c>
      <c r="M1120" s="33">
        <v>6.0191603552084416E-5</v>
      </c>
      <c r="N1120" s="33">
        <v>1.8869107880163938E-3</v>
      </c>
      <c r="O1120" s="33">
        <v>0</v>
      </c>
      <c r="P1120" s="29">
        <f>(Table_TrackDisplacement[[#This Row],[LR Track Z]]-Table_TrackDisplacement[[#This Row],[RR Track Z]])*1000</f>
        <v>8.896614517862389</v>
      </c>
      <c r="Q1120" s="29">
        <f>_xlfn.XLOOKUP(Table_TrackDisplacement[[#This Row],[Track ID]],Table__Track_Baseline[Track ID],Table__Track_Baseline[Avg. Cant],"-")</f>
        <v>9.1380127670035449</v>
      </c>
      <c r="R1120" s="29">
        <f>Table_TrackDisplacement[[#This Row],[Cant Raw Data]]-Table_TrackDisplacement[[#This Row],[BL Cant Raw Data]]</f>
        <v>-0.24139824914115593</v>
      </c>
      <c r="S1120" s="30">
        <f>(Table_TrackDisplacement[[#This Row],[Delta LR Z]]-Table_TrackDisplacement[[#This Row],[Delta RR Z]])*1000</f>
        <v>-0.24139824914115593</v>
      </c>
      <c r="T1120" s="29">
        <f>Table_TrackDisplacement[[#This Row],[Cant Delta Data]]-Table_TrackDisplacement[[#This Row],[Raw Cant Change]]</f>
        <v>0</v>
      </c>
      <c r="U1120" s="29">
        <f ca="1">IFERROR(Table_TrackDisplacement[[#This Row],[Cant Raw Data]]-OFFSET(Table_TrackDisplacement[[#This Row],[Cant Raw Data]],-2,0),"-")</f>
        <v>0.73124152548587062</v>
      </c>
      <c r="V1120" s="29">
        <f ca="1">_xlfn.XLOOKUP(Table_TrackDisplacement[[#This Row],[Track ID]],Table__Track_Baseline[Track ID],Table__Track_Baseline[Avg. Twist],"-")</f>
        <v>0.95282978428912202</v>
      </c>
      <c r="W1120" s="29">
        <f ca="1">IFERROR(Table_TrackDisplacement[[#This Row],[Twist Raw Data]]-Table_TrackDisplacement[[#This Row],[BL Twist Raw Data]],"-")</f>
        <v>-0.22158825880325139</v>
      </c>
      <c r="X1120" s="29">
        <f ca="1">IFERROR(Table_TrackDisplacement[[#This Row],[Cant Delta Data]]-OFFSET(Table_TrackDisplacement[[#This Row],[Cant Delta Data]],-2,0),"-")</f>
        <v>-0.22158825880325139</v>
      </c>
      <c r="Y1120" s="29">
        <f ca="1">IFERROR(Table_TrackDisplacement[[#This Row],[Twist Delta Data]]-Table_TrackDisplacement[[#This Row],[Raw Twist Change]],"-")</f>
        <v>0</v>
      </c>
      <c r="Z112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1316.2896787122654</v>
      </c>
      <c r="AA1120" s="29">
        <f>_xlfn.XLOOKUP(Table_TrackDisplacement[[#This Row],[Track ID]],Table__Track_Baseline[Track ID],Table__Track_Baseline[Avg. Gauge],"-")</f>
        <v>1315.8766898367924</v>
      </c>
      <c r="AB1120" s="29">
        <f>IFERROR(Table_TrackDisplacement[[#This Row],[Gauge Raw Data]]-Table_TrackDisplacement[[#This Row],[BL Gauge Raw Data]],"-")</f>
        <v>0.4129888754730473</v>
      </c>
      <c r="AC112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0.51102260227863794</v>
      </c>
    </row>
    <row r="1121" spans="1:29" x14ac:dyDescent="0.25">
      <c r="A1121" s="27">
        <v>45863.25</v>
      </c>
      <c r="B1121" s="28" t="s">
        <v>32</v>
      </c>
      <c r="C1121" s="28" t="str">
        <f>Table_TrackDisplacement[[#This Row],[Epoch]]&amp;"-"&amp;Table_TrackDisplacement[[#This Row],[Track ID]]</f>
        <v>45863.25-250-RL-OP-0041</v>
      </c>
      <c r="D1121" s="34">
        <v>51905.341856193925</v>
      </c>
      <c r="E1121" s="34">
        <v>159189.98723491601</v>
      </c>
      <c r="F1121" s="34">
        <v>18.867392432941728</v>
      </c>
      <c r="G1121" s="34">
        <v>51905.003864714286</v>
      </c>
      <c r="H1121" s="34">
        <v>159188.7150036573</v>
      </c>
      <c r="I1121" s="34">
        <v>18.858054723306822</v>
      </c>
      <c r="J1121" s="33">
        <v>1.481648359913379E-5</v>
      </c>
      <c r="K1121" s="33">
        <v>2.38909458857961E-3</v>
      </c>
      <c r="L1121" s="33">
        <v>-3.7309020656550729E-4</v>
      </c>
      <c r="M1121" s="33">
        <v>7.4609197326935828E-6</v>
      </c>
      <c r="N1121" s="33">
        <v>2.027891285251826E-3</v>
      </c>
      <c r="O1121" s="33">
        <v>-4.9975418168202168E-5</v>
      </c>
      <c r="P1121" s="29">
        <f>(Table_TrackDisplacement[[#This Row],[LR Track Z]]-Table_TrackDisplacement[[#This Row],[RR Track Z]])*1000</f>
        <v>9.3377096349058775</v>
      </c>
      <c r="Q1121" s="29">
        <f>_xlfn.XLOOKUP(Table_TrackDisplacement[[#This Row],[Track ID]],Table__Track_Baseline[Track ID],Table__Track_Baseline[Avg. Cant],"-")</f>
        <v>9.6608244233031826</v>
      </c>
      <c r="R1121" s="29">
        <f>Table_TrackDisplacement[[#This Row],[Cant Raw Data]]-Table_TrackDisplacement[[#This Row],[BL Cant Raw Data]]</f>
        <v>-0.32311478839730512</v>
      </c>
      <c r="S1121" s="30">
        <f>(Table_TrackDisplacement[[#This Row],[Delta LR Z]]-Table_TrackDisplacement[[#This Row],[Delta RR Z]])*1000</f>
        <v>-0.32311478839730512</v>
      </c>
      <c r="T1121" s="29">
        <f>Table_TrackDisplacement[[#This Row],[Cant Delta Data]]-Table_TrackDisplacement[[#This Row],[Raw Cant Change]]</f>
        <v>0</v>
      </c>
      <c r="U1121" s="29">
        <f ca="1">IFERROR(Table_TrackDisplacement[[#This Row],[Cant Raw Data]]-OFFSET(Table_TrackDisplacement[[#This Row],[Cant Raw Data]],-2,0),"-")</f>
        <v>0.80671587978642378</v>
      </c>
      <c r="V1121" s="29">
        <f ca="1">_xlfn.XLOOKUP(Table_TrackDisplacement[[#This Row],[Track ID]],Table__Track_Baseline[Track ID],Table__Track_Baseline[Avg. Twist],"-")</f>
        <v>0.99922654844419867</v>
      </c>
      <c r="W1121" s="29">
        <f ca="1">IFERROR(Table_TrackDisplacement[[#This Row],[Twist Raw Data]]-Table_TrackDisplacement[[#This Row],[BL Twist Raw Data]],"-")</f>
        <v>-0.19251066865777489</v>
      </c>
      <c r="X1121" s="29">
        <f ca="1">IFERROR(Table_TrackDisplacement[[#This Row],[Cant Delta Data]]-OFFSET(Table_TrackDisplacement[[#This Row],[Cant Delta Data]],-2,0),"-")</f>
        <v>-0.19251066865777489</v>
      </c>
      <c r="Y1121" s="29">
        <f ca="1">IFERROR(Table_TrackDisplacement[[#This Row],[Twist Delta Data]]-Table_TrackDisplacement[[#This Row],[Raw Twist Change]],"-")</f>
        <v>0</v>
      </c>
      <c r="Z112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1316.3957644942082</v>
      </c>
      <c r="AA1121" s="29">
        <f>_xlfn.XLOOKUP(Table_TrackDisplacement[[#This Row],[Track ID]],Table__Track_Baseline[Track ID],Table__Track_Baseline[Avg. Gauge],"-")</f>
        <v>1316.0471258679206</v>
      </c>
      <c r="AB1121" s="29">
        <f>IFERROR(Table_TrackDisplacement[[#This Row],[Gauge Raw Data]]-Table_TrackDisplacement[[#This Row],[BL Gauge Raw Data]],"-")</f>
        <v>0.3486386262875385</v>
      </c>
      <c r="AC112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0.48469072317894801</v>
      </c>
    </row>
    <row r="1122" spans="1:29" x14ac:dyDescent="0.25">
      <c r="A1122" s="27">
        <v>45863.25</v>
      </c>
      <c r="B1122" s="28" t="s">
        <v>33</v>
      </c>
      <c r="C1122" s="28" t="str">
        <f>Table_TrackDisplacement[[#This Row],[Epoch]]&amp;"-"&amp;Table_TrackDisplacement[[#This Row],[Track ID]]</f>
        <v>45863.25-250-RL-OP-0042</v>
      </c>
      <c r="D1122" s="34">
        <v>51906.308696346234</v>
      </c>
      <c r="E1122" s="34">
        <v>159189.73185839443</v>
      </c>
      <c r="F1122" s="34">
        <v>18.869110605337301</v>
      </c>
      <c r="G1122" s="34">
        <v>51905.970517335067</v>
      </c>
      <c r="H1122" s="34">
        <v>159188.45891486076</v>
      </c>
      <c r="I1122" s="34">
        <v>18.859167840622082</v>
      </c>
      <c r="J1122" s="33">
        <v>1.0186987492488697E-4</v>
      </c>
      <c r="K1122" s="33">
        <v>2.7167165535502136E-3</v>
      </c>
      <c r="L1122" s="33">
        <v>-6.0667935600378087E-4</v>
      </c>
      <c r="M1122" s="33">
        <v>6.1136590375099331E-5</v>
      </c>
      <c r="N1122" s="33">
        <v>2.2285479353740811E-3</v>
      </c>
      <c r="O1122" s="33">
        <v>-4.0951080066164991E-4</v>
      </c>
      <c r="P1122" s="29">
        <f>(Table_TrackDisplacement[[#This Row],[LR Track Z]]-Table_TrackDisplacement[[#This Row],[RR Track Z]])*1000</f>
        <v>9.9427647152197096</v>
      </c>
      <c r="Q1122" s="29">
        <f>_xlfn.XLOOKUP(Table_TrackDisplacement[[#This Row],[Track ID]],Table__Track_Baseline[Track ID],Table__Track_Baseline[Avg. Cant],"-")</f>
        <v>10.139933270561841</v>
      </c>
      <c r="R1122" s="29">
        <f>Table_TrackDisplacement[[#This Row],[Cant Raw Data]]-Table_TrackDisplacement[[#This Row],[BL Cant Raw Data]]</f>
        <v>-0.19716855534213096</v>
      </c>
      <c r="S1122" s="30">
        <f>(Table_TrackDisplacement[[#This Row],[Delta LR Z]]-Table_TrackDisplacement[[#This Row],[Delta RR Z]])*1000</f>
        <v>-0.19716855534213096</v>
      </c>
      <c r="T1122" s="29">
        <f>Table_TrackDisplacement[[#This Row],[Cant Delta Data]]-Table_TrackDisplacement[[#This Row],[Raw Cant Change]]</f>
        <v>0</v>
      </c>
      <c r="U1122" s="29">
        <f ca="1">IFERROR(Table_TrackDisplacement[[#This Row],[Cant Raw Data]]-OFFSET(Table_TrackDisplacement[[#This Row],[Cant Raw Data]],-2,0),"-")</f>
        <v>1.0461501973573206</v>
      </c>
      <c r="V1122" s="29">
        <f ca="1">_xlfn.XLOOKUP(Table_TrackDisplacement[[#This Row],[Track ID]],Table__Track_Baseline[Track ID],Table__Track_Baseline[Avg. Twist],"-")</f>
        <v>1.0019205035582956</v>
      </c>
      <c r="W1122" s="29">
        <f ca="1">IFERROR(Table_TrackDisplacement[[#This Row],[Twist Raw Data]]-Table_TrackDisplacement[[#This Row],[BL Twist Raw Data]],"-")</f>
        <v>4.4229693799024972E-2</v>
      </c>
      <c r="X1122" s="29">
        <f ca="1">IFERROR(Table_TrackDisplacement[[#This Row],[Cant Delta Data]]-OFFSET(Table_TrackDisplacement[[#This Row],[Cant Delta Data]],-2,0),"-")</f>
        <v>4.4229693799024972E-2</v>
      </c>
      <c r="Y1122" s="29">
        <f ca="1">IFERROR(Table_TrackDisplacement[[#This Row],[Twist Delta Data]]-Table_TrackDisplacement[[#This Row],[Raw Twist Change]],"-")</f>
        <v>0</v>
      </c>
      <c r="Z112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1317.1367210985072</v>
      </c>
      <c r="AA1122" s="29">
        <f>_xlfn.XLOOKUP(Table_TrackDisplacement[[#This Row],[Track ID]],Table__Track_Baseline[Track ID],Table__Track_Baseline[Avg. Gauge],"-")</f>
        <v>1316.655979842496</v>
      </c>
      <c r="AB1122" s="29">
        <f>IFERROR(Table_TrackDisplacement[[#This Row],[Gauge Raw Data]]-Table_TrackDisplacement[[#This Row],[BL Gauge Raw Data]],"-")</f>
        <v>0.48074125601124251</v>
      </c>
      <c r="AC112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0.52805609499172668</v>
      </c>
    </row>
    <row r="1123" spans="1:29" x14ac:dyDescent="0.25">
      <c r="A1123" s="27">
        <v>45863.25</v>
      </c>
      <c r="B1123" s="28" t="s">
        <v>34</v>
      </c>
      <c r="C1123" s="28" t="str">
        <f>Table_TrackDisplacement[[#This Row],[Epoch]]&amp;"-"&amp;Table_TrackDisplacement[[#This Row],[Track ID]]</f>
        <v>45863.25-250-RL-OP-0043</v>
      </c>
      <c r="D1123" s="34">
        <v>51907.275536498542</v>
      </c>
      <c r="E1123" s="34">
        <v>159189.47648187287</v>
      </c>
      <c r="F1123" s="34">
        <v>18.870828777732875</v>
      </c>
      <c r="G1123" s="34">
        <v>51906.937169955847</v>
      </c>
      <c r="H1123" s="34">
        <v>159188.20282606423</v>
      </c>
      <c r="I1123" s="34">
        <v>18.860280957937338</v>
      </c>
      <c r="J1123" s="33">
        <v>1.8892325897468254E-4</v>
      </c>
      <c r="K1123" s="33">
        <v>3.0443385767284781E-3</v>
      </c>
      <c r="L1123" s="33">
        <v>-8.4026850543850173E-4</v>
      </c>
      <c r="M1123" s="33">
        <v>1.1481226829346269E-4</v>
      </c>
      <c r="N1123" s="33">
        <v>2.4292046146001667E-3</v>
      </c>
      <c r="O1123" s="33">
        <v>-7.6904618315865036E-4</v>
      </c>
      <c r="P1123" s="29">
        <f>(Table_TrackDisplacement[[#This Row],[LR Track Z]]-Table_TrackDisplacement[[#This Row],[RR Track Z]])*1000</f>
        <v>10.547819795537094</v>
      </c>
      <c r="Q1123" s="29">
        <f>_xlfn.XLOOKUP(Table_TrackDisplacement[[#This Row],[Track ID]],Table__Track_Baseline[Track ID],Table__Track_Baseline[Avg. Cant],"-")</f>
        <v>10.619042117816946</v>
      </c>
      <c r="R1123" s="29">
        <f>Table_TrackDisplacement[[#This Row],[Cant Raw Data]]-Table_TrackDisplacement[[#This Row],[BL Cant Raw Data]]</f>
        <v>-7.1222322279851369E-2</v>
      </c>
      <c r="S1123" s="30">
        <f>(Table_TrackDisplacement[[#This Row],[Delta LR Z]]-Table_TrackDisplacement[[#This Row],[Delta RR Z]])*1000</f>
        <v>-7.1222322279851369E-2</v>
      </c>
      <c r="T1123" s="29">
        <f>Table_TrackDisplacement[[#This Row],[Cant Delta Data]]-Table_TrackDisplacement[[#This Row],[Raw Cant Change]]</f>
        <v>0</v>
      </c>
      <c r="U1123" s="29">
        <f ca="1">IFERROR(Table_TrackDisplacement[[#This Row],[Cant Raw Data]]-OFFSET(Table_TrackDisplacement[[#This Row],[Cant Raw Data]],-2,0),"-")</f>
        <v>1.210110160631217</v>
      </c>
      <c r="V1123" s="29">
        <f ca="1">_xlfn.XLOOKUP(Table_TrackDisplacement[[#This Row],[Track ID]],Table__Track_Baseline[Track ID],Table__Track_Baseline[Avg. Twist],"-")</f>
        <v>0.95821769451376326</v>
      </c>
      <c r="W1123" s="29">
        <f ca="1">IFERROR(Table_TrackDisplacement[[#This Row],[Twist Raw Data]]-Table_TrackDisplacement[[#This Row],[BL Twist Raw Data]],"-")</f>
        <v>0.25189246611745375</v>
      </c>
      <c r="X1123" s="29">
        <f ca="1">IFERROR(Table_TrackDisplacement[[#This Row],[Cant Delta Data]]-OFFSET(Table_TrackDisplacement[[#This Row],[Cant Delta Data]],-2,0),"-")</f>
        <v>0.25189246611745375</v>
      </c>
      <c r="Y1123" s="29">
        <f ca="1">IFERROR(Table_TrackDisplacement[[#This Row],[Twist Delta Data]]-Table_TrackDisplacement[[#This Row],[Raw Twist Change]],"-")</f>
        <v>0</v>
      </c>
      <c r="Z112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1317.8779505776561</v>
      </c>
      <c r="AA1123" s="29">
        <f>_xlfn.XLOOKUP(Table_TrackDisplacement[[#This Row],[Track ID]],Table__Track_Baseline[Track ID],Table__Track_Baseline[Avg. Gauge],"-")</f>
        <v>1317.2650047757083</v>
      </c>
      <c r="AB1123" s="29">
        <f>IFERROR(Table_TrackDisplacement[[#This Row],[Gauge Raw Data]]-Table_TrackDisplacement[[#This Row],[BL Gauge Raw Data]],"-")</f>
        <v>0.61294580194771697</v>
      </c>
      <c r="AC112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0.62366244835997764</v>
      </c>
    </row>
    <row r="1124" spans="1:29" x14ac:dyDescent="0.25">
      <c r="A1124" s="27">
        <v>45863.25</v>
      </c>
      <c r="B1124" s="28" t="s">
        <v>35</v>
      </c>
      <c r="C1124" s="28" t="str">
        <f>Table_TrackDisplacement[[#This Row],[Epoch]]&amp;"-"&amp;Table_TrackDisplacement[[#This Row],[Track ID]]</f>
        <v>45863.25-250-RL-OP-0044</v>
      </c>
      <c r="D1124" s="34">
        <v>51908.24281274675</v>
      </c>
      <c r="E1124" s="34">
        <v>159189.22452581974</v>
      </c>
      <c r="F1124" s="34">
        <v>18.872961662236339</v>
      </c>
      <c r="G1124" s="34">
        <v>51907.905517584324</v>
      </c>
      <c r="H1124" s="34">
        <v>159187.95020456347</v>
      </c>
      <c r="I1124" s="34">
        <v>18.861831288624529</v>
      </c>
      <c r="J1124" s="33">
        <v>-1.2388256436679512E-5</v>
      </c>
      <c r="K1124" s="33">
        <v>3.2854728342499584E-3</v>
      </c>
      <c r="L1124" s="33">
        <v>-8.9792028555990555E-4</v>
      </c>
      <c r="M1124" s="33">
        <v>1.0110570656252094E-3</v>
      </c>
      <c r="N1124" s="33">
        <v>2.3769209801685065E-3</v>
      </c>
      <c r="O1124" s="33">
        <v>-9.9970184131592532E-4</v>
      </c>
      <c r="P1124" s="29">
        <f>(Table_TrackDisplacement[[#This Row],[LR Track Z]]-Table_TrackDisplacement[[#This Row],[RR Track Z]])*1000</f>
        <v>11.130373611809574</v>
      </c>
      <c r="Q1124" s="29">
        <f>_xlfn.XLOOKUP(Table_TrackDisplacement[[#This Row],[Track ID]],Table__Track_Baseline[Track ID],Table__Track_Baseline[Avg. Cant],"-")</f>
        <v>11.028592056053554</v>
      </c>
      <c r="R1124" s="29">
        <f>Table_TrackDisplacement[[#This Row],[Cant Raw Data]]-Table_TrackDisplacement[[#This Row],[BL Cant Raw Data]]</f>
        <v>0.10178155575601977</v>
      </c>
      <c r="S1124" s="30">
        <f>(Table_TrackDisplacement[[#This Row],[Delta LR Z]]-Table_TrackDisplacement[[#This Row],[Delta RR Z]])*1000</f>
        <v>0.10178155575601977</v>
      </c>
      <c r="T1124" s="29">
        <f>Table_TrackDisplacement[[#This Row],[Cant Delta Data]]-Table_TrackDisplacement[[#This Row],[Raw Cant Change]]</f>
        <v>0</v>
      </c>
      <c r="U1124" s="29">
        <f ca="1">IFERROR(Table_TrackDisplacement[[#This Row],[Cant Raw Data]]-OFFSET(Table_TrackDisplacement[[#This Row],[Cant Raw Data]],-2,0),"-")</f>
        <v>1.1876088965898646</v>
      </c>
      <c r="V1124" s="29">
        <f ca="1">_xlfn.XLOOKUP(Table_TrackDisplacement[[#This Row],[Track ID]],Table__Track_Baseline[Track ID],Table__Track_Baseline[Avg. Twist],"-")</f>
        <v>0.88865878549171384</v>
      </c>
      <c r="W1124" s="29">
        <f ca="1">IFERROR(Table_TrackDisplacement[[#This Row],[Twist Raw Data]]-Table_TrackDisplacement[[#This Row],[BL Twist Raw Data]],"-")</f>
        <v>0.29895011109815073</v>
      </c>
      <c r="X1124" s="29">
        <f ca="1">IFERROR(Table_TrackDisplacement[[#This Row],[Cant Delta Data]]-OFFSET(Table_TrackDisplacement[[#This Row],[Cant Delta Data]],-2,0),"-")</f>
        <v>0.29895011109815073</v>
      </c>
      <c r="Y1124" s="29">
        <f ca="1">IFERROR(Table_TrackDisplacement[[#This Row],[Twist Delta Data]]-Table_TrackDisplacement[[#This Row],[Raw Twist Change]],"-")</f>
        <v>0</v>
      </c>
      <c r="Z112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1318.2513326289838</v>
      </c>
      <c r="AA1124" s="29">
        <f>_xlfn.XLOOKUP(Table_TrackDisplacement[[#This Row],[Track ID]],Table__Track_Baseline[Track ID],Table__Track_Baseline[Avg. Gauge],"-")</f>
        <v>1317.6346329476246</v>
      </c>
      <c r="AB1124" s="29">
        <f>IFERROR(Table_TrackDisplacement[[#This Row],[Gauge Raw Data]]-Table_TrackDisplacement[[#This Row],[BL Gauge Raw Data]],"-")</f>
        <v>0.61669968135925046</v>
      </c>
      <c r="AC112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1.3723214943654141</v>
      </c>
    </row>
    <row r="1125" spans="1:29" x14ac:dyDescent="0.25">
      <c r="A1125" s="27">
        <v>45863.25</v>
      </c>
      <c r="B1125" s="28" t="s">
        <v>36</v>
      </c>
      <c r="C1125" s="28" t="str">
        <f>Table_TrackDisplacement[[#This Row],[Epoch]]&amp;"-"&amp;Table_TrackDisplacement[[#This Row],[Track ID]]</f>
        <v>45863.25-250-RL-OP-0045</v>
      </c>
      <c r="D1125" s="34">
        <v>51909.212340103608</v>
      </c>
      <c r="E1125" s="34">
        <v>159188.97956142767</v>
      </c>
      <c r="F1125" s="34">
        <v>18.875986708591611</v>
      </c>
      <c r="G1125" s="34">
        <v>51908.874845612299</v>
      </c>
      <c r="H1125" s="34">
        <v>159187.7044451595</v>
      </c>
      <c r="I1125" s="34">
        <v>18.864174266709455</v>
      </c>
      <c r="J1125" s="33">
        <v>-5.1357303163968027E-5</v>
      </c>
      <c r="K1125" s="33">
        <v>3.1349208438768983E-3</v>
      </c>
      <c r="L1125" s="33">
        <v>-5.768139173802922E-4</v>
      </c>
      <c r="M1125" s="33">
        <v>1.0422213235870004E-3</v>
      </c>
      <c r="N1125" s="33">
        <v>2.4997722648549825E-3</v>
      </c>
      <c r="O1125" s="33">
        <v>-9.9886148424843668E-4</v>
      </c>
      <c r="P1125" s="29">
        <f>(Table_TrackDisplacement[[#This Row],[LR Track Z]]-Table_TrackDisplacement[[#This Row],[RR Track Z]])*1000</f>
        <v>11.812441882156577</v>
      </c>
      <c r="Q1125" s="29">
        <f>_xlfn.XLOOKUP(Table_TrackDisplacement[[#This Row],[Track ID]],Table__Track_Baseline[Track ID],Table__Track_Baseline[Avg. Cant],"-")</f>
        <v>11.390394315288432</v>
      </c>
      <c r="R1125" s="29">
        <f>Table_TrackDisplacement[[#This Row],[Cant Raw Data]]-Table_TrackDisplacement[[#This Row],[BL Cant Raw Data]]</f>
        <v>0.42204756686814449</v>
      </c>
      <c r="S1125" s="30">
        <f>(Table_TrackDisplacement[[#This Row],[Delta LR Z]]-Table_TrackDisplacement[[#This Row],[Delta RR Z]])*1000</f>
        <v>0.42204756686814449</v>
      </c>
      <c r="T1125" s="29">
        <f>Table_TrackDisplacement[[#This Row],[Cant Delta Data]]-Table_TrackDisplacement[[#This Row],[Raw Cant Change]]</f>
        <v>0</v>
      </c>
      <c r="U1125" s="29">
        <f ca="1">IFERROR(Table_TrackDisplacement[[#This Row],[Cant Raw Data]]-OFFSET(Table_TrackDisplacement[[#This Row],[Cant Raw Data]],-2,0),"-")</f>
        <v>1.2646220866194824</v>
      </c>
      <c r="V1125" s="29">
        <f ca="1">_xlfn.XLOOKUP(Table_TrackDisplacement[[#This Row],[Track ID]],Table__Track_Baseline[Track ID],Table__Track_Baseline[Avg. Twist],"-")</f>
        <v>0.77135219747148653</v>
      </c>
      <c r="W1125" s="29">
        <f ca="1">IFERROR(Table_TrackDisplacement[[#This Row],[Twist Raw Data]]-Table_TrackDisplacement[[#This Row],[BL Twist Raw Data]],"-")</f>
        <v>0.49326988914799585</v>
      </c>
      <c r="X1125" s="29">
        <f ca="1">IFERROR(Table_TrackDisplacement[[#This Row],[Cant Delta Data]]-OFFSET(Table_TrackDisplacement[[#This Row],[Cant Delta Data]],-2,0),"-")</f>
        <v>0.49326988914799585</v>
      </c>
      <c r="Y1125" s="29">
        <f ca="1">IFERROR(Table_TrackDisplacement[[#This Row],[Twist Delta Data]]-Table_TrackDisplacement[[#This Row],[Raw Twist Change]],"-")</f>
        <v>0</v>
      </c>
      <c r="Z112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1319.0767842665618</v>
      </c>
      <c r="AA1125" s="29">
        <f>_xlfn.XLOOKUP(Table_TrackDisplacement[[#This Row],[Track ID]],Table__Track_Baseline[Track ID],Table__Track_Baseline[Avg. Gauge],"-")</f>
        <v>1318.7394535583733</v>
      </c>
      <c r="AB1125" s="29">
        <f>IFERROR(Table_TrackDisplacement[[#This Row],[Gauge Raw Data]]-Table_TrackDisplacement[[#This Row],[BL Gauge Raw Data]],"-")</f>
        <v>0.33733070818857414</v>
      </c>
      <c r="AC112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1.3332111907043886</v>
      </c>
    </row>
    <row r="1126" spans="1:29" x14ac:dyDescent="0.25">
      <c r="A1126" s="27">
        <v>45863.25</v>
      </c>
      <c r="B1126" s="28" t="s">
        <v>37</v>
      </c>
      <c r="C1126" s="28" t="str">
        <f>Table_TrackDisplacement[[#This Row],[Epoch]]&amp;"-"&amp;Table_TrackDisplacement[[#This Row],[Track ID]]</f>
        <v>45863.25-250-RL-OP-0046</v>
      </c>
      <c r="D1126" s="34">
        <v>51910.181867460473</v>
      </c>
      <c r="E1126" s="34">
        <v>159188.73459703557</v>
      </c>
      <c r="F1126" s="34">
        <v>18.87901175494688</v>
      </c>
      <c r="G1126" s="34">
        <v>51909.844173640267</v>
      </c>
      <c r="H1126" s="34">
        <v>159187.45868575553</v>
      </c>
      <c r="I1126" s="34">
        <v>18.86651724479438</v>
      </c>
      <c r="J1126" s="33">
        <v>-9.0326342615298927E-5</v>
      </c>
      <c r="K1126" s="33">
        <v>2.9843688244000077E-3</v>
      </c>
      <c r="L1126" s="33">
        <v>-2.5570754920423155E-4</v>
      </c>
      <c r="M1126" s="33">
        <v>1.0733855669968762E-3</v>
      </c>
      <c r="N1126" s="33">
        <v>2.6226235495414585E-3</v>
      </c>
      <c r="O1126" s="33">
        <v>-9.9802112718094804E-4</v>
      </c>
      <c r="P1126" s="29">
        <f>(Table_TrackDisplacement[[#This Row],[LR Track Z]]-Table_TrackDisplacement[[#This Row],[RR Track Z]])*1000</f>
        <v>12.494510152500027</v>
      </c>
      <c r="Q1126" s="29">
        <f>_xlfn.XLOOKUP(Table_TrackDisplacement[[#This Row],[Track ID]],Table__Track_Baseline[Track ID],Table__Track_Baseline[Avg. Cant],"-")</f>
        <v>11.75219657452331</v>
      </c>
      <c r="R1126" s="29">
        <f>Table_TrackDisplacement[[#This Row],[Cant Raw Data]]-Table_TrackDisplacement[[#This Row],[BL Cant Raw Data]]</f>
        <v>0.74231357797671649</v>
      </c>
      <c r="S1126" s="30">
        <f>(Table_TrackDisplacement[[#This Row],[Delta LR Z]]-Table_TrackDisplacement[[#This Row],[Delta RR Z]])*1000</f>
        <v>0.74231357797671649</v>
      </c>
      <c r="T1126" s="29">
        <f>Table_TrackDisplacement[[#This Row],[Cant Delta Data]]-Table_TrackDisplacement[[#This Row],[Raw Cant Change]]</f>
        <v>0</v>
      </c>
      <c r="U1126" s="29">
        <f ca="1">IFERROR(Table_TrackDisplacement[[#This Row],[Cant Raw Data]]-OFFSET(Table_TrackDisplacement[[#This Row],[Cant Raw Data]],-2,0),"-")</f>
        <v>1.3641365406904526</v>
      </c>
      <c r="V1126" s="29">
        <f ca="1">_xlfn.XLOOKUP(Table_TrackDisplacement[[#This Row],[Track ID]],Table__Track_Baseline[Track ID],Table__Track_Baseline[Avg. Twist],"-")</f>
        <v>0.72360451846975593</v>
      </c>
      <c r="W1126" s="29">
        <f ca="1">IFERROR(Table_TrackDisplacement[[#This Row],[Twist Raw Data]]-Table_TrackDisplacement[[#This Row],[BL Twist Raw Data]],"-")</f>
        <v>0.64053202222069672</v>
      </c>
      <c r="X1126" s="29">
        <f ca="1">IFERROR(Table_TrackDisplacement[[#This Row],[Cant Delta Data]]-OFFSET(Table_TrackDisplacement[[#This Row],[Cant Delta Data]],-2,0),"-")</f>
        <v>0.64053202222069672</v>
      </c>
      <c r="Y1126" s="29">
        <f ca="1">IFERROR(Table_TrackDisplacement[[#This Row],[Twist Delta Data]]-Table_TrackDisplacement[[#This Row],[Raw Twist Change]],"-")</f>
        <v>0</v>
      </c>
      <c r="Z112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1319.9025810739242</v>
      </c>
      <c r="AA1126" s="29">
        <f>_xlfn.XLOOKUP(Table_TrackDisplacement[[#This Row],[Track ID]],Table__Track_Baseline[Track ID],Table__Track_Baseline[Avg. Gauge],"-")</f>
        <v>1319.8443684156091</v>
      </c>
      <c r="AB1126" s="29">
        <f>IFERROR(Table_TrackDisplacement[[#This Row],[Gauge Raw Data]]-Table_TrackDisplacement[[#This Row],[BL Gauge Raw Data]],"-")</f>
        <v>5.8212658315142107E-2</v>
      </c>
      <c r="AC112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1.426924840523949</v>
      </c>
    </row>
    <row r="1127" spans="1:29" x14ac:dyDescent="0.25">
      <c r="A1127" s="27">
        <v>45863.25</v>
      </c>
      <c r="B1127" s="28" t="s">
        <v>38</v>
      </c>
      <c r="C1127" s="28" t="str">
        <f>Table_TrackDisplacement[[#This Row],[Epoch]]&amp;"-"&amp;Table_TrackDisplacement[[#This Row],[Track ID]]</f>
        <v>45863.25-250-RL-OP-0047</v>
      </c>
      <c r="D1127" s="34">
        <v>51911.152137387231</v>
      </c>
      <c r="E1127" s="34">
        <v>159188.4914262915</v>
      </c>
      <c r="F1127" s="34">
        <v>18.882328834015588</v>
      </c>
      <c r="G1127" s="34">
        <v>51910.835192576567</v>
      </c>
      <c r="H1127" s="34">
        <v>159187.20951747842</v>
      </c>
      <c r="I1127" s="34">
        <v>18.869138865821263</v>
      </c>
      <c r="J1127" s="33">
        <v>6.6841371881309897E-4</v>
      </c>
      <c r="K1127" s="33">
        <v>2.6728981174528599E-3</v>
      </c>
      <c r="L1127" s="33">
        <v>-4.8785815785379327E-5</v>
      </c>
      <c r="M1127" s="33">
        <v>1.0120231308974326E-5</v>
      </c>
      <c r="N1127" s="33">
        <v>3.0414982466027141E-3</v>
      </c>
      <c r="O1127" s="33">
        <v>-1.0002301859692864E-3</v>
      </c>
      <c r="P1127" s="29">
        <f>(Table_TrackDisplacement[[#This Row],[LR Track Z]]-Table_TrackDisplacement[[#This Row],[RR Track Z]])*1000</f>
        <v>13.189968194325274</v>
      </c>
      <c r="Q1127" s="29">
        <f>_xlfn.XLOOKUP(Table_TrackDisplacement[[#This Row],[Track ID]],Table__Track_Baseline[Track ID],Table__Track_Baseline[Avg. Cant],"-")</f>
        <v>12.238523824141367</v>
      </c>
      <c r="R1127" s="29">
        <f>Table_TrackDisplacement[[#This Row],[Cant Raw Data]]-Table_TrackDisplacement[[#This Row],[BL Cant Raw Data]]</f>
        <v>0.95144437018390704</v>
      </c>
      <c r="S1127" s="30">
        <f>(Table_TrackDisplacement[[#This Row],[Delta LR Z]]-Table_TrackDisplacement[[#This Row],[Delta RR Z]])*1000</f>
        <v>0.95144437018390704</v>
      </c>
      <c r="T1127" s="29">
        <f>Table_TrackDisplacement[[#This Row],[Cant Delta Data]]-Table_TrackDisplacement[[#This Row],[Raw Cant Change]]</f>
        <v>0</v>
      </c>
      <c r="U1127" s="29">
        <f ca="1">IFERROR(Table_TrackDisplacement[[#This Row],[Cant Raw Data]]-OFFSET(Table_TrackDisplacement[[#This Row],[Cant Raw Data]],-2,0),"-")</f>
        <v>1.3775263121686976</v>
      </c>
      <c r="V1127" s="29">
        <f ca="1">_xlfn.XLOOKUP(Table_TrackDisplacement[[#This Row],[Track ID]],Table__Track_Baseline[Track ID],Table__Track_Baseline[Avg. Twist],"-")</f>
        <v>0.84812950885293503</v>
      </c>
      <c r="W1127" s="29">
        <f ca="1">IFERROR(Table_TrackDisplacement[[#This Row],[Twist Raw Data]]-Table_TrackDisplacement[[#This Row],[BL Twist Raw Data]],"-")</f>
        <v>0.52939680331576255</v>
      </c>
      <c r="X1127" s="29">
        <f ca="1">IFERROR(Table_TrackDisplacement[[#This Row],[Cant Delta Data]]-OFFSET(Table_TrackDisplacement[[#This Row],[Cant Delta Data]],-2,0),"-")</f>
        <v>0.52939680331576255</v>
      </c>
      <c r="Y1127" s="29">
        <f ca="1">IFERROR(Table_TrackDisplacement[[#This Row],[Twist Delta Data]]-Table_TrackDisplacement[[#This Row],[Raw Twist Change]],"-")</f>
        <v>0</v>
      </c>
      <c r="Z112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1320.5749480113377</v>
      </c>
      <c r="AA1127" s="29">
        <f>_xlfn.XLOOKUP(Table_TrackDisplacement[[#This Row],[Track ID]],Table__Track_Baseline[Track ID],Table__Track_Baseline[Avg. Gauge],"-")</f>
        <v>1320.7658031742594</v>
      </c>
      <c r="AB1127" s="29">
        <f>IFERROR(Table_TrackDisplacement[[#This Row],[Gauge Raw Data]]-Table_TrackDisplacement[[#This Row],[BL Gauge Raw Data]],"-")</f>
        <v>-0.19085516292170723</v>
      </c>
      <c r="AC112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1.2142745819847682</v>
      </c>
    </row>
    <row r="1128" spans="1:29" x14ac:dyDescent="0.25">
      <c r="A1128" s="27">
        <v>45863.25</v>
      </c>
      <c r="B1128" s="28" t="s">
        <v>39</v>
      </c>
      <c r="C1128" s="28" t="str">
        <f>Table_TrackDisplacement[[#This Row],[Epoch]]&amp;"-"&amp;Table_TrackDisplacement[[#This Row],[Track ID]]</f>
        <v>45863.25-250-RL-OP-0048</v>
      </c>
      <c r="D1128" s="34">
        <v>51912.123851747914</v>
      </c>
      <c r="E1128" s="34">
        <v>159188.25530812965</v>
      </c>
      <c r="F1128" s="34">
        <v>18.886735067486118</v>
      </c>
      <c r="G1128" s="34">
        <v>51911.806757288294</v>
      </c>
      <c r="H1128" s="34">
        <v>159186.97276749389</v>
      </c>
      <c r="I1128" s="34">
        <v>18.872523500824752</v>
      </c>
      <c r="J1128" s="33">
        <v>6.7670143471332267E-4</v>
      </c>
      <c r="K1128" s="33">
        <v>2.702459052670747E-3</v>
      </c>
      <c r="L1128" s="33">
        <v>-2.8021757947271908E-4</v>
      </c>
      <c r="M1128" s="33">
        <v>5.6479490012861788E-5</v>
      </c>
      <c r="N1128" s="33">
        <v>3.2315955613739789E-3</v>
      </c>
      <c r="O1128" s="33">
        <v>-1.0012846338298687E-3</v>
      </c>
      <c r="P1128" s="29">
        <f>(Table_TrackDisplacement[[#This Row],[LR Track Z]]-Table_TrackDisplacement[[#This Row],[RR Track Z]])*1000</f>
        <v>14.211566661366248</v>
      </c>
      <c r="Q1128" s="29">
        <f>_xlfn.XLOOKUP(Table_TrackDisplacement[[#This Row],[Track ID]],Table__Track_Baseline[Track ID],Table__Track_Baseline[Avg. Cant],"-")</f>
        <v>13.490499607009099</v>
      </c>
      <c r="R1128" s="29">
        <f>Table_TrackDisplacement[[#This Row],[Cant Raw Data]]-Table_TrackDisplacement[[#This Row],[BL Cant Raw Data]]</f>
        <v>0.72106705435714957</v>
      </c>
      <c r="S1128" s="30">
        <f>(Table_TrackDisplacement[[#This Row],[Delta LR Z]]-Table_TrackDisplacement[[#This Row],[Delta RR Z]])*1000</f>
        <v>0.72106705435714957</v>
      </c>
      <c r="T1128" s="29">
        <f>Table_TrackDisplacement[[#This Row],[Cant Delta Data]]-Table_TrackDisplacement[[#This Row],[Raw Cant Change]]</f>
        <v>0</v>
      </c>
      <c r="U1128" s="29">
        <f ca="1">IFERROR(Table_TrackDisplacement[[#This Row],[Cant Raw Data]]-OFFSET(Table_TrackDisplacement[[#This Row],[Cant Raw Data]],-2,0),"-")</f>
        <v>1.7170565088662215</v>
      </c>
      <c r="V1128" s="29">
        <f ca="1">_xlfn.XLOOKUP(Table_TrackDisplacement[[#This Row],[Track ID]],Table__Track_Baseline[Track ID],Table__Track_Baseline[Avg. Twist],"-")</f>
        <v>1.7383030324857884</v>
      </c>
      <c r="W1128" s="29">
        <f ca="1">IFERROR(Table_TrackDisplacement[[#This Row],[Twist Raw Data]]-Table_TrackDisplacement[[#This Row],[BL Twist Raw Data]],"-")</f>
        <v>-2.1246523619566915E-2</v>
      </c>
      <c r="X1128" s="29">
        <f ca="1">IFERROR(Table_TrackDisplacement[[#This Row],[Cant Delta Data]]-OFFSET(Table_TrackDisplacement[[#This Row],[Cant Delta Data]],-2,0),"-")</f>
        <v>-2.1246523619566915E-2</v>
      </c>
      <c r="Y1128" s="29">
        <f ca="1">IFERROR(Table_TrackDisplacement[[#This Row],[Twist Delta Data]]-Table_TrackDisplacement[[#This Row],[Raw Twist Change]],"-")</f>
        <v>0</v>
      </c>
      <c r="Z112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1321.2347813017443</v>
      </c>
      <c r="AA1128" s="29">
        <f>_xlfn.XLOOKUP(Table_TrackDisplacement[[#This Row],[Track ID]],Table__Track_Baseline[Track ID],Table__Track_Baseline[Avg. Gauge],"-")</f>
        <v>1321.5922129002581</v>
      </c>
      <c r="AB1128" s="29">
        <f>IFERROR(Table_TrackDisplacement[[#This Row],[Gauge Raw Data]]-Table_TrackDisplacement[[#This Row],[BL Gauge Raw Data]],"-")</f>
        <v>-0.35743159851381279</v>
      </c>
      <c r="AC112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1.0883925773405307</v>
      </c>
    </row>
    <row r="1129" spans="1:29" x14ac:dyDescent="0.25">
      <c r="A1129" s="27">
        <v>45863.25</v>
      </c>
      <c r="B1129" s="28" t="s">
        <v>40</v>
      </c>
      <c r="C1129" s="28" t="str">
        <f>Table_TrackDisplacement[[#This Row],[Epoch]]&amp;"-"&amp;Table_TrackDisplacement[[#This Row],[Track ID]]</f>
        <v>45863.25-250-RL-OP-0049</v>
      </c>
      <c r="D1129" s="34">
        <v>51913.09556610859</v>
      </c>
      <c r="E1129" s="34">
        <v>159188.0191899678</v>
      </c>
      <c r="F1129" s="34">
        <v>18.891141300956644</v>
      </c>
      <c r="G1129" s="34">
        <v>51912.778322000013</v>
      </c>
      <c r="H1129" s="34">
        <v>159186.73601750933</v>
      </c>
      <c r="I1129" s="34">
        <v>18.87590813582824</v>
      </c>
      <c r="J1129" s="33">
        <v>6.8498915061354637E-4</v>
      </c>
      <c r="K1129" s="33">
        <v>2.7320199878886342E-3</v>
      </c>
      <c r="L1129" s="33">
        <v>-5.1164934316005883E-4</v>
      </c>
      <c r="M1129" s="33">
        <v>1.0283874144079164E-4</v>
      </c>
      <c r="N1129" s="33">
        <v>3.4216928179375827E-3</v>
      </c>
      <c r="O1129" s="33">
        <v>-1.0023390816904509E-3</v>
      </c>
      <c r="P1129" s="29">
        <f>(Table_TrackDisplacement[[#This Row],[LR Track Z]]-Table_TrackDisplacement[[#This Row],[RR Track Z]])*1000</f>
        <v>15.23316512840367</v>
      </c>
      <c r="Q1129" s="29">
        <f>_xlfn.XLOOKUP(Table_TrackDisplacement[[#This Row],[Track ID]],Table__Track_Baseline[Track ID],Table__Track_Baseline[Avg. Cant],"-")</f>
        <v>14.742475389873277</v>
      </c>
      <c r="R1129" s="29">
        <f>Table_TrackDisplacement[[#This Row],[Cant Raw Data]]-Table_TrackDisplacement[[#This Row],[BL Cant Raw Data]]</f>
        <v>0.49068973853039211</v>
      </c>
      <c r="S1129" s="30">
        <f>(Table_TrackDisplacement[[#This Row],[Delta LR Z]]-Table_TrackDisplacement[[#This Row],[Delta RR Z]])*1000</f>
        <v>0.49068973853039211</v>
      </c>
      <c r="T1129" s="29">
        <f>Table_TrackDisplacement[[#This Row],[Cant Delta Data]]-Table_TrackDisplacement[[#This Row],[Raw Cant Change]]</f>
        <v>0</v>
      </c>
      <c r="U1129" s="29">
        <f ca="1">IFERROR(Table_TrackDisplacement[[#This Row],[Cant Raw Data]]-OFFSET(Table_TrackDisplacement[[#This Row],[Cant Raw Data]],-2,0),"-")</f>
        <v>2.0431969340783951</v>
      </c>
      <c r="V1129" s="29">
        <f ca="1">_xlfn.XLOOKUP(Table_TrackDisplacement[[#This Row],[Track ID]],Table__Track_Baseline[Track ID],Table__Track_Baseline[Avg. Twist],"-")</f>
        <v>2.50395156573191</v>
      </c>
      <c r="W1129" s="29">
        <f ca="1">IFERROR(Table_TrackDisplacement[[#This Row],[Twist Raw Data]]-Table_TrackDisplacement[[#This Row],[BL Twist Raw Data]],"-")</f>
        <v>-0.46075463165351493</v>
      </c>
      <c r="X1129" s="29">
        <f ca="1">IFERROR(Table_TrackDisplacement[[#This Row],[Cant Delta Data]]-OFFSET(Table_TrackDisplacement[[#This Row],[Cant Delta Data]],-2,0),"-")</f>
        <v>-0.46075463165351493</v>
      </c>
      <c r="Y1129" s="29">
        <f ca="1">IFERROR(Table_TrackDisplacement[[#This Row],[Twist Delta Data]]-Table_TrackDisplacement[[#This Row],[Raw Twist Change]],"-")</f>
        <v>0</v>
      </c>
      <c r="Z112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1321.8953937126621</v>
      </c>
      <c r="AA1129" s="29">
        <f>_xlfn.XLOOKUP(Table_TrackDisplacement[[#This Row],[Track ID]],Table__Track_Baseline[Track ID],Table__Track_Baseline[Avg. Gauge],"-")</f>
        <v>1322.4197928471017</v>
      </c>
      <c r="AB1129" s="29">
        <f>IFERROR(Table_TrackDisplacement[[#This Row],[Gauge Raw Data]]-Table_TrackDisplacement[[#This Row],[BL Gauge Raw Data]],"-")</f>
        <v>-0.52439913443959085</v>
      </c>
      <c r="AC112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1.0272897015480864</v>
      </c>
    </row>
    <row r="1130" spans="1:29" x14ac:dyDescent="0.25">
      <c r="A1130" s="27">
        <v>45867.270833333336</v>
      </c>
      <c r="B1130" s="28" t="s">
        <v>12</v>
      </c>
      <c r="C1130" s="28" t="str">
        <f>Table_TrackDisplacement[[#This Row],[Epoch]]&amp;"-"&amp;Table_TrackDisplacement[[#This Row],[Track ID]]</f>
        <v>45867.2708333333-250-RL-OP-0021</v>
      </c>
      <c r="D1130" s="34">
        <v>51886.101888003854</v>
      </c>
      <c r="E1130" s="34">
        <v>159195.44568170901</v>
      </c>
      <c r="F1130" s="34">
        <v>18.86977464079656</v>
      </c>
      <c r="G1130" s="34">
        <v>51885.743029345111</v>
      </c>
      <c r="H1130" s="34">
        <v>159194.186880728</v>
      </c>
      <c r="I1130" s="34">
        <v>18.86578752268592</v>
      </c>
      <c r="J1130" s="33">
        <v>-9.5402773877140135E-4</v>
      </c>
      <c r="K1130" s="33">
        <v>-1.7215055413544178E-4</v>
      </c>
      <c r="L1130" s="33">
        <v>-2.8171598076909277E-4</v>
      </c>
      <c r="M1130" s="33">
        <v>5.3203781135380268E-5</v>
      </c>
      <c r="N1130" s="33">
        <v>1.85001379577443E-4</v>
      </c>
      <c r="O1130" s="33">
        <v>-2.8112275465375092E-4</v>
      </c>
      <c r="P1130" s="29">
        <f>(Table_TrackDisplacement[[#This Row],[LR Track Z]]-Table_TrackDisplacement[[#This Row],[RR Track Z]])*1000</f>
        <v>3.9871181106398978</v>
      </c>
      <c r="Q1130" s="29">
        <f>_xlfn.XLOOKUP(Table_TrackDisplacement[[#This Row],[Track ID]],Table__Track_Baseline[Track ID],Table__Track_Baseline[Avg. Cant],"-")</f>
        <v>3.9877113367552397</v>
      </c>
      <c r="R1130" s="29">
        <f>Table_TrackDisplacement[[#This Row],[Cant Raw Data]]-Table_TrackDisplacement[[#This Row],[BL Cant Raw Data]]</f>
        <v>-5.9322611534184944E-4</v>
      </c>
      <c r="S1130" s="30">
        <f>(Table_TrackDisplacement[[#This Row],[Delta LR Z]]-Table_TrackDisplacement[[#This Row],[Delta RR Z]])*1000</f>
        <v>-5.9322611534184944E-4</v>
      </c>
      <c r="T1130" s="29">
        <f>Table_TrackDisplacement[[#This Row],[Cant Delta Data]]-Table_TrackDisplacement[[#This Row],[Raw Cant Change]]</f>
        <v>0</v>
      </c>
      <c r="U1130" s="29">
        <f ca="1">IFERROR(Table_TrackDisplacement[[#This Row],[Cant Raw Data]]-OFFSET(Table_TrackDisplacement[[#This Row],[Cant Raw Data]],-2,0),"-")</f>
        <v>-10.224448550726351</v>
      </c>
      <c r="V1130" s="29" t="str">
        <f ca="1">_xlfn.XLOOKUP(Table_TrackDisplacement[[#This Row],[Track ID]],Table__Track_Baseline[Track ID],Table__Track_Baseline[Avg. Twist],"-")</f>
        <v>-</v>
      </c>
      <c r="W1130" s="29" t="str">
        <f ca="1">IFERROR(Table_TrackDisplacement[[#This Row],[Twist Raw Data]]-Table_TrackDisplacement[[#This Row],[BL Twist Raw Data]],"-")</f>
        <v>-</v>
      </c>
      <c r="X1130" s="29">
        <f ca="1">IFERROR(Table_TrackDisplacement[[#This Row],[Cant Delta Data]]-OFFSET(Table_TrackDisplacement[[#This Row],[Cant Delta Data]],-2,0),"-")</f>
        <v>-0.72166028047249142</v>
      </c>
      <c r="Y1130" s="29" t="str">
        <f ca="1">IFERROR(Table_TrackDisplacement[[#This Row],[Twist Delta Data]]-Table_TrackDisplacement[[#This Row],[Raw Twist Change]],"-")</f>
        <v>-</v>
      </c>
      <c r="Z113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1308.9596418017536</v>
      </c>
      <c r="AA1130" s="29">
        <f>_xlfn.XLOOKUP(Table_TrackDisplacement[[#This Row],[Track ID]],Table__Track_Baseline[Track ID],Table__Track_Baseline[Avg. Gauge],"-")</f>
        <v>1309.5795373260466</v>
      </c>
      <c r="AB1130" s="29">
        <f>IFERROR(Table_TrackDisplacement[[#This Row],[Gauge Raw Data]]-Table_TrackDisplacement[[#This Row],[BL Gauge Raw Data]],"-")</f>
        <v>-0.6198955242930424</v>
      </c>
      <c r="AC113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1.0686782445459448</v>
      </c>
    </row>
    <row r="1131" spans="1:29" x14ac:dyDescent="0.25">
      <c r="A1131" s="27">
        <v>45867.270833333336</v>
      </c>
      <c r="B1131" s="28" t="s">
        <v>13</v>
      </c>
      <c r="C1131" s="28" t="str">
        <f>Table_TrackDisplacement[[#This Row],[Epoch]]&amp;"-"&amp;Table_TrackDisplacement[[#This Row],[Track ID]]</f>
        <v>45867.2708333333-250-RL-OP-0022</v>
      </c>
      <c r="D1131" s="34">
        <v>51887.0635346048</v>
      </c>
      <c r="E1131" s="34">
        <v>159195.17139037082</v>
      </c>
      <c r="F1131" s="34">
        <v>18.869497718698447</v>
      </c>
      <c r="G1131" s="34">
        <v>51886.704122307987</v>
      </c>
      <c r="H1131" s="34">
        <v>159193.91065564146</v>
      </c>
      <c r="I1131" s="34">
        <v>18.865652333606498</v>
      </c>
      <c r="J1131" s="33">
        <v>-8.9753687643678859E-4</v>
      </c>
      <c r="K1131" s="33">
        <v>2.5911314878612757E-5</v>
      </c>
      <c r="L1131" s="33">
        <v>-6.2788946414471525E-4</v>
      </c>
      <c r="M1131" s="33">
        <v>1.1715063010342419E-4</v>
      </c>
      <c r="N1131" s="33">
        <v>4.0735877701081336E-4</v>
      </c>
      <c r="O1131" s="33">
        <v>-6.1901068091785305E-4</v>
      </c>
      <c r="P1131" s="29">
        <f>(Table_TrackDisplacement[[#This Row],[LR Track Z]]-Table_TrackDisplacement[[#This Row],[RR Track Z]])*1000</f>
        <v>3.845385091949538</v>
      </c>
      <c r="Q1131" s="29">
        <f>_xlfn.XLOOKUP(Table_TrackDisplacement[[#This Row],[Track ID]],Table__Track_Baseline[Track ID],Table__Track_Baseline[Avg. Cant],"-")</f>
        <v>3.8542638751764002</v>
      </c>
      <c r="R1131" s="29">
        <f>Table_TrackDisplacement[[#This Row],[Cant Raw Data]]-Table_TrackDisplacement[[#This Row],[BL Cant Raw Data]]</f>
        <v>-8.8787832268621969E-3</v>
      </c>
      <c r="S1131" s="30">
        <f>(Table_TrackDisplacement[[#This Row],[Delta LR Z]]-Table_TrackDisplacement[[#This Row],[Delta RR Z]])*1000</f>
        <v>-8.8787832268621969E-3</v>
      </c>
      <c r="T1131" s="29">
        <f>Table_TrackDisplacement[[#This Row],[Cant Delta Data]]-Table_TrackDisplacement[[#This Row],[Raw Cant Change]]</f>
        <v>0</v>
      </c>
      <c r="U1131" s="29">
        <f ca="1">IFERROR(Table_TrackDisplacement[[#This Row],[Cant Raw Data]]-OFFSET(Table_TrackDisplacement[[#This Row],[Cant Raw Data]],-2,0),"-")</f>
        <v>-11.387780036454132</v>
      </c>
      <c r="V1131" s="29" t="str">
        <f ca="1">_xlfn.XLOOKUP(Table_TrackDisplacement[[#This Row],[Track ID]],Table__Track_Baseline[Track ID],Table__Track_Baseline[Avg. Twist],"-")</f>
        <v>-</v>
      </c>
      <c r="W1131" s="29" t="str">
        <f ca="1">IFERROR(Table_TrackDisplacement[[#This Row],[Twist Raw Data]]-Table_TrackDisplacement[[#This Row],[BL Twist Raw Data]],"-")</f>
        <v>-</v>
      </c>
      <c r="X1131" s="29">
        <f ca="1">IFERROR(Table_TrackDisplacement[[#This Row],[Cant Delta Data]]-OFFSET(Table_TrackDisplacement[[#This Row],[Cant Delta Data]],-2,0),"-")</f>
        <v>-0.4995685217572543</v>
      </c>
      <c r="Y1131" s="29" t="str">
        <f ca="1">IFERROR(Table_TrackDisplacement[[#This Row],[Twist Delta Data]]-Table_TrackDisplacement[[#This Row],[Raw Twist Change]],"-")</f>
        <v>-</v>
      </c>
      <c r="Z113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1310.9706495122111</v>
      </c>
      <c r="AA1131" s="29">
        <f>_xlfn.XLOOKUP(Table_TrackDisplacement[[#This Row],[Track ID]],Table__Track_Baseline[Track ID],Table__Track_Baseline[Avg. Gauge],"-")</f>
        <v>1311.6159795455751</v>
      </c>
      <c r="AB1131" s="29">
        <f>IFERROR(Table_TrackDisplacement[[#This Row],[Gauge Raw Data]]-Table_TrackDisplacement[[#This Row],[BL Gauge Raw Data]],"-")</f>
        <v>-0.64533003336396177</v>
      </c>
      <c r="AC113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1.0840533820285239</v>
      </c>
    </row>
    <row r="1132" spans="1:29" x14ac:dyDescent="0.25">
      <c r="A1132" s="27">
        <v>45867.270833333336</v>
      </c>
      <c r="B1132" s="28" t="s">
        <v>14</v>
      </c>
      <c r="C1132" s="28" t="str">
        <f>Table_TrackDisplacement[[#This Row],[Epoch]]&amp;"-"&amp;Table_TrackDisplacement[[#This Row],[Track ID]]</f>
        <v>45867.2708333333-250-RL-OP-0023</v>
      </c>
      <c r="D1132" s="34">
        <v>51888.025181205747</v>
      </c>
      <c r="E1132" s="34">
        <v>159194.89709903265</v>
      </c>
      <c r="F1132" s="34">
        <v>18.869220796600338</v>
      </c>
      <c r="G1132" s="34">
        <v>51887.665215270863</v>
      </c>
      <c r="H1132" s="34">
        <v>159193.63443055493</v>
      </c>
      <c r="I1132" s="34">
        <v>18.865517144527075</v>
      </c>
      <c r="J1132" s="33">
        <v>-8.4104601410217583E-4</v>
      </c>
      <c r="K1132" s="33">
        <v>2.2397324210032821E-4</v>
      </c>
      <c r="L1132" s="33">
        <v>-9.7406294751678502E-4</v>
      </c>
      <c r="M1132" s="33">
        <v>1.8109748634742573E-4</v>
      </c>
      <c r="N1132" s="33">
        <v>6.2971620354801416E-4</v>
      </c>
      <c r="O1132" s="33">
        <v>-9.5689860718195519E-4</v>
      </c>
      <c r="P1132" s="29">
        <f>(Table_TrackDisplacement[[#This Row],[LR Track Z]]-Table_TrackDisplacement[[#This Row],[RR Track Z]])*1000</f>
        <v>3.7036520732627309</v>
      </c>
      <c r="Q1132" s="29">
        <f>_xlfn.XLOOKUP(Table_TrackDisplacement[[#This Row],[Track ID]],Table__Track_Baseline[Track ID],Table__Track_Baseline[Avg. Cant],"-")</f>
        <v>3.7208164135975608</v>
      </c>
      <c r="R1132" s="29">
        <f>Table_TrackDisplacement[[#This Row],[Cant Raw Data]]-Table_TrackDisplacement[[#This Row],[BL Cant Raw Data]]</f>
        <v>-1.7164340334829831E-2</v>
      </c>
      <c r="S1132" s="30">
        <f>(Table_TrackDisplacement[[#This Row],[Delta LR Z]]-Table_TrackDisplacement[[#This Row],[Delta RR Z]])*1000</f>
        <v>-1.7164340334829831E-2</v>
      </c>
      <c r="T1132" s="29">
        <f>Table_TrackDisplacement[[#This Row],[Cant Delta Data]]-Table_TrackDisplacement[[#This Row],[Raw Cant Change]]</f>
        <v>0</v>
      </c>
      <c r="U1132" s="29">
        <f ca="1">IFERROR(Table_TrackDisplacement[[#This Row],[Cant Raw Data]]-OFFSET(Table_TrackDisplacement[[#This Row],[Cant Raw Data]],-2,0),"-")</f>
        <v>-0.28346603737716691</v>
      </c>
      <c r="V1132" s="29">
        <f ca="1">_xlfn.XLOOKUP(Table_TrackDisplacement[[#This Row],[Track ID]],Table__Track_Baseline[Track ID],Table__Track_Baseline[Avg. Twist],"-")</f>
        <v>-0.26689492315767893</v>
      </c>
      <c r="W1132" s="29">
        <f ca="1">IFERROR(Table_TrackDisplacement[[#This Row],[Twist Raw Data]]-Table_TrackDisplacement[[#This Row],[BL Twist Raw Data]],"-")</f>
        <v>-1.6571114219487981E-2</v>
      </c>
      <c r="X1132" s="29">
        <f ca="1">IFERROR(Table_TrackDisplacement[[#This Row],[Cant Delta Data]]-OFFSET(Table_TrackDisplacement[[#This Row],[Cant Delta Data]],-2,0),"-")</f>
        <v>-1.6571114219487981E-2</v>
      </c>
      <c r="Y1132" s="29">
        <f ca="1">IFERROR(Table_TrackDisplacement[[#This Row],[Twist Delta Data]]-Table_TrackDisplacement[[#This Row],[Raw Twist Change]],"-")</f>
        <v>0</v>
      </c>
      <c r="Z113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1312.9816738799746</v>
      </c>
      <c r="AA1132" s="29">
        <f>_xlfn.XLOOKUP(Table_TrackDisplacement[[#This Row],[Track ID]],Table__Track_Baseline[Track ID],Table__Track_Baseline[Avg. Gauge],"-")</f>
        <v>1313.6524365911453</v>
      </c>
      <c r="AB1132" s="29">
        <f>IFERROR(Table_TrackDisplacement[[#This Row],[Gauge Raw Data]]-Table_TrackDisplacement[[#This Row],[BL Gauge Raw Data]],"-")</f>
        <v>-0.67076271117070974</v>
      </c>
      <c r="AC113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1.0998633100775901</v>
      </c>
    </row>
    <row r="1133" spans="1:29" x14ac:dyDescent="0.25">
      <c r="A1133" s="27">
        <v>45867.270833333336</v>
      </c>
      <c r="B1133" s="28" t="s">
        <v>15</v>
      </c>
      <c r="C1133" s="28" t="str">
        <f>Table_TrackDisplacement[[#This Row],[Epoch]]&amp;"-"&amp;Table_TrackDisplacement[[#This Row],[Track ID]]</f>
        <v>45867.2708333333-250-RL-OP-0024</v>
      </c>
      <c r="D1133" s="34">
        <v>51888.986288492531</v>
      </c>
      <c r="E1133" s="34">
        <v>159194.62201568196</v>
      </c>
      <c r="F1133" s="34">
        <v>18.868826216423926</v>
      </c>
      <c r="G1133" s="34">
        <v>51888.624024403252</v>
      </c>
      <c r="H1133" s="34">
        <v>159193.35779661778</v>
      </c>
      <c r="I1133" s="34">
        <v>18.864752372254646</v>
      </c>
      <c r="J1133" s="33">
        <v>-2.3414002498611808E-5</v>
      </c>
      <c r="K1133" s="33">
        <v>-8.2444777945056558E-5</v>
      </c>
      <c r="L1133" s="33">
        <v>-6.8873569210126107E-4</v>
      </c>
      <c r="M1133" s="33">
        <v>-1.0716997567215003E-3</v>
      </c>
      <c r="N1133" s="33">
        <v>7.503748347517103E-4</v>
      </c>
      <c r="O1133" s="33">
        <v>-7.0073451241725593E-4</v>
      </c>
      <c r="P1133" s="29">
        <f>(Table_TrackDisplacement[[#This Row],[LR Track Z]]-Table_TrackDisplacement[[#This Row],[RR Track Z]])*1000</f>
        <v>4.0738441692802496</v>
      </c>
      <c r="Q1133" s="29">
        <f>_xlfn.XLOOKUP(Table_TrackDisplacement[[#This Row],[Track ID]],Table__Track_Baseline[Track ID],Table__Track_Baseline[Avg. Cant],"-")</f>
        <v>4.0618453489642548</v>
      </c>
      <c r="R1133" s="29">
        <f>Table_TrackDisplacement[[#This Row],[Cant Raw Data]]-Table_TrackDisplacement[[#This Row],[BL Cant Raw Data]]</f>
        <v>1.1998820315994863E-2</v>
      </c>
      <c r="S1133" s="30">
        <f>(Table_TrackDisplacement[[#This Row],[Delta LR Z]]-Table_TrackDisplacement[[#This Row],[Delta RR Z]])*1000</f>
        <v>1.1998820315994863E-2</v>
      </c>
      <c r="T1133" s="29">
        <f>Table_TrackDisplacement[[#This Row],[Cant Delta Data]]-Table_TrackDisplacement[[#This Row],[Raw Cant Change]]</f>
        <v>0</v>
      </c>
      <c r="U1133" s="29">
        <f ca="1">IFERROR(Table_TrackDisplacement[[#This Row],[Cant Raw Data]]-OFFSET(Table_TrackDisplacement[[#This Row],[Cant Raw Data]],-2,0),"-")</f>
        <v>0.22845907733071158</v>
      </c>
      <c r="V1133" s="29">
        <f ca="1">_xlfn.XLOOKUP(Table_TrackDisplacement[[#This Row],[Track ID]],Table__Track_Baseline[Track ID],Table__Track_Baseline[Avg. Twist],"-")</f>
        <v>0.20758147378785452</v>
      </c>
      <c r="W1133" s="29">
        <f ca="1">IFERROR(Table_TrackDisplacement[[#This Row],[Twist Raw Data]]-Table_TrackDisplacement[[#This Row],[BL Twist Raw Data]],"-")</f>
        <v>2.0877603542857059E-2</v>
      </c>
      <c r="X1133" s="29">
        <f ca="1">IFERROR(Table_TrackDisplacement[[#This Row],[Cant Delta Data]]-OFFSET(Table_TrackDisplacement[[#This Row],[Cant Delta Data]],-2,0),"-")</f>
        <v>2.0877603542857059E-2</v>
      </c>
      <c r="Y1133" s="29">
        <f ca="1">IFERROR(Table_TrackDisplacement[[#This Row],[Twist Delta Data]]-Table_TrackDisplacement[[#This Row],[Raw Twist Change]],"-")</f>
        <v>0</v>
      </c>
      <c r="Z113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1315.1052082700626</v>
      </c>
      <c r="AA1133" s="29">
        <f>_xlfn.XLOOKUP(Table_TrackDisplacement[[#This Row],[Track ID]],Table__Track_Baseline[Track ID],Table__Track_Baseline[Avg. Gauge],"-")</f>
        <v>1315.6175827293309</v>
      </c>
      <c r="AB1133" s="29">
        <f>IFERROR(Table_TrackDisplacement[[#This Row],[Gauge Raw Data]]-Table_TrackDisplacement[[#This Row],[BL Gauge Raw Data]],"-")</f>
        <v>-0.5123744592683579</v>
      </c>
      <c r="AC113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1.338893386901294</v>
      </c>
    </row>
    <row r="1134" spans="1:29" x14ac:dyDescent="0.25">
      <c r="A1134" s="27">
        <v>45867.270833333336</v>
      </c>
      <c r="B1134" s="28" t="s">
        <v>16</v>
      </c>
      <c r="C1134" s="28" t="str">
        <f>Table_TrackDisplacement[[#This Row],[Epoch]]&amp;"-"&amp;Table_TrackDisplacement[[#This Row],[Track ID]]</f>
        <v>45867.2708333333-250-RL-OP-0025</v>
      </c>
      <c r="D1134" s="34">
        <v>51889.947664755273</v>
      </c>
      <c r="E1134" s="34">
        <v>159194.34677847879</v>
      </c>
      <c r="F1134" s="34">
        <v>18.868421951254046</v>
      </c>
      <c r="G1134" s="34">
        <v>51889.584791712696</v>
      </c>
      <c r="H1134" s="34">
        <v>159193.08044225874</v>
      </c>
      <c r="I1134" s="34">
        <v>18.863894115171242</v>
      </c>
      <c r="J1134" s="33">
        <v>-4.8737390898168087E-5</v>
      </c>
      <c r="K1134" s="33">
        <v>-1.7161280266009271E-4</v>
      </c>
      <c r="L1134" s="33">
        <v>-3.5208816030163348E-4</v>
      </c>
      <c r="M1134" s="33">
        <v>-1.1540091873030178E-3</v>
      </c>
      <c r="N1134" s="33">
        <v>4.6381173888221383E-4</v>
      </c>
      <c r="O1134" s="33">
        <v>-3.5718556558350656E-4</v>
      </c>
      <c r="P1134" s="29">
        <f>(Table_TrackDisplacement[[#This Row],[LR Track Z]]-Table_TrackDisplacement[[#This Row],[RR Track Z]])*1000</f>
        <v>4.5278360828042707</v>
      </c>
      <c r="Q1134" s="29">
        <f>_xlfn.XLOOKUP(Table_TrackDisplacement[[#This Row],[Track ID]],Table__Track_Baseline[Track ID],Table__Track_Baseline[Avg. Cant],"-")</f>
        <v>4.5227386775223977</v>
      </c>
      <c r="R1134" s="29">
        <f>Table_TrackDisplacement[[#This Row],[Cant Raw Data]]-Table_TrackDisplacement[[#This Row],[BL Cant Raw Data]]</f>
        <v>5.0974052818730797E-3</v>
      </c>
      <c r="S1134" s="30">
        <f>(Table_TrackDisplacement[[#This Row],[Delta LR Z]]-Table_TrackDisplacement[[#This Row],[Delta RR Z]])*1000</f>
        <v>5.0974052818730797E-3</v>
      </c>
      <c r="T1134" s="29">
        <f>Table_TrackDisplacement[[#This Row],[Cant Delta Data]]-Table_TrackDisplacement[[#This Row],[Raw Cant Change]]</f>
        <v>0</v>
      </c>
      <c r="U1134" s="29">
        <f ca="1">IFERROR(Table_TrackDisplacement[[#This Row],[Cant Raw Data]]-OFFSET(Table_TrackDisplacement[[#This Row],[Cant Raw Data]],-2,0),"-")</f>
        <v>0.82418400954153981</v>
      </c>
      <c r="V1134" s="29">
        <f ca="1">_xlfn.XLOOKUP(Table_TrackDisplacement[[#This Row],[Track ID]],Table__Track_Baseline[Track ID],Table__Track_Baseline[Avg. Twist],"-")</f>
        <v>0.8019222639248369</v>
      </c>
      <c r="W1134" s="29">
        <f ca="1">IFERROR(Table_TrackDisplacement[[#This Row],[Twist Raw Data]]-Table_TrackDisplacement[[#This Row],[BL Twist Raw Data]],"-")</f>
        <v>2.226174561670291E-2</v>
      </c>
      <c r="X1134" s="29">
        <f ca="1">IFERROR(Table_TrackDisplacement[[#This Row],[Cant Delta Data]]-OFFSET(Table_TrackDisplacement[[#This Row],[Cant Delta Data]],-2,0),"-")</f>
        <v>2.226174561670291E-2</v>
      </c>
      <c r="Y1134" s="29">
        <f ca="1">IFERROR(Table_TrackDisplacement[[#This Row],[Twist Delta Data]]-Table_TrackDisplacement[[#This Row],[Raw Twist Change]],"-")</f>
        <v>0</v>
      </c>
      <c r="Z113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1317.3096707118943</v>
      </c>
      <c r="AA1134" s="29">
        <f>_xlfn.XLOOKUP(Table_TrackDisplacement[[#This Row],[Track ID]],Table__Track_Baseline[Track ID],Table__Track_Baseline[Avg. Gauge],"-")</f>
        <v>1317.6166071174061</v>
      </c>
      <c r="AB1134" s="29">
        <f>IFERROR(Table_TrackDisplacement[[#This Row],[Gauge Raw Data]]-Table_TrackDisplacement[[#This Row],[BL Gauge Raw Data]],"-")</f>
        <v>-0.30693640551180579</v>
      </c>
      <c r="AC113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1.2749180661763571</v>
      </c>
    </row>
    <row r="1135" spans="1:29" x14ac:dyDescent="0.25">
      <c r="A1135" s="27">
        <v>45867.270833333336</v>
      </c>
      <c r="B1135" s="28" t="s">
        <v>17</v>
      </c>
      <c r="C1135" s="28" t="str">
        <f>Table_TrackDisplacement[[#This Row],[Epoch]]&amp;"-"&amp;Table_TrackDisplacement[[#This Row],[Track ID]]</f>
        <v>45867.2708333333-250-RL-OP-0026</v>
      </c>
      <c r="D1135" s="34">
        <v>51890.909041018014</v>
      </c>
      <c r="E1135" s="34">
        <v>159194.07154127565</v>
      </c>
      <c r="F1135" s="34">
        <v>18.868017686084166</v>
      </c>
      <c r="G1135" s="34">
        <v>51890.545559022146</v>
      </c>
      <c r="H1135" s="34">
        <v>159192.80308789967</v>
      </c>
      <c r="I1135" s="34">
        <v>18.863035858087837</v>
      </c>
      <c r="J1135" s="33">
        <v>-7.4060779297724366E-5</v>
      </c>
      <c r="K1135" s="33">
        <v>-2.6078082737512887E-4</v>
      </c>
      <c r="L1135" s="33">
        <v>-1.5440628502005893E-5</v>
      </c>
      <c r="M1135" s="33">
        <v>-1.2363186178845353E-3</v>
      </c>
      <c r="N1135" s="33">
        <v>1.7724858480505645E-4</v>
      </c>
      <c r="O1135" s="33">
        <v>-1.3636618756862617E-5</v>
      </c>
      <c r="P1135" s="29">
        <f>(Table_TrackDisplacement[[#This Row],[LR Track Z]]-Table_TrackDisplacement[[#This Row],[RR Track Z]])*1000</f>
        <v>4.9818279963282919</v>
      </c>
      <c r="Q1135" s="29">
        <f>_xlfn.XLOOKUP(Table_TrackDisplacement[[#This Row],[Track ID]],Table__Track_Baseline[Track ID],Table__Track_Baseline[Avg. Cant],"-")</f>
        <v>4.9836320060734352</v>
      </c>
      <c r="R1135" s="29">
        <f>Table_TrackDisplacement[[#This Row],[Cant Raw Data]]-Table_TrackDisplacement[[#This Row],[BL Cant Raw Data]]</f>
        <v>-1.8040097451432757E-3</v>
      </c>
      <c r="S1135" s="30">
        <f>(Table_TrackDisplacement[[#This Row],[Delta LR Z]]-Table_TrackDisplacement[[#This Row],[Delta RR Z]])*1000</f>
        <v>-1.8040097451432757E-3</v>
      </c>
      <c r="T1135" s="29">
        <f>Table_TrackDisplacement[[#This Row],[Cant Delta Data]]-Table_TrackDisplacement[[#This Row],[Raw Cant Change]]</f>
        <v>0</v>
      </c>
      <c r="U1135" s="29">
        <f ca="1">IFERROR(Table_TrackDisplacement[[#This Row],[Cant Raw Data]]-OFFSET(Table_TrackDisplacement[[#This Row],[Cant Raw Data]],-2,0),"-")</f>
        <v>0.90798382704804226</v>
      </c>
      <c r="V1135" s="29">
        <f ca="1">_xlfn.XLOOKUP(Table_TrackDisplacement[[#This Row],[Track ID]],Table__Track_Baseline[Track ID],Table__Track_Baseline[Avg. Twist],"-")</f>
        <v>0.9217866571091804</v>
      </c>
      <c r="W1135" s="29">
        <f ca="1">IFERROR(Table_TrackDisplacement[[#This Row],[Twist Raw Data]]-Table_TrackDisplacement[[#This Row],[BL Twist Raw Data]],"-")</f>
        <v>-1.3802830061138138E-2</v>
      </c>
      <c r="X1135" s="29">
        <f ca="1">IFERROR(Table_TrackDisplacement[[#This Row],[Cant Delta Data]]-OFFSET(Table_TrackDisplacement[[#This Row],[Cant Delta Data]],-2,0),"-")</f>
        <v>-1.3802830061138138E-2</v>
      </c>
      <c r="Y1135" s="29">
        <f ca="1">IFERROR(Table_TrackDisplacement[[#This Row],[Twist Delta Data]]-Table_TrackDisplacement[[#This Row],[Raw Twist Change]],"-")</f>
        <v>0</v>
      </c>
      <c r="Z113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1319.5142844960253</v>
      </c>
      <c r="AA1135" s="29">
        <f>_xlfn.XLOOKUP(Table_TrackDisplacement[[#This Row],[Track ID]],Table__Track_Baseline[Track ID],Table__Track_Baseline[Avg. Gauge],"-")</f>
        <v>1319.6157879683969</v>
      </c>
      <c r="AB1135" s="29">
        <f>IFERROR(Table_TrackDisplacement[[#This Row],[Gauge Raw Data]]-Table_TrackDisplacement[[#This Row],[BL Gauge Raw Data]],"-")</f>
        <v>-0.1015034723716326</v>
      </c>
      <c r="AC113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1.2420613123926552</v>
      </c>
    </row>
    <row r="1136" spans="1:29" x14ac:dyDescent="0.25">
      <c r="A1136" s="27">
        <v>45867.270833333336</v>
      </c>
      <c r="B1136" s="28" t="s">
        <v>18</v>
      </c>
      <c r="C1136" s="28" t="str">
        <f>Table_TrackDisplacement[[#This Row],[Epoch]]&amp;"-"&amp;Table_TrackDisplacement[[#This Row],[Track ID]]</f>
        <v>45867.2708333333-250-RL-OP-0027</v>
      </c>
      <c r="D1136" s="34">
        <v>51891.870085166687</v>
      </c>
      <c r="E1136" s="34">
        <v>159193.79534240576</v>
      </c>
      <c r="F1136" s="34">
        <v>18.865661447731828</v>
      </c>
      <c r="G1136" s="34">
        <v>51891.504352850017</v>
      </c>
      <c r="H1136" s="34">
        <v>159192.52690828382</v>
      </c>
      <c r="I1136" s="34">
        <v>18.860959197096111</v>
      </c>
      <c r="J1136" s="33">
        <v>-9.1250735567882657E-4</v>
      </c>
      <c r="K1136" s="33">
        <v>3.0419288668781519E-4</v>
      </c>
      <c r="L1136" s="33">
        <v>-2.2264352850243085E-7</v>
      </c>
      <c r="M1136" s="33">
        <v>-5.9322828019503504E-4</v>
      </c>
      <c r="N1136" s="33">
        <v>2.5707134045660496E-4</v>
      </c>
      <c r="O1136" s="33">
        <v>-3.2367052087067805E-4</v>
      </c>
      <c r="P1136" s="29">
        <f>(Table_TrackDisplacement[[#This Row],[LR Track Z]]-Table_TrackDisplacement[[#This Row],[RR Track Z]])*1000</f>
        <v>4.7022506357166094</v>
      </c>
      <c r="Q1136" s="29">
        <f>_xlfn.XLOOKUP(Table_TrackDisplacement[[#This Row],[Track ID]],Table__Track_Baseline[Track ID],Table__Track_Baseline[Avg. Cant],"-")</f>
        <v>4.3788027583744338</v>
      </c>
      <c r="R1136" s="29">
        <f>Table_TrackDisplacement[[#This Row],[Cant Raw Data]]-Table_TrackDisplacement[[#This Row],[BL Cant Raw Data]]</f>
        <v>0.32344787734217562</v>
      </c>
      <c r="S1136" s="30">
        <f>(Table_TrackDisplacement[[#This Row],[Delta LR Z]]-Table_TrackDisplacement[[#This Row],[Delta RR Z]])*1000</f>
        <v>0.32344787734217562</v>
      </c>
      <c r="T1136" s="29">
        <f>Table_TrackDisplacement[[#This Row],[Cant Delta Data]]-Table_TrackDisplacement[[#This Row],[Raw Cant Change]]</f>
        <v>0</v>
      </c>
      <c r="U1136" s="29">
        <f ca="1">IFERROR(Table_TrackDisplacement[[#This Row],[Cant Raw Data]]-OFFSET(Table_TrackDisplacement[[#This Row],[Cant Raw Data]],-2,0),"-")</f>
        <v>0.17441455291233865</v>
      </c>
      <c r="V1136" s="29">
        <f ca="1">_xlfn.XLOOKUP(Table_TrackDisplacement[[#This Row],[Track ID]],Table__Track_Baseline[Track ID],Table__Track_Baseline[Avg. Twist],"-")</f>
        <v>-0.14393591914796389</v>
      </c>
      <c r="W1136" s="29">
        <f ca="1">IFERROR(Table_TrackDisplacement[[#This Row],[Twist Raw Data]]-Table_TrackDisplacement[[#This Row],[BL Twist Raw Data]],"-")</f>
        <v>0.31835047206030254</v>
      </c>
      <c r="X1136" s="29">
        <f ca="1">IFERROR(Table_TrackDisplacement[[#This Row],[Cant Delta Data]]-OFFSET(Table_TrackDisplacement[[#This Row],[Cant Delta Data]],-2,0),"-")</f>
        <v>0.31835047206030254</v>
      </c>
      <c r="Y1136" s="29">
        <f ca="1">IFERROR(Table_TrackDisplacement[[#This Row],[Twist Delta Data]]-Table_TrackDisplacement[[#This Row],[Raw Twist Change]],"-")</f>
        <v>0</v>
      </c>
      <c r="Z113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1320.116419232291</v>
      </c>
      <c r="AA1136" s="29">
        <f>_xlfn.XLOOKUP(Table_TrackDisplacement[[#This Row],[Track ID]],Table__Track_Baseline[Track ID],Table__Track_Baseline[Avg. Gauge],"-")</f>
        <v>1320.1585236010314</v>
      </c>
      <c r="AB1136" s="29">
        <f>IFERROR(Table_TrackDisplacement[[#This Row],[Gauge Raw Data]]-Table_TrackDisplacement[[#This Row],[BL Gauge Raw Data]],"-")</f>
        <v>-4.2104368740410791E-2</v>
      </c>
      <c r="AC113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0.45692241958363544</v>
      </c>
    </row>
    <row r="1137" spans="1:29" x14ac:dyDescent="0.25">
      <c r="A1137" s="27">
        <v>45867.270833333336</v>
      </c>
      <c r="B1137" s="28" t="s">
        <v>19</v>
      </c>
      <c r="C1137" s="28" t="str">
        <f>Table_TrackDisplacement[[#This Row],[Epoch]]&amp;"-"&amp;Table_TrackDisplacement[[#This Row],[Track ID]]</f>
        <v>45867.2708333333-250-RL-OP-0028</v>
      </c>
      <c r="D1137" s="34">
        <v>51892.831165658921</v>
      </c>
      <c r="E1137" s="34">
        <v>159193.51908472509</v>
      </c>
      <c r="F1137" s="34">
        <v>18.863215774997911</v>
      </c>
      <c r="G1137" s="34">
        <v>51892.465286793558</v>
      </c>
      <c r="H1137" s="34">
        <v>159192.25013870624</v>
      </c>
      <c r="I1137" s="34">
        <v>18.858824466025101</v>
      </c>
      <c r="J1137" s="33">
        <v>-8.2100701547460631E-4</v>
      </c>
      <c r="K1137" s="33">
        <v>6.223197269719094E-4</v>
      </c>
      <c r="L1137" s="33">
        <v>-4.5548554084007264E-7</v>
      </c>
      <c r="M1137" s="33">
        <v>-5.1640987658174708E-4</v>
      </c>
      <c r="N1137" s="33">
        <v>5.2597440662793815E-4</v>
      </c>
      <c r="O1137" s="33">
        <v>-6.6223801131926052E-4</v>
      </c>
      <c r="P1137" s="29">
        <f>(Table_TrackDisplacement[[#This Row],[LR Track Z]]-Table_TrackDisplacement[[#This Row],[RR Track Z]])*1000</f>
        <v>4.3913089728100374</v>
      </c>
      <c r="Q1137" s="29">
        <f>_xlfn.XLOOKUP(Table_TrackDisplacement[[#This Row],[Track ID]],Table__Track_Baseline[Track ID],Table__Track_Baseline[Avg. Cant],"-")</f>
        <v>3.729526447031617</v>
      </c>
      <c r="R1137" s="29">
        <f>Table_TrackDisplacement[[#This Row],[Cant Raw Data]]-Table_TrackDisplacement[[#This Row],[BL Cant Raw Data]]</f>
        <v>0.66178252577842045</v>
      </c>
      <c r="S1137" s="30">
        <f>(Table_TrackDisplacement[[#This Row],[Delta LR Z]]-Table_TrackDisplacement[[#This Row],[Delta RR Z]])*1000</f>
        <v>0.66178252577842045</v>
      </c>
      <c r="T1137" s="29">
        <f>Table_TrackDisplacement[[#This Row],[Cant Delta Data]]-Table_TrackDisplacement[[#This Row],[Raw Cant Change]]</f>
        <v>0</v>
      </c>
      <c r="U1137" s="29">
        <f ca="1">IFERROR(Table_TrackDisplacement[[#This Row],[Cant Raw Data]]-OFFSET(Table_TrackDisplacement[[#This Row],[Cant Raw Data]],-2,0),"-")</f>
        <v>-0.59051902351825447</v>
      </c>
      <c r="V1137" s="29">
        <f ca="1">_xlfn.XLOOKUP(Table_TrackDisplacement[[#This Row],[Track ID]],Table__Track_Baseline[Track ID],Table__Track_Baseline[Avg. Twist],"-")</f>
        <v>-1.2541055590418182</v>
      </c>
      <c r="W1137" s="29">
        <f ca="1">IFERROR(Table_TrackDisplacement[[#This Row],[Twist Raw Data]]-Table_TrackDisplacement[[#This Row],[BL Twist Raw Data]],"-")</f>
        <v>0.66358653552356373</v>
      </c>
      <c r="X1137" s="29">
        <f ca="1">IFERROR(Table_TrackDisplacement[[#This Row],[Cant Delta Data]]-OFFSET(Table_TrackDisplacement[[#This Row],[Cant Delta Data]],-2,0),"-")</f>
        <v>0.66358653552356373</v>
      </c>
      <c r="Y1137" s="29">
        <f ca="1">IFERROR(Table_TrackDisplacement[[#This Row],[Twist Delta Data]]-Table_TrackDisplacement[[#This Row],[Raw Twist Change]],"-")</f>
        <v>0</v>
      </c>
      <c r="Z113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1320.6478056180185</v>
      </c>
      <c r="AA1137" s="29">
        <f>_xlfn.XLOOKUP(Table_TrackDisplacement[[#This Row],[Track ID]],Table__Track_Baseline[Track ID],Table__Track_Baseline[Avg. Gauge],"-")</f>
        <v>1320.6376231231336</v>
      </c>
      <c r="AB1137" s="29">
        <f>IFERROR(Table_TrackDisplacement[[#This Row],[Gauge Raw Data]]-Table_TrackDisplacement[[#This Row],[BL Gauge Raw Data]],"-")</f>
        <v>1.0182494884929838E-2</v>
      </c>
      <c r="AC113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0.73485913561686356</v>
      </c>
    </row>
    <row r="1138" spans="1:29" x14ac:dyDescent="0.25">
      <c r="A1138" s="27">
        <v>45867.270833333336</v>
      </c>
      <c r="B1138" s="28" t="s">
        <v>20</v>
      </c>
      <c r="C1138" s="28" t="str">
        <f>Table_TrackDisplacement[[#This Row],[Epoch]]&amp;"-"&amp;Table_TrackDisplacement[[#This Row],[Track ID]]</f>
        <v>45867.2708333333-250-RL-OP-0029</v>
      </c>
      <c r="D1138" s="34">
        <v>51893.791838945894</v>
      </c>
      <c r="E1138" s="34">
        <v>159193.24290592305</v>
      </c>
      <c r="F1138" s="34">
        <v>18.860908806466888</v>
      </c>
      <c r="G1138" s="34">
        <v>51893.426692718742</v>
      </c>
      <c r="H1138" s="34">
        <v>159191.97323227779</v>
      </c>
      <c r="I1138" s="34">
        <v>18.856702718339658</v>
      </c>
      <c r="J1138" s="33">
        <v>-9.9551698076538742E-4</v>
      </c>
      <c r="K1138" s="33">
        <v>1.0155299678444862E-3</v>
      </c>
      <c r="L1138" s="33">
        <v>-1.1746922396582704E-5</v>
      </c>
      <c r="M1138" s="33">
        <v>1.6022386262193322E-7</v>
      </c>
      <c r="N1138" s="33">
        <v>6.6722449264489114E-4</v>
      </c>
      <c r="O1138" s="33">
        <v>-9.9818774505067154E-4</v>
      </c>
      <c r="P1138" s="29">
        <f>(Table_TrackDisplacement[[#This Row],[LR Track Z]]-Table_TrackDisplacement[[#This Row],[RR Track Z]])*1000</f>
        <v>4.20608812722989</v>
      </c>
      <c r="Q1138" s="29">
        <f>_xlfn.XLOOKUP(Table_TrackDisplacement[[#This Row],[Track ID]],Table__Track_Baseline[Track ID],Table__Track_Baseline[Avg. Cant],"-")</f>
        <v>3.2196473045758012</v>
      </c>
      <c r="R1138" s="29">
        <f>Table_TrackDisplacement[[#This Row],[Cant Raw Data]]-Table_TrackDisplacement[[#This Row],[BL Cant Raw Data]]</f>
        <v>0.98644082265408883</v>
      </c>
      <c r="S1138" s="30">
        <f>(Table_TrackDisplacement[[#This Row],[Delta LR Z]]-Table_TrackDisplacement[[#This Row],[Delta RR Z]])*1000</f>
        <v>0.98644082265408883</v>
      </c>
      <c r="T1138" s="29">
        <f>Table_TrackDisplacement[[#This Row],[Cant Delta Data]]-Table_TrackDisplacement[[#This Row],[Raw Cant Change]]</f>
        <v>0</v>
      </c>
      <c r="U1138" s="29">
        <f ca="1">IFERROR(Table_TrackDisplacement[[#This Row],[Cant Raw Data]]-OFFSET(Table_TrackDisplacement[[#This Row],[Cant Raw Data]],-2,0),"-")</f>
        <v>-0.49616250848671939</v>
      </c>
      <c r="V1138" s="29">
        <f ca="1">_xlfn.XLOOKUP(Table_TrackDisplacement[[#This Row],[Track ID]],Table__Track_Baseline[Track ID],Table__Track_Baseline[Avg. Twist],"-")</f>
        <v>-1.1591554537986326</v>
      </c>
      <c r="W1138" s="29">
        <f ca="1">IFERROR(Table_TrackDisplacement[[#This Row],[Twist Raw Data]]-Table_TrackDisplacement[[#This Row],[BL Twist Raw Data]],"-")</f>
        <v>0.66299294531191322</v>
      </c>
      <c r="X1138" s="29">
        <f ca="1">IFERROR(Table_TrackDisplacement[[#This Row],[Cant Delta Data]]-OFFSET(Table_TrackDisplacement[[#This Row],[Cant Delta Data]],-2,0),"-")</f>
        <v>0.66299294531191322</v>
      </c>
      <c r="Y1138" s="29">
        <f ca="1">IFERROR(Table_TrackDisplacement[[#This Row],[Twist Delta Data]]-Table_TrackDisplacement[[#This Row],[Raw Twist Change]],"-")</f>
        <v>0</v>
      </c>
      <c r="Z113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1321.1436802472952</v>
      </c>
      <c r="AA1138" s="29">
        <f>_xlfn.XLOOKUP(Table_TrackDisplacement[[#This Row],[Track ID]],Table__Track_Baseline[Track ID],Table__Track_Baseline[Avg. Gauge],"-")</f>
        <v>1321.0817834196855</v>
      </c>
      <c r="AB1138" s="29">
        <f>IFERROR(Table_TrackDisplacement[[#This Row],[Gauge Raw Data]]-Table_TrackDisplacement[[#This Row],[BL Gauge Raw Data]],"-")</f>
        <v>6.1896827609643879E-2</v>
      </c>
      <c r="AC113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1.4442144219153672</v>
      </c>
    </row>
    <row r="1139" spans="1:29" x14ac:dyDescent="0.25">
      <c r="A1139" s="27">
        <v>45867.270833333336</v>
      </c>
      <c r="B1139" s="28" t="s">
        <v>21</v>
      </c>
      <c r="C1139" s="28" t="str">
        <f>Table_TrackDisplacement[[#This Row],[Epoch]]&amp;"-"&amp;Table_TrackDisplacement[[#This Row],[Track ID]]</f>
        <v>45867.2708333333-250-RL-OP-0030</v>
      </c>
      <c r="D1139" s="34">
        <v>51894.752729759806</v>
      </c>
      <c r="E1139" s="34">
        <v>159192.96597846717</v>
      </c>
      <c r="F1139" s="34">
        <v>18.861075912100414</v>
      </c>
      <c r="G1139" s="34">
        <v>51894.387583047202</v>
      </c>
      <c r="H1139" s="34">
        <v>159191.69630356206</v>
      </c>
      <c r="I1139" s="34">
        <v>18.857215612615047</v>
      </c>
      <c r="J1139" s="33">
        <v>-9.1045029694214463E-4</v>
      </c>
      <c r="K1139" s="33">
        <v>1.3102164957672358E-3</v>
      </c>
      <c r="L1139" s="33">
        <v>-2.3464867567213332E-4</v>
      </c>
      <c r="M1139" s="33">
        <v>3.0391238396987319E-5</v>
      </c>
      <c r="N1139" s="33">
        <v>7.7247765148058534E-4</v>
      </c>
      <c r="O1139" s="33">
        <v>-6.5625284932480099E-4</v>
      </c>
      <c r="P1139" s="29">
        <f>(Table_TrackDisplacement[[#This Row],[LR Track Z]]-Table_TrackDisplacement[[#This Row],[RR Track Z]])*1000</f>
        <v>3.8602994853675909</v>
      </c>
      <c r="Q1139" s="29">
        <f>_xlfn.XLOOKUP(Table_TrackDisplacement[[#This Row],[Track ID]],Table__Track_Baseline[Track ID],Table__Track_Baseline[Avg. Cant],"-")</f>
        <v>3.4386953117149233</v>
      </c>
      <c r="R1139" s="29">
        <f>Table_TrackDisplacement[[#This Row],[Cant Raw Data]]-Table_TrackDisplacement[[#This Row],[BL Cant Raw Data]]</f>
        <v>0.42160417365266767</v>
      </c>
      <c r="S1139" s="30">
        <f>(Table_TrackDisplacement[[#This Row],[Delta LR Z]]-Table_TrackDisplacement[[#This Row],[Delta RR Z]])*1000</f>
        <v>0.42160417365266767</v>
      </c>
      <c r="T1139" s="29">
        <f>Table_TrackDisplacement[[#This Row],[Cant Delta Data]]-Table_TrackDisplacement[[#This Row],[Raw Cant Change]]</f>
        <v>0</v>
      </c>
      <c r="U1139" s="29">
        <f ca="1">IFERROR(Table_TrackDisplacement[[#This Row],[Cant Raw Data]]-OFFSET(Table_TrackDisplacement[[#This Row],[Cant Raw Data]],-2,0),"-")</f>
        <v>-0.53100948744244647</v>
      </c>
      <c r="V1139" s="29">
        <f ca="1">_xlfn.XLOOKUP(Table_TrackDisplacement[[#This Row],[Track ID]],Table__Track_Baseline[Track ID],Table__Track_Baseline[Avg. Twist],"-")</f>
        <v>-0.29083113531669369</v>
      </c>
      <c r="W1139" s="29">
        <f ca="1">IFERROR(Table_TrackDisplacement[[#This Row],[Twist Raw Data]]-Table_TrackDisplacement[[#This Row],[BL Twist Raw Data]],"-")</f>
        <v>-0.24017835212575278</v>
      </c>
      <c r="X1139" s="29">
        <f ca="1">IFERROR(Table_TrackDisplacement[[#This Row],[Cant Delta Data]]-OFFSET(Table_TrackDisplacement[[#This Row],[Cant Delta Data]],-2,0),"-")</f>
        <v>-0.24017835212575278</v>
      </c>
      <c r="Y1139" s="29">
        <f ca="1">IFERROR(Table_TrackDisplacement[[#This Row],[Twist Delta Data]]-Table_TrackDisplacement[[#This Row],[Raw Twist Change]],"-")</f>
        <v>0</v>
      </c>
      <c r="Z113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1321.1439695596803</v>
      </c>
      <c r="AA1139" s="29">
        <f>_xlfn.XLOOKUP(Table_TrackDisplacement[[#This Row],[Track ID]],Table__Track_Baseline[Track ID],Table__Track_Baseline[Avg. Gauge],"-")</f>
        <v>1320.8864707908592</v>
      </c>
      <c r="AB1139" s="29">
        <f>IFERROR(Table_TrackDisplacement[[#This Row],[Gauge Raw Data]]-Table_TrackDisplacement[[#This Row],[BL Gauge Raw Data]],"-")</f>
        <v>0.25749876882105127</v>
      </c>
      <c r="AC113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1.1627966023838332</v>
      </c>
    </row>
    <row r="1140" spans="1:29" x14ac:dyDescent="0.25">
      <c r="A1140" s="27">
        <v>45867.270833333336</v>
      </c>
      <c r="B1140" s="28" t="s">
        <v>22</v>
      </c>
      <c r="C1140" s="28" t="str">
        <f>Table_TrackDisplacement[[#This Row],[Epoch]]&amp;"-"&amp;Table_TrackDisplacement[[#This Row],[Track ID]]</f>
        <v>45867.2708333333-250-RL-OP-0031</v>
      </c>
      <c r="D1140" s="34">
        <v>51895.713620573719</v>
      </c>
      <c r="E1140" s="34">
        <v>159192.68905101132</v>
      </c>
      <c r="F1140" s="34">
        <v>18.861243017733944</v>
      </c>
      <c r="G1140" s="34">
        <v>51895.348473375663</v>
      </c>
      <c r="H1140" s="34">
        <v>159191.4193748463</v>
      </c>
      <c r="I1140" s="34">
        <v>18.857728506890432</v>
      </c>
      <c r="J1140" s="33">
        <v>-8.2538360584294423E-4</v>
      </c>
      <c r="K1140" s="33">
        <v>1.6049030527938157E-3</v>
      </c>
      <c r="L1140" s="33">
        <v>-4.5755042894057851E-4</v>
      </c>
      <c r="M1140" s="33">
        <v>6.0622245655395091E-5</v>
      </c>
      <c r="N1140" s="33">
        <v>8.7773078121244907E-4</v>
      </c>
      <c r="O1140" s="33">
        <v>-3.1431795360248316E-4</v>
      </c>
      <c r="P1140" s="29">
        <f>(Table_TrackDisplacement[[#This Row],[LR Track Z]]-Table_TrackDisplacement[[#This Row],[RR Track Z]])*1000</f>
        <v>3.5145108435123973</v>
      </c>
      <c r="Q1140" s="29">
        <f>_xlfn.XLOOKUP(Table_TrackDisplacement[[#This Row],[Track ID]],Table__Track_Baseline[Track ID],Table__Track_Baseline[Avg. Cant],"-")</f>
        <v>3.6577433188504926</v>
      </c>
      <c r="R1140" s="29">
        <f>Table_TrackDisplacement[[#This Row],[Cant Raw Data]]-Table_TrackDisplacement[[#This Row],[BL Cant Raw Data]]</f>
        <v>-0.14323247533809536</v>
      </c>
      <c r="S1140" s="30">
        <f>(Table_TrackDisplacement[[#This Row],[Delta LR Z]]-Table_TrackDisplacement[[#This Row],[Delta RR Z]])*1000</f>
        <v>-0.14323247533809536</v>
      </c>
      <c r="T1140" s="29">
        <f>Table_TrackDisplacement[[#This Row],[Cant Delta Data]]-Table_TrackDisplacement[[#This Row],[Raw Cant Change]]</f>
        <v>0</v>
      </c>
      <c r="U1140" s="29">
        <f ca="1">IFERROR(Table_TrackDisplacement[[#This Row],[Cant Raw Data]]-OFFSET(Table_TrackDisplacement[[#This Row],[Cant Raw Data]],-2,0),"-")</f>
        <v>-0.69157728371749272</v>
      </c>
      <c r="V1140" s="29">
        <f ca="1">_xlfn.XLOOKUP(Table_TrackDisplacement[[#This Row],[Track ID]],Table__Track_Baseline[Track ID],Table__Track_Baseline[Avg. Twist],"-")</f>
        <v>0.43809601427469147</v>
      </c>
      <c r="W1140" s="29">
        <f ca="1">IFERROR(Table_TrackDisplacement[[#This Row],[Twist Raw Data]]-Table_TrackDisplacement[[#This Row],[BL Twist Raw Data]],"-")</f>
        <v>-1.1296732979921842</v>
      </c>
      <c r="X1140" s="29">
        <f ca="1">IFERROR(Table_TrackDisplacement[[#This Row],[Cant Delta Data]]-OFFSET(Table_TrackDisplacement[[#This Row],[Cant Delta Data]],-2,0),"-")</f>
        <v>-1.1296732979921842</v>
      </c>
      <c r="Y1140" s="29">
        <f ca="1">IFERROR(Table_TrackDisplacement[[#This Row],[Twist Delta Data]]-Table_TrackDisplacement[[#This Row],[Raw Twist Change]],"-")</f>
        <v>0</v>
      </c>
      <c r="Z114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1321.1443494340338</v>
      </c>
      <c r="AA1140" s="29">
        <f>_xlfn.XLOOKUP(Table_TrackDisplacement[[#This Row],[Track ID]],Table__Track_Baseline[Track ID],Table__Track_Baseline[Avg. Gauge],"-")</f>
        <v>1320.6911946526989</v>
      </c>
      <c r="AB1140" s="29">
        <f>IFERROR(Table_TrackDisplacement[[#This Row],[Gauge Raw Data]]-Table_TrackDisplacement[[#This Row],[BL Gauge Raw Data]],"-")</f>
        <v>0.45315478133488796</v>
      </c>
      <c r="AC114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1.1551196576275464</v>
      </c>
    </row>
    <row r="1141" spans="1:29" x14ac:dyDescent="0.25">
      <c r="A1141" s="27">
        <v>45867.270833333336</v>
      </c>
      <c r="B1141" s="28" t="s">
        <v>23</v>
      </c>
      <c r="C1141" s="28" t="str">
        <f>Table_TrackDisplacement[[#This Row],[Epoch]]&amp;"-"&amp;Table_TrackDisplacement[[#This Row],[Track ID]]</f>
        <v>45867.2708333333-250-RL-OP-0032</v>
      </c>
      <c r="D1141" s="34">
        <v>51896.675405970513</v>
      </c>
      <c r="E1141" s="34">
        <v>159192.41190810269</v>
      </c>
      <c r="F1141" s="34">
        <v>18.861498367389412</v>
      </c>
      <c r="G1141" s="34">
        <v>51896.309528737984</v>
      </c>
      <c r="H1141" s="34">
        <v>159191.14273461874</v>
      </c>
      <c r="I1141" s="34">
        <v>18.85824734462722</v>
      </c>
      <c r="J1141" s="33">
        <v>3.7678255466744304E-6</v>
      </c>
      <c r="K1141" s="33">
        <v>1.6798382566776127E-3</v>
      </c>
      <c r="L1141" s="33">
        <v>-6.5240493071172523E-4</v>
      </c>
      <c r="M1141" s="33">
        <v>7.3266637627966702E-6</v>
      </c>
      <c r="N1141" s="33">
        <v>1.0257672693114728E-3</v>
      </c>
      <c r="O1141" s="33">
        <v>-9.2779209133198037E-6</v>
      </c>
      <c r="P1141" s="29">
        <f>(Table_TrackDisplacement[[#This Row],[LR Track Z]]-Table_TrackDisplacement[[#This Row],[RR Track Z]])*1000</f>
        <v>3.2510227621926902</v>
      </c>
      <c r="Q1141" s="29">
        <f>_xlfn.XLOOKUP(Table_TrackDisplacement[[#This Row],[Track ID]],Table__Track_Baseline[Track ID],Table__Track_Baseline[Avg. Cant],"-")</f>
        <v>3.8941497719910956</v>
      </c>
      <c r="R1141" s="29">
        <f>Table_TrackDisplacement[[#This Row],[Cant Raw Data]]-Table_TrackDisplacement[[#This Row],[BL Cant Raw Data]]</f>
        <v>-0.64312700979840542</v>
      </c>
      <c r="S1141" s="30">
        <f>(Table_TrackDisplacement[[#This Row],[Delta LR Z]]-Table_TrackDisplacement[[#This Row],[Delta RR Z]])*1000</f>
        <v>-0.64312700979840542</v>
      </c>
      <c r="T1141" s="29">
        <f>Table_TrackDisplacement[[#This Row],[Cant Delta Data]]-Table_TrackDisplacement[[#This Row],[Raw Cant Change]]</f>
        <v>0</v>
      </c>
      <c r="U1141" s="29">
        <f ca="1">IFERROR(Table_TrackDisplacement[[#This Row],[Cant Raw Data]]-OFFSET(Table_TrackDisplacement[[#This Row],[Cant Raw Data]],-2,0),"-")</f>
        <v>-0.60927672317490078</v>
      </c>
      <c r="V1141" s="29">
        <f ca="1">_xlfn.XLOOKUP(Table_TrackDisplacement[[#This Row],[Track ID]],Table__Track_Baseline[Track ID],Table__Track_Baseline[Avg. Twist],"-")</f>
        <v>0.45545446027617231</v>
      </c>
      <c r="W1141" s="29">
        <f ca="1">IFERROR(Table_TrackDisplacement[[#This Row],[Twist Raw Data]]-Table_TrackDisplacement[[#This Row],[BL Twist Raw Data]],"-")</f>
        <v>-1.0647311834510731</v>
      </c>
      <c r="X1141" s="29">
        <f ca="1">IFERROR(Table_TrackDisplacement[[#This Row],[Cant Delta Data]]-OFFSET(Table_TrackDisplacement[[#This Row],[Cant Delta Data]],-2,0),"-")</f>
        <v>-1.0647311834510731</v>
      </c>
      <c r="Y1141" s="29">
        <f ca="1">IFERROR(Table_TrackDisplacement[[#This Row],[Twist Delta Data]]-Table_TrackDisplacement[[#This Row],[Raw Twist Change]],"-")</f>
        <v>0</v>
      </c>
      <c r="Z114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1320.862616165864</v>
      </c>
      <c r="AA1141" s="29">
        <f>_xlfn.XLOOKUP(Table_TrackDisplacement[[#This Row],[Track ID]],Table__Track_Baseline[Track ID],Table__Track_Baseline[Avg. Gauge],"-")</f>
        <v>1320.2368798619764</v>
      </c>
      <c r="AB1141" s="29">
        <f>IFERROR(Table_TrackDisplacement[[#This Row],[Gauge Raw Data]]-Table_TrackDisplacement[[#This Row],[BL Gauge Raw Data]],"-")</f>
        <v>0.62573630388760648</v>
      </c>
      <c r="AC114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0.91729704707679283</v>
      </c>
    </row>
    <row r="1142" spans="1:29" x14ac:dyDescent="0.25">
      <c r="A1142" s="27">
        <v>45867.270833333336</v>
      </c>
      <c r="B1142" s="28" t="s">
        <v>24</v>
      </c>
      <c r="C1142" s="28" t="str">
        <f>Table_TrackDisplacement[[#This Row],[Epoch]]&amp;"-"&amp;Table_TrackDisplacement[[#This Row],[Track ID]]</f>
        <v>45867.2708333333-250-RL-OP-0033</v>
      </c>
      <c r="D1142" s="34">
        <v>51897.63647866169</v>
      </c>
      <c r="E1142" s="34">
        <v>159192.13561708952</v>
      </c>
      <c r="F1142" s="34">
        <v>18.863097837135957</v>
      </c>
      <c r="G1142" s="34">
        <v>51897.271518069443</v>
      </c>
      <c r="H1142" s="34">
        <v>159190.86964821699</v>
      </c>
      <c r="I1142" s="34">
        <v>18.858833292983896</v>
      </c>
      <c r="J1142" s="33">
        <v>6.5033214923460037E-5</v>
      </c>
      <c r="K1142" s="33">
        <v>1.8940105510409921E-3</v>
      </c>
      <c r="L1142" s="33">
        <v>-4.2050678514016226E-4</v>
      </c>
      <c r="M1142" s="33">
        <v>9.8003190942108631E-5</v>
      </c>
      <c r="N1142" s="33">
        <v>1.344669348327443E-3</v>
      </c>
      <c r="O1142" s="33">
        <v>-1.2410367477500017E-4</v>
      </c>
      <c r="P1142" s="29">
        <f>(Table_TrackDisplacement[[#This Row],[LR Track Z]]-Table_TrackDisplacement[[#This Row],[RR Track Z]])*1000</f>
        <v>4.2645441520612337</v>
      </c>
      <c r="Q1142" s="29">
        <f>_xlfn.XLOOKUP(Table_TrackDisplacement[[#This Row],[Track ID]],Table__Track_Baseline[Track ID],Table__Track_Baseline[Avg. Cant],"-")</f>
        <v>4.5609472624263958</v>
      </c>
      <c r="R1142" s="29">
        <f>Table_TrackDisplacement[[#This Row],[Cant Raw Data]]-Table_TrackDisplacement[[#This Row],[BL Cant Raw Data]]</f>
        <v>-0.29640311036516209</v>
      </c>
      <c r="S1142" s="30">
        <f>(Table_TrackDisplacement[[#This Row],[Delta LR Z]]-Table_TrackDisplacement[[#This Row],[Delta RR Z]])*1000</f>
        <v>-0.29640311036516209</v>
      </c>
      <c r="T1142" s="29">
        <f>Table_TrackDisplacement[[#This Row],[Cant Delta Data]]-Table_TrackDisplacement[[#This Row],[Raw Cant Change]]</f>
        <v>0</v>
      </c>
      <c r="U1142" s="29">
        <f ca="1">IFERROR(Table_TrackDisplacement[[#This Row],[Cant Raw Data]]-OFFSET(Table_TrackDisplacement[[#This Row],[Cant Raw Data]],-2,0),"-")</f>
        <v>0.75003330854883643</v>
      </c>
      <c r="V1142" s="29">
        <f ca="1">_xlfn.XLOOKUP(Table_TrackDisplacement[[#This Row],[Track ID]],Table__Track_Baseline[Track ID],Table__Track_Baseline[Avg. Twist],"-")</f>
        <v>0.90320394357590317</v>
      </c>
      <c r="W1142" s="29">
        <f ca="1">IFERROR(Table_TrackDisplacement[[#This Row],[Twist Raw Data]]-Table_TrackDisplacement[[#This Row],[BL Twist Raw Data]],"-")</f>
        <v>-0.15317063502706674</v>
      </c>
      <c r="X1142" s="29">
        <f ca="1">IFERROR(Table_TrackDisplacement[[#This Row],[Cant Delta Data]]-OFFSET(Table_TrackDisplacement[[#This Row],[Cant Delta Data]],-2,0),"-")</f>
        <v>-0.15317063502706674</v>
      </c>
      <c r="Y1142" s="29">
        <f ca="1">IFERROR(Table_TrackDisplacement[[#This Row],[Twist Delta Data]]-Table_TrackDisplacement[[#This Row],[Raw Twist Change]],"-")</f>
        <v>0</v>
      </c>
      <c r="Z114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1317.5323929350898</v>
      </c>
      <c r="AA1142" s="29">
        <f>_xlfn.XLOOKUP(Table_TrackDisplacement[[#This Row],[Track ID]],Table__Track_Baseline[Track ID],Table__Track_Baseline[Avg. Gauge],"-")</f>
        <v>1317.0146897271238</v>
      </c>
      <c r="AB1142" s="29">
        <f>IFERROR(Table_TrackDisplacement[[#This Row],[Gauge Raw Data]]-Table_TrackDisplacement[[#This Row],[BL Gauge Raw Data]],"-")</f>
        <v>0.51770320796595115</v>
      </c>
      <c r="AC114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0.62507405973338992</v>
      </c>
    </row>
    <row r="1143" spans="1:29" x14ac:dyDescent="0.25">
      <c r="A1143" s="27">
        <v>45867.270833333336</v>
      </c>
      <c r="B1143" s="28" t="s">
        <v>25</v>
      </c>
      <c r="C1143" s="28" t="str">
        <f>Table_TrackDisplacement[[#This Row],[Epoch]]&amp;"-"&amp;Table_TrackDisplacement[[#This Row],[Track ID]]</f>
        <v>45867.2708333333-250-RL-OP-0034</v>
      </c>
      <c r="D1143" s="34">
        <v>51898.597551352876</v>
      </c>
      <c r="E1143" s="34">
        <v>159191.85932607634</v>
      </c>
      <c r="F1143" s="34">
        <v>18.864697306882498</v>
      </c>
      <c r="G1143" s="34">
        <v>51898.233507400902</v>
      </c>
      <c r="H1143" s="34">
        <v>159190.59656181524</v>
      </c>
      <c r="I1143" s="34">
        <v>18.859419241340571</v>
      </c>
      <c r="J1143" s="33">
        <v>1.2629861157620326E-4</v>
      </c>
      <c r="K1143" s="33">
        <v>2.1081828454043716E-3</v>
      </c>
      <c r="L1143" s="33">
        <v>-1.8860863957570473E-4</v>
      </c>
      <c r="M1143" s="33">
        <v>1.8867971084546298E-4</v>
      </c>
      <c r="N1143" s="33">
        <v>1.6635713982395828E-3</v>
      </c>
      <c r="O1143" s="33">
        <v>-2.3892942863668054E-4</v>
      </c>
      <c r="P1143" s="29">
        <f>(Table_TrackDisplacement[[#This Row],[LR Track Z]]-Table_TrackDisplacement[[#This Row],[RR Track Z]])*1000</f>
        <v>5.2780655419262246</v>
      </c>
      <c r="Q1143" s="29">
        <f>_xlfn.XLOOKUP(Table_TrackDisplacement[[#This Row],[Track ID]],Table__Track_Baseline[Track ID],Table__Track_Baseline[Avg. Cant],"-")</f>
        <v>5.2277447528652488</v>
      </c>
      <c r="R1143" s="29">
        <f>Table_TrackDisplacement[[#This Row],[Cant Raw Data]]-Table_TrackDisplacement[[#This Row],[BL Cant Raw Data]]</f>
        <v>5.0320789060975812E-2</v>
      </c>
      <c r="S1143" s="30">
        <f>(Table_TrackDisplacement[[#This Row],[Delta LR Z]]-Table_TrackDisplacement[[#This Row],[Delta RR Z]])*1000</f>
        <v>5.0320789060975812E-2</v>
      </c>
      <c r="T1143" s="29">
        <f>Table_TrackDisplacement[[#This Row],[Cant Delta Data]]-Table_TrackDisplacement[[#This Row],[Raw Cant Change]]</f>
        <v>0</v>
      </c>
      <c r="U1143" s="29">
        <f ca="1">IFERROR(Table_TrackDisplacement[[#This Row],[Cant Raw Data]]-OFFSET(Table_TrackDisplacement[[#This Row],[Cant Raw Data]],-2,0),"-")</f>
        <v>2.0270427797335344</v>
      </c>
      <c r="V1143" s="29">
        <f ca="1">_xlfn.XLOOKUP(Table_TrackDisplacement[[#This Row],[Track ID]],Table__Track_Baseline[Track ID],Table__Track_Baseline[Avg. Twist],"-")</f>
        <v>1.3335949808741532</v>
      </c>
      <c r="W1143" s="29">
        <f ca="1">IFERROR(Table_TrackDisplacement[[#This Row],[Twist Raw Data]]-Table_TrackDisplacement[[#This Row],[BL Twist Raw Data]],"-")</f>
        <v>0.69344779885938124</v>
      </c>
      <c r="X1143" s="29">
        <f ca="1">IFERROR(Table_TrackDisplacement[[#This Row],[Cant Delta Data]]-OFFSET(Table_TrackDisplacement[[#This Row],[Cant Delta Data]],-2,0),"-")</f>
        <v>0.69344779885938124</v>
      </c>
      <c r="Y1143" s="29">
        <f ca="1">IFERROR(Table_TrackDisplacement[[#This Row],[Twist Delta Data]]-Table_TrackDisplacement[[#This Row],[Raw Twist Change]],"-")</f>
        <v>0</v>
      </c>
      <c r="Z114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1314.2029660847832</v>
      </c>
      <c r="AA1143" s="29">
        <f>_xlfn.XLOOKUP(Table_TrackDisplacement[[#This Row],[Track ID]],Table__Track_Baseline[Track ID],Table__Track_Baseline[Avg. Gauge],"-")</f>
        <v>1313.7928485909856</v>
      </c>
      <c r="AB1143" s="29">
        <f>IFERROR(Table_TrackDisplacement[[#This Row],[Gauge Raw Data]]-Table_TrackDisplacement[[#This Row],[BL Gauge Raw Data]],"-")</f>
        <v>0.41011749379754292</v>
      </c>
      <c r="AC114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0.45177751416790135</v>
      </c>
    </row>
    <row r="1144" spans="1:29" x14ac:dyDescent="0.25">
      <c r="A1144" s="27">
        <v>45867.270833333336</v>
      </c>
      <c r="B1144" s="28" t="s">
        <v>26</v>
      </c>
      <c r="C1144" s="28" t="str">
        <f>Table_TrackDisplacement[[#This Row],[Epoch]]&amp;"-"&amp;Table_TrackDisplacement[[#This Row],[Track ID]]</f>
        <v>45867.2708333333-250-RL-OP-0035</v>
      </c>
      <c r="D1144" s="34">
        <v>51899.558748431518</v>
      </c>
      <c r="E1144" s="34">
        <v>159191.58437758734</v>
      </c>
      <c r="F1144" s="34">
        <v>18.866</v>
      </c>
      <c r="G1144" s="34">
        <v>51899.203488344778</v>
      </c>
      <c r="H1144" s="34">
        <v>159190.32167680617</v>
      </c>
      <c r="I1144" s="34">
        <v>18.859777416319687</v>
      </c>
      <c r="J1144" s="33">
        <v>0</v>
      </c>
      <c r="K1144" s="33">
        <v>2.3333333374466747E-3</v>
      </c>
      <c r="L1144" s="33">
        <v>0</v>
      </c>
      <c r="M1144" s="33">
        <v>1.0671683412510902E-5</v>
      </c>
      <c r="N1144" s="33">
        <v>2.0378559420350939E-3</v>
      </c>
      <c r="O1144" s="33">
        <v>-3.1291177260328595E-4</v>
      </c>
      <c r="P1144" s="29">
        <f>(Table_TrackDisplacement[[#This Row],[LR Track Z]]-Table_TrackDisplacement[[#This Row],[RR Track Z]])*1000</f>
        <v>6.2225836803122547</v>
      </c>
      <c r="Q1144" s="29">
        <f>_xlfn.XLOOKUP(Table_TrackDisplacement[[#This Row],[Track ID]],Table__Track_Baseline[Track ID],Table__Track_Baseline[Avg. Cant],"-")</f>
        <v>5.9096719077089688</v>
      </c>
      <c r="R1144" s="29">
        <f>Table_TrackDisplacement[[#This Row],[Cant Raw Data]]-Table_TrackDisplacement[[#This Row],[BL Cant Raw Data]]</f>
        <v>0.31291177260328595</v>
      </c>
      <c r="S1144" s="30">
        <f>(Table_TrackDisplacement[[#This Row],[Delta LR Z]]-Table_TrackDisplacement[[#This Row],[Delta RR Z]])*1000</f>
        <v>0.31291177260328595</v>
      </c>
      <c r="T1144" s="29">
        <f>Table_TrackDisplacement[[#This Row],[Cant Delta Data]]-Table_TrackDisplacement[[#This Row],[Raw Cant Change]]</f>
        <v>0</v>
      </c>
      <c r="U1144" s="29">
        <f ca="1">IFERROR(Table_TrackDisplacement[[#This Row],[Cant Raw Data]]-OFFSET(Table_TrackDisplacement[[#This Row],[Cant Raw Data]],-2,0),"-")</f>
        <v>1.958039528251021</v>
      </c>
      <c r="V1144" s="29">
        <f ca="1">_xlfn.XLOOKUP(Table_TrackDisplacement[[#This Row],[Track ID]],Table__Track_Baseline[Track ID],Table__Track_Baseline[Avg. Twist],"-")</f>
        <v>1.348724645282573</v>
      </c>
      <c r="W1144" s="29">
        <f ca="1">IFERROR(Table_TrackDisplacement[[#This Row],[Twist Raw Data]]-Table_TrackDisplacement[[#This Row],[BL Twist Raw Data]],"-")</f>
        <v>0.60931488296844805</v>
      </c>
      <c r="X1144" s="29">
        <f ca="1">IFERROR(Table_TrackDisplacement[[#This Row],[Cant Delta Data]]-OFFSET(Table_TrackDisplacement[[#This Row],[Cant Delta Data]],-2,0),"-")</f>
        <v>0.60931488296844805</v>
      </c>
      <c r="Y1144" s="29">
        <f ca="1">IFERROR(Table_TrackDisplacement[[#This Row],[Twist Delta Data]]-Table_TrackDisplacement[[#This Row],[Raw Twist Change]],"-")</f>
        <v>0</v>
      </c>
      <c r="Z114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1311.7399561425082</v>
      </c>
      <c r="AA1144" s="29">
        <f>_xlfn.XLOOKUP(Table_TrackDisplacement[[#This Row],[Track ID]],Table__Track_Baseline[Track ID],Table__Track_Baseline[Avg. Gauge],"-")</f>
        <v>1311.4569710845515</v>
      </c>
      <c r="AB1144" s="29">
        <f>IFERROR(Table_TrackDisplacement[[#This Row],[Gauge Raw Data]]-Table_TrackDisplacement[[#This Row],[BL Gauge Raw Data]],"-")</f>
        <v>0.28298505795669371</v>
      </c>
      <c r="AC114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0.43050499818213384</v>
      </c>
    </row>
    <row r="1145" spans="1:29" x14ac:dyDescent="0.25">
      <c r="A1145" s="27">
        <v>45867.270833333336</v>
      </c>
      <c r="B1145" s="28" t="s">
        <v>27</v>
      </c>
      <c r="C1145" s="28" t="str">
        <f>Table_TrackDisplacement[[#This Row],[Epoch]]&amp;"-"&amp;Table_TrackDisplacement[[#This Row],[Track ID]]</f>
        <v>45867.2708333333-250-RL-OP-0036</v>
      </c>
      <c r="D1145" s="34">
        <v>51900.521772886575</v>
      </c>
      <c r="E1145" s="34">
        <v>159191.31496359556</v>
      </c>
      <c r="F1145" s="34">
        <v>18.866</v>
      </c>
      <c r="G1145" s="34">
        <v>51900.166132696293</v>
      </c>
      <c r="H1145" s="34">
        <v>159190.05090859169</v>
      </c>
      <c r="I1145" s="34">
        <v>18.859124333313233</v>
      </c>
      <c r="J1145" s="33">
        <v>0</v>
      </c>
      <c r="K1145" s="33">
        <v>2.3333333374466747E-3</v>
      </c>
      <c r="L1145" s="33">
        <v>0</v>
      </c>
      <c r="M1145" s="33">
        <v>6.7526663769967854E-5</v>
      </c>
      <c r="N1145" s="33">
        <v>2.239539084257558E-3</v>
      </c>
      <c r="O1145" s="33">
        <v>-2.0411283424337512E-4</v>
      </c>
      <c r="P1145" s="29">
        <f>(Table_TrackDisplacement[[#This Row],[LR Track Z]]-Table_TrackDisplacement[[#This Row],[RR Track Z]])*1000</f>
        <v>6.8756666867670901</v>
      </c>
      <c r="Q1145" s="29">
        <f>_xlfn.XLOOKUP(Table_TrackDisplacement[[#This Row],[Track ID]],Table__Track_Baseline[Track ID],Table__Track_Baseline[Avg. Cant],"-")</f>
        <v>6.671553852523715</v>
      </c>
      <c r="R1145" s="29">
        <f>Table_TrackDisplacement[[#This Row],[Cant Raw Data]]-Table_TrackDisplacement[[#This Row],[BL Cant Raw Data]]</f>
        <v>0.20411283424337512</v>
      </c>
      <c r="S1145" s="30">
        <f>(Table_TrackDisplacement[[#This Row],[Delta LR Z]]-Table_TrackDisplacement[[#This Row],[Delta RR Z]])*1000</f>
        <v>0.20411283424337512</v>
      </c>
      <c r="T1145" s="29">
        <f>Table_TrackDisplacement[[#This Row],[Cant Delta Data]]-Table_TrackDisplacement[[#This Row],[Raw Cant Change]]</f>
        <v>0</v>
      </c>
      <c r="U1145" s="29">
        <f ca="1">IFERROR(Table_TrackDisplacement[[#This Row],[Cant Raw Data]]-OFFSET(Table_TrackDisplacement[[#This Row],[Cant Raw Data]],-2,0),"-")</f>
        <v>1.5976011448408656</v>
      </c>
      <c r="V1145" s="29">
        <f ca="1">_xlfn.XLOOKUP(Table_TrackDisplacement[[#This Row],[Track ID]],Table__Track_Baseline[Track ID],Table__Track_Baseline[Avg. Twist],"-")</f>
        <v>1.4438090996584663</v>
      </c>
      <c r="W1145" s="29">
        <f ca="1">IFERROR(Table_TrackDisplacement[[#This Row],[Twist Raw Data]]-Table_TrackDisplacement[[#This Row],[BL Twist Raw Data]],"-")</f>
        <v>0.15379204518239931</v>
      </c>
      <c r="X1145" s="29">
        <f ca="1">IFERROR(Table_TrackDisplacement[[#This Row],[Cant Delta Data]]-OFFSET(Table_TrackDisplacement[[#This Row],[Cant Delta Data]],-2,0),"-")</f>
        <v>0.15379204518239931</v>
      </c>
      <c r="Y1145" s="29">
        <f ca="1">IFERROR(Table_TrackDisplacement[[#This Row],[Twist Delta Data]]-Table_TrackDisplacement[[#This Row],[Raw Twist Change]],"-")</f>
        <v>0</v>
      </c>
      <c r="Z114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1313.1497525281857</v>
      </c>
      <c r="AA1145" s="29">
        <f>_xlfn.XLOOKUP(Table_TrackDisplacement[[#This Row],[Track ID]],Table__Track_Baseline[Track ID],Table__Track_Baseline[Avg. Gauge],"-")</f>
        <v>1313.0767033808097</v>
      </c>
      <c r="AB1145" s="29">
        <f>IFERROR(Table_TrackDisplacement[[#This Row],[Gauge Raw Data]]-Table_TrackDisplacement[[#This Row],[BL Gauge Raw Data]],"-")</f>
        <v>7.304914737596846E-2</v>
      </c>
      <c r="AC114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0.23456184974132077</v>
      </c>
    </row>
    <row r="1146" spans="1:29" x14ac:dyDescent="0.25">
      <c r="A1146" s="27">
        <v>45867.270833333336</v>
      </c>
      <c r="B1146" s="28" t="s">
        <v>28</v>
      </c>
      <c r="C1146" s="28" t="str">
        <f>Table_TrackDisplacement[[#This Row],[Epoch]]&amp;"-"&amp;Table_TrackDisplacement[[#This Row],[Track ID]]</f>
        <v>45867.2708333333-250-RL-OP-0037</v>
      </c>
      <c r="D1146" s="34">
        <v>51901.484797341633</v>
      </c>
      <c r="E1146" s="34">
        <v>159191.04554960379</v>
      </c>
      <c r="F1146" s="34">
        <v>18.866</v>
      </c>
      <c r="G1146" s="34">
        <v>51901.128777047808</v>
      </c>
      <c r="H1146" s="34">
        <v>159189.7801403772</v>
      </c>
      <c r="I1146" s="34">
        <v>18.858471250306778</v>
      </c>
      <c r="J1146" s="33">
        <v>0</v>
      </c>
      <c r="K1146" s="33">
        <v>2.3333333374466747E-3</v>
      </c>
      <c r="L1146" s="33">
        <v>0</v>
      </c>
      <c r="M1146" s="33">
        <v>1.2438165140338242E-4</v>
      </c>
      <c r="N1146" s="33">
        <v>2.4412222264800221E-3</v>
      </c>
      <c r="O1146" s="33">
        <v>-9.5313895887016997E-5</v>
      </c>
      <c r="P1146" s="29">
        <f>(Table_TrackDisplacement[[#This Row],[LR Track Z]]-Table_TrackDisplacement[[#This Row],[RR Track Z]])*1000</f>
        <v>7.5287496932219256</v>
      </c>
      <c r="Q1146" s="29">
        <f>_xlfn.XLOOKUP(Table_TrackDisplacement[[#This Row],[Track ID]],Table__Track_Baseline[Track ID],Table__Track_Baseline[Avg. Cant],"-")</f>
        <v>7.4334357973349086</v>
      </c>
      <c r="R1146" s="29">
        <f>Table_TrackDisplacement[[#This Row],[Cant Raw Data]]-Table_TrackDisplacement[[#This Row],[BL Cant Raw Data]]</f>
        <v>9.5313895887016997E-2</v>
      </c>
      <c r="S1146" s="30">
        <f>(Table_TrackDisplacement[[#This Row],[Delta LR Z]]-Table_TrackDisplacement[[#This Row],[Delta RR Z]])*1000</f>
        <v>9.5313895887016997E-2</v>
      </c>
      <c r="T1146" s="29">
        <f>Table_TrackDisplacement[[#This Row],[Cant Delta Data]]-Table_TrackDisplacement[[#This Row],[Raw Cant Change]]</f>
        <v>0</v>
      </c>
      <c r="U1146" s="29">
        <f ca="1">IFERROR(Table_TrackDisplacement[[#This Row],[Cant Raw Data]]-OFFSET(Table_TrackDisplacement[[#This Row],[Cant Raw Data]],-2,0),"-")</f>
        <v>1.3061660129096708</v>
      </c>
      <c r="V1146" s="29">
        <f ca="1">_xlfn.XLOOKUP(Table_TrackDisplacement[[#This Row],[Track ID]],Table__Track_Baseline[Track ID],Table__Track_Baseline[Avg. Twist],"-")</f>
        <v>1.5237638896259398</v>
      </c>
      <c r="W1146" s="29">
        <f ca="1">IFERROR(Table_TrackDisplacement[[#This Row],[Twist Raw Data]]-Table_TrackDisplacement[[#This Row],[BL Twist Raw Data]],"-")</f>
        <v>-0.21759787671626896</v>
      </c>
      <c r="X1146" s="29">
        <f ca="1">IFERROR(Table_TrackDisplacement[[#This Row],[Cant Delta Data]]-OFFSET(Table_TrackDisplacement[[#This Row],[Cant Delta Data]],-2,0),"-")</f>
        <v>-0.21759787671626896</v>
      </c>
      <c r="Y1146" s="29">
        <f ca="1">IFERROR(Table_TrackDisplacement[[#This Row],[Twist Delta Data]]-Table_TrackDisplacement[[#This Row],[Raw Twist Change]],"-")</f>
        <v>0</v>
      </c>
      <c r="Z114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1314.5598664265729</v>
      </c>
      <c r="AA1146" s="29">
        <f>_xlfn.XLOOKUP(Table_TrackDisplacement[[#This Row],[Track ID]],Table__Track_Baseline[Track ID],Table__Track_Baseline[Avg. Gauge],"-")</f>
        <v>1314.6968682557522</v>
      </c>
      <c r="AB1146" s="29">
        <f>IFERROR(Table_TrackDisplacement[[#This Row],[Gauge Raw Data]]-Table_TrackDisplacement[[#This Row],[BL Gauge Raw Data]],"-")</f>
        <v>-0.1370018291793258</v>
      </c>
      <c r="AC114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0.19025127156432781</v>
      </c>
    </row>
    <row r="1147" spans="1:29" x14ac:dyDescent="0.25">
      <c r="A1147" s="27">
        <v>45867.270833333336</v>
      </c>
      <c r="B1147" s="28" t="s">
        <v>29</v>
      </c>
      <c r="C1147" s="28" t="str">
        <f>Table_TrackDisplacement[[#This Row],[Epoch]]&amp;"-"&amp;Table_TrackDisplacement[[#This Row],[Track ID]]</f>
        <v>45867.2708333333-250-RL-OP-0038</v>
      </c>
      <c r="D1147" s="34">
        <v>51902.447765839897</v>
      </c>
      <c r="E1147" s="34">
        <v>159190.77723041447</v>
      </c>
      <c r="F1147" s="34">
        <v>18.866065372992377</v>
      </c>
      <c r="G1147" s="34">
        <v>51902.09986111318</v>
      </c>
      <c r="H1147" s="34">
        <v>159189.50800599082</v>
      </c>
      <c r="I1147" s="34">
        <v>18.857855476208933</v>
      </c>
      <c r="J1147" s="33">
        <v>1.0164512787014246E-8</v>
      </c>
      <c r="K1147" s="33">
        <v>2.3333305434789509E-3</v>
      </c>
      <c r="L1147" s="33">
        <v>-1.9809990337904537E-5</v>
      </c>
      <c r="M1147" s="33">
        <v>-7.5557763921096921E-6</v>
      </c>
      <c r="N1147" s="33">
        <v>2.6390478014945984E-3</v>
      </c>
      <c r="O1147" s="33">
        <v>-4.4523791068229457E-5</v>
      </c>
      <c r="P1147" s="29">
        <f>(Table_TrackDisplacement[[#This Row],[LR Track Z]]-Table_TrackDisplacement[[#This Row],[RR Track Z]])*1000</f>
        <v>8.2098967834447478</v>
      </c>
      <c r="Q1147" s="29">
        <f>_xlfn.XLOOKUP(Table_TrackDisplacement[[#This Row],[Track ID]],Table__Track_Baseline[Track ID],Table__Track_Baseline[Avg. Cant],"-")</f>
        <v>8.1851829827144229</v>
      </c>
      <c r="R1147" s="29">
        <f>Table_TrackDisplacement[[#This Row],[Cant Raw Data]]-Table_TrackDisplacement[[#This Row],[BL Cant Raw Data]]</f>
        <v>2.471380073032492E-2</v>
      </c>
      <c r="S1147" s="30">
        <f>(Table_TrackDisplacement[[#This Row],[Delta LR Z]]-Table_TrackDisplacement[[#This Row],[Delta RR Z]])*1000</f>
        <v>2.471380073032492E-2</v>
      </c>
      <c r="T1147" s="29">
        <f>Table_TrackDisplacement[[#This Row],[Cant Delta Data]]-Table_TrackDisplacement[[#This Row],[Raw Cant Change]]</f>
        <v>0</v>
      </c>
      <c r="U1147" s="29">
        <f ca="1">IFERROR(Table_TrackDisplacement[[#This Row],[Cant Raw Data]]-OFFSET(Table_TrackDisplacement[[#This Row],[Cant Raw Data]],-2,0),"-")</f>
        <v>1.3342300966776577</v>
      </c>
      <c r="V1147" s="29">
        <f ca="1">_xlfn.XLOOKUP(Table_TrackDisplacement[[#This Row],[Track ID]],Table__Track_Baseline[Track ID],Table__Track_Baseline[Avg. Twist],"-")</f>
        <v>1.5136291301907079</v>
      </c>
      <c r="W1147" s="29">
        <f ca="1">IFERROR(Table_TrackDisplacement[[#This Row],[Twist Raw Data]]-Table_TrackDisplacement[[#This Row],[BL Twist Raw Data]],"-")</f>
        <v>-0.1793990335130502</v>
      </c>
      <c r="X1147" s="29">
        <f ca="1">IFERROR(Table_TrackDisplacement[[#This Row],[Cant Delta Data]]-OFFSET(Table_TrackDisplacement[[#This Row],[Cant Delta Data]],-2,0),"-")</f>
        <v>-0.1793990335130502</v>
      </c>
      <c r="Y1147" s="29">
        <f ca="1">IFERROR(Table_TrackDisplacement[[#This Row],[Twist Delta Data]]-Table_TrackDisplacement[[#This Row],[Raw Twist Change]],"-")</f>
        <v>0</v>
      </c>
      <c r="Z114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1316.068288074493</v>
      </c>
      <c r="AA1147" s="29">
        <f>_xlfn.XLOOKUP(Table_TrackDisplacement[[#This Row],[Track ID]],Table__Track_Baseline[Track ID],Table__Track_Baseline[Avg. Gauge],"-")</f>
        <v>1316.360972673865</v>
      </c>
      <c r="AB1147" s="29">
        <f>IFERROR(Table_TrackDisplacement[[#This Row],[Gauge Raw Data]]-Table_TrackDisplacement[[#This Row],[BL Gauge Raw Data]],"-")</f>
        <v>-0.29268459937202351</v>
      </c>
      <c r="AC114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0.30680785070939859</v>
      </c>
    </row>
    <row r="1148" spans="1:29" x14ac:dyDescent="0.25">
      <c r="A1148" s="27">
        <v>45867.270833333336</v>
      </c>
      <c r="B1148" s="28" t="s">
        <v>30</v>
      </c>
      <c r="C1148" s="28" t="str">
        <f>Table_TrackDisplacement[[#This Row],[Epoch]]&amp;"-"&amp;Table_TrackDisplacement[[#This Row],[Track ID]]</f>
        <v>45867.2708333333-250-RL-OP-0039</v>
      </c>
      <c r="D1148" s="34">
        <v>51903.412339888513</v>
      </c>
      <c r="E1148" s="34">
        <v>159190.51341841504</v>
      </c>
      <c r="F1148" s="34">
        <v>18.86643099375512</v>
      </c>
      <c r="G1148" s="34">
        <v>51903.064443423893</v>
      </c>
      <c r="H1148" s="34">
        <v>159189.24422415838</v>
      </c>
      <c r="I1148" s="34">
        <v>18.857522712449068</v>
      </c>
      <c r="J1148" s="33">
        <v>6.6997017711400986E-8</v>
      </c>
      <c r="K1148" s="33">
        <v>2.333315002033487E-3</v>
      </c>
      <c r="L1148" s="33">
        <v>-1.3060411973953023E-4</v>
      </c>
      <c r="M1148" s="33">
        <v>-6.4026462496258318E-5</v>
      </c>
      <c r="N1148" s="33">
        <v>2.4326287093572319E-3</v>
      </c>
      <c r="O1148" s="33">
        <v>-3.7728755093269228E-4</v>
      </c>
      <c r="P1148" s="29">
        <f>(Table_TrackDisplacement[[#This Row],[LR Track Z]]-Table_TrackDisplacement[[#This Row],[RR Track Z]])*1000</f>
        <v>8.908281306052146</v>
      </c>
      <c r="Q1148" s="29">
        <f>_xlfn.XLOOKUP(Table_TrackDisplacement[[#This Row],[Track ID]],Table__Track_Baseline[Track ID],Table__Track_Baseline[Avg. Cant],"-")</f>
        <v>8.6615978748589839</v>
      </c>
      <c r="R1148" s="29">
        <f>Table_TrackDisplacement[[#This Row],[Cant Raw Data]]-Table_TrackDisplacement[[#This Row],[BL Cant Raw Data]]</f>
        <v>0.24668343119316205</v>
      </c>
      <c r="S1148" s="30">
        <f>(Table_TrackDisplacement[[#This Row],[Delta LR Z]]-Table_TrackDisplacement[[#This Row],[Delta RR Z]])*1000</f>
        <v>0.24668343119316205</v>
      </c>
      <c r="T1148" s="29">
        <f>Table_TrackDisplacement[[#This Row],[Cant Delta Data]]-Table_TrackDisplacement[[#This Row],[Raw Cant Change]]</f>
        <v>0</v>
      </c>
      <c r="U1148" s="29">
        <f ca="1">IFERROR(Table_TrackDisplacement[[#This Row],[Cant Raw Data]]-OFFSET(Table_TrackDisplacement[[#This Row],[Cant Raw Data]],-2,0),"-")</f>
        <v>1.3795316128302204</v>
      </c>
      <c r="V1148" s="29">
        <f ca="1">_xlfn.XLOOKUP(Table_TrackDisplacement[[#This Row],[Track ID]],Table__Track_Baseline[Track ID],Table__Track_Baseline[Avg. Twist],"-")</f>
        <v>1.2281620775240754</v>
      </c>
      <c r="W1148" s="29">
        <f ca="1">IFERROR(Table_TrackDisplacement[[#This Row],[Twist Raw Data]]-Table_TrackDisplacement[[#This Row],[BL Twist Raw Data]],"-")</f>
        <v>0.15136953530614505</v>
      </c>
      <c r="X1148" s="29">
        <f ca="1">IFERROR(Table_TrackDisplacement[[#This Row],[Cant Delta Data]]-OFFSET(Table_TrackDisplacement[[#This Row],[Cant Delta Data]],-2,0),"-")</f>
        <v>0.15136953530614505</v>
      </c>
      <c r="Y1148" s="29">
        <f ca="1">IFERROR(Table_TrackDisplacement[[#This Row],[Twist Delta Data]]-Table_TrackDisplacement[[#This Row],[Raw Twist Change]],"-")</f>
        <v>0</v>
      </c>
      <c r="Z114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1316.0415528049693</v>
      </c>
      <c r="AA1148" s="29">
        <f>_xlfn.XLOOKUP(Table_TrackDisplacement[[#This Row],[Track ID]],Table__Track_Baseline[Track ID],Table__Track_Baseline[Avg. Gauge],"-")</f>
        <v>1316.118744445334</v>
      </c>
      <c r="AB1148" s="29">
        <f>IFERROR(Table_TrackDisplacement[[#This Row],[Gauge Raw Data]]-Table_TrackDisplacement[[#This Row],[BL Gauge Raw Data]],"-")</f>
        <v>-7.7191640364617342E-2</v>
      </c>
      <c r="AC114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0.27353957527218403</v>
      </c>
    </row>
    <row r="1149" spans="1:29" x14ac:dyDescent="0.25">
      <c r="A1149" s="27">
        <v>45867.270833333336</v>
      </c>
      <c r="B1149" s="28" t="s">
        <v>31</v>
      </c>
      <c r="C1149" s="28" t="str">
        <f>Table_TrackDisplacement[[#This Row],[Epoch]]&amp;"-"&amp;Table_TrackDisplacement[[#This Row],[Track ID]]</f>
        <v>45867.2708333333-250-RL-OP-0040</v>
      </c>
      <c r="D1149" s="34">
        <v>51904.376913937129</v>
      </c>
      <c r="E1149" s="34">
        <v>159190.2496064156</v>
      </c>
      <c r="F1149" s="34">
        <v>18.866796614517863</v>
      </c>
      <c r="G1149" s="34">
        <v>51904.029025734613</v>
      </c>
      <c r="H1149" s="34">
        <v>159188.98044232593</v>
      </c>
      <c r="I1149" s="34">
        <v>18.857189948689204</v>
      </c>
      <c r="J1149" s="33">
        <v>1.2382224667817354E-7</v>
      </c>
      <c r="K1149" s="33">
        <v>2.3332994605880231E-3</v>
      </c>
      <c r="L1149" s="33">
        <v>-2.4139824914115593E-4</v>
      </c>
      <c r="M1149" s="33">
        <v>-1.2049714132444933E-4</v>
      </c>
      <c r="N1149" s="33">
        <v>2.2262096172198653E-3</v>
      </c>
      <c r="O1149" s="33">
        <v>-7.1005131079715511E-4</v>
      </c>
      <c r="P1149" s="29">
        <f>(Table_TrackDisplacement[[#This Row],[LR Track Z]]-Table_TrackDisplacement[[#This Row],[RR Track Z]])*1000</f>
        <v>9.6066658286595441</v>
      </c>
      <c r="Q1149" s="29">
        <f>_xlfn.XLOOKUP(Table_TrackDisplacement[[#This Row],[Track ID]],Table__Track_Baseline[Track ID],Table__Track_Baseline[Avg. Cant],"-")</f>
        <v>9.1380127670035449</v>
      </c>
      <c r="R1149" s="29">
        <f>Table_TrackDisplacement[[#This Row],[Cant Raw Data]]-Table_TrackDisplacement[[#This Row],[BL Cant Raw Data]]</f>
        <v>0.46865306165599918</v>
      </c>
      <c r="S1149" s="30">
        <f>(Table_TrackDisplacement[[#This Row],[Delta LR Z]]-Table_TrackDisplacement[[#This Row],[Delta RR Z]])*1000</f>
        <v>0.46865306165599918</v>
      </c>
      <c r="T1149" s="29">
        <f>Table_TrackDisplacement[[#This Row],[Cant Delta Data]]-Table_TrackDisplacement[[#This Row],[Raw Cant Change]]</f>
        <v>0</v>
      </c>
      <c r="U1149" s="29">
        <f ca="1">IFERROR(Table_TrackDisplacement[[#This Row],[Cant Raw Data]]-OFFSET(Table_TrackDisplacement[[#This Row],[Cant Raw Data]],-2,0),"-")</f>
        <v>1.3967690452147963</v>
      </c>
      <c r="V1149" s="29">
        <f ca="1">_xlfn.XLOOKUP(Table_TrackDisplacement[[#This Row],[Track ID]],Table__Track_Baseline[Track ID],Table__Track_Baseline[Avg. Twist],"-")</f>
        <v>0.95282978428912202</v>
      </c>
      <c r="W1149" s="29">
        <f ca="1">IFERROR(Table_TrackDisplacement[[#This Row],[Twist Raw Data]]-Table_TrackDisplacement[[#This Row],[BL Twist Raw Data]],"-")</f>
        <v>0.44393926092567426</v>
      </c>
      <c r="X1149" s="29">
        <f ca="1">IFERROR(Table_TrackDisplacement[[#This Row],[Cant Delta Data]]-OFFSET(Table_TrackDisplacement[[#This Row],[Cant Delta Data]],-2,0),"-")</f>
        <v>0.44393926092567426</v>
      </c>
      <c r="Y1149" s="29">
        <f ca="1">IFERROR(Table_TrackDisplacement[[#This Row],[Twist Delta Data]]-Table_TrackDisplacement[[#This Row],[Raw Twist Change]],"-")</f>
        <v>0</v>
      </c>
      <c r="Z114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1316.0151883533651</v>
      </c>
      <c r="AA1149" s="29">
        <f>_xlfn.XLOOKUP(Table_TrackDisplacement[[#This Row],[Track ID]],Table__Track_Baseline[Track ID],Table__Track_Baseline[Avg. Gauge],"-")</f>
        <v>1315.8766898367924</v>
      </c>
      <c r="AB1149" s="29">
        <f>IFERROR(Table_TrackDisplacement[[#This Row],[Gauge Raw Data]]-Table_TrackDisplacement[[#This Row],[BL Gauge Raw Data]],"-")</f>
        <v>0.13849851657278123</v>
      </c>
      <c r="AC114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0.49563428412992738</v>
      </c>
    </row>
    <row r="1150" spans="1:29" x14ac:dyDescent="0.25">
      <c r="A1150" s="27">
        <v>45867.270833333336</v>
      </c>
      <c r="B1150" s="28" t="s">
        <v>32</v>
      </c>
      <c r="C1150" s="28" t="str">
        <f>Table_TrackDisplacement[[#This Row],[Epoch]]&amp;"-"&amp;Table_TrackDisplacement[[#This Row],[Track ID]]</f>
        <v>45867.2708333333-250-RL-OP-0041</v>
      </c>
      <c r="D1150" s="34">
        <v>51905.341856193925</v>
      </c>
      <c r="E1150" s="34">
        <v>159189.98723491601</v>
      </c>
      <c r="F1150" s="34">
        <v>18.867392432941728</v>
      </c>
      <c r="G1150" s="34">
        <v>51905.003864651924</v>
      </c>
      <c r="H1150" s="34">
        <v>159188.71500367383</v>
      </c>
      <c r="I1150" s="34">
        <v>18.857104633955974</v>
      </c>
      <c r="J1150" s="33">
        <v>1.481648359913379E-5</v>
      </c>
      <c r="K1150" s="33">
        <v>2.38909458857961E-3</v>
      </c>
      <c r="L1150" s="33">
        <v>-3.7309020656550729E-4</v>
      </c>
      <c r="M1150" s="33">
        <v>7.3985574999824166E-6</v>
      </c>
      <c r="N1150" s="33">
        <v>2.0279078162275255E-3</v>
      </c>
      <c r="O1150" s="33">
        <v>-1.0000647690162623E-3</v>
      </c>
      <c r="P1150" s="29">
        <f>(Table_TrackDisplacement[[#This Row],[LR Track Z]]-Table_TrackDisplacement[[#This Row],[RR Track Z]])*1000</f>
        <v>10.287798985753938</v>
      </c>
      <c r="Q1150" s="29">
        <f>_xlfn.XLOOKUP(Table_TrackDisplacement[[#This Row],[Track ID]],Table__Track_Baseline[Track ID],Table__Track_Baseline[Avg. Cant],"-")</f>
        <v>9.6608244233031826</v>
      </c>
      <c r="R1150" s="29">
        <f>Table_TrackDisplacement[[#This Row],[Cant Raw Data]]-Table_TrackDisplacement[[#This Row],[BL Cant Raw Data]]</f>
        <v>0.626974562450755</v>
      </c>
      <c r="S1150" s="30">
        <f>(Table_TrackDisplacement[[#This Row],[Delta LR Z]]-Table_TrackDisplacement[[#This Row],[Delta RR Z]])*1000</f>
        <v>0.626974562450755</v>
      </c>
      <c r="T1150" s="29">
        <f>Table_TrackDisplacement[[#This Row],[Cant Delta Data]]-Table_TrackDisplacement[[#This Row],[Raw Cant Change]]</f>
        <v>0</v>
      </c>
      <c r="U1150" s="29">
        <f ca="1">IFERROR(Table_TrackDisplacement[[#This Row],[Cant Raw Data]]-OFFSET(Table_TrackDisplacement[[#This Row],[Cant Raw Data]],-2,0),"-")</f>
        <v>1.3795176797017916</v>
      </c>
      <c r="V1150" s="29">
        <f ca="1">_xlfn.XLOOKUP(Table_TrackDisplacement[[#This Row],[Track ID]],Table__Track_Baseline[Track ID],Table__Track_Baseline[Avg. Twist],"-")</f>
        <v>0.99922654844419867</v>
      </c>
      <c r="W1150" s="29">
        <f ca="1">IFERROR(Table_TrackDisplacement[[#This Row],[Twist Raw Data]]-Table_TrackDisplacement[[#This Row],[BL Twist Raw Data]],"-")</f>
        <v>0.38029113125759295</v>
      </c>
      <c r="X1150" s="29">
        <f ca="1">IFERROR(Table_TrackDisplacement[[#This Row],[Cant Delta Data]]-OFFSET(Table_TrackDisplacement[[#This Row],[Cant Delta Data]],-2,0),"-")</f>
        <v>0.38029113125759295</v>
      </c>
      <c r="Y1150" s="29">
        <f ca="1">IFERROR(Table_TrackDisplacement[[#This Row],[Twist Delta Data]]-Table_TrackDisplacement[[#This Row],[Raw Twist Change]],"-")</f>
        <v>0</v>
      </c>
      <c r="Z115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1316.4028467222329</v>
      </c>
      <c r="AA1150" s="29">
        <f>_xlfn.XLOOKUP(Table_TrackDisplacement[[#This Row],[Track ID]],Table__Track_Baseline[Track ID],Table__Track_Baseline[Avg. Gauge],"-")</f>
        <v>1316.0471258679206</v>
      </c>
      <c r="AB1150" s="29">
        <f>IFERROR(Table_TrackDisplacement[[#This Row],[Gauge Raw Data]]-Table_TrackDisplacement[[#This Row],[BL Gauge Raw Data]],"-")</f>
        <v>0.35572085431226697</v>
      </c>
      <c r="AC115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0.72360763685166052</v>
      </c>
    </row>
    <row r="1151" spans="1:29" x14ac:dyDescent="0.25">
      <c r="A1151" s="27">
        <v>45867.270833333336</v>
      </c>
      <c r="B1151" s="28" t="s">
        <v>33</v>
      </c>
      <c r="C1151" s="28" t="str">
        <f>Table_TrackDisplacement[[#This Row],[Epoch]]&amp;"-"&amp;Table_TrackDisplacement[[#This Row],[Track ID]]</f>
        <v>45867.2708333333-250-RL-OP-0042</v>
      </c>
      <c r="D1151" s="34">
        <v>51906.308696346234</v>
      </c>
      <c r="E1151" s="34">
        <v>159189.73185839443</v>
      </c>
      <c r="F1151" s="34">
        <v>18.869110605337301</v>
      </c>
      <c r="G1151" s="34">
        <v>51905.970516824025</v>
      </c>
      <c r="H1151" s="34">
        <v>159188.45891499615</v>
      </c>
      <c r="I1151" s="34">
        <v>18.85857682068961</v>
      </c>
      <c r="J1151" s="33">
        <v>1.0186987492488697E-4</v>
      </c>
      <c r="K1151" s="33">
        <v>2.7167165535502136E-3</v>
      </c>
      <c r="L1151" s="33">
        <v>-6.0667935600378087E-4</v>
      </c>
      <c r="M1151" s="33">
        <v>6.062554894015193E-5</v>
      </c>
      <c r="N1151" s="33">
        <v>2.2286833263933659E-3</v>
      </c>
      <c r="O1151" s="33">
        <v>-1.0005307331333313E-3</v>
      </c>
      <c r="P1151" s="29">
        <f>(Table_TrackDisplacement[[#This Row],[LR Track Z]]-Table_TrackDisplacement[[#This Row],[RR Track Z]])*1000</f>
        <v>10.533784647691391</v>
      </c>
      <c r="Q1151" s="29">
        <f>_xlfn.XLOOKUP(Table_TrackDisplacement[[#This Row],[Track ID]],Table__Track_Baseline[Track ID],Table__Track_Baseline[Avg. Cant],"-")</f>
        <v>10.139933270561841</v>
      </c>
      <c r="R1151" s="29">
        <f>Table_TrackDisplacement[[#This Row],[Cant Raw Data]]-Table_TrackDisplacement[[#This Row],[BL Cant Raw Data]]</f>
        <v>0.39385137712955043</v>
      </c>
      <c r="S1151" s="30">
        <f>(Table_TrackDisplacement[[#This Row],[Delta LR Z]]-Table_TrackDisplacement[[#This Row],[Delta RR Z]])*1000</f>
        <v>0.39385137712955043</v>
      </c>
      <c r="T1151" s="29">
        <f>Table_TrackDisplacement[[#This Row],[Cant Delta Data]]-Table_TrackDisplacement[[#This Row],[Raw Cant Change]]</f>
        <v>0</v>
      </c>
      <c r="U1151" s="29">
        <f ca="1">IFERROR(Table_TrackDisplacement[[#This Row],[Cant Raw Data]]-OFFSET(Table_TrackDisplacement[[#This Row],[Cant Raw Data]],-2,0),"-")</f>
        <v>0.9271188190318469</v>
      </c>
      <c r="V1151" s="29">
        <f ca="1">_xlfn.XLOOKUP(Table_TrackDisplacement[[#This Row],[Track ID]],Table__Track_Baseline[Track ID],Table__Track_Baseline[Avg. Twist],"-")</f>
        <v>1.0019205035582956</v>
      </c>
      <c r="W1151" s="29">
        <f ca="1">IFERROR(Table_TrackDisplacement[[#This Row],[Twist Raw Data]]-Table_TrackDisplacement[[#This Row],[BL Twist Raw Data]],"-")</f>
        <v>-7.4801684526448753E-2</v>
      </c>
      <c r="X1151" s="29">
        <f ca="1">IFERROR(Table_TrackDisplacement[[#This Row],[Cant Delta Data]]-OFFSET(Table_TrackDisplacement[[#This Row],[Cant Delta Data]],-2,0),"-")</f>
        <v>-7.4801684526448753E-2</v>
      </c>
      <c r="Y1151" s="29">
        <f ca="1">IFERROR(Table_TrackDisplacement[[#This Row],[Twist Delta Data]]-Table_TrackDisplacement[[#This Row],[Raw Twist Change]],"-")</f>
        <v>0</v>
      </c>
      <c r="Z115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1317.1413155284276</v>
      </c>
      <c r="AA1151" s="29">
        <f>_xlfn.XLOOKUP(Table_TrackDisplacement[[#This Row],[Track ID]],Table__Track_Baseline[Track ID],Table__Track_Baseline[Avg. Gauge],"-")</f>
        <v>1316.655979842496</v>
      </c>
      <c r="AB1151" s="29">
        <f>IFERROR(Table_TrackDisplacement[[#This Row],[Gauge Raw Data]]-Table_TrackDisplacement[[#This Row],[BL Gauge Raw Data]],"-")</f>
        <v>0.4853356859316591</v>
      </c>
      <c r="AC115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0.62848741634332328</v>
      </c>
    </row>
    <row r="1152" spans="1:29" x14ac:dyDescent="0.25">
      <c r="A1152" s="27">
        <v>45867.270833333336</v>
      </c>
      <c r="B1152" s="28" t="s">
        <v>34</v>
      </c>
      <c r="C1152" s="28" t="str">
        <f>Table_TrackDisplacement[[#This Row],[Epoch]]&amp;"-"&amp;Table_TrackDisplacement[[#This Row],[Track ID]]</f>
        <v>45867.2708333333-250-RL-OP-0043</v>
      </c>
      <c r="D1152" s="34">
        <v>51907.275536498542</v>
      </c>
      <c r="E1152" s="34">
        <v>159189.47648187287</v>
      </c>
      <c r="F1152" s="34">
        <v>18.870828777732875</v>
      </c>
      <c r="G1152" s="34">
        <v>51906.937168996134</v>
      </c>
      <c r="H1152" s="34">
        <v>159188.20282631848</v>
      </c>
      <c r="I1152" s="34">
        <v>18.860049007423246</v>
      </c>
      <c r="J1152" s="33">
        <v>1.8892325897468254E-4</v>
      </c>
      <c r="K1152" s="33">
        <v>3.0443385767284781E-3</v>
      </c>
      <c r="L1152" s="33">
        <v>-8.4026850543850173E-4</v>
      </c>
      <c r="M1152" s="33">
        <v>1.1385255493223667E-4</v>
      </c>
      <c r="N1152" s="33">
        <v>2.4294588656630367E-3</v>
      </c>
      <c r="O1152" s="33">
        <v>-1.0009966972504003E-3</v>
      </c>
      <c r="P1152" s="29">
        <f>(Table_TrackDisplacement[[#This Row],[LR Track Z]]-Table_TrackDisplacement[[#This Row],[RR Track Z]])*1000</f>
        <v>10.779770309628844</v>
      </c>
      <c r="Q1152" s="29">
        <f>_xlfn.XLOOKUP(Table_TrackDisplacement[[#This Row],[Track ID]],Table__Track_Baseline[Track ID],Table__Track_Baseline[Avg. Cant],"-")</f>
        <v>10.619042117816946</v>
      </c>
      <c r="R1152" s="29">
        <f>Table_TrackDisplacement[[#This Row],[Cant Raw Data]]-Table_TrackDisplacement[[#This Row],[BL Cant Raw Data]]</f>
        <v>0.16072819181189857</v>
      </c>
      <c r="S1152" s="30">
        <f>(Table_TrackDisplacement[[#This Row],[Delta LR Z]]-Table_TrackDisplacement[[#This Row],[Delta RR Z]])*1000</f>
        <v>0.16072819181189857</v>
      </c>
      <c r="T1152" s="29">
        <f>Table_TrackDisplacement[[#This Row],[Cant Delta Data]]-Table_TrackDisplacement[[#This Row],[Raw Cant Change]]</f>
        <v>0</v>
      </c>
      <c r="U1152" s="29">
        <f ca="1">IFERROR(Table_TrackDisplacement[[#This Row],[Cant Raw Data]]-OFFSET(Table_TrackDisplacement[[#This Row],[Cant Raw Data]],-2,0),"-")</f>
        <v>0.49197132387490683</v>
      </c>
      <c r="V1152" s="29">
        <f ca="1">_xlfn.XLOOKUP(Table_TrackDisplacement[[#This Row],[Track ID]],Table__Track_Baseline[Track ID],Table__Track_Baseline[Avg. Twist],"-")</f>
        <v>0.95821769451376326</v>
      </c>
      <c r="W1152" s="29">
        <f ca="1">IFERROR(Table_TrackDisplacement[[#This Row],[Twist Raw Data]]-Table_TrackDisplacement[[#This Row],[BL Twist Raw Data]],"-")</f>
        <v>-0.46624637063885643</v>
      </c>
      <c r="X1152" s="29">
        <f ca="1">IFERROR(Table_TrackDisplacement[[#This Row],[Cant Delta Data]]-OFFSET(Table_TrackDisplacement[[#This Row],[Cant Delta Data]],-2,0),"-")</f>
        <v>-0.46624637063885643</v>
      </c>
      <c r="Y1152" s="29">
        <f ca="1">IFERROR(Table_TrackDisplacement[[#This Row],[Twist Delta Data]]-Table_TrackDisplacement[[#This Row],[Raw Twist Change]],"-")</f>
        <v>0</v>
      </c>
      <c r="Z115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1317.8798281248316</v>
      </c>
      <c r="AA1152" s="29">
        <f>_xlfn.XLOOKUP(Table_TrackDisplacement[[#This Row],[Track ID]],Table__Track_Baseline[Track ID],Table__Track_Baseline[Avg. Gauge],"-")</f>
        <v>1317.2650047757083</v>
      </c>
      <c r="AB1152" s="29">
        <f>IFERROR(Table_TrackDisplacement[[#This Row],[Gauge Raw Data]]-Table_TrackDisplacement[[#This Row],[BL Gauge Raw Data]],"-")</f>
        <v>0.61482334912329861</v>
      </c>
      <c r="AC115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0.63995798403369553</v>
      </c>
    </row>
    <row r="1153" spans="1:29" x14ac:dyDescent="0.25">
      <c r="A1153" s="27">
        <v>45867.270833333336</v>
      </c>
      <c r="B1153" s="28" t="s">
        <v>35</v>
      </c>
      <c r="C1153" s="28" t="str">
        <f>Table_TrackDisplacement[[#This Row],[Epoch]]&amp;"-"&amp;Table_TrackDisplacement[[#This Row],[Track ID]]</f>
        <v>45867.2708333333-250-RL-OP-0044</v>
      </c>
      <c r="D1153" s="34">
        <v>51908.24281274675</v>
      </c>
      <c r="E1153" s="34">
        <v>159189.22452581974</v>
      </c>
      <c r="F1153" s="34">
        <v>18.872961662236339</v>
      </c>
      <c r="G1153" s="34">
        <v>51907.905517584324</v>
      </c>
      <c r="H1153" s="34">
        <v>159187.95020456347</v>
      </c>
      <c r="I1153" s="34">
        <v>18.861831288624529</v>
      </c>
      <c r="J1153" s="33">
        <v>-1.2388256436679512E-5</v>
      </c>
      <c r="K1153" s="33">
        <v>3.2854728342499584E-3</v>
      </c>
      <c r="L1153" s="33">
        <v>-8.9792028555990555E-4</v>
      </c>
      <c r="M1153" s="33">
        <v>1.0110570656252094E-3</v>
      </c>
      <c r="N1153" s="33">
        <v>2.3769209801685065E-3</v>
      </c>
      <c r="O1153" s="33">
        <v>-9.9970184131592532E-4</v>
      </c>
      <c r="P1153" s="29">
        <f>(Table_TrackDisplacement[[#This Row],[LR Track Z]]-Table_TrackDisplacement[[#This Row],[RR Track Z]])*1000</f>
        <v>11.130373611809574</v>
      </c>
      <c r="Q1153" s="29">
        <f>_xlfn.XLOOKUP(Table_TrackDisplacement[[#This Row],[Track ID]],Table__Track_Baseline[Track ID],Table__Track_Baseline[Avg. Cant],"-")</f>
        <v>11.028592056053554</v>
      </c>
      <c r="R1153" s="29">
        <f>Table_TrackDisplacement[[#This Row],[Cant Raw Data]]-Table_TrackDisplacement[[#This Row],[BL Cant Raw Data]]</f>
        <v>0.10178155575601977</v>
      </c>
      <c r="S1153" s="30">
        <f>(Table_TrackDisplacement[[#This Row],[Delta LR Z]]-Table_TrackDisplacement[[#This Row],[Delta RR Z]])*1000</f>
        <v>0.10178155575601977</v>
      </c>
      <c r="T1153" s="29">
        <f>Table_TrackDisplacement[[#This Row],[Cant Delta Data]]-Table_TrackDisplacement[[#This Row],[Raw Cant Change]]</f>
        <v>0</v>
      </c>
      <c r="U1153" s="29">
        <f ca="1">IFERROR(Table_TrackDisplacement[[#This Row],[Cant Raw Data]]-OFFSET(Table_TrackDisplacement[[#This Row],[Cant Raw Data]],-2,0),"-")</f>
        <v>0.59658896411818318</v>
      </c>
      <c r="V1153" s="29">
        <f ca="1">_xlfn.XLOOKUP(Table_TrackDisplacement[[#This Row],[Track ID]],Table__Track_Baseline[Track ID],Table__Track_Baseline[Avg. Twist],"-")</f>
        <v>0.88865878549171384</v>
      </c>
      <c r="W1153" s="29">
        <f ca="1">IFERROR(Table_TrackDisplacement[[#This Row],[Twist Raw Data]]-Table_TrackDisplacement[[#This Row],[BL Twist Raw Data]],"-")</f>
        <v>-0.29206982137353066</v>
      </c>
      <c r="X1153" s="29">
        <f ca="1">IFERROR(Table_TrackDisplacement[[#This Row],[Cant Delta Data]]-OFFSET(Table_TrackDisplacement[[#This Row],[Cant Delta Data]],-2,0),"-")</f>
        <v>-0.29206982137353066</v>
      </c>
      <c r="Y1153" s="29">
        <f ca="1">IFERROR(Table_TrackDisplacement[[#This Row],[Twist Delta Data]]-Table_TrackDisplacement[[#This Row],[Raw Twist Change]],"-")</f>
        <v>0</v>
      </c>
      <c r="Z115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1318.2513326289838</v>
      </c>
      <c r="AA1153" s="29">
        <f>_xlfn.XLOOKUP(Table_TrackDisplacement[[#This Row],[Track ID]],Table__Track_Baseline[Track ID],Table__Track_Baseline[Avg. Gauge],"-")</f>
        <v>1317.6346329476246</v>
      </c>
      <c r="AB1153" s="29">
        <f>IFERROR(Table_TrackDisplacement[[#This Row],[Gauge Raw Data]]-Table_TrackDisplacement[[#This Row],[BL Gauge Raw Data]],"-")</f>
        <v>0.61669968135925046</v>
      </c>
      <c r="AC115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1.3723214943654141</v>
      </c>
    </row>
    <row r="1154" spans="1:29" x14ac:dyDescent="0.25">
      <c r="A1154" s="27">
        <v>45867.270833333336</v>
      </c>
      <c r="B1154" s="28" t="s">
        <v>36</v>
      </c>
      <c r="C1154" s="28" t="str">
        <f>Table_TrackDisplacement[[#This Row],[Epoch]]&amp;"-"&amp;Table_TrackDisplacement[[#This Row],[Track ID]]</f>
        <v>45867.2708333333-250-RL-OP-0045</v>
      </c>
      <c r="D1154" s="34">
        <v>51909.212340103608</v>
      </c>
      <c r="E1154" s="34">
        <v>159188.97956142767</v>
      </c>
      <c r="F1154" s="34">
        <v>18.875986708591611</v>
      </c>
      <c r="G1154" s="34">
        <v>51908.874845612299</v>
      </c>
      <c r="H1154" s="34">
        <v>159187.7044451595</v>
      </c>
      <c r="I1154" s="34">
        <v>18.864174266709455</v>
      </c>
      <c r="J1154" s="33">
        <v>-5.1357303163968027E-5</v>
      </c>
      <c r="K1154" s="33">
        <v>3.1349208438768983E-3</v>
      </c>
      <c r="L1154" s="33">
        <v>-5.768139173802922E-4</v>
      </c>
      <c r="M1154" s="33">
        <v>1.0422213235870004E-3</v>
      </c>
      <c r="N1154" s="33">
        <v>2.4997722648549825E-3</v>
      </c>
      <c r="O1154" s="33">
        <v>-9.9886148424843668E-4</v>
      </c>
      <c r="P1154" s="29">
        <f>(Table_TrackDisplacement[[#This Row],[LR Track Z]]-Table_TrackDisplacement[[#This Row],[RR Track Z]])*1000</f>
        <v>11.812441882156577</v>
      </c>
      <c r="Q1154" s="29">
        <f>_xlfn.XLOOKUP(Table_TrackDisplacement[[#This Row],[Track ID]],Table__Track_Baseline[Track ID],Table__Track_Baseline[Avg. Cant],"-")</f>
        <v>11.390394315288432</v>
      </c>
      <c r="R1154" s="29">
        <f>Table_TrackDisplacement[[#This Row],[Cant Raw Data]]-Table_TrackDisplacement[[#This Row],[BL Cant Raw Data]]</f>
        <v>0.42204756686814449</v>
      </c>
      <c r="S1154" s="30">
        <f>(Table_TrackDisplacement[[#This Row],[Delta LR Z]]-Table_TrackDisplacement[[#This Row],[Delta RR Z]])*1000</f>
        <v>0.42204756686814449</v>
      </c>
      <c r="T1154" s="29">
        <f>Table_TrackDisplacement[[#This Row],[Cant Delta Data]]-Table_TrackDisplacement[[#This Row],[Raw Cant Change]]</f>
        <v>0</v>
      </c>
      <c r="U1154" s="29">
        <f ca="1">IFERROR(Table_TrackDisplacement[[#This Row],[Cant Raw Data]]-OFFSET(Table_TrackDisplacement[[#This Row],[Cant Raw Data]],-2,0),"-")</f>
        <v>1.0326715725277325</v>
      </c>
      <c r="V1154" s="29">
        <f ca="1">_xlfn.XLOOKUP(Table_TrackDisplacement[[#This Row],[Track ID]],Table__Track_Baseline[Track ID],Table__Track_Baseline[Avg. Twist],"-")</f>
        <v>0.77135219747148653</v>
      </c>
      <c r="W1154" s="29">
        <f ca="1">IFERROR(Table_TrackDisplacement[[#This Row],[Twist Raw Data]]-Table_TrackDisplacement[[#This Row],[BL Twist Raw Data]],"-")</f>
        <v>0.26131937505624592</v>
      </c>
      <c r="X1154" s="29">
        <f ca="1">IFERROR(Table_TrackDisplacement[[#This Row],[Cant Delta Data]]-OFFSET(Table_TrackDisplacement[[#This Row],[Cant Delta Data]],-2,0),"-")</f>
        <v>0.26131937505624592</v>
      </c>
      <c r="Y1154" s="29">
        <f ca="1">IFERROR(Table_TrackDisplacement[[#This Row],[Twist Delta Data]]-Table_TrackDisplacement[[#This Row],[Raw Twist Change]],"-")</f>
        <v>0</v>
      </c>
      <c r="Z115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1319.0767842665618</v>
      </c>
      <c r="AA1154" s="29">
        <f>_xlfn.XLOOKUP(Table_TrackDisplacement[[#This Row],[Track ID]],Table__Track_Baseline[Track ID],Table__Track_Baseline[Avg. Gauge],"-")</f>
        <v>1318.7394535583733</v>
      </c>
      <c r="AB1154" s="29">
        <f>IFERROR(Table_TrackDisplacement[[#This Row],[Gauge Raw Data]]-Table_TrackDisplacement[[#This Row],[BL Gauge Raw Data]],"-")</f>
        <v>0.33733070818857414</v>
      </c>
      <c r="AC115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1.3332111907043886</v>
      </c>
    </row>
    <row r="1155" spans="1:29" x14ac:dyDescent="0.25">
      <c r="A1155" s="27">
        <v>45867.270833333336</v>
      </c>
      <c r="B1155" s="28" t="s">
        <v>37</v>
      </c>
      <c r="C1155" s="28" t="str">
        <f>Table_TrackDisplacement[[#This Row],[Epoch]]&amp;"-"&amp;Table_TrackDisplacement[[#This Row],[Track ID]]</f>
        <v>45867.2708333333-250-RL-OP-0046</v>
      </c>
      <c r="D1155" s="34">
        <v>51910.181867460473</v>
      </c>
      <c r="E1155" s="34">
        <v>159188.73459703557</v>
      </c>
      <c r="F1155" s="34">
        <v>18.87901175494688</v>
      </c>
      <c r="G1155" s="34">
        <v>51909.844173640267</v>
      </c>
      <c r="H1155" s="34">
        <v>159187.45868575553</v>
      </c>
      <c r="I1155" s="34">
        <v>18.86651724479438</v>
      </c>
      <c r="J1155" s="33">
        <v>-9.0326342615298927E-5</v>
      </c>
      <c r="K1155" s="33">
        <v>2.9843688244000077E-3</v>
      </c>
      <c r="L1155" s="33">
        <v>-2.5570754920423155E-4</v>
      </c>
      <c r="M1155" s="33">
        <v>1.0733855669968762E-3</v>
      </c>
      <c r="N1155" s="33">
        <v>2.6226235495414585E-3</v>
      </c>
      <c r="O1155" s="33">
        <v>-9.9802112718094804E-4</v>
      </c>
      <c r="P1155" s="29">
        <f>(Table_TrackDisplacement[[#This Row],[LR Track Z]]-Table_TrackDisplacement[[#This Row],[RR Track Z]])*1000</f>
        <v>12.494510152500027</v>
      </c>
      <c r="Q1155" s="29">
        <f>_xlfn.XLOOKUP(Table_TrackDisplacement[[#This Row],[Track ID]],Table__Track_Baseline[Track ID],Table__Track_Baseline[Avg. Cant],"-")</f>
        <v>11.75219657452331</v>
      </c>
      <c r="R1155" s="29">
        <f>Table_TrackDisplacement[[#This Row],[Cant Raw Data]]-Table_TrackDisplacement[[#This Row],[BL Cant Raw Data]]</f>
        <v>0.74231357797671649</v>
      </c>
      <c r="S1155" s="30">
        <f>(Table_TrackDisplacement[[#This Row],[Delta LR Z]]-Table_TrackDisplacement[[#This Row],[Delta RR Z]])*1000</f>
        <v>0.74231357797671649</v>
      </c>
      <c r="T1155" s="29">
        <f>Table_TrackDisplacement[[#This Row],[Cant Delta Data]]-Table_TrackDisplacement[[#This Row],[Raw Cant Change]]</f>
        <v>0</v>
      </c>
      <c r="U1155" s="29">
        <f ca="1">IFERROR(Table_TrackDisplacement[[#This Row],[Cant Raw Data]]-OFFSET(Table_TrackDisplacement[[#This Row],[Cant Raw Data]],-2,0),"-")</f>
        <v>1.3641365406904526</v>
      </c>
      <c r="V1155" s="29">
        <f ca="1">_xlfn.XLOOKUP(Table_TrackDisplacement[[#This Row],[Track ID]],Table__Track_Baseline[Track ID],Table__Track_Baseline[Avg. Twist],"-")</f>
        <v>0.72360451846975593</v>
      </c>
      <c r="W1155" s="29">
        <f ca="1">IFERROR(Table_TrackDisplacement[[#This Row],[Twist Raw Data]]-Table_TrackDisplacement[[#This Row],[BL Twist Raw Data]],"-")</f>
        <v>0.64053202222069672</v>
      </c>
      <c r="X1155" s="29">
        <f ca="1">IFERROR(Table_TrackDisplacement[[#This Row],[Cant Delta Data]]-OFFSET(Table_TrackDisplacement[[#This Row],[Cant Delta Data]],-2,0),"-")</f>
        <v>0.64053202222069672</v>
      </c>
      <c r="Y1155" s="29">
        <f ca="1">IFERROR(Table_TrackDisplacement[[#This Row],[Twist Delta Data]]-Table_TrackDisplacement[[#This Row],[Raw Twist Change]],"-")</f>
        <v>0</v>
      </c>
      <c r="Z115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1319.9025810739242</v>
      </c>
      <c r="AA1155" s="29">
        <f>_xlfn.XLOOKUP(Table_TrackDisplacement[[#This Row],[Track ID]],Table__Track_Baseline[Track ID],Table__Track_Baseline[Avg. Gauge],"-")</f>
        <v>1319.8443684156091</v>
      </c>
      <c r="AB1155" s="29">
        <f>IFERROR(Table_TrackDisplacement[[#This Row],[Gauge Raw Data]]-Table_TrackDisplacement[[#This Row],[BL Gauge Raw Data]],"-")</f>
        <v>5.8212658315142107E-2</v>
      </c>
      <c r="AC115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1.426924840523949</v>
      </c>
    </row>
    <row r="1156" spans="1:29" x14ac:dyDescent="0.25">
      <c r="A1156" s="27">
        <v>45867.270833333336</v>
      </c>
      <c r="B1156" s="28" t="s">
        <v>38</v>
      </c>
      <c r="C1156" s="28" t="str">
        <f>Table_TrackDisplacement[[#This Row],[Epoch]]&amp;"-"&amp;Table_TrackDisplacement[[#This Row],[Track ID]]</f>
        <v>45867.2708333333-250-RL-OP-0047</v>
      </c>
      <c r="D1156" s="34">
        <v>51911.152141496423</v>
      </c>
      <c r="E1156" s="34">
        <v>159188.49144319948</v>
      </c>
      <c r="F1156" s="34">
        <v>18.882328518492972</v>
      </c>
      <c r="G1156" s="34">
        <v>51910.835175044966</v>
      </c>
      <c r="H1156" s="34">
        <v>159187.20944558506</v>
      </c>
      <c r="I1156" s="34">
        <v>18.869138804746513</v>
      </c>
      <c r="J1156" s="33">
        <v>6.7252291046315804E-4</v>
      </c>
      <c r="K1156" s="33">
        <v>2.6898061041720212E-3</v>
      </c>
      <c r="L1156" s="33">
        <v>-4.9101338401413841E-5</v>
      </c>
      <c r="M1156" s="33">
        <v>-7.4113704613409936E-6</v>
      </c>
      <c r="N1156" s="33">
        <v>2.9696048877667636E-3</v>
      </c>
      <c r="O1156" s="33">
        <v>-1.0002912607198766E-3</v>
      </c>
      <c r="P1156" s="29">
        <f>(Table_TrackDisplacement[[#This Row],[LR Track Z]]-Table_TrackDisplacement[[#This Row],[RR Track Z]])*1000</f>
        <v>13.18971374645983</v>
      </c>
      <c r="Q1156" s="29">
        <f>_xlfn.XLOOKUP(Table_TrackDisplacement[[#This Row],[Track ID]],Table__Track_Baseline[Track ID],Table__Track_Baseline[Avg. Cant],"-")</f>
        <v>12.238523824141367</v>
      </c>
      <c r="R1156" s="29">
        <f>Table_TrackDisplacement[[#This Row],[Cant Raw Data]]-Table_TrackDisplacement[[#This Row],[BL Cant Raw Data]]</f>
        <v>0.95118992231846278</v>
      </c>
      <c r="S1156" s="30">
        <f>(Table_TrackDisplacement[[#This Row],[Delta LR Z]]-Table_TrackDisplacement[[#This Row],[Delta RR Z]])*1000</f>
        <v>0.95118992231846278</v>
      </c>
      <c r="T1156" s="29">
        <f>Table_TrackDisplacement[[#This Row],[Cant Delta Data]]-Table_TrackDisplacement[[#This Row],[Raw Cant Change]]</f>
        <v>0</v>
      </c>
      <c r="U1156" s="29">
        <f ca="1">IFERROR(Table_TrackDisplacement[[#This Row],[Cant Raw Data]]-OFFSET(Table_TrackDisplacement[[#This Row],[Cant Raw Data]],-2,0),"-")</f>
        <v>1.3772718643032533</v>
      </c>
      <c r="V1156" s="29">
        <f ca="1">_xlfn.XLOOKUP(Table_TrackDisplacement[[#This Row],[Track ID]],Table__Track_Baseline[Track ID],Table__Track_Baseline[Avg. Twist],"-")</f>
        <v>0.84812950885293503</v>
      </c>
      <c r="W1156" s="29">
        <f ca="1">IFERROR(Table_TrackDisplacement[[#This Row],[Twist Raw Data]]-Table_TrackDisplacement[[#This Row],[BL Twist Raw Data]],"-")</f>
        <v>0.52914235545031829</v>
      </c>
      <c r="X1156" s="29">
        <f ca="1">IFERROR(Table_TrackDisplacement[[#This Row],[Cant Delta Data]]-OFFSET(Table_TrackDisplacement[[#This Row],[Cant Delta Data]],-2,0),"-")</f>
        <v>0.52914235545031829</v>
      </c>
      <c r="Y1156" s="29">
        <f ca="1">IFERROR(Table_TrackDisplacement[[#This Row],[Twist Delta Data]]-Table_TrackDisplacement[[#This Row],[Raw Twist Change]],"-")</f>
        <v>0</v>
      </c>
      <c r="Z115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1320.6663406349858</v>
      </c>
      <c r="AA1156" s="29">
        <f>_xlfn.XLOOKUP(Table_TrackDisplacement[[#This Row],[Track ID]],Table__Track_Baseline[Track ID],Table__Track_Baseline[Avg. Gauge],"-")</f>
        <v>1320.7658031742594</v>
      </c>
      <c r="AB1156" s="29">
        <f>IFERROR(Table_TrackDisplacement[[#This Row],[Gauge Raw Data]]-Table_TrackDisplacement[[#This Row],[BL Gauge Raw Data]],"-")</f>
        <v>-9.9462539273645234E-2</v>
      </c>
      <c r="AC115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1.2022313645873726</v>
      </c>
    </row>
    <row r="1157" spans="1:29" x14ac:dyDescent="0.25">
      <c r="A1157" s="27">
        <v>45867.270833333336</v>
      </c>
      <c r="B1157" s="28" t="s">
        <v>39</v>
      </c>
      <c r="C1157" s="28" t="str">
        <f>Table_TrackDisplacement[[#This Row],[Epoch]]&amp;"-"&amp;Table_TrackDisplacement[[#This Row],[Track ID]]</f>
        <v>45867.2708333333-250-RL-OP-0048</v>
      </c>
      <c r="D1157" s="34">
        <v>51912.123875350415</v>
      </c>
      <c r="E1157" s="34">
        <v>159188.2554052464</v>
      </c>
      <c r="F1157" s="34">
        <v>18.886733255176896</v>
      </c>
      <c r="G1157" s="34">
        <v>51911.806659447015</v>
      </c>
      <c r="H1157" s="34">
        <v>159186.97236626773</v>
      </c>
      <c r="I1157" s="34">
        <v>18.872523159975596</v>
      </c>
      <c r="J1157" s="33">
        <v>7.0030393544584513E-4</v>
      </c>
      <c r="K1157" s="33">
        <v>2.7995757991448045E-3</v>
      </c>
      <c r="L1157" s="33">
        <v>-2.8202988869452383E-4</v>
      </c>
      <c r="M1157" s="33">
        <v>-4.1361789044458419E-5</v>
      </c>
      <c r="N1157" s="33">
        <v>2.8303693979978561E-3</v>
      </c>
      <c r="O1157" s="33">
        <v>-1.0016254829849913E-3</v>
      </c>
      <c r="P1157" s="29">
        <f>(Table_TrackDisplacement[[#This Row],[LR Track Z]]-Table_TrackDisplacement[[#This Row],[RR Track Z]])*1000</f>
        <v>14.210095201299566</v>
      </c>
      <c r="Q1157" s="29">
        <f>_xlfn.XLOOKUP(Table_TrackDisplacement[[#This Row],[Track ID]],Table__Track_Baseline[Track ID],Table__Track_Baseline[Avg. Cant],"-")</f>
        <v>13.490499607009099</v>
      </c>
      <c r="R1157" s="29">
        <f>Table_TrackDisplacement[[#This Row],[Cant Raw Data]]-Table_TrackDisplacement[[#This Row],[BL Cant Raw Data]]</f>
        <v>0.71959559429046749</v>
      </c>
      <c r="S1157" s="30">
        <f>(Table_TrackDisplacement[[#This Row],[Delta LR Z]]-Table_TrackDisplacement[[#This Row],[Delta RR Z]])*1000</f>
        <v>0.71959559429046749</v>
      </c>
      <c r="T1157" s="29">
        <f>Table_TrackDisplacement[[#This Row],[Cant Delta Data]]-Table_TrackDisplacement[[#This Row],[Raw Cant Change]]</f>
        <v>0</v>
      </c>
      <c r="U1157" s="29">
        <f ca="1">IFERROR(Table_TrackDisplacement[[#This Row],[Cant Raw Data]]-OFFSET(Table_TrackDisplacement[[#This Row],[Cant Raw Data]],-2,0),"-")</f>
        <v>1.7155850487995394</v>
      </c>
      <c r="V1157" s="29">
        <f ca="1">_xlfn.XLOOKUP(Table_TrackDisplacement[[#This Row],[Track ID]],Table__Track_Baseline[Track ID],Table__Track_Baseline[Avg. Twist],"-")</f>
        <v>1.7383030324857884</v>
      </c>
      <c r="W1157" s="29">
        <f ca="1">IFERROR(Table_TrackDisplacement[[#This Row],[Twist Raw Data]]-Table_TrackDisplacement[[#This Row],[BL Twist Raw Data]],"-")</f>
        <v>-2.2717983686248999E-2</v>
      </c>
      <c r="X1157" s="29">
        <f ca="1">IFERROR(Table_TrackDisplacement[[#This Row],[Cant Delta Data]]-OFFSET(Table_TrackDisplacement[[#This Row],[Cant Delta Data]],-2,0),"-")</f>
        <v>-2.2717983686248999E-2</v>
      </c>
      <c r="Y1157" s="29">
        <f ca="1">IFERROR(Table_TrackDisplacement[[#This Row],[Twist Delta Data]]-Table_TrackDisplacement[[#This Row],[Raw Twist Change]],"-")</f>
        <v>0</v>
      </c>
      <c r="Z115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1321.7476600920004</v>
      </c>
      <c r="AA1157" s="29">
        <f>_xlfn.XLOOKUP(Table_TrackDisplacement[[#This Row],[Track ID]],Table__Track_Baseline[Track ID],Table__Track_Baseline[Avg. Gauge],"-")</f>
        <v>1321.5922129002581</v>
      </c>
      <c r="AB1157" s="29">
        <f>IFERROR(Table_TrackDisplacement[[#This Row],[Gauge Raw Data]]-Table_TrackDisplacement[[#This Row],[BL Gauge Raw Data]],"-")</f>
        <v>0.15544719174226884</v>
      </c>
      <c r="AC115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1.0338443364144818</v>
      </c>
    </row>
    <row r="1158" spans="1:29" x14ac:dyDescent="0.25">
      <c r="A1158" s="27">
        <v>45867.270833333336</v>
      </c>
      <c r="B1158" s="28" t="s">
        <v>40</v>
      </c>
      <c r="C1158" s="28" t="str">
        <f>Table_TrackDisplacement[[#This Row],[Epoch]]&amp;"-"&amp;Table_TrackDisplacement[[#This Row],[Track ID]]</f>
        <v>45867.2708333333-250-RL-OP-0049</v>
      </c>
      <c r="D1158" s="34">
        <v>51913.095609204407</v>
      </c>
      <c r="E1158" s="34">
        <v>159188.01936729331</v>
      </c>
      <c r="F1158" s="34">
        <v>18.89113799186082</v>
      </c>
      <c r="G1158" s="34">
        <v>51912.778143849064</v>
      </c>
      <c r="H1158" s="34">
        <v>159186.73528695037</v>
      </c>
      <c r="I1158" s="34">
        <v>18.875907515204684</v>
      </c>
      <c r="J1158" s="33">
        <v>7.2808496770448983E-4</v>
      </c>
      <c r="K1158" s="33">
        <v>2.9093454941175878E-3</v>
      </c>
      <c r="L1158" s="33">
        <v>-5.1495843898408111E-4</v>
      </c>
      <c r="M1158" s="33">
        <v>-7.5312207627575845E-5</v>
      </c>
      <c r="N1158" s="33">
        <v>2.6911338500212878E-3</v>
      </c>
      <c r="O1158" s="33">
        <v>-1.0029597052465533E-3</v>
      </c>
      <c r="P1158" s="29">
        <f>(Table_TrackDisplacement[[#This Row],[LR Track Z]]-Table_TrackDisplacement[[#This Row],[RR Track Z]])*1000</f>
        <v>15.23047665613575</v>
      </c>
      <c r="Q1158" s="29">
        <f>_xlfn.XLOOKUP(Table_TrackDisplacement[[#This Row],[Track ID]],Table__Track_Baseline[Track ID],Table__Track_Baseline[Avg. Cant],"-")</f>
        <v>14.742475389873277</v>
      </c>
      <c r="R1158" s="29">
        <f>Table_TrackDisplacement[[#This Row],[Cant Raw Data]]-Table_TrackDisplacement[[#This Row],[BL Cant Raw Data]]</f>
        <v>0.4880012662624722</v>
      </c>
      <c r="S1158" s="30">
        <f>(Table_TrackDisplacement[[#This Row],[Delta LR Z]]-Table_TrackDisplacement[[#This Row],[Delta RR Z]])*1000</f>
        <v>0.4880012662624722</v>
      </c>
      <c r="T1158" s="29">
        <f>Table_TrackDisplacement[[#This Row],[Cant Delta Data]]-Table_TrackDisplacement[[#This Row],[Raw Cant Change]]</f>
        <v>0</v>
      </c>
      <c r="U1158" s="29">
        <f ca="1">IFERROR(Table_TrackDisplacement[[#This Row],[Cant Raw Data]]-OFFSET(Table_TrackDisplacement[[#This Row],[Cant Raw Data]],-2,0),"-")</f>
        <v>2.0407629096759194</v>
      </c>
      <c r="V1158" s="29">
        <f ca="1">_xlfn.XLOOKUP(Table_TrackDisplacement[[#This Row],[Track ID]],Table__Track_Baseline[Track ID],Table__Track_Baseline[Avg. Twist],"-")</f>
        <v>2.50395156573191</v>
      </c>
      <c r="W1158" s="29">
        <f ca="1">IFERROR(Table_TrackDisplacement[[#This Row],[Twist Raw Data]]-Table_TrackDisplacement[[#This Row],[BL Twist Raw Data]],"-")</f>
        <v>-0.46318865605599058</v>
      </c>
      <c r="X1158" s="29">
        <f ca="1">IFERROR(Table_TrackDisplacement[[#This Row],[Cant Delta Data]]-OFFSET(Table_TrackDisplacement[[#This Row],[Cant Delta Data]],-2,0),"-")</f>
        <v>-0.46318865605599058</v>
      </c>
      <c r="Y1158" s="29">
        <f ca="1">IFERROR(Table_TrackDisplacement[[#This Row],[Twist Delta Data]]-Table_TrackDisplacement[[#This Row],[Raw Twist Change]],"-")</f>
        <v>0</v>
      </c>
      <c r="Z115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1322.8297495876211</v>
      </c>
      <c r="AA1158" s="29">
        <f>_xlfn.XLOOKUP(Table_TrackDisplacement[[#This Row],[Track ID]],Table__Track_Baseline[Track ID],Table__Track_Baseline[Avg. Gauge],"-")</f>
        <v>1322.4197928471017</v>
      </c>
      <c r="AB1158" s="29">
        <f>IFERROR(Table_TrackDisplacement[[#This Row],[Gauge Raw Data]]-Table_TrackDisplacement[[#This Row],[BL Gauge Raw Data]],"-")</f>
        <v>0.40995674051941933</v>
      </c>
      <c r="AC115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0.96499149158141717</v>
      </c>
    </row>
    <row r="1159" spans="1:29" x14ac:dyDescent="0.25">
      <c r="A1159" s="27">
        <v>45869.291666666664</v>
      </c>
      <c r="B1159" s="28" t="s">
        <v>12</v>
      </c>
      <c r="C1159" s="28" t="str">
        <f>Table_TrackDisplacement[[#This Row],[Epoch]]&amp;"-"&amp;Table_TrackDisplacement[[#This Row],[Track ID]]</f>
        <v>45869.2916666667-250-RL-OP-0021</v>
      </c>
      <c r="D1159" s="34">
        <v>51886.101888003854</v>
      </c>
      <c r="E1159" s="34">
        <v>159195.44568170901</v>
      </c>
      <c r="F1159" s="34">
        <v>18.86977464079656</v>
      </c>
      <c r="G1159" s="34">
        <v>51885.742954659283</v>
      </c>
      <c r="H1159" s="34">
        <v>159194.18662102622</v>
      </c>
      <c r="I1159" s="34">
        <v>18.865787533191366</v>
      </c>
      <c r="J1159" s="33">
        <v>-9.5402773877140135E-4</v>
      </c>
      <c r="K1159" s="33">
        <v>-1.7215055413544178E-4</v>
      </c>
      <c r="L1159" s="33">
        <v>-2.8171598076909277E-4</v>
      </c>
      <c r="M1159" s="33">
        <v>-2.1482046577148139E-5</v>
      </c>
      <c r="N1159" s="33">
        <v>-7.4700394179672003E-5</v>
      </c>
      <c r="O1159" s="33">
        <v>-2.8111224920834843E-4</v>
      </c>
      <c r="P1159" s="29">
        <f>(Table_TrackDisplacement[[#This Row],[LR Track Z]]-Table_TrackDisplacement[[#This Row],[RR Track Z]])*1000</f>
        <v>3.9871076051944954</v>
      </c>
      <c r="Q1159" s="29">
        <f>_xlfn.XLOOKUP(Table_TrackDisplacement[[#This Row],[Track ID]],Table__Track_Baseline[Track ID],Table__Track_Baseline[Avg. Cant],"-")</f>
        <v>3.9877113367552397</v>
      </c>
      <c r="R1159" s="29">
        <f>Table_TrackDisplacement[[#This Row],[Cant Raw Data]]-Table_TrackDisplacement[[#This Row],[BL Cant Raw Data]]</f>
        <v>-6.0373156074433609E-4</v>
      </c>
      <c r="S1159" s="30">
        <f>(Table_TrackDisplacement[[#This Row],[Delta LR Z]]-Table_TrackDisplacement[[#This Row],[Delta RR Z]])*1000</f>
        <v>-6.0373156074433609E-4</v>
      </c>
      <c r="T1159" s="29">
        <f>Table_TrackDisplacement[[#This Row],[Cant Delta Data]]-Table_TrackDisplacement[[#This Row],[Raw Cant Change]]</f>
        <v>0</v>
      </c>
      <c r="U1159" s="29">
        <f ca="1">IFERROR(Table_TrackDisplacement[[#This Row],[Cant Raw Data]]-OFFSET(Table_TrackDisplacement[[#This Row],[Cant Raw Data]],-2,0),"-")</f>
        <v>-10.222987596105071</v>
      </c>
      <c r="V1159" s="29" t="str">
        <f ca="1">_xlfn.XLOOKUP(Table_TrackDisplacement[[#This Row],[Track ID]],Table__Track_Baseline[Track ID],Table__Track_Baseline[Avg. Twist],"-")</f>
        <v>-</v>
      </c>
      <c r="W1159" s="29" t="str">
        <f ca="1">IFERROR(Table_TrackDisplacement[[#This Row],[Twist Raw Data]]-Table_TrackDisplacement[[#This Row],[BL Twist Raw Data]],"-")</f>
        <v>-</v>
      </c>
      <c r="X1159" s="29">
        <f ca="1">IFERROR(Table_TrackDisplacement[[#This Row],[Cant Delta Data]]-OFFSET(Table_TrackDisplacement[[#This Row],[Cant Delta Data]],-2,0),"-")</f>
        <v>-0.72019932585121182</v>
      </c>
      <c r="Y1159" s="29" t="str">
        <f ca="1">IFERROR(Table_TrackDisplacement[[#This Row],[Twist Delta Data]]-Table_TrackDisplacement[[#This Row],[Raw Twist Change]],"-")</f>
        <v>-</v>
      </c>
      <c r="Z115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1309.2298674457663</v>
      </c>
      <c r="AA1159" s="29">
        <f>_xlfn.XLOOKUP(Table_TrackDisplacement[[#This Row],[Track ID]],Table__Track_Baseline[Track ID],Table__Track_Baseline[Avg. Gauge],"-")</f>
        <v>1309.5795373260466</v>
      </c>
      <c r="AB1159" s="29">
        <f>IFERROR(Table_TrackDisplacement[[#This Row],[Gauge Raw Data]]-Table_TrackDisplacement[[#This Row],[BL Gauge Raw Data]],"-")</f>
        <v>-0.34966988028031665</v>
      </c>
      <c r="AC115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0.93762378713280381</v>
      </c>
    </row>
    <row r="1160" spans="1:29" x14ac:dyDescent="0.25">
      <c r="A1160" s="27">
        <v>45869.291666666664</v>
      </c>
      <c r="B1160" s="28" t="s">
        <v>13</v>
      </c>
      <c r="C1160" s="28" t="str">
        <f>Table_TrackDisplacement[[#This Row],[Epoch]]&amp;"-"&amp;Table_TrackDisplacement[[#This Row],[Track ID]]</f>
        <v>45869.2916666667-250-RL-OP-0022</v>
      </c>
      <c r="D1160" s="34">
        <v>51887.0635346048</v>
      </c>
      <c r="E1160" s="34">
        <v>159195.17139037082</v>
      </c>
      <c r="F1160" s="34">
        <v>18.869497718698447</v>
      </c>
      <c r="G1160" s="34">
        <v>51886.703957855534</v>
      </c>
      <c r="H1160" s="34">
        <v>159193.91008379814</v>
      </c>
      <c r="I1160" s="34">
        <v>18.865652356738678</v>
      </c>
      <c r="J1160" s="33">
        <v>-8.9753687643678859E-4</v>
      </c>
      <c r="K1160" s="33">
        <v>2.5911314878612757E-5</v>
      </c>
      <c r="L1160" s="33">
        <v>-6.2788946414471525E-4</v>
      </c>
      <c r="M1160" s="33">
        <v>-4.7301822633016855E-5</v>
      </c>
      <c r="N1160" s="33">
        <v>-1.6448454698547721E-4</v>
      </c>
      <c r="O1160" s="33">
        <v>-6.189875487372376E-4</v>
      </c>
      <c r="P1160" s="29">
        <f>(Table_TrackDisplacement[[#This Row],[LR Track Z]]-Table_TrackDisplacement[[#This Row],[RR Track Z]])*1000</f>
        <v>3.8453619597689226</v>
      </c>
      <c r="Q1160" s="29">
        <f>_xlfn.XLOOKUP(Table_TrackDisplacement[[#This Row],[Track ID]],Table__Track_Baseline[Track ID],Table__Track_Baseline[Avg. Cant],"-")</f>
        <v>3.8542638751764002</v>
      </c>
      <c r="R1160" s="29">
        <f>Table_TrackDisplacement[[#This Row],[Cant Raw Data]]-Table_TrackDisplacement[[#This Row],[BL Cant Raw Data]]</f>
        <v>-8.9019154074776452E-3</v>
      </c>
      <c r="S1160" s="30">
        <f>(Table_TrackDisplacement[[#This Row],[Delta LR Z]]-Table_TrackDisplacement[[#This Row],[Delta RR Z]])*1000</f>
        <v>-8.9019154074776452E-3</v>
      </c>
      <c r="T1160" s="29">
        <f>Table_TrackDisplacement[[#This Row],[Cant Delta Data]]-Table_TrackDisplacement[[#This Row],[Raw Cant Change]]</f>
        <v>0</v>
      </c>
      <c r="U1160" s="29">
        <f ca="1">IFERROR(Table_TrackDisplacement[[#This Row],[Cant Raw Data]]-OFFSET(Table_TrackDisplacement[[#This Row],[Cant Raw Data]],-2,0),"-")</f>
        <v>-11.385114696366827</v>
      </c>
      <c r="V1160" s="29" t="str">
        <f ca="1">_xlfn.XLOOKUP(Table_TrackDisplacement[[#This Row],[Track ID]],Table__Track_Baseline[Track ID],Table__Track_Baseline[Avg. Twist],"-")</f>
        <v>-</v>
      </c>
      <c r="W1160" s="29" t="str">
        <f ca="1">IFERROR(Table_TrackDisplacement[[#This Row],[Twist Raw Data]]-Table_TrackDisplacement[[#This Row],[BL Twist Raw Data]],"-")</f>
        <v>-</v>
      </c>
      <c r="X1160" s="29">
        <f ca="1">IFERROR(Table_TrackDisplacement[[#This Row],[Cant Delta Data]]-OFFSET(Table_TrackDisplacement[[#This Row],[Cant Delta Data]],-2,0),"-")</f>
        <v>-0.49690318166994984</v>
      </c>
      <c r="Y1160" s="29" t="str">
        <f ca="1">IFERROR(Table_TrackDisplacement[[#This Row],[Twist Delta Data]]-Table_TrackDisplacement[[#This Row],[Raw Twist Change]],"-")</f>
        <v>-</v>
      </c>
      <c r="Z116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1311.5656657972145</v>
      </c>
      <c r="AA1160" s="29">
        <f>_xlfn.XLOOKUP(Table_TrackDisplacement[[#This Row],[Track ID]],Table__Track_Baseline[Track ID],Table__Track_Baseline[Avg. Gauge],"-")</f>
        <v>1311.6159795455751</v>
      </c>
      <c r="AB1160" s="29">
        <f>IFERROR(Table_TrackDisplacement[[#This Row],[Gauge Raw Data]]-Table_TrackDisplacement[[#This Row],[BL Gauge Raw Data]],"-")</f>
        <v>-5.0313748360622412E-2</v>
      </c>
      <c r="AC116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0.87133775026082394</v>
      </c>
    </row>
    <row r="1161" spans="1:29" x14ac:dyDescent="0.25">
      <c r="A1161" s="27">
        <v>45869.291666666664</v>
      </c>
      <c r="B1161" s="28" t="s">
        <v>14</v>
      </c>
      <c r="C1161" s="28" t="str">
        <f>Table_TrackDisplacement[[#This Row],[Epoch]]&amp;"-"&amp;Table_TrackDisplacement[[#This Row],[Track ID]]</f>
        <v>45869.2916666667-250-RL-OP-0023</v>
      </c>
      <c r="D1161" s="34">
        <v>51888.025181205747</v>
      </c>
      <c r="E1161" s="34">
        <v>159194.89709903265</v>
      </c>
      <c r="F1161" s="34">
        <v>18.869220796600338</v>
      </c>
      <c r="G1161" s="34">
        <v>51887.664961051785</v>
      </c>
      <c r="H1161" s="34">
        <v>159193.63354657005</v>
      </c>
      <c r="I1161" s="34">
        <v>18.865517180285991</v>
      </c>
      <c r="J1161" s="33">
        <v>-8.4104601410217583E-4</v>
      </c>
      <c r="K1161" s="33">
        <v>2.2397324210032821E-4</v>
      </c>
      <c r="L1161" s="33">
        <v>-9.7406294751678502E-4</v>
      </c>
      <c r="M1161" s="33">
        <v>-7.3121591412927955E-5</v>
      </c>
      <c r="N1161" s="33">
        <v>-2.5426867068745196E-4</v>
      </c>
      <c r="O1161" s="33">
        <v>-9.5686284826612678E-4</v>
      </c>
      <c r="P1161" s="29">
        <f>(Table_TrackDisplacement[[#This Row],[LR Track Z]]-Table_TrackDisplacement[[#This Row],[RR Track Z]])*1000</f>
        <v>3.7036163143469025</v>
      </c>
      <c r="Q1161" s="29">
        <f>_xlfn.XLOOKUP(Table_TrackDisplacement[[#This Row],[Track ID]],Table__Track_Baseline[Track ID],Table__Track_Baseline[Avg. Cant],"-")</f>
        <v>3.7208164135975608</v>
      </c>
      <c r="R1161" s="29">
        <f>Table_TrackDisplacement[[#This Row],[Cant Raw Data]]-Table_TrackDisplacement[[#This Row],[BL Cant Raw Data]]</f>
        <v>-1.7200099250658241E-2</v>
      </c>
      <c r="S1161" s="30">
        <f>(Table_TrackDisplacement[[#This Row],[Delta LR Z]]-Table_TrackDisplacement[[#This Row],[Delta RR Z]])*1000</f>
        <v>-1.7200099250658241E-2</v>
      </c>
      <c r="T1161" s="29">
        <f>Table_TrackDisplacement[[#This Row],[Cant Delta Data]]-Table_TrackDisplacement[[#This Row],[Raw Cant Change]]</f>
        <v>0</v>
      </c>
      <c r="U1161" s="29">
        <f ca="1">IFERROR(Table_TrackDisplacement[[#This Row],[Cant Raw Data]]-OFFSET(Table_TrackDisplacement[[#This Row],[Cant Raw Data]],-2,0),"-")</f>
        <v>-0.28349129084759284</v>
      </c>
      <c r="V1161" s="29">
        <f ca="1">_xlfn.XLOOKUP(Table_TrackDisplacement[[#This Row],[Track ID]],Table__Track_Baseline[Track ID],Table__Track_Baseline[Avg. Twist],"-")</f>
        <v>-0.26689492315767893</v>
      </c>
      <c r="W1161" s="29">
        <f ca="1">IFERROR(Table_TrackDisplacement[[#This Row],[Twist Raw Data]]-Table_TrackDisplacement[[#This Row],[BL Twist Raw Data]],"-")</f>
        <v>-1.6596367689913905E-2</v>
      </c>
      <c r="X1161" s="29">
        <f ca="1">IFERROR(Table_TrackDisplacement[[#This Row],[Cant Delta Data]]-OFFSET(Table_TrackDisplacement[[#This Row],[Cant Delta Data]],-2,0),"-")</f>
        <v>-1.6596367689913905E-2</v>
      </c>
      <c r="Y1161" s="29">
        <f ca="1">IFERROR(Table_TrackDisplacement[[#This Row],[Twist Delta Data]]-Table_TrackDisplacement[[#This Row],[Raw Twist Change]],"-")</f>
        <v>0</v>
      </c>
      <c r="Z116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1313.9014810187716</v>
      </c>
      <c r="AA1161" s="29">
        <f>_xlfn.XLOOKUP(Table_TrackDisplacement[[#This Row],[Track ID]],Table__Track_Baseline[Track ID],Table__Track_Baseline[Avg. Gauge],"-")</f>
        <v>1313.6524365911453</v>
      </c>
      <c r="AB1161" s="29">
        <f>IFERROR(Table_TrackDisplacement[[#This Row],[Gauge Raw Data]]-Table_TrackDisplacement[[#This Row],[BL Gauge Raw Data]],"-")</f>
        <v>0.24904442762635881</v>
      </c>
      <c r="AC116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0.90483097290254266</v>
      </c>
    </row>
    <row r="1162" spans="1:29" x14ac:dyDescent="0.25">
      <c r="A1162" s="27">
        <v>45869.291666666664</v>
      </c>
      <c r="B1162" s="28" t="s">
        <v>15</v>
      </c>
      <c r="C1162" s="28" t="str">
        <f>Table_TrackDisplacement[[#This Row],[Epoch]]&amp;"-"&amp;Table_TrackDisplacement[[#This Row],[Track ID]]</f>
        <v>45869.2916666667-250-RL-OP-0024</v>
      </c>
      <c r="D1162" s="34">
        <v>51888.986288492531</v>
      </c>
      <c r="E1162" s="34">
        <v>159194.62201568196</v>
      </c>
      <c r="F1162" s="34">
        <v>18.868826216423926</v>
      </c>
      <c r="G1162" s="34">
        <v>51888.624104054346</v>
      </c>
      <c r="H1162" s="34">
        <v>159193.35707270369</v>
      </c>
      <c r="I1162" s="34">
        <v>18.864752301102019</v>
      </c>
      <c r="J1162" s="33">
        <v>-2.3414002498611808E-5</v>
      </c>
      <c r="K1162" s="33">
        <v>-8.2444777945056558E-5</v>
      </c>
      <c r="L1162" s="33">
        <v>-6.8873569210126107E-4</v>
      </c>
      <c r="M1162" s="33">
        <v>-9.9204866273794323E-4</v>
      </c>
      <c r="N1162" s="33">
        <v>2.6460736989974976E-5</v>
      </c>
      <c r="O1162" s="33">
        <v>-7.0080566504415742E-4</v>
      </c>
      <c r="P1162" s="29">
        <f>(Table_TrackDisplacement[[#This Row],[LR Track Z]]-Table_TrackDisplacement[[#This Row],[RR Track Z]])*1000</f>
        <v>4.0739153219071511</v>
      </c>
      <c r="Q1162" s="29">
        <f>_xlfn.XLOOKUP(Table_TrackDisplacement[[#This Row],[Track ID]],Table__Track_Baseline[Track ID],Table__Track_Baseline[Avg. Cant],"-")</f>
        <v>4.0618453489642548</v>
      </c>
      <c r="R1162" s="29">
        <f>Table_TrackDisplacement[[#This Row],[Cant Raw Data]]-Table_TrackDisplacement[[#This Row],[BL Cant Raw Data]]</f>
        <v>1.2069972942896356E-2</v>
      </c>
      <c r="S1162" s="30">
        <f>(Table_TrackDisplacement[[#This Row],[Delta LR Z]]-Table_TrackDisplacement[[#This Row],[Delta RR Z]])*1000</f>
        <v>1.2069972942896356E-2</v>
      </c>
      <c r="T1162" s="29">
        <f>Table_TrackDisplacement[[#This Row],[Cant Delta Data]]-Table_TrackDisplacement[[#This Row],[Raw Cant Change]]</f>
        <v>0</v>
      </c>
      <c r="U1162" s="29">
        <f ca="1">IFERROR(Table_TrackDisplacement[[#This Row],[Cant Raw Data]]-OFFSET(Table_TrackDisplacement[[#This Row],[Cant Raw Data]],-2,0),"-")</f>
        <v>0.22855336213822852</v>
      </c>
      <c r="V1162" s="29">
        <f ca="1">_xlfn.XLOOKUP(Table_TrackDisplacement[[#This Row],[Track ID]],Table__Track_Baseline[Track ID],Table__Track_Baseline[Avg. Twist],"-")</f>
        <v>0.20758147378785452</v>
      </c>
      <c r="W1162" s="29">
        <f ca="1">IFERROR(Table_TrackDisplacement[[#This Row],[Twist Raw Data]]-Table_TrackDisplacement[[#This Row],[BL Twist Raw Data]],"-")</f>
        <v>2.0971888350374002E-2</v>
      </c>
      <c r="X1162" s="29">
        <f ca="1">IFERROR(Table_TrackDisplacement[[#This Row],[Cant Delta Data]]-OFFSET(Table_TrackDisplacement[[#This Row],[Cant Delta Data]],-2,0),"-")</f>
        <v>2.0971888350374002E-2</v>
      </c>
      <c r="Y1162" s="29">
        <f ca="1">IFERROR(Table_TrackDisplacement[[#This Row],[Twist Delta Data]]-Table_TrackDisplacement[[#This Row],[Raw Twist Change]],"-")</f>
        <v>0</v>
      </c>
      <c r="Z116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1315.7791996908479</v>
      </c>
      <c r="AA1162" s="29">
        <f>_xlfn.XLOOKUP(Table_TrackDisplacement[[#This Row],[Track ID]],Table__Track_Baseline[Track ID],Table__Track_Baseline[Avg. Gauge],"-")</f>
        <v>1315.6175827293309</v>
      </c>
      <c r="AB1162" s="29">
        <f>IFERROR(Table_TrackDisplacement[[#This Row],[Gauge Raw Data]]-Table_TrackDisplacement[[#This Row],[BL Gauge Raw Data]],"-")</f>
        <v>0.16161696151698379</v>
      </c>
      <c r="AC116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0.97481239243614037</v>
      </c>
    </row>
    <row r="1163" spans="1:29" x14ac:dyDescent="0.25">
      <c r="A1163" s="27">
        <v>45869.291666666664</v>
      </c>
      <c r="B1163" s="28" t="s">
        <v>16</v>
      </c>
      <c r="C1163" s="28" t="str">
        <f>Table_TrackDisplacement[[#This Row],[Epoch]]&amp;"-"&amp;Table_TrackDisplacement[[#This Row],[Track ID]]</f>
        <v>45869.2916666667-250-RL-OP-0025</v>
      </c>
      <c r="D1163" s="34">
        <v>51889.947664755273</v>
      </c>
      <c r="E1163" s="34">
        <v>159194.34677847879</v>
      </c>
      <c r="F1163" s="34">
        <v>18.868421951254046</v>
      </c>
      <c r="G1163" s="34">
        <v>51889.584962801164</v>
      </c>
      <c r="H1163" s="34">
        <v>159193.08003528396</v>
      </c>
      <c r="I1163" s="34">
        <v>18.863893962337269</v>
      </c>
      <c r="J1163" s="33">
        <v>-4.8737390898168087E-5</v>
      </c>
      <c r="K1163" s="33">
        <v>-1.7161280266009271E-4</v>
      </c>
      <c r="L1163" s="33">
        <v>-3.5208816030163348E-4</v>
      </c>
      <c r="M1163" s="33">
        <v>-9.8292071925243363E-4</v>
      </c>
      <c r="N1163" s="33">
        <v>5.683695781044662E-5</v>
      </c>
      <c r="O1163" s="33">
        <v>-3.5733839955653934E-4</v>
      </c>
      <c r="P1163" s="29">
        <f>(Table_TrackDisplacement[[#This Row],[LR Track Z]]-Table_TrackDisplacement[[#This Row],[RR Track Z]])*1000</f>
        <v>4.5279889167773035</v>
      </c>
      <c r="Q1163" s="29">
        <f>_xlfn.XLOOKUP(Table_TrackDisplacement[[#This Row],[Track ID]],Table__Track_Baseline[Track ID],Table__Track_Baseline[Avg. Cant],"-")</f>
        <v>4.5227386775223977</v>
      </c>
      <c r="R1163" s="29">
        <f>Table_TrackDisplacement[[#This Row],[Cant Raw Data]]-Table_TrackDisplacement[[#This Row],[BL Cant Raw Data]]</f>
        <v>5.2502392549058641E-3</v>
      </c>
      <c r="S1163" s="30">
        <f>(Table_TrackDisplacement[[#This Row],[Delta LR Z]]-Table_TrackDisplacement[[#This Row],[Delta RR Z]])*1000</f>
        <v>5.2502392549058641E-3</v>
      </c>
      <c r="T1163" s="29">
        <f>Table_TrackDisplacement[[#This Row],[Cant Delta Data]]-Table_TrackDisplacement[[#This Row],[Raw Cant Change]]</f>
        <v>0</v>
      </c>
      <c r="U1163" s="29">
        <f ca="1">IFERROR(Table_TrackDisplacement[[#This Row],[Cant Raw Data]]-OFFSET(Table_TrackDisplacement[[#This Row],[Cant Raw Data]],-2,0),"-")</f>
        <v>0.824372602430401</v>
      </c>
      <c r="V1163" s="29">
        <f ca="1">_xlfn.XLOOKUP(Table_TrackDisplacement[[#This Row],[Track ID]],Table__Track_Baseline[Track ID],Table__Track_Baseline[Avg. Twist],"-")</f>
        <v>0.8019222639248369</v>
      </c>
      <c r="W1163" s="29">
        <f ca="1">IFERROR(Table_TrackDisplacement[[#This Row],[Twist Raw Data]]-Table_TrackDisplacement[[#This Row],[BL Twist Raw Data]],"-")</f>
        <v>2.2450338505564105E-2</v>
      </c>
      <c r="X1163" s="29">
        <f ca="1">IFERROR(Table_TrackDisplacement[[#This Row],[Cant Delta Data]]-OFFSET(Table_TrackDisplacement[[#This Row],[Cant Delta Data]],-2,0),"-")</f>
        <v>2.2450338505564105E-2</v>
      </c>
      <c r="Y1163" s="29">
        <f ca="1">IFERROR(Table_TrackDisplacement[[#This Row],[Twist Delta Data]]-Table_TrackDisplacement[[#This Row],[Raw Twist Change]],"-")</f>
        <v>0</v>
      </c>
      <c r="Z116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1317.6537981809909</v>
      </c>
      <c r="AA1163" s="29">
        <f>_xlfn.XLOOKUP(Table_TrackDisplacement[[#This Row],[Track ID]],Table__Track_Baseline[Track ID],Table__Track_Baseline[Avg. Gauge],"-")</f>
        <v>1317.6166071174061</v>
      </c>
      <c r="AB1163" s="29">
        <f>IFERROR(Table_TrackDisplacement[[#This Row],[Gauge Raw Data]]-Table_TrackDisplacement[[#This Row],[BL Gauge Raw Data]],"-")</f>
        <v>3.7191063584714357E-2</v>
      </c>
      <c r="AC116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0.96172519414141056</v>
      </c>
    </row>
    <row r="1164" spans="1:29" x14ac:dyDescent="0.25">
      <c r="A1164" s="27">
        <v>45869.291666666664</v>
      </c>
      <c r="B1164" s="28" t="s">
        <v>17</v>
      </c>
      <c r="C1164" s="28" t="str">
        <f>Table_TrackDisplacement[[#This Row],[Epoch]]&amp;"-"&amp;Table_TrackDisplacement[[#This Row],[Track ID]]</f>
        <v>45869.2916666667-250-RL-OP-0026</v>
      </c>
      <c r="D1164" s="34">
        <v>51890.909041018014</v>
      </c>
      <c r="E1164" s="34">
        <v>159194.07154127565</v>
      </c>
      <c r="F1164" s="34">
        <v>18.868017686084166</v>
      </c>
      <c r="G1164" s="34">
        <v>51890.545821547981</v>
      </c>
      <c r="H1164" s="34">
        <v>159192.80299786426</v>
      </c>
      <c r="I1164" s="34">
        <v>18.863035623572515</v>
      </c>
      <c r="J1164" s="33">
        <v>-7.4060779297724366E-5</v>
      </c>
      <c r="K1164" s="33">
        <v>-2.6078082737512887E-4</v>
      </c>
      <c r="L1164" s="33">
        <v>-1.5440628502005893E-5</v>
      </c>
      <c r="M1164" s="33">
        <v>-9.7379278304288164E-4</v>
      </c>
      <c r="N1164" s="33">
        <v>8.7213178630918264E-5</v>
      </c>
      <c r="O1164" s="33">
        <v>-1.3871134079579406E-5</v>
      </c>
      <c r="P1164" s="29">
        <f>(Table_TrackDisplacement[[#This Row],[LR Track Z]]-Table_TrackDisplacement[[#This Row],[RR Track Z]])*1000</f>
        <v>4.9820625116510087</v>
      </c>
      <c r="Q1164" s="29">
        <f>_xlfn.XLOOKUP(Table_TrackDisplacement[[#This Row],[Track ID]],Table__Track_Baseline[Track ID],Table__Track_Baseline[Avg. Cant],"-")</f>
        <v>4.9836320060734352</v>
      </c>
      <c r="R1164" s="29">
        <f>Table_TrackDisplacement[[#This Row],[Cant Raw Data]]-Table_TrackDisplacement[[#This Row],[BL Cant Raw Data]]</f>
        <v>-1.5694944224264873E-3</v>
      </c>
      <c r="S1164" s="30">
        <f>(Table_TrackDisplacement[[#This Row],[Delta LR Z]]-Table_TrackDisplacement[[#This Row],[Delta RR Z]])*1000</f>
        <v>-1.5694944224264873E-3</v>
      </c>
      <c r="T1164" s="29">
        <f>Table_TrackDisplacement[[#This Row],[Cant Delta Data]]-Table_TrackDisplacement[[#This Row],[Raw Cant Change]]</f>
        <v>0</v>
      </c>
      <c r="U1164" s="29">
        <f ca="1">IFERROR(Table_TrackDisplacement[[#This Row],[Cant Raw Data]]-OFFSET(Table_TrackDisplacement[[#This Row],[Cant Raw Data]],-2,0),"-")</f>
        <v>0.90814718974385755</v>
      </c>
      <c r="V1164" s="29">
        <f ca="1">_xlfn.XLOOKUP(Table_TrackDisplacement[[#This Row],[Track ID]],Table__Track_Baseline[Track ID],Table__Track_Baseline[Avg. Twist],"-")</f>
        <v>0.9217866571091804</v>
      </c>
      <c r="W1164" s="29">
        <f ca="1">IFERROR(Table_TrackDisplacement[[#This Row],[Twist Raw Data]]-Table_TrackDisplacement[[#This Row],[BL Twist Raw Data]],"-")</f>
        <v>-1.3639467365322844E-2</v>
      </c>
      <c r="X1164" s="29">
        <f ca="1">IFERROR(Table_TrackDisplacement[[#This Row],[Cant Delta Data]]-OFFSET(Table_TrackDisplacement[[#This Row],[Cant Delta Data]],-2,0),"-")</f>
        <v>-1.3639467365322844E-2</v>
      </c>
      <c r="Y1164" s="29">
        <f ca="1">IFERROR(Table_TrackDisplacement[[#This Row],[Twist Delta Data]]-Table_TrackDisplacement[[#This Row],[Raw Twist Change]],"-")</f>
        <v>0</v>
      </c>
      <c r="Z116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1319.5285487449451</v>
      </c>
      <c r="AA1164" s="29">
        <f>_xlfn.XLOOKUP(Table_TrackDisplacement[[#This Row],[Track ID]],Table__Track_Baseline[Track ID],Table__Track_Baseline[Avg. Gauge],"-")</f>
        <v>1319.6157879683969</v>
      </c>
      <c r="AB1164" s="29">
        <f>IFERROR(Table_TrackDisplacement[[#This Row],[Gauge Raw Data]]-Table_TrackDisplacement[[#This Row],[BL Gauge Raw Data]],"-")</f>
        <v>-8.7239223451888392E-2</v>
      </c>
      <c r="AC116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0.96468646206534614</v>
      </c>
    </row>
    <row r="1165" spans="1:29" x14ac:dyDescent="0.25">
      <c r="A1165" s="27">
        <v>45869.291666666664</v>
      </c>
      <c r="B1165" s="28" t="s">
        <v>18</v>
      </c>
      <c r="C1165" s="28" t="str">
        <f>Table_TrackDisplacement[[#This Row],[Epoch]]&amp;"-"&amp;Table_TrackDisplacement[[#This Row],[Track ID]]</f>
        <v>45869.2916666667-250-RL-OP-0027</v>
      </c>
      <c r="D1165" s="34">
        <v>51891.870085166687</v>
      </c>
      <c r="E1165" s="34">
        <v>159193.79534240576</v>
      </c>
      <c r="F1165" s="34">
        <v>18.865661447731828</v>
      </c>
      <c r="G1165" s="34">
        <v>51891.504352850017</v>
      </c>
      <c r="H1165" s="34">
        <v>159192.52690828382</v>
      </c>
      <c r="I1165" s="34">
        <v>18.860959197096111</v>
      </c>
      <c r="J1165" s="33">
        <v>-9.1250735567882657E-4</v>
      </c>
      <c r="K1165" s="33">
        <v>3.0419288668781519E-4</v>
      </c>
      <c r="L1165" s="33">
        <v>-2.2264352850243085E-7</v>
      </c>
      <c r="M1165" s="33">
        <v>-5.9322828019503504E-4</v>
      </c>
      <c r="N1165" s="33">
        <v>2.5707134045660496E-4</v>
      </c>
      <c r="O1165" s="33">
        <v>-3.2367052087067805E-4</v>
      </c>
      <c r="P1165" s="29">
        <f>(Table_TrackDisplacement[[#This Row],[LR Track Z]]-Table_TrackDisplacement[[#This Row],[RR Track Z]])*1000</f>
        <v>4.7022506357166094</v>
      </c>
      <c r="Q1165" s="29">
        <f>_xlfn.XLOOKUP(Table_TrackDisplacement[[#This Row],[Track ID]],Table__Track_Baseline[Track ID],Table__Track_Baseline[Avg. Cant],"-")</f>
        <v>4.3788027583744338</v>
      </c>
      <c r="R1165" s="29">
        <f>Table_TrackDisplacement[[#This Row],[Cant Raw Data]]-Table_TrackDisplacement[[#This Row],[BL Cant Raw Data]]</f>
        <v>0.32344787734217562</v>
      </c>
      <c r="S1165" s="30">
        <f>(Table_TrackDisplacement[[#This Row],[Delta LR Z]]-Table_TrackDisplacement[[#This Row],[Delta RR Z]])*1000</f>
        <v>0.32344787734217562</v>
      </c>
      <c r="T1165" s="29">
        <f>Table_TrackDisplacement[[#This Row],[Cant Delta Data]]-Table_TrackDisplacement[[#This Row],[Raw Cant Change]]</f>
        <v>0</v>
      </c>
      <c r="U1165" s="29">
        <f ca="1">IFERROR(Table_TrackDisplacement[[#This Row],[Cant Raw Data]]-OFFSET(Table_TrackDisplacement[[#This Row],[Cant Raw Data]],-2,0),"-")</f>
        <v>0.17426171893930587</v>
      </c>
      <c r="V1165" s="29">
        <f ca="1">_xlfn.XLOOKUP(Table_TrackDisplacement[[#This Row],[Track ID]],Table__Track_Baseline[Track ID],Table__Track_Baseline[Avg. Twist],"-")</f>
        <v>-0.14393591914796389</v>
      </c>
      <c r="W1165" s="29">
        <f ca="1">IFERROR(Table_TrackDisplacement[[#This Row],[Twist Raw Data]]-Table_TrackDisplacement[[#This Row],[BL Twist Raw Data]],"-")</f>
        <v>0.31819763808726975</v>
      </c>
      <c r="X1165" s="29">
        <f ca="1">IFERROR(Table_TrackDisplacement[[#This Row],[Cant Delta Data]]-OFFSET(Table_TrackDisplacement[[#This Row],[Cant Delta Data]],-2,0),"-")</f>
        <v>0.31819763808726975</v>
      </c>
      <c r="Y1165" s="29">
        <f ca="1">IFERROR(Table_TrackDisplacement[[#This Row],[Twist Delta Data]]-Table_TrackDisplacement[[#This Row],[Raw Twist Change]],"-")</f>
        <v>0</v>
      </c>
      <c r="Z116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1320.116419232291</v>
      </c>
      <c r="AA1165" s="29">
        <f>_xlfn.XLOOKUP(Table_TrackDisplacement[[#This Row],[Track ID]],Table__Track_Baseline[Track ID],Table__Track_Baseline[Avg. Gauge],"-")</f>
        <v>1320.1585236010314</v>
      </c>
      <c r="AB1165" s="29">
        <f>IFERROR(Table_TrackDisplacement[[#This Row],[Gauge Raw Data]]-Table_TrackDisplacement[[#This Row],[BL Gauge Raw Data]],"-")</f>
        <v>-4.2104368740410791E-2</v>
      </c>
      <c r="AC116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0.45692241958363544</v>
      </c>
    </row>
    <row r="1166" spans="1:29" x14ac:dyDescent="0.25">
      <c r="A1166" s="27">
        <v>45869.291666666664</v>
      </c>
      <c r="B1166" s="28" t="s">
        <v>19</v>
      </c>
      <c r="C1166" s="28" t="str">
        <f>Table_TrackDisplacement[[#This Row],[Epoch]]&amp;"-"&amp;Table_TrackDisplacement[[#This Row],[Track ID]]</f>
        <v>45869.2916666667-250-RL-OP-0028</v>
      </c>
      <c r="D1166" s="34">
        <v>51892.831165658921</v>
      </c>
      <c r="E1166" s="34">
        <v>159193.51908472509</v>
      </c>
      <c r="F1166" s="34">
        <v>18.863215774997911</v>
      </c>
      <c r="G1166" s="34">
        <v>51892.465286793558</v>
      </c>
      <c r="H1166" s="34">
        <v>159192.25013870624</v>
      </c>
      <c r="I1166" s="34">
        <v>18.858824466025101</v>
      </c>
      <c r="J1166" s="33">
        <v>-8.2100701547460631E-4</v>
      </c>
      <c r="K1166" s="33">
        <v>6.223197269719094E-4</v>
      </c>
      <c r="L1166" s="33">
        <v>-4.5548554084007264E-7</v>
      </c>
      <c r="M1166" s="33">
        <v>-5.1640987658174708E-4</v>
      </c>
      <c r="N1166" s="33">
        <v>5.2597440662793815E-4</v>
      </c>
      <c r="O1166" s="33">
        <v>-6.6223801131926052E-4</v>
      </c>
      <c r="P1166" s="29">
        <f>(Table_TrackDisplacement[[#This Row],[LR Track Z]]-Table_TrackDisplacement[[#This Row],[RR Track Z]])*1000</f>
        <v>4.3913089728100374</v>
      </c>
      <c r="Q1166" s="29">
        <f>_xlfn.XLOOKUP(Table_TrackDisplacement[[#This Row],[Track ID]],Table__Track_Baseline[Track ID],Table__Track_Baseline[Avg. Cant],"-")</f>
        <v>3.729526447031617</v>
      </c>
      <c r="R1166" s="29">
        <f>Table_TrackDisplacement[[#This Row],[Cant Raw Data]]-Table_TrackDisplacement[[#This Row],[BL Cant Raw Data]]</f>
        <v>0.66178252577842045</v>
      </c>
      <c r="S1166" s="30">
        <f>(Table_TrackDisplacement[[#This Row],[Delta LR Z]]-Table_TrackDisplacement[[#This Row],[Delta RR Z]])*1000</f>
        <v>0.66178252577842045</v>
      </c>
      <c r="T1166" s="29">
        <f>Table_TrackDisplacement[[#This Row],[Cant Delta Data]]-Table_TrackDisplacement[[#This Row],[Raw Cant Change]]</f>
        <v>0</v>
      </c>
      <c r="U1166" s="29">
        <f ca="1">IFERROR(Table_TrackDisplacement[[#This Row],[Cant Raw Data]]-OFFSET(Table_TrackDisplacement[[#This Row],[Cant Raw Data]],-2,0),"-")</f>
        <v>-0.59075353884097126</v>
      </c>
      <c r="V1166" s="29">
        <f ca="1">_xlfn.XLOOKUP(Table_TrackDisplacement[[#This Row],[Track ID]],Table__Track_Baseline[Track ID],Table__Track_Baseline[Avg. Twist],"-")</f>
        <v>-1.2541055590418182</v>
      </c>
      <c r="W1166" s="29">
        <f ca="1">IFERROR(Table_TrackDisplacement[[#This Row],[Twist Raw Data]]-Table_TrackDisplacement[[#This Row],[BL Twist Raw Data]],"-")</f>
        <v>0.66335202020084694</v>
      </c>
      <c r="X1166" s="29">
        <f ca="1">IFERROR(Table_TrackDisplacement[[#This Row],[Cant Delta Data]]-OFFSET(Table_TrackDisplacement[[#This Row],[Cant Delta Data]],-2,0),"-")</f>
        <v>0.66335202020084694</v>
      </c>
      <c r="Y1166" s="29">
        <f ca="1">IFERROR(Table_TrackDisplacement[[#This Row],[Twist Delta Data]]-Table_TrackDisplacement[[#This Row],[Raw Twist Change]],"-")</f>
        <v>0</v>
      </c>
      <c r="Z116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1320.6478056180185</v>
      </c>
      <c r="AA1166" s="29">
        <f>_xlfn.XLOOKUP(Table_TrackDisplacement[[#This Row],[Track ID]],Table__Track_Baseline[Track ID],Table__Track_Baseline[Avg. Gauge],"-")</f>
        <v>1320.6376231231336</v>
      </c>
      <c r="AB1166" s="29">
        <f>IFERROR(Table_TrackDisplacement[[#This Row],[Gauge Raw Data]]-Table_TrackDisplacement[[#This Row],[BL Gauge Raw Data]],"-")</f>
        <v>1.0182494884929838E-2</v>
      </c>
      <c r="AC116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0.73485913561686356</v>
      </c>
    </row>
    <row r="1167" spans="1:29" x14ac:dyDescent="0.25">
      <c r="A1167" s="27">
        <v>45869.291666666664</v>
      </c>
      <c r="B1167" s="28" t="s">
        <v>20</v>
      </c>
      <c r="C1167" s="28" t="str">
        <f>Table_TrackDisplacement[[#This Row],[Epoch]]&amp;"-"&amp;Table_TrackDisplacement[[#This Row],[Track ID]]</f>
        <v>45869.2916666667-250-RL-OP-0029</v>
      </c>
      <c r="D1167" s="34">
        <v>51893.791838945894</v>
      </c>
      <c r="E1167" s="34">
        <v>159193.24290592305</v>
      </c>
      <c r="F1167" s="34">
        <v>18.860908806466888</v>
      </c>
      <c r="G1167" s="34">
        <v>51893.426692579691</v>
      </c>
      <c r="H1167" s="34">
        <v>159191.97323179542</v>
      </c>
      <c r="I1167" s="34">
        <v>18.85670271923307</v>
      </c>
      <c r="J1167" s="33">
        <v>-9.9551698076538742E-4</v>
      </c>
      <c r="K1167" s="33">
        <v>1.0155299678444862E-3</v>
      </c>
      <c r="L1167" s="33">
        <v>-1.1746922396582704E-5</v>
      </c>
      <c r="M1167" s="33">
        <v>2.1173036657273769E-8</v>
      </c>
      <c r="N1167" s="33">
        <v>6.6674212575890124E-4</v>
      </c>
      <c r="O1167" s="33">
        <v>-9.9818685163910459E-4</v>
      </c>
      <c r="P1167" s="29">
        <f>(Table_TrackDisplacement[[#This Row],[LR Track Z]]-Table_TrackDisplacement[[#This Row],[RR Track Z]])*1000</f>
        <v>4.2060872338183231</v>
      </c>
      <c r="Q1167" s="29">
        <f>_xlfn.XLOOKUP(Table_TrackDisplacement[[#This Row],[Track ID]],Table__Track_Baseline[Track ID],Table__Track_Baseline[Avg. Cant],"-")</f>
        <v>3.2196473045758012</v>
      </c>
      <c r="R1167" s="29">
        <f>Table_TrackDisplacement[[#This Row],[Cant Raw Data]]-Table_TrackDisplacement[[#This Row],[BL Cant Raw Data]]</f>
        <v>0.98643992924252188</v>
      </c>
      <c r="S1167" s="30">
        <f>(Table_TrackDisplacement[[#This Row],[Delta LR Z]]-Table_TrackDisplacement[[#This Row],[Delta RR Z]])*1000</f>
        <v>0.98643992924252188</v>
      </c>
      <c r="T1167" s="29">
        <f>Table_TrackDisplacement[[#This Row],[Cant Delta Data]]-Table_TrackDisplacement[[#This Row],[Raw Cant Change]]</f>
        <v>0</v>
      </c>
      <c r="U1167" s="29">
        <f ca="1">IFERROR(Table_TrackDisplacement[[#This Row],[Cant Raw Data]]-OFFSET(Table_TrackDisplacement[[#This Row],[Cant Raw Data]],-2,0),"-")</f>
        <v>-0.49616340189828634</v>
      </c>
      <c r="V1167" s="29">
        <f ca="1">_xlfn.XLOOKUP(Table_TrackDisplacement[[#This Row],[Track ID]],Table__Track_Baseline[Track ID],Table__Track_Baseline[Avg. Twist],"-")</f>
        <v>-1.1591554537986326</v>
      </c>
      <c r="W1167" s="29">
        <f ca="1">IFERROR(Table_TrackDisplacement[[#This Row],[Twist Raw Data]]-Table_TrackDisplacement[[#This Row],[BL Twist Raw Data]],"-")</f>
        <v>0.66299205190034627</v>
      </c>
      <c r="X1167" s="29">
        <f ca="1">IFERROR(Table_TrackDisplacement[[#This Row],[Cant Delta Data]]-OFFSET(Table_TrackDisplacement[[#This Row],[Cant Delta Data]],-2,0),"-")</f>
        <v>0.66299205190034627</v>
      </c>
      <c r="Y1167" s="29">
        <f ca="1">IFERROR(Table_TrackDisplacement[[#This Row],[Twist Delta Data]]-Table_TrackDisplacement[[#This Row],[Raw Twist Change]],"-")</f>
        <v>0</v>
      </c>
      <c r="Z116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1321.1441822507177</v>
      </c>
      <c r="AA1167" s="29">
        <f>_xlfn.XLOOKUP(Table_TrackDisplacement[[#This Row],[Track ID]],Table__Track_Baseline[Track ID],Table__Track_Baseline[Avg. Gauge],"-")</f>
        <v>1321.0817834196855</v>
      </c>
      <c r="AB1167" s="29">
        <f>IFERROR(Table_TrackDisplacement[[#This Row],[Gauge Raw Data]]-Table_TrackDisplacement[[#This Row],[BL Gauge Raw Data]],"-")</f>
        <v>6.2398831032169255E-2</v>
      </c>
      <c r="AC116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1.4442343675686071</v>
      </c>
    </row>
    <row r="1168" spans="1:29" x14ac:dyDescent="0.25">
      <c r="A1168" s="27">
        <v>45869.291666666664</v>
      </c>
      <c r="B1168" s="28" t="s">
        <v>21</v>
      </c>
      <c r="C1168" s="28" t="str">
        <f>Table_TrackDisplacement[[#This Row],[Epoch]]&amp;"-"&amp;Table_TrackDisplacement[[#This Row],[Track ID]]</f>
        <v>45869.2916666667-250-RL-OP-0030</v>
      </c>
      <c r="D1168" s="34">
        <v>51894.752729759806</v>
      </c>
      <c r="E1168" s="34">
        <v>159192.96597846717</v>
      </c>
      <c r="F1168" s="34">
        <v>18.861075912100414</v>
      </c>
      <c r="G1168" s="34">
        <v>51894.387556672729</v>
      </c>
      <c r="H1168" s="34">
        <v>159191.69621206418</v>
      </c>
      <c r="I1168" s="34">
        <v>18.857215782076423</v>
      </c>
      <c r="J1168" s="33">
        <v>-9.1045029694214463E-4</v>
      </c>
      <c r="K1168" s="33">
        <v>1.3102164957672358E-3</v>
      </c>
      <c r="L1168" s="33">
        <v>-2.3464867567213332E-4</v>
      </c>
      <c r="M1168" s="33">
        <v>4.0167651604861021E-6</v>
      </c>
      <c r="N1168" s="33">
        <v>6.8097977782599628E-4</v>
      </c>
      <c r="O1168" s="33">
        <v>-6.5608338794831411E-4</v>
      </c>
      <c r="P1168" s="29">
        <f>(Table_TrackDisplacement[[#This Row],[LR Track Z]]-Table_TrackDisplacement[[#This Row],[RR Track Z]])*1000</f>
        <v>3.8601300239911041</v>
      </c>
      <c r="Q1168" s="29">
        <f>_xlfn.XLOOKUP(Table_TrackDisplacement[[#This Row],[Track ID]],Table__Track_Baseline[Track ID],Table__Track_Baseline[Avg. Cant],"-")</f>
        <v>3.4386953117149233</v>
      </c>
      <c r="R1168" s="29">
        <f>Table_TrackDisplacement[[#This Row],[Cant Raw Data]]-Table_TrackDisplacement[[#This Row],[BL Cant Raw Data]]</f>
        <v>0.42143471227618079</v>
      </c>
      <c r="S1168" s="30">
        <f>(Table_TrackDisplacement[[#This Row],[Delta LR Z]]-Table_TrackDisplacement[[#This Row],[Delta RR Z]])*1000</f>
        <v>0.42143471227618079</v>
      </c>
      <c r="T1168" s="29">
        <f>Table_TrackDisplacement[[#This Row],[Cant Delta Data]]-Table_TrackDisplacement[[#This Row],[Raw Cant Change]]</f>
        <v>0</v>
      </c>
      <c r="U1168" s="29">
        <f ca="1">IFERROR(Table_TrackDisplacement[[#This Row],[Cant Raw Data]]-OFFSET(Table_TrackDisplacement[[#This Row],[Cant Raw Data]],-2,0),"-")</f>
        <v>-0.53117894881893335</v>
      </c>
      <c r="V1168" s="29">
        <f ca="1">_xlfn.XLOOKUP(Table_TrackDisplacement[[#This Row],[Track ID]],Table__Track_Baseline[Track ID],Table__Track_Baseline[Avg. Twist],"-")</f>
        <v>-0.29083113531669369</v>
      </c>
      <c r="W1168" s="29">
        <f ca="1">IFERROR(Table_TrackDisplacement[[#This Row],[Twist Raw Data]]-Table_TrackDisplacement[[#This Row],[BL Twist Raw Data]],"-")</f>
        <v>-0.24034781350223966</v>
      </c>
      <c r="X1168" s="29">
        <f ca="1">IFERROR(Table_TrackDisplacement[[#This Row],[Cant Delta Data]]-OFFSET(Table_TrackDisplacement[[#This Row],[Cant Delta Data]],-2,0),"-")</f>
        <v>-0.24034781350223966</v>
      </c>
      <c r="Y1168" s="29">
        <f ca="1">IFERROR(Table_TrackDisplacement[[#This Row],[Twist Delta Data]]-Table_TrackDisplacement[[#This Row],[Raw Twist Change]],"-")</f>
        <v>0</v>
      </c>
      <c r="Z116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1321.2391919238419</v>
      </c>
      <c r="AA1168" s="29">
        <f>_xlfn.XLOOKUP(Table_TrackDisplacement[[#This Row],[Track ID]],Table__Track_Baseline[Track ID],Table__Track_Baseline[Avg. Gauge],"-")</f>
        <v>1320.8864707908592</v>
      </c>
      <c r="AB1168" s="29">
        <f>IFERROR(Table_TrackDisplacement[[#This Row],[Gauge Raw Data]]-Table_TrackDisplacement[[#This Row],[BL Gauge Raw Data]],"-")</f>
        <v>0.3527211329826514</v>
      </c>
      <c r="AC116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1.1873483362465231</v>
      </c>
    </row>
    <row r="1169" spans="1:29" x14ac:dyDescent="0.25">
      <c r="A1169" s="27">
        <v>45869.291666666664</v>
      </c>
      <c r="B1169" s="28" t="s">
        <v>22</v>
      </c>
      <c r="C1169" s="28" t="str">
        <f>Table_TrackDisplacement[[#This Row],[Epoch]]&amp;"-"&amp;Table_TrackDisplacement[[#This Row],[Track ID]]</f>
        <v>45869.2916666667-250-RL-OP-0031</v>
      </c>
      <c r="D1169" s="34">
        <v>51895.713620573719</v>
      </c>
      <c r="E1169" s="34">
        <v>159192.68905101132</v>
      </c>
      <c r="F1169" s="34">
        <v>18.861243017733944</v>
      </c>
      <c r="G1169" s="34">
        <v>51895.34842076576</v>
      </c>
      <c r="H1169" s="34">
        <v>159191.41919233298</v>
      </c>
      <c r="I1169" s="34">
        <v>18.857728844919777</v>
      </c>
      <c r="J1169" s="33">
        <v>-8.2538360584294423E-4</v>
      </c>
      <c r="K1169" s="33">
        <v>1.6049030527938157E-3</v>
      </c>
      <c r="L1169" s="33">
        <v>-4.5755042894057851E-4</v>
      </c>
      <c r="M1169" s="33">
        <v>8.0123427323997021E-6</v>
      </c>
      <c r="N1169" s="33">
        <v>6.9521745899692178E-4</v>
      </c>
      <c r="O1169" s="33">
        <v>-3.1397992425752363E-4</v>
      </c>
      <c r="P1169" s="29">
        <f>(Table_TrackDisplacement[[#This Row],[LR Track Z]]-Table_TrackDisplacement[[#This Row],[RR Track Z]])*1000</f>
        <v>3.5141728141674378</v>
      </c>
      <c r="Q1169" s="29">
        <f>_xlfn.XLOOKUP(Table_TrackDisplacement[[#This Row],[Track ID]],Table__Track_Baseline[Track ID],Table__Track_Baseline[Avg. Cant],"-")</f>
        <v>3.6577433188504926</v>
      </c>
      <c r="R1169" s="29">
        <f>Table_TrackDisplacement[[#This Row],[Cant Raw Data]]-Table_TrackDisplacement[[#This Row],[BL Cant Raw Data]]</f>
        <v>-0.14357050468305488</v>
      </c>
      <c r="S1169" s="30">
        <f>(Table_TrackDisplacement[[#This Row],[Delta LR Z]]-Table_TrackDisplacement[[#This Row],[Delta RR Z]])*1000</f>
        <v>-0.14357050468305488</v>
      </c>
      <c r="T1169" s="29">
        <f>Table_TrackDisplacement[[#This Row],[Cant Delta Data]]-Table_TrackDisplacement[[#This Row],[Raw Cant Change]]</f>
        <v>0</v>
      </c>
      <c r="U1169" s="29">
        <f ca="1">IFERROR(Table_TrackDisplacement[[#This Row],[Cant Raw Data]]-OFFSET(Table_TrackDisplacement[[#This Row],[Cant Raw Data]],-2,0),"-")</f>
        <v>-0.69191441965088529</v>
      </c>
      <c r="V1169" s="29">
        <f ca="1">_xlfn.XLOOKUP(Table_TrackDisplacement[[#This Row],[Track ID]],Table__Track_Baseline[Track ID],Table__Track_Baseline[Avg. Twist],"-")</f>
        <v>0.43809601427469147</v>
      </c>
      <c r="W1169" s="29">
        <f ca="1">IFERROR(Table_TrackDisplacement[[#This Row],[Twist Raw Data]]-Table_TrackDisplacement[[#This Row],[BL Twist Raw Data]],"-")</f>
        <v>-1.1300104339255768</v>
      </c>
      <c r="X1169" s="29">
        <f ca="1">IFERROR(Table_TrackDisplacement[[#This Row],[Cant Delta Data]]-OFFSET(Table_TrackDisplacement[[#This Row],[Cant Delta Data]],-2,0),"-")</f>
        <v>-1.1300104339255768</v>
      </c>
      <c r="Y1169" s="29">
        <f ca="1">IFERROR(Table_TrackDisplacement[[#This Row],[Twist Delta Data]]-Table_TrackDisplacement[[#This Row],[Raw Twist Change]],"-")</f>
        <v>0</v>
      </c>
      <c r="Z116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1321.3342923317339</v>
      </c>
      <c r="AA1169" s="29">
        <f>_xlfn.XLOOKUP(Table_TrackDisplacement[[#This Row],[Track ID]],Table__Track_Baseline[Track ID],Table__Track_Baseline[Avg. Gauge],"-")</f>
        <v>1320.6911946526989</v>
      </c>
      <c r="AB1169" s="29">
        <f>IFERROR(Table_TrackDisplacement[[#This Row],[Gauge Raw Data]]-Table_TrackDisplacement[[#This Row],[BL Gauge Raw Data]],"-")</f>
        <v>0.6430976790350087</v>
      </c>
      <c r="AC116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1.2420503920849395</v>
      </c>
    </row>
    <row r="1170" spans="1:29" x14ac:dyDescent="0.25">
      <c r="A1170" s="27">
        <v>45869.291666666664</v>
      </c>
      <c r="B1170" s="28" t="s">
        <v>23</v>
      </c>
      <c r="C1170" s="28" t="str">
        <f>Table_TrackDisplacement[[#This Row],[Epoch]]&amp;"-"&amp;Table_TrackDisplacement[[#This Row],[Track ID]]</f>
        <v>45869.2916666667-250-RL-OP-0032</v>
      </c>
      <c r="D1170" s="34">
        <v>51896.675400289481</v>
      </c>
      <c r="E1170" s="34">
        <v>159192.41188835373</v>
      </c>
      <c r="F1170" s="34">
        <v>18.861498357934735</v>
      </c>
      <c r="G1170" s="34">
        <v>51896.308530813891</v>
      </c>
      <c r="H1170" s="34">
        <v>159191.14274193271</v>
      </c>
      <c r="I1170" s="34">
        <v>18.85824732893396</v>
      </c>
      <c r="J1170" s="33">
        <v>-1.9132057786919177E-6</v>
      </c>
      <c r="K1170" s="33">
        <v>1.6600892995484173E-3</v>
      </c>
      <c r="L1170" s="33">
        <v>-6.524143853887665E-4</v>
      </c>
      <c r="M1170" s="33">
        <v>-9.9059742933604866E-4</v>
      </c>
      <c r="N1170" s="33">
        <v>1.0330812365282327E-3</v>
      </c>
      <c r="O1170" s="33">
        <v>-9.293614173344622E-6</v>
      </c>
      <c r="P1170" s="29">
        <f>(Table_TrackDisplacement[[#This Row],[LR Track Z]]-Table_TrackDisplacement[[#This Row],[RR Track Z]])*1000</f>
        <v>3.2510290007756737</v>
      </c>
      <c r="Q1170" s="29">
        <f>_xlfn.XLOOKUP(Table_TrackDisplacement[[#This Row],[Track ID]],Table__Track_Baseline[Track ID],Table__Track_Baseline[Avg. Cant],"-")</f>
        <v>3.8941497719910956</v>
      </c>
      <c r="R1170" s="29">
        <f>Table_TrackDisplacement[[#This Row],[Cant Raw Data]]-Table_TrackDisplacement[[#This Row],[BL Cant Raw Data]]</f>
        <v>-0.64312077121542188</v>
      </c>
      <c r="S1170" s="30">
        <f>(Table_TrackDisplacement[[#This Row],[Delta LR Z]]-Table_TrackDisplacement[[#This Row],[Delta RR Z]])*1000</f>
        <v>-0.64312077121542188</v>
      </c>
      <c r="T1170" s="29">
        <f>Table_TrackDisplacement[[#This Row],[Cant Delta Data]]-Table_TrackDisplacement[[#This Row],[Raw Cant Change]]</f>
        <v>0</v>
      </c>
      <c r="U1170" s="29">
        <f ca="1">IFERROR(Table_TrackDisplacement[[#This Row],[Cant Raw Data]]-OFFSET(Table_TrackDisplacement[[#This Row],[Cant Raw Data]],-2,0),"-")</f>
        <v>-0.60910102321543036</v>
      </c>
      <c r="V1170" s="29">
        <f ca="1">_xlfn.XLOOKUP(Table_TrackDisplacement[[#This Row],[Track ID]],Table__Track_Baseline[Track ID],Table__Track_Baseline[Avg. Twist],"-")</f>
        <v>0.45545446027617231</v>
      </c>
      <c r="W1170" s="29">
        <f ca="1">IFERROR(Table_TrackDisplacement[[#This Row],[Twist Raw Data]]-Table_TrackDisplacement[[#This Row],[BL Twist Raw Data]],"-")</f>
        <v>-1.0645554834916027</v>
      </c>
      <c r="X1170" s="29">
        <f ca="1">IFERROR(Table_TrackDisplacement[[#This Row],[Cant Delta Data]]-OFFSET(Table_TrackDisplacement[[#This Row],[Cant Delta Data]],-2,0),"-")</f>
        <v>-1.0645554834916027</v>
      </c>
      <c r="Y1170" s="29">
        <f ca="1">IFERROR(Table_TrackDisplacement[[#This Row],[Twist Delta Data]]-Table_TrackDisplacement[[#This Row],[Raw Twist Change]],"-")</f>
        <v>0</v>
      </c>
      <c r="Z117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1321.111811809549</v>
      </c>
      <c r="AA1170" s="29">
        <f>_xlfn.XLOOKUP(Table_TrackDisplacement[[#This Row],[Track ID]],Table__Track_Baseline[Track ID],Table__Track_Baseline[Avg. Gauge],"-")</f>
        <v>1320.2368798619764</v>
      </c>
      <c r="AB1170" s="29">
        <f>IFERROR(Table_TrackDisplacement[[#This Row],[Gauge Raw Data]]-Table_TrackDisplacement[[#This Row],[BL Gauge Raw Data]],"-")</f>
        <v>0.87493194757257697</v>
      </c>
      <c r="AC117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1.3357544427671788</v>
      </c>
    </row>
    <row r="1171" spans="1:29" x14ac:dyDescent="0.25">
      <c r="A1171" s="27">
        <v>45869.291666666664</v>
      </c>
      <c r="B1171" s="28" t="s">
        <v>24</v>
      </c>
      <c r="C1171" s="28" t="str">
        <f>Table_TrackDisplacement[[#This Row],[Epoch]]&amp;"-"&amp;Table_TrackDisplacement[[#This Row],[Track ID]]</f>
        <v>45869.2916666667-250-RL-OP-0033</v>
      </c>
      <c r="D1171" s="34">
        <v>51897.636380606236</v>
      </c>
      <c r="E1171" s="34">
        <v>159192.13527621914</v>
      </c>
      <c r="F1171" s="34">
        <v>18.863097673946701</v>
      </c>
      <c r="G1171" s="34">
        <v>51897.27054583728</v>
      </c>
      <c r="H1171" s="34">
        <v>159190.86974605056</v>
      </c>
      <c r="I1171" s="34">
        <v>18.858833083067108</v>
      </c>
      <c r="J1171" s="33">
        <v>-3.3022239222191274E-5</v>
      </c>
      <c r="K1171" s="33">
        <v>1.5531401732005179E-3</v>
      </c>
      <c r="L1171" s="33">
        <v>-4.2066997439604847E-4</v>
      </c>
      <c r="M1171" s="33">
        <v>-8.742289719521068E-4</v>
      </c>
      <c r="N1171" s="33">
        <v>1.4425029221456498E-3</v>
      </c>
      <c r="O1171" s="33">
        <v>-1.243135915629523E-4</v>
      </c>
      <c r="P1171" s="29">
        <f>(Table_TrackDisplacement[[#This Row],[LR Track Z]]-Table_TrackDisplacement[[#This Row],[RR Track Z]])*1000</f>
        <v>4.2645908795932996</v>
      </c>
      <c r="Q1171" s="29">
        <f>_xlfn.XLOOKUP(Table_TrackDisplacement[[#This Row],[Track ID]],Table__Track_Baseline[Track ID],Table__Track_Baseline[Avg. Cant],"-")</f>
        <v>4.5609472624263958</v>
      </c>
      <c r="R1171" s="29">
        <f>Table_TrackDisplacement[[#This Row],[Cant Raw Data]]-Table_TrackDisplacement[[#This Row],[BL Cant Raw Data]]</f>
        <v>-0.29635638283309618</v>
      </c>
      <c r="S1171" s="30">
        <f>(Table_TrackDisplacement[[#This Row],[Delta LR Z]]-Table_TrackDisplacement[[#This Row],[Delta RR Z]])*1000</f>
        <v>-0.29635638283309618</v>
      </c>
      <c r="T1171" s="29">
        <f>Table_TrackDisplacement[[#This Row],[Cant Delta Data]]-Table_TrackDisplacement[[#This Row],[Raw Cant Change]]</f>
        <v>0</v>
      </c>
      <c r="U1171" s="29">
        <f ca="1">IFERROR(Table_TrackDisplacement[[#This Row],[Cant Raw Data]]-OFFSET(Table_TrackDisplacement[[#This Row],[Cant Raw Data]],-2,0),"-")</f>
        <v>0.75041806542586187</v>
      </c>
      <c r="V1171" s="29">
        <f ca="1">_xlfn.XLOOKUP(Table_TrackDisplacement[[#This Row],[Track ID]],Table__Track_Baseline[Track ID],Table__Track_Baseline[Avg. Twist],"-")</f>
        <v>0.90320394357590317</v>
      </c>
      <c r="W1171" s="29">
        <f ca="1">IFERROR(Table_TrackDisplacement[[#This Row],[Twist Raw Data]]-Table_TrackDisplacement[[#This Row],[BL Twist Raw Data]],"-")</f>
        <v>-0.1527858781500413</v>
      </c>
      <c r="X1171" s="29">
        <f ca="1">IFERROR(Table_TrackDisplacement[[#This Row],[Cant Delta Data]]-OFFSET(Table_TrackDisplacement[[#This Row],[Cant Delta Data]],-2,0),"-")</f>
        <v>-0.1527858781500413</v>
      </c>
      <c r="Y1171" s="29">
        <f ca="1">IFERROR(Table_TrackDisplacement[[#This Row],[Twist Delta Data]]-Table_TrackDisplacement[[#This Row],[Raw Twist Change]],"-")</f>
        <v>0</v>
      </c>
      <c r="Z117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1317.3533590052764</v>
      </c>
      <c r="AA1171" s="29">
        <f>_xlfn.XLOOKUP(Table_TrackDisplacement[[#This Row],[Track ID]],Table__Track_Baseline[Track ID],Table__Track_Baseline[Avg. Gauge],"-")</f>
        <v>1317.0146897271238</v>
      </c>
      <c r="AB1171" s="29">
        <f>IFERROR(Table_TrackDisplacement[[#This Row],[Gauge Raw Data]]-Table_TrackDisplacement[[#This Row],[BL Gauge Raw Data]],"-")</f>
        <v>0.33866927815256531</v>
      </c>
      <c r="AC117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0.89871935227691302</v>
      </c>
    </row>
    <row r="1172" spans="1:29" x14ac:dyDescent="0.25">
      <c r="A1172" s="27">
        <v>45869.291666666664</v>
      </c>
      <c r="B1172" s="28" t="s">
        <v>25</v>
      </c>
      <c r="C1172" s="28" t="str">
        <f>Table_TrackDisplacement[[#This Row],[Epoch]]&amp;"-"&amp;Table_TrackDisplacement[[#This Row],[Track ID]]</f>
        <v>45869.2916666667-250-RL-OP-0034</v>
      </c>
      <c r="D1172" s="34">
        <v>51898.597360922991</v>
      </c>
      <c r="E1172" s="34">
        <v>159191.85866408455</v>
      </c>
      <c r="F1172" s="34">
        <v>18.864696989958667</v>
      </c>
      <c r="G1172" s="34">
        <v>51898.232560860662</v>
      </c>
      <c r="H1172" s="34">
        <v>159190.59675016839</v>
      </c>
      <c r="I1172" s="34">
        <v>18.859418837200259</v>
      </c>
      <c r="J1172" s="33">
        <v>-6.4131272665690631E-5</v>
      </c>
      <c r="K1172" s="33">
        <v>1.4461910468526185E-3</v>
      </c>
      <c r="L1172" s="33">
        <v>-1.8892556340688316E-4</v>
      </c>
      <c r="M1172" s="33">
        <v>-7.5786052912008017E-4</v>
      </c>
      <c r="N1172" s="33">
        <v>1.851924549555406E-3</v>
      </c>
      <c r="O1172" s="33">
        <v>-2.3933356894900726E-4</v>
      </c>
      <c r="P1172" s="29">
        <f>(Table_TrackDisplacement[[#This Row],[LR Track Z]]-Table_TrackDisplacement[[#This Row],[RR Track Z]])*1000</f>
        <v>5.2781527584073729</v>
      </c>
      <c r="Q1172" s="29">
        <f>_xlfn.XLOOKUP(Table_TrackDisplacement[[#This Row],[Track ID]],Table__Track_Baseline[Track ID],Table__Track_Baseline[Avg. Cant],"-")</f>
        <v>5.2277447528652488</v>
      </c>
      <c r="R1172" s="29">
        <f>Table_TrackDisplacement[[#This Row],[Cant Raw Data]]-Table_TrackDisplacement[[#This Row],[BL Cant Raw Data]]</f>
        <v>5.0408005542124101E-2</v>
      </c>
      <c r="S1172" s="30">
        <f>(Table_TrackDisplacement[[#This Row],[Delta LR Z]]-Table_TrackDisplacement[[#This Row],[Delta RR Z]])*1000</f>
        <v>5.0408005542124101E-2</v>
      </c>
      <c r="T1172" s="29">
        <f>Table_TrackDisplacement[[#This Row],[Cant Delta Data]]-Table_TrackDisplacement[[#This Row],[Raw Cant Change]]</f>
        <v>0</v>
      </c>
      <c r="U1172" s="29">
        <f ca="1">IFERROR(Table_TrackDisplacement[[#This Row],[Cant Raw Data]]-OFFSET(Table_TrackDisplacement[[#This Row],[Cant Raw Data]],-2,0),"-")</f>
        <v>2.0271237576316992</v>
      </c>
      <c r="V1172" s="29">
        <f ca="1">_xlfn.XLOOKUP(Table_TrackDisplacement[[#This Row],[Track ID]],Table__Track_Baseline[Track ID],Table__Track_Baseline[Avg. Twist],"-")</f>
        <v>1.3335949808741532</v>
      </c>
      <c r="W1172" s="29">
        <f ca="1">IFERROR(Table_TrackDisplacement[[#This Row],[Twist Raw Data]]-Table_TrackDisplacement[[#This Row],[BL Twist Raw Data]],"-")</f>
        <v>0.69352877675754598</v>
      </c>
      <c r="X1172" s="29">
        <f ca="1">IFERROR(Table_TrackDisplacement[[#This Row],[Cant Delta Data]]-OFFSET(Table_TrackDisplacement[[#This Row],[Cant Delta Data]],-2,0),"-")</f>
        <v>0.69352877675754598</v>
      </c>
      <c r="Y1172" s="29">
        <f ca="1">IFERROR(Table_TrackDisplacement[[#This Row],[Twist Delta Data]]-Table_TrackDisplacement[[#This Row],[Raw Twist Change]],"-")</f>
        <v>0</v>
      </c>
      <c r="Z117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1313.5957049852004</v>
      </c>
      <c r="AA1172" s="29">
        <f>_xlfn.XLOOKUP(Table_TrackDisplacement[[#This Row],[Track ID]],Table__Track_Baseline[Track ID],Table__Track_Baseline[Avg. Gauge],"-")</f>
        <v>1313.7928485909856</v>
      </c>
      <c r="AB1172" s="29">
        <f>IFERROR(Table_TrackDisplacement[[#This Row],[Gauge Raw Data]]-Table_TrackDisplacement[[#This Row],[BL Gauge Raw Data]],"-")</f>
        <v>-0.19714360578518608</v>
      </c>
      <c r="AC117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0.80524587766654721</v>
      </c>
    </row>
    <row r="1173" spans="1:29" x14ac:dyDescent="0.25">
      <c r="A1173" s="27">
        <v>45869.291666666664</v>
      </c>
      <c r="B1173" s="28" t="s">
        <v>26</v>
      </c>
      <c r="C1173" s="28" t="str">
        <f>Table_TrackDisplacement[[#This Row],[Epoch]]&amp;"-"&amp;Table_TrackDisplacement[[#This Row],[Track ID]]</f>
        <v>45869.2916666667-250-RL-OP-0035</v>
      </c>
      <c r="D1173" s="34">
        <v>51899.558764406611</v>
      </c>
      <c r="E1173" s="34">
        <v>159191.58343476392</v>
      </c>
      <c r="F1173" s="34">
        <v>18.86593835426369</v>
      </c>
      <c r="G1173" s="34">
        <v>51899.20347231318</v>
      </c>
      <c r="H1173" s="34">
        <v>159190.32162002905</v>
      </c>
      <c r="I1173" s="34">
        <v>18.859716140793914</v>
      </c>
      <c r="J1173" s="33">
        <v>1.597509253770113E-5</v>
      </c>
      <c r="K1173" s="33">
        <v>1.3905099185649306E-3</v>
      </c>
      <c r="L1173" s="33">
        <v>-6.16457363094014E-5</v>
      </c>
      <c r="M1173" s="33">
        <v>-5.3599142120219767E-6</v>
      </c>
      <c r="N1173" s="33">
        <v>1.9810788217000663E-3</v>
      </c>
      <c r="O1173" s="33">
        <v>-3.7418729837668252E-4</v>
      </c>
      <c r="P1173" s="29">
        <f>(Table_TrackDisplacement[[#This Row],[LR Track Z]]-Table_TrackDisplacement[[#This Row],[RR Track Z]])*1000</f>
        <v>6.2222134697762499</v>
      </c>
      <c r="Q1173" s="29">
        <f>_xlfn.XLOOKUP(Table_TrackDisplacement[[#This Row],[Track ID]],Table__Track_Baseline[Track ID],Table__Track_Baseline[Avg. Cant],"-")</f>
        <v>5.9096719077089688</v>
      </c>
      <c r="R1173" s="29">
        <f>Table_TrackDisplacement[[#This Row],[Cant Raw Data]]-Table_TrackDisplacement[[#This Row],[BL Cant Raw Data]]</f>
        <v>0.31254156206728112</v>
      </c>
      <c r="S1173" s="30">
        <f>(Table_TrackDisplacement[[#This Row],[Delta LR Z]]-Table_TrackDisplacement[[#This Row],[Delta RR Z]])*1000</f>
        <v>0.31254156206728112</v>
      </c>
      <c r="T1173" s="29">
        <f>Table_TrackDisplacement[[#This Row],[Cant Delta Data]]-Table_TrackDisplacement[[#This Row],[Raw Cant Change]]</f>
        <v>0</v>
      </c>
      <c r="U1173" s="29">
        <f ca="1">IFERROR(Table_TrackDisplacement[[#This Row],[Cant Raw Data]]-OFFSET(Table_TrackDisplacement[[#This Row],[Cant Raw Data]],-2,0),"-")</f>
        <v>1.9576225901829503</v>
      </c>
      <c r="V1173" s="29">
        <f ca="1">_xlfn.XLOOKUP(Table_TrackDisplacement[[#This Row],[Track ID]],Table__Track_Baseline[Track ID],Table__Track_Baseline[Avg. Twist],"-")</f>
        <v>1.348724645282573</v>
      </c>
      <c r="W1173" s="29">
        <f ca="1">IFERROR(Table_TrackDisplacement[[#This Row],[Twist Raw Data]]-Table_TrackDisplacement[[#This Row],[BL Twist Raw Data]],"-")</f>
        <v>0.6088979449003773</v>
      </c>
      <c r="X1173" s="29">
        <f ca="1">IFERROR(Table_TrackDisplacement[[#This Row],[Cant Delta Data]]-OFFSET(Table_TrackDisplacement[[#This Row],[Cant Delta Data]],-2,0),"-")</f>
        <v>0.6088979449003773</v>
      </c>
      <c r="Y1173" s="29">
        <f ca="1">IFERROR(Table_TrackDisplacement[[#This Row],[Twist Delta Data]]-Table_TrackDisplacement[[#This Row],[Raw Twist Change]],"-")</f>
        <v>0</v>
      </c>
      <c r="Z117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1310.8957291594249</v>
      </c>
      <c r="AA1173" s="29">
        <f>_xlfn.XLOOKUP(Table_TrackDisplacement[[#This Row],[Track ID]],Table__Track_Baseline[Track ID],Table__Track_Baseline[Avg. Gauge],"-")</f>
        <v>1311.4569710845515</v>
      </c>
      <c r="AB1173" s="29">
        <f>IFERROR(Table_TrackDisplacement[[#This Row],[Gauge Raw Data]]-Table_TrackDisplacement[[#This Row],[BL Gauge Raw Data]],"-")</f>
        <v>-0.56124192512652371</v>
      </c>
      <c r="AC117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0.66851255775991536</v>
      </c>
    </row>
    <row r="1174" spans="1:29" x14ac:dyDescent="0.25">
      <c r="A1174" s="27">
        <v>45869.291666666664</v>
      </c>
      <c r="B1174" s="28" t="s">
        <v>27</v>
      </c>
      <c r="C1174" s="28" t="str">
        <f>Table_TrackDisplacement[[#This Row],[Epoch]]&amp;"-"&amp;Table_TrackDisplacement[[#This Row],[Track ID]]</f>
        <v>45869.2916666667-250-RL-OP-0036</v>
      </c>
      <c r="D1174" s="34">
        <v>51900.521875073719</v>
      </c>
      <c r="E1174" s="34">
        <v>159191.31432933433</v>
      </c>
      <c r="F1174" s="34">
        <v>18.865605673549666</v>
      </c>
      <c r="G1174" s="34">
        <v>51900.166031253939</v>
      </c>
      <c r="H1174" s="34">
        <v>159190.05054932597</v>
      </c>
      <c r="I1174" s="34">
        <v>18.858736603201553</v>
      </c>
      <c r="J1174" s="33">
        <v>1.0218714305665344E-4</v>
      </c>
      <c r="K1174" s="33">
        <v>1.6990721051115543E-3</v>
      </c>
      <c r="L1174" s="33">
        <v>-3.9432645033343761E-4</v>
      </c>
      <c r="M1174" s="33">
        <v>-3.3915690437424928E-5</v>
      </c>
      <c r="N1174" s="33">
        <v>1.8802733684424311E-3</v>
      </c>
      <c r="O1174" s="33">
        <v>-5.9184294592284914E-4</v>
      </c>
      <c r="P1174" s="29">
        <f>(Table_TrackDisplacement[[#This Row],[LR Track Z]]-Table_TrackDisplacement[[#This Row],[RR Track Z]])*1000</f>
        <v>6.8690703481131266</v>
      </c>
      <c r="Q1174" s="29">
        <f>_xlfn.XLOOKUP(Table_TrackDisplacement[[#This Row],[Track ID]],Table__Track_Baseline[Track ID],Table__Track_Baseline[Avg. Cant],"-")</f>
        <v>6.671553852523715</v>
      </c>
      <c r="R1174" s="29">
        <f>Table_TrackDisplacement[[#This Row],[Cant Raw Data]]-Table_TrackDisplacement[[#This Row],[BL Cant Raw Data]]</f>
        <v>0.19751649558941153</v>
      </c>
      <c r="S1174" s="30">
        <f>(Table_TrackDisplacement[[#This Row],[Delta LR Z]]-Table_TrackDisplacement[[#This Row],[Delta RR Z]])*1000</f>
        <v>0.19751649558941153</v>
      </c>
      <c r="T1174" s="29">
        <f>Table_TrackDisplacement[[#This Row],[Cant Delta Data]]-Table_TrackDisplacement[[#This Row],[Raw Cant Change]]</f>
        <v>0</v>
      </c>
      <c r="U1174" s="29">
        <f ca="1">IFERROR(Table_TrackDisplacement[[#This Row],[Cant Raw Data]]-OFFSET(Table_TrackDisplacement[[#This Row],[Cant Raw Data]],-2,0),"-")</f>
        <v>1.5909175897057537</v>
      </c>
      <c r="V1174" s="29">
        <f ca="1">_xlfn.XLOOKUP(Table_TrackDisplacement[[#This Row],[Track ID]],Table__Track_Baseline[Track ID],Table__Track_Baseline[Avg. Twist],"-")</f>
        <v>1.4438090996584663</v>
      </c>
      <c r="W1174" s="29">
        <f ca="1">IFERROR(Table_TrackDisplacement[[#This Row],[Twist Raw Data]]-Table_TrackDisplacement[[#This Row],[BL Twist Raw Data]],"-")</f>
        <v>0.14710849004728743</v>
      </c>
      <c r="X1174" s="29">
        <f ca="1">IFERROR(Table_TrackDisplacement[[#This Row],[Cant Delta Data]]-OFFSET(Table_TrackDisplacement[[#This Row],[Cant Delta Data]],-2,0),"-")</f>
        <v>0.14710849004728743</v>
      </c>
      <c r="Y1174" s="29">
        <f ca="1">IFERROR(Table_TrackDisplacement[[#This Row],[Twist Delta Data]]-Table_TrackDisplacement[[#This Row],[Raw Twist Change]],"-")</f>
        <v>0</v>
      </c>
      <c r="Z117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1312.9401805628115</v>
      </c>
      <c r="AA1174" s="29">
        <f>_xlfn.XLOOKUP(Table_TrackDisplacement[[#This Row],[Track ID]],Table__Track_Baseline[Track ID],Table__Track_Baseline[Avg. Gauge],"-")</f>
        <v>1313.0767033808097</v>
      </c>
      <c r="AB1174" s="29">
        <f>IFERROR(Table_TrackDisplacement[[#This Row],[Gauge Raw Data]]-Table_TrackDisplacement[[#This Row],[BL Gauge Raw Data]],"-")</f>
        <v>-0.13652281799818411</v>
      </c>
      <c r="AC117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0.30061710721072515</v>
      </c>
    </row>
    <row r="1175" spans="1:29" x14ac:dyDescent="0.25">
      <c r="A1175" s="27">
        <v>45869.291666666664</v>
      </c>
      <c r="B1175" s="28" t="s">
        <v>28</v>
      </c>
      <c r="C1175" s="28" t="str">
        <f>Table_TrackDisplacement[[#This Row],[Epoch]]&amp;"-"&amp;Table_TrackDisplacement[[#This Row],[Track ID]]</f>
        <v>45869.2916666667-250-RL-OP-0037</v>
      </c>
      <c r="D1175" s="34">
        <v>51901.484985740819</v>
      </c>
      <c r="E1175" s="34">
        <v>159191.04522390474</v>
      </c>
      <c r="F1175" s="34">
        <v>18.865272992835639</v>
      </c>
      <c r="G1175" s="34">
        <v>51901.128590194705</v>
      </c>
      <c r="H1175" s="34">
        <v>159189.77947862289</v>
      </c>
      <c r="I1175" s="34">
        <v>18.857757065609192</v>
      </c>
      <c r="J1175" s="33">
        <v>1.8839918629964814E-4</v>
      </c>
      <c r="K1175" s="33">
        <v>2.007634291658178E-3</v>
      </c>
      <c r="L1175" s="33">
        <v>-7.2700716436102653E-4</v>
      </c>
      <c r="M1175" s="33">
        <v>-6.2471452110912651E-5</v>
      </c>
      <c r="N1175" s="33">
        <v>1.7794679151847959E-3</v>
      </c>
      <c r="O1175" s="33">
        <v>-8.0949859347256847E-4</v>
      </c>
      <c r="P1175" s="29">
        <f>(Table_TrackDisplacement[[#This Row],[LR Track Z]]-Table_TrackDisplacement[[#This Row],[RR Track Z]])*1000</f>
        <v>7.5159272264464505</v>
      </c>
      <c r="Q1175" s="29">
        <f>_xlfn.XLOOKUP(Table_TrackDisplacement[[#This Row],[Track ID]],Table__Track_Baseline[Track ID],Table__Track_Baseline[Avg. Cant],"-")</f>
        <v>7.4334357973349086</v>
      </c>
      <c r="R1175" s="29">
        <f>Table_TrackDisplacement[[#This Row],[Cant Raw Data]]-Table_TrackDisplacement[[#This Row],[BL Cant Raw Data]]</f>
        <v>8.2491429111541947E-2</v>
      </c>
      <c r="S1175" s="30">
        <f>(Table_TrackDisplacement[[#This Row],[Delta LR Z]]-Table_TrackDisplacement[[#This Row],[Delta RR Z]])*1000</f>
        <v>8.2491429111541947E-2</v>
      </c>
      <c r="T1175" s="29">
        <f>Table_TrackDisplacement[[#This Row],[Cant Delta Data]]-Table_TrackDisplacement[[#This Row],[Raw Cant Change]]</f>
        <v>0</v>
      </c>
      <c r="U1175" s="29">
        <f ca="1">IFERROR(Table_TrackDisplacement[[#This Row],[Cant Raw Data]]-OFFSET(Table_TrackDisplacement[[#This Row],[Cant Raw Data]],-2,0),"-")</f>
        <v>1.2937137566702006</v>
      </c>
      <c r="V1175" s="29">
        <f ca="1">_xlfn.XLOOKUP(Table_TrackDisplacement[[#This Row],[Track ID]],Table__Track_Baseline[Track ID],Table__Track_Baseline[Avg. Twist],"-")</f>
        <v>1.5237638896259398</v>
      </c>
      <c r="W1175" s="29">
        <f ca="1">IFERROR(Table_TrackDisplacement[[#This Row],[Twist Raw Data]]-Table_TrackDisplacement[[#This Row],[BL Twist Raw Data]],"-")</f>
        <v>-0.23005013295573917</v>
      </c>
      <c r="X1175" s="29">
        <f ca="1">IFERROR(Table_TrackDisplacement[[#This Row],[Cant Delta Data]]-OFFSET(Table_TrackDisplacement[[#This Row],[Cant Delta Data]],-2,0),"-")</f>
        <v>-0.23005013295573917</v>
      </c>
      <c r="Y1175" s="29">
        <f ca="1">IFERROR(Table_TrackDisplacement[[#This Row],[Twist Delta Data]]-Table_TrackDisplacement[[#This Row],[Raw Twist Change]],"-")</f>
        <v>0</v>
      </c>
      <c r="Z117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1314.9849402123159</v>
      </c>
      <c r="AA1175" s="29">
        <f>_xlfn.XLOOKUP(Table_TrackDisplacement[[#This Row],[Track ID]],Table__Track_Baseline[Track ID],Table__Track_Baseline[Avg. Gauge],"-")</f>
        <v>1314.6968682557522</v>
      </c>
      <c r="AB1175" s="29">
        <f>IFERROR(Table_TrackDisplacement[[#This Row],[Gauge Raw Data]]-Table_TrackDisplacement[[#This Row],[BL Gauge Raw Data]],"-")</f>
        <v>0.28807195656372642</v>
      </c>
      <c r="AC117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0.34899972556777176</v>
      </c>
    </row>
    <row r="1176" spans="1:29" x14ac:dyDescent="0.25">
      <c r="A1176" s="27">
        <v>45869.291666666664</v>
      </c>
      <c r="B1176" s="28" t="s">
        <v>29</v>
      </c>
      <c r="C1176" s="28" t="str">
        <f>Table_TrackDisplacement[[#This Row],[Epoch]]&amp;"-"&amp;Table_TrackDisplacement[[#This Row],[Track ID]]</f>
        <v>45869.2916666667-250-RL-OP-0038</v>
      </c>
      <c r="D1176" s="34">
        <v>51902.447765809411</v>
      </c>
      <c r="E1176" s="34">
        <v>159190.77723042283</v>
      </c>
      <c r="F1176" s="34">
        <v>18.865124802963386</v>
      </c>
      <c r="G1176" s="34">
        <v>51902.099872443272</v>
      </c>
      <c r="H1176" s="34">
        <v>159189.50704742008</v>
      </c>
      <c r="I1176" s="34">
        <v>18.8569</v>
      </c>
      <c r="J1176" s="33">
        <v>-2.0321749616414309E-8</v>
      </c>
      <c r="K1176" s="33">
        <v>2.3333388962782919E-3</v>
      </c>
      <c r="L1176" s="33">
        <v>-9.6038001932896577E-4</v>
      </c>
      <c r="M1176" s="33">
        <v>3.774315700866282E-6</v>
      </c>
      <c r="N1176" s="33">
        <v>1.6804770566523075E-3</v>
      </c>
      <c r="O1176" s="33">
        <v>-1.0000000000012221E-3</v>
      </c>
      <c r="P1176" s="29">
        <f>(Table_TrackDisplacement[[#This Row],[LR Track Z]]-Table_TrackDisplacement[[#This Row],[RR Track Z]])*1000</f>
        <v>8.2248029633866793</v>
      </c>
      <c r="Q1176" s="29">
        <f>_xlfn.XLOOKUP(Table_TrackDisplacement[[#This Row],[Track ID]],Table__Track_Baseline[Track ID],Table__Track_Baseline[Avg. Cant],"-")</f>
        <v>8.1851829827144229</v>
      </c>
      <c r="R1176" s="29">
        <f>Table_TrackDisplacement[[#This Row],[Cant Raw Data]]-Table_TrackDisplacement[[#This Row],[BL Cant Raw Data]]</f>
        <v>3.9619980672256361E-2</v>
      </c>
      <c r="S1176" s="30">
        <f>(Table_TrackDisplacement[[#This Row],[Delta LR Z]]-Table_TrackDisplacement[[#This Row],[Delta RR Z]])*1000</f>
        <v>3.9619980672256361E-2</v>
      </c>
      <c r="T1176" s="29">
        <f>Table_TrackDisplacement[[#This Row],[Cant Delta Data]]-Table_TrackDisplacement[[#This Row],[Raw Cant Change]]</f>
        <v>0</v>
      </c>
      <c r="U1176" s="29">
        <f ca="1">IFERROR(Table_TrackDisplacement[[#This Row],[Cant Raw Data]]-OFFSET(Table_TrackDisplacement[[#This Row],[Cant Raw Data]],-2,0),"-")</f>
        <v>1.3557326152735527</v>
      </c>
      <c r="V1176" s="29">
        <f ca="1">_xlfn.XLOOKUP(Table_TrackDisplacement[[#This Row],[Track ID]],Table__Track_Baseline[Track ID],Table__Track_Baseline[Avg. Twist],"-")</f>
        <v>1.5136291301907079</v>
      </c>
      <c r="W1176" s="29">
        <f ca="1">IFERROR(Table_TrackDisplacement[[#This Row],[Twist Raw Data]]-Table_TrackDisplacement[[#This Row],[BL Twist Raw Data]],"-")</f>
        <v>-0.15789651491715517</v>
      </c>
      <c r="X1176" s="29">
        <f ca="1">IFERROR(Table_TrackDisplacement[[#This Row],[Cant Delta Data]]-OFFSET(Table_TrackDisplacement[[#This Row],[Cant Delta Data]],-2,0),"-")</f>
        <v>-0.15789651491715517</v>
      </c>
      <c r="Y1176" s="29">
        <f ca="1">IFERROR(Table_TrackDisplacement[[#This Row],[Twist Delta Data]]-Table_TrackDisplacement[[#This Row],[Raw Twist Change]],"-")</f>
        <v>0</v>
      </c>
      <c r="Z117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1316.9898640705298</v>
      </c>
      <c r="AA1176" s="29">
        <f>_xlfn.XLOOKUP(Table_TrackDisplacement[[#This Row],[Track ID]],Table__Track_Baseline[Track ID],Table__Track_Baseline[Avg. Gauge],"-")</f>
        <v>1316.360972673865</v>
      </c>
      <c r="AB1176" s="29">
        <f>IFERROR(Table_TrackDisplacement[[#This Row],[Gauge Raw Data]]-Table_TrackDisplacement[[#This Row],[BL Gauge Raw Data]],"-")</f>
        <v>0.62889139666481242</v>
      </c>
      <c r="AC117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0.65407394366514493</v>
      </c>
    </row>
    <row r="1177" spans="1:29" x14ac:dyDescent="0.25">
      <c r="A1177" s="27">
        <v>45869.291666666664</v>
      </c>
      <c r="B1177" s="28" t="s">
        <v>30</v>
      </c>
      <c r="C1177" s="28" t="str">
        <f>Table_TrackDisplacement[[#This Row],[Epoch]]&amp;"-"&amp;Table_TrackDisplacement[[#This Row],[Track ID]]</f>
        <v>45869.2916666667-250-RL-OP-0039</v>
      </c>
      <c r="D1177" s="34">
        <v>51903.412339687522</v>
      </c>
      <c r="E1177" s="34">
        <v>159190.51341847001</v>
      </c>
      <c r="F1177" s="34">
        <v>18.865822806114334</v>
      </c>
      <c r="G1177" s="34">
        <v>51903.064539433311</v>
      </c>
      <c r="H1177" s="34">
        <v>159189.24357522361</v>
      </c>
      <c r="I1177" s="34">
        <v>18.8569</v>
      </c>
      <c r="J1177" s="33">
        <v>-1.3399403542280197E-7</v>
      </c>
      <c r="K1177" s="33">
        <v>2.3333699791692197E-3</v>
      </c>
      <c r="L1177" s="33">
        <v>-7.3879176052571438E-4</v>
      </c>
      <c r="M1177" s="33">
        <v>3.1982955988496542E-5</v>
      </c>
      <c r="N1177" s="33">
        <v>1.7836939368862659E-3</v>
      </c>
      <c r="O1177" s="33">
        <v>-1.0000000000012221E-3</v>
      </c>
      <c r="P1177" s="29">
        <f>(Table_TrackDisplacement[[#This Row],[LR Track Z]]-Table_TrackDisplacement[[#This Row],[RR Track Z]])*1000</f>
        <v>8.9228061143344917</v>
      </c>
      <c r="Q1177" s="29">
        <f>_xlfn.XLOOKUP(Table_TrackDisplacement[[#This Row],[Track ID]],Table__Track_Baseline[Track ID],Table__Track_Baseline[Avg. Cant],"-")</f>
        <v>8.6615978748589839</v>
      </c>
      <c r="R1177" s="29">
        <f>Table_TrackDisplacement[[#This Row],[Cant Raw Data]]-Table_TrackDisplacement[[#This Row],[BL Cant Raw Data]]</f>
        <v>0.26120823947550775</v>
      </c>
      <c r="S1177" s="30">
        <f>(Table_TrackDisplacement[[#This Row],[Delta LR Z]]-Table_TrackDisplacement[[#This Row],[Delta RR Z]])*1000</f>
        <v>0.26120823947550775</v>
      </c>
      <c r="T1177" s="29">
        <f>Table_TrackDisplacement[[#This Row],[Cant Delta Data]]-Table_TrackDisplacement[[#This Row],[Raw Cant Change]]</f>
        <v>0</v>
      </c>
      <c r="U1177" s="29">
        <f ca="1">IFERROR(Table_TrackDisplacement[[#This Row],[Cant Raw Data]]-OFFSET(Table_TrackDisplacement[[#This Row],[Cant Raw Data]],-2,0),"-")</f>
        <v>1.4068788878880412</v>
      </c>
      <c r="V1177" s="29">
        <f ca="1">_xlfn.XLOOKUP(Table_TrackDisplacement[[#This Row],[Track ID]],Table__Track_Baseline[Track ID],Table__Track_Baseline[Avg. Twist],"-")</f>
        <v>1.2281620775240754</v>
      </c>
      <c r="W1177" s="29">
        <f ca="1">IFERROR(Table_TrackDisplacement[[#This Row],[Twist Raw Data]]-Table_TrackDisplacement[[#This Row],[BL Twist Raw Data]],"-")</f>
        <v>0.17871681036396581</v>
      </c>
      <c r="X1177" s="29">
        <f ca="1">IFERROR(Table_TrackDisplacement[[#This Row],[Cant Delta Data]]-OFFSET(Table_TrackDisplacement[[#This Row],[Cant Delta Data]],-2,0),"-")</f>
        <v>0.17871681036396581</v>
      </c>
      <c r="Y1177" s="29">
        <f ca="1">IFERROR(Table_TrackDisplacement[[#This Row],[Twist Delta Data]]-Table_TrackDisplacement[[#This Row],[Raw Twist Change]],"-")</f>
        <v>0</v>
      </c>
      <c r="Z117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1316.6421319969854</v>
      </c>
      <c r="AA1177" s="29">
        <f>_xlfn.XLOOKUP(Table_TrackDisplacement[[#This Row],[Track ID]],Table__Track_Baseline[Track ID],Table__Track_Baseline[Avg. Gauge],"-")</f>
        <v>1316.118744445334</v>
      </c>
      <c r="AB1177" s="29">
        <f>IFERROR(Table_TrackDisplacement[[#This Row],[Gauge Raw Data]]-Table_TrackDisplacement[[#This Row],[BL Gauge Raw Data]],"-")</f>
        <v>0.52338755165146722</v>
      </c>
      <c r="AC117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0.60943005694549124</v>
      </c>
    </row>
    <row r="1178" spans="1:29" x14ac:dyDescent="0.25">
      <c r="A1178" s="27">
        <v>45869.291666666664</v>
      </c>
      <c r="B1178" s="28" t="s">
        <v>31</v>
      </c>
      <c r="C1178" s="28" t="str">
        <f>Table_TrackDisplacement[[#This Row],[Epoch]]&amp;"-"&amp;Table_TrackDisplacement[[#This Row],[Track ID]]</f>
        <v>45869.2916666667-250-RL-OP-0040</v>
      </c>
      <c r="D1178" s="34">
        <v>51904.37691356564</v>
      </c>
      <c r="E1178" s="34">
        <v>159190.2496065172</v>
      </c>
      <c r="F1178" s="34">
        <v>18.866520809265278</v>
      </c>
      <c r="G1178" s="34">
        <v>51904.029206423358</v>
      </c>
      <c r="H1178" s="34">
        <v>159188.9801030271</v>
      </c>
      <c r="I1178" s="34">
        <v>18.8569</v>
      </c>
      <c r="J1178" s="33">
        <v>-2.4766632122918963E-7</v>
      </c>
      <c r="K1178" s="33">
        <v>2.3334010620601475E-3</v>
      </c>
      <c r="L1178" s="33">
        <v>-5.172035017260157E-4</v>
      </c>
      <c r="M1178" s="33">
        <v>6.0191603552084416E-5</v>
      </c>
      <c r="N1178" s="33">
        <v>1.8869107880163938E-3</v>
      </c>
      <c r="O1178" s="33">
        <v>-1.0000000000012221E-3</v>
      </c>
      <c r="P1178" s="29">
        <f>(Table_TrackDisplacement[[#This Row],[LR Track Z]]-Table_TrackDisplacement[[#This Row],[RR Track Z]])*1000</f>
        <v>9.6208092652787514</v>
      </c>
      <c r="Q1178" s="29">
        <f>_xlfn.XLOOKUP(Table_TrackDisplacement[[#This Row],[Track ID]],Table__Track_Baseline[Track ID],Table__Track_Baseline[Avg. Cant],"-")</f>
        <v>9.1380127670035449</v>
      </c>
      <c r="R1178" s="29">
        <f>Table_TrackDisplacement[[#This Row],[Cant Raw Data]]-Table_TrackDisplacement[[#This Row],[BL Cant Raw Data]]</f>
        <v>0.48279649827520643</v>
      </c>
      <c r="S1178" s="30">
        <f>(Table_TrackDisplacement[[#This Row],[Delta LR Z]]-Table_TrackDisplacement[[#This Row],[Delta RR Z]])*1000</f>
        <v>0.48279649827520643</v>
      </c>
      <c r="T1178" s="29">
        <f>Table_TrackDisplacement[[#This Row],[Cant Delta Data]]-Table_TrackDisplacement[[#This Row],[Raw Cant Change]]</f>
        <v>0</v>
      </c>
      <c r="U1178" s="29">
        <f ca="1">IFERROR(Table_TrackDisplacement[[#This Row],[Cant Raw Data]]-OFFSET(Table_TrackDisplacement[[#This Row],[Cant Raw Data]],-2,0),"-")</f>
        <v>1.3960063018920721</v>
      </c>
      <c r="V1178" s="29">
        <f ca="1">_xlfn.XLOOKUP(Table_TrackDisplacement[[#This Row],[Track ID]],Table__Track_Baseline[Track ID],Table__Track_Baseline[Avg. Twist],"-")</f>
        <v>0.95282978428912202</v>
      </c>
      <c r="W1178" s="29">
        <f ca="1">IFERROR(Table_TrackDisplacement[[#This Row],[Twist Raw Data]]-Table_TrackDisplacement[[#This Row],[BL Twist Raw Data]],"-")</f>
        <v>0.44317651760295007</v>
      </c>
      <c r="X1178" s="29">
        <f ca="1">IFERROR(Table_TrackDisplacement[[#This Row],[Cant Delta Data]]-OFFSET(Table_TrackDisplacement[[#This Row],[Cant Delta Data]],-2,0),"-")</f>
        <v>0.44317651760295007</v>
      </c>
      <c r="Y1178" s="29">
        <f ca="1">IFERROR(Table_TrackDisplacement[[#This Row],[Twist Delta Data]]-Table_TrackDisplacement[[#This Row],[Raw Twist Change]],"-")</f>
        <v>0</v>
      </c>
      <c r="Z117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1316.2947725086963</v>
      </c>
      <c r="AA1178" s="29">
        <f>_xlfn.XLOOKUP(Table_TrackDisplacement[[#This Row],[Track ID]],Table__Track_Baseline[Track ID],Table__Track_Baseline[Avg. Gauge],"-")</f>
        <v>1315.8766898367924</v>
      </c>
      <c r="AB1178" s="29">
        <f>IFERROR(Table_TrackDisplacement[[#This Row],[Gauge Raw Data]]-Table_TrackDisplacement[[#This Row],[BL Gauge Raw Data]],"-")</f>
        <v>0.41808267190390325</v>
      </c>
      <c r="AC117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0.66037786827337497</v>
      </c>
    </row>
    <row r="1179" spans="1:29" x14ac:dyDescent="0.25">
      <c r="A1179" s="27">
        <v>45869.291666666664</v>
      </c>
      <c r="B1179" s="28" t="s">
        <v>32</v>
      </c>
      <c r="C1179" s="28" t="str">
        <f>Table_TrackDisplacement[[#This Row],[Epoch]]&amp;"-"&amp;Table_TrackDisplacement[[#This Row],[Track ID]]</f>
        <v>45869.2916666667-250-RL-OP-0041</v>
      </c>
      <c r="D1179" s="34">
        <v>51905.341841450259</v>
      </c>
      <c r="E1179" s="34">
        <v>159189.98717913547</v>
      </c>
      <c r="F1179" s="34">
        <v>18.867392406740745</v>
      </c>
      <c r="G1179" s="34">
        <v>51905.003864651924</v>
      </c>
      <c r="H1179" s="34">
        <v>159188.71500367383</v>
      </c>
      <c r="I1179" s="34">
        <v>18.857104633955974</v>
      </c>
      <c r="J1179" s="33">
        <v>7.2817783802747726E-8</v>
      </c>
      <c r="K1179" s="33">
        <v>2.3333140416070819E-3</v>
      </c>
      <c r="L1179" s="33">
        <v>-3.7311640754822406E-4</v>
      </c>
      <c r="M1179" s="33">
        <v>7.3985574999824166E-6</v>
      </c>
      <c r="N1179" s="33">
        <v>2.0279078162275255E-3</v>
      </c>
      <c r="O1179" s="33">
        <v>-1.0000647690162623E-3</v>
      </c>
      <c r="P1179" s="29">
        <f>(Table_TrackDisplacement[[#This Row],[LR Track Z]]-Table_TrackDisplacement[[#This Row],[RR Track Z]])*1000</f>
        <v>10.287772784771221</v>
      </c>
      <c r="Q1179" s="29">
        <f>_xlfn.XLOOKUP(Table_TrackDisplacement[[#This Row],[Track ID]],Table__Track_Baseline[Track ID],Table__Track_Baseline[Avg. Cant],"-")</f>
        <v>9.6608244233031826</v>
      </c>
      <c r="R1179" s="29">
        <f>Table_TrackDisplacement[[#This Row],[Cant Raw Data]]-Table_TrackDisplacement[[#This Row],[BL Cant Raw Data]]</f>
        <v>0.62694836146803823</v>
      </c>
      <c r="S1179" s="30">
        <f>(Table_TrackDisplacement[[#This Row],[Delta LR Z]]-Table_TrackDisplacement[[#This Row],[Delta RR Z]])*1000</f>
        <v>0.62694836146803823</v>
      </c>
      <c r="T1179" s="29">
        <f>Table_TrackDisplacement[[#This Row],[Cant Delta Data]]-Table_TrackDisplacement[[#This Row],[Raw Cant Change]]</f>
        <v>0</v>
      </c>
      <c r="U1179" s="29">
        <f ca="1">IFERROR(Table_TrackDisplacement[[#This Row],[Cant Raw Data]]-OFFSET(Table_TrackDisplacement[[#This Row],[Cant Raw Data]],-2,0),"-")</f>
        <v>1.3649666704367291</v>
      </c>
      <c r="V1179" s="29">
        <f ca="1">_xlfn.XLOOKUP(Table_TrackDisplacement[[#This Row],[Track ID]],Table__Track_Baseline[Track ID],Table__Track_Baseline[Avg. Twist],"-")</f>
        <v>0.99922654844419867</v>
      </c>
      <c r="W1179" s="29">
        <f ca="1">IFERROR(Table_TrackDisplacement[[#This Row],[Twist Raw Data]]-Table_TrackDisplacement[[#This Row],[BL Twist Raw Data]],"-")</f>
        <v>0.36574012199253048</v>
      </c>
      <c r="X1179" s="29">
        <f ca="1">IFERROR(Table_TrackDisplacement[[#This Row],[Cant Delta Data]]-OFFSET(Table_TrackDisplacement[[#This Row],[Cant Delta Data]],-2,0),"-")</f>
        <v>0.36574012199253048</v>
      </c>
      <c r="Y1179" s="29">
        <f ca="1">IFERROR(Table_TrackDisplacement[[#This Row],[Twist Delta Data]]-Table_TrackDisplacement[[#This Row],[Raw Twist Change]],"-")</f>
        <v>0</v>
      </c>
      <c r="Z117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1316.3451521809648</v>
      </c>
      <c r="AA1179" s="29">
        <f>_xlfn.XLOOKUP(Table_TrackDisplacement[[#This Row],[Track ID]],Table__Track_Baseline[Track ID],Table__Track_Baseline[Avg. Gauge],"-")</f>
        <v>1316.0471258679206</v>
      </c>
      <c r="AB1179" s="29">
        <f>IFERROR(Table_TrackDisplacement[[#This Row],[Gauge Raw Data]]-Table_TrackDisplacement[[#This Row],[BL Gauge Raw Data]],"-")</f>
        <v>0.29802631304414717</v>
      </c>
      <c r="AC117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0.69741729037243949</v>
      </c>
    </row>
    <row r="1180" spans="1:29" x14ac:dyDescent="0.25">
      <c r="A1180" s="27">
        <v>45869.291666666664</v>
      </c>
      <c r="B1180" s="28" t="s">
        <v>33</v>
      </c>
      <c r="C1180" s="28" t="str">
        <f>Table_TrackDisplacement[[#This Row],[Epoch]]&amp;"-"&amp;Table_TrackDisplacement[[#This Row],[Track ID]]</f>
        <v>45869.2916666667-250-RL-OP-0042</v>
      </c>
      <c r="D1180" s="34">
        <v>51906.308594977025</v>
      </c>
      <c r="E1180" s="34">
        <v>159189.73147487876</v>
      </c>
      <c r="F1180" s="34">
        <v>18.869110425193991</v>
      </c>
      <c r="G1180" s="34">
        <v>51905.970516824025</v>
      </c>
      <c r="H1180" s="34">
        <v>159188.45891499615</v>
      </c>
      <c r="I1180" s="34">
        <v>18.85857682068961</v>
      </c>
      <c r="J1180" s="33">
        <v>5.0066591938957572E-7</v>
      </c>
      <c r="K1180" s="33">
        <v>2.3332008859142661E-3</v>
      </c>
      <c r="L1180" s="33">
        <v>-6.0685949931382765E-4</v>
      </c>
      <c r="M1180" s="33">
        <v>6.062554894015193E-5</v>
      </c>
      <c r="N1180" s="33">
        <v>2.2286833263933659E-3</v>
      </c>
      <c r="O1180" s="33">
        <v>-1.0005307331333313E-3</v>
      </c>
      <c r="P1180" s="29">
        <f>(Table_TrackDisplacement[[#This Row],[LR Track Z]]-Table_TrackDisplacement[[#This Row],[RR Track Z]])*1000</f>
        <v>10.533604504381344</v>
      </c>
      <c r="Q1180" s="29">
        <f>_xlfn.XLOOKUP(Table_TrackDisplacement[[#This Row],[Track ID]],Table__Track_Baseline[Track ID],Table__Track_Baseline[Avg. Cant],"-")</f>
        <v>10.139933270561841</v>
      </c>
      <c r="R1180" s="29">
        <f>Table_TrackDisplacement[[#This Row],[Cant Raw Data]]-Table_TrackDisplacement[[#This Row],[BL Cant Raw Data]]</f>
        <v>0.39367123381950364</v>
      </c>
      <c r="S1180" s="30">
        <f>(Table_TrackDisplacement[[#This Row],[Delta LR Z]]-Table_TrackDisplacement[[#This Row],[Delta RR Z]])*1000</f>
        <v>0.39367123381950364</v>
      </c>
      <c r="T1180" s="29">
        <f>Table_TrackDisplacement[[#This Row],[Cant Delta Data]]-Table_TrackDisplacement[[#This Row],[Raw Cant Change]]</f>
        <v>0</v>
      </c>
      <c r="U1180" s="29">
        <f ca="1">IFERROR(Table_TrackDisplacement[[#This Row],[Cant Raw Data]]-OFFSET(Table_TrackDisplacement[[#This Row],[Cant Raw Data]],-2,0),"-")</f>
        <v>0.91279523910259286</v>
      </c>
      <c r="V1180" s="29">
        <f ca="1">_xlfn.XLOOKUP(Table_TrackDisplacement[[#This Row],[Track ID]],Table__Track_Baseline[Track ID],Table__Track_Baseline[Avg. Twist],"-")</f>
        <v>1.0019205035582956</v>
      </c>
      <c r="W1180" s="29">
        <f ca="1">IFERROR(Table_TrackDisplacement[[#This Row],[Twist Raw Data]]-Table_TrackDisplacement[[#This Row],[BL Twist Raw Data]],"-")</f>
        <v>-8.9125264455702791E-2</v>
      </c>
      <c r="X1180" s="29">
        <f ca="1">IFERROR(Table_TrackDisplacement[[#This Row],[Cant Delta Data]]-OFFSET(Table_TrackDisplacement[[#This Row],[Cant Delta Data]],-2,0),"-")</f>
        <v>-8.9125264455702791E-2</v>
      </c>
      <c r="Y1180" s="29">
        <f ca="1">IFERROR(Table_TrackDisplacement[[#This Row],[Twist Delta Data]]-Table_TrackDisplacement[[#This Row],[Raw Twist Change]],"-")</f>
        <v>0</v>
      </c>
      <c r="Z118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1316.7446408400342</v>
      </c>
      <c r="AA1180" s="29">
        <f>_xlfn.XLOOKUP(Table_TrackDisplacement[[#This Row],[Track ID]],Table__Track_Baseline[Track ID],Table__Track_Baseline[Avg. Gauge],"-")</f>
        <v>1316.655979842496</v>
      </c>
      <c r="AB1180" s="29">
        <f>IFERROR(Table_TrackDisplacement[[#This Row],[Gauge Raw Data]]-Table_TrackDisplacement[[#This Row],[BL Gauge Raw Data]],"-")</f>
        <v>8.8660997538227093E-2</v>
      </c>
      <c r="AC118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0.41172316201962161</v>
      </c>
    </row>
    <row r="1181" spans="1:29" x14ac:dyDescent="0.25">
      <c r="A1181" s="27">
        <v>45869.291666666664</v>
      </c>
      <c r="B1181" s="28" t="s">
        <v>34</v>
      </c>
      <c r="C1181" s="28" t="str">
        <f>Table_TrackDisplacement[[#This Row],[Epoch]]&amp;"-"&amp;Table_TrackDisplacement[[#This Row],[Track ID]]</f>
        <v>45869.2916666667-250-RL-OP-0043</v>
      </c>
      <c r="D1181" s="34">
        <v>51907.275348503783</v>
      </c>
      <c r="E1181" s="34">
        <v>159189.47577062206</v>
      </c>
      <c r="F1181" s="34">
        <v>18.870828443647241</v>
      </c>
      <c r="G1181" s="34">
        <v>51906.937168996134</v>
      </c>
      <c r="H1181" s="34">
        <v>159188.20282631848</v>
      </c>
      <c r="I1181" s="34">
        <v>18.860049007423246</v>
      </c>
      <c r="J1181" s="33">
        <v>9.2849950306117535E-7</v>
      </c>
      <c r="K1181" s="33">
        <v>2.3330877593252808E-3</v>
      </c>
      <c r="L1181" s="33">
        <v>-8.4060259107232582E-4</v>
      </c>
      <c r="M1181" s="33">
        <v>1.1385255493223667E-4</v>
      </c>
      <c r="N1181" s="33">
        <v>2.4294588656630367E-3</v>
      </c>
      <c r="O1181" s="33">
        <v>-1.0009966972504003E-3</v>
      </c>
      <c r="P1181" s="29">
        <f>(Table_TrackDisplacement[[#This Row],[LR Track Z]]-Table_TrackDisplacement[[#This Row],[RR Track Z]])*1000</f>
        <v>10.77943622399502</v>
      </c>
      <c r="Q1181" s="29">
        <f>_xlfn.XLOOKUP(Table_TrackDisplacement[[#This Row],[Track ID]],Table__Track_Baseline[Track ID],Table__Track_Baseline[Avg. Cant],"-")</f>
        <v>10.619042117816946</v>
      </c>
      <c r="R1181" s="29">
        <f>Table_TrackDisplacement[[#This Row],[Cant Raw Data]]-Table_TrackDisplacement[[#This Row],[BL Cant Raw Data]]</f>
        <v>0.16039410617807448</v>
      </c>
      <c r="S1181" s="30">
        <f>(Table_TrackDisplacement[[#This Row],[Delta LR Z]]-Table_TrackDisplacement[[#This Row],[Delta RR Z]])*1000</f>
        <v>0.16039410617807448</v>
      </c>
      <c r="T1181" s="29">
        <f>Table_TrackDisplacement[[#This Row],[Cant Delta Data]]-Table_TrackDisplacement[[#This Row],[Raw Cant Change]]</f>
        <v>0</v>
      </c>
      <c r="U1181" s="29">
        <f ca="1">IFERROR(Table_TrackDisplacement[[#This Row],[Cant Raw Data]]-OFFSET(Table_TrackDisplacement[[#This Row],[Cant Raw Data]],-2,0),"-")</f>
        <v>0.49166343922379951</v>
      </c>
      <c r="V1181" s="29">
        <f ca="1">_xlfn.XLOOKUP(Table_TrackDisplacement[[#This Row],[Track ID]],Table__Track_Baseline[Track ID],Table__Track_Baseline[Avg. Twist],"-")</f>
        <v>0.95821769451376326</v>
      </c>
      <c r="W1181" s="29">
        <f ca="1">IFERROR(Table_TrackDisplacement[[#This Row],[Twist Raw Data]]-Table_TrackDisplacement[[#This Row],[BL Twist Raw Data]],"-")</f>
        <v>-0.46655425528996375</v>
      </c>
      <c r="X1181" s="29">
        <f ca="1">IFERROR(Table_TrackDisplacement[[#This Row],[Cant Delta Data]]-OFFSET(Table_TrackDisplacement[[#This Row],[Cant Delta Data]],-2,0),"-")</f>
        <v>-0.46655425528996375</v>
      </c>
      <c r="Y1181" s="29">
        <f ca="1">IFERROR(Table_TrackDisplacement[[#This Row],[Twist Delta Data]]-Table_TrackDisplacement[[#This Row],[Raw Twist Change]],"-")</f>
        <v>0</v>
      </c>
      <c r="Z118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1317.1441742089983</v>
      </c>
      <c r="AA1181" s="29">
        <f>_xlfn.XLOOKUP(Table_TrackDisplacement[[#This Row],[Track ID]],Table__Track_Baseline[Track ID],Table__Track_Baseline[Avg. Gauge],"-")</f>
        <v>1317.2650047757083</v>
      </c>
      <c r="AB1181" s="29">
        <f>IFERROR(Table_TrackDisplacement[[#This Row],[Gauge Raw Data]]-Table_TrackDisplacement[[#This Row],[BL Gauge Raw Data]],"-")</f>
        <v>-0.12083056671008308</v>
      </c>
      <c r="AC118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0.21855320113875704</v>
      </c>
    </row>
    <row r="1182" spans="1:29" x14ac:dyDescent="0.25">
      <c r="A1182" s="27">
        <v>45869.291666666664</v>
      </c>
      <c r="B1182" s="28" t="s">
        <v>35</v>
      </c>
      <c r="C1182" s="28" t="str">
        <f>Table_TrackDisplacement[[#This Row],[Epoch]]&amp;"-"&amp;Table_TrackDisplacement[[#This Row],[Track ID]]</f>
        <v>45869.2916666667-250-RL-OP-0044</v>
      </c>
      <c r="D1182" s="34">
        <v>51908.242837030943</v>
      </c>
      <c r="E1182" s="34">
        <v>159189.22362199659</v>
      </c>
      <c r="F1182" s="34">
        <v>18.872961738006055</v>
      </c>
      <c r="G1182" s="34">
        <v>51907.905490809295</v>
      </c>
      <c r="H1182" s="34">
        <v>159187.95009902434</v>
      </c>
      <c r="I1182" s="34">
        <v>18.861831223906176</v>
      </c>
      <c r="J1182" s="33">
        <v>1.1895936040673405E-5</v>
      </c>
      <c r="K1182" s="33">
        <v>2.3816496832296252E-3</v>
      </c>
      <c r="L1182" s="33">
        <v>-8.9784451584407066E-4</v>
      </c>
      <c r="M1182" s="33">
        <v>9.8428203637013212E-4</v>
      </c>
      <c r="N1182" s="33">
        <v>2.2713818470947444E-3</v>
      </c>
      <c r="O1182" s="33">
        <v>-9.9976655966926842E-4</v>
      </c>
      <c r="P1182" s="29">
        <f>(Table_TrackDisplacement[[#This Row],[LR Track Z]]-Table_TrackDisplacement[[#This Row],[RR Track Z]])*1000</f>
        <v>11.130514099878752</v>
      </c>
      <c r="Q1182" s="29">
        <f>_xlfn.XLOOKUP(Table_TrackDisplacement[[#This Row],[Track ID]],Table__Track_Baseline[Track ID],Table__Track_Baseline[Avg. Cant],"-")</f>
        <v>11.028592056053554</v>
      </c>
      <c r="R1182" s="29">
        <f>Table_TrackDisplacement[[#This Row],[Cant Raw Data]]-Table_TrackDisplacement[[#This Row],[BL Cant Raw Data]]</f>
        <v>0.10192204382519776</v>
      </c>
      <c r="S1182" s="30">
        <f>(Table_TrackDisplacement[[#This Row],[Delta LR Z]]-Table_TrackDisplacement[[#This Row],[Delta RR Z]])*1000</f>
        <v>0.10192204382519776</v>
      </c>
      <c r="T1182" s="29">
        <f>Table_TrackDisplacement[[#This Row],[Cant Delta Data]]-Table_TrackDisplacement[[#This Row],[Raw Cant Change]]</f>
        <v>0</v>
      </c>
      <c r="U1182" s="29">
        <f ca="1">IFERROR(Table_TrackDisplacement[[#This Row],[Cant Raw Data]]-OFFSET(Table_TrackDisplacement[[#This Row],[Cant Raw Data]],-2,0),"-")</f>
        <v>0.59690959549740796</v>
      </c>
      <c r="V1182" s="29">
        <f ca="1">_xlfn.XLOOKUP(Table_TrackDisplacement[[#This Row],[Track ID]],Table__Track_Baseline[Track ID],Table__Track_Baseline[Avg. Twist],"-")</f>
        <v>0.88865878549171384</v>
      </c>
      <c r="W1182" s="29">
        <f ca="1">IFERROR(Table_TrackDisplacement[[#This Row],[Twist Raw Data]]-Table_TrackDisplacement[[#This Row],[BL Twist Raw Data]],"-")</f>
        <v>-0.29174918999430588</v>
      </c>
      <c r="X1182" s="29">
        <f ca="1">IFERROR(Table_TrackDisplacement[[#This Row],[Cant Delta Data]]-OFFSET(Table_TrackDisplacement[[#This Row],[Cant Delta Data]],-2,0),"-")</f>
        <v>-0.29174918999430588</v>
      </c>
      <c r="Y1182" s="29">
        <f ca="1">IFERROR(Table_TrackDisplacement[[#This Row],[Twist Delta Data]]-Table_TrackDisplacement[[#This Row],[Raw Twist Change]],"-")</f>
        <v>0</v>
      </c>
      <c r="Z118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1317.4927409445804</v>
      </c>
      <c r="AA1182" s="29">
        <f>_xlfn.XLOOKUP(Table_TrackDisplacement[[#This Row],[Track ID]],Table__Track_Baseline[Track ID],Table__Track_Baseline[Avg. Gauge],"-")</f>
        <v>1317.6346329476246</v>
      </c>
      <c r="AB1182" s="29">
        <f>IFERROR(Table_TrackDisplacement[[#This Row],[Gauge Raw Data]]-Table_TrackDisplacement[[#This Row],[BL Gauge Raw Data]],"-")</f>
        <v>-0.14189200304417682</v>
      </c>
      <c r="AC118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0.98391149338612083</v>
      </c>
    </row>
    <row r="1183" spans="1:29" x14ac:dyDescent="0.25">
      <c r="A1183" s="27">
        <v>45869.291666666664</v>
      </c>
      <c r="B1183" s="28" t="s">
        <v>36</v>
      </c>
      <c r="C1183" s="28" t="str">
        <f>Table_TrackDisplacement[[#This Row],[Epoch]]&amp;"-"&amp;Table_TrackDisplacement[[#This Row],[Track ID]]</f>
        <v>45869.2916666667-250-RL-OP-0045</v>
      </c>
      <c r="D1183" s="34">
        <v>51909.212440777213</v>
      </c>
      <c r="E1183" s="34">
        <v>159188.97896014244</v>
      </c>
      <c r="F1183" s="34">
        <v>18.875987022705825</v>
      </c>
      <c r="G1183" s="34">
        <v>51908.874743372122</v>
      </c>
      <c r="H1183" s="34">
        <v>159187.70404215946</v>
      </c>
      <c r="I1183" s="34">
        <v>18.864174019583121</v>
      </c>
      <c r="J1183" s="33">
        <v>4.9316302465740591E-5</v>
      </c>
      <c r="K1183" s="33">
        <v>2.5336356193292886E-3</v>
      </c>
      <c r="L1183" s="33">
        <v>-5.7649980316654137E-4</v>
      </c>
      <c r="M1183" s="33">
        <v>9.3998114607529715E-4</v>
      </c>
      <c r="N1183" s="33">
        <v>2.0967722230125219E-3</v>
      </c>
      <c r="O1183" s="33">
        <v>-9.9910861058205569E-4</v>
      </c>
      <c r="P1183" s="29">
        <f>(Table_TrackDisplacement[[#This Row],[LR Track Z]]-Table_TrackDisplacement[[#This Row],[RR Track Z]])*1000</f>
        <v>11.813003122703947</v>
      </c>
      <c r="Q1183" s="29">
        <f>_xlfn.XLOOKUP(Table_TrackDisplacement[[#This Row],[Track ID]],Table__Track_Baseline[Track ID],Table__Track_Baseline[Avg. Cant],"-")</f>
        <v>11.390394315288432</v>
      </c>
      <c r="R1183" s="29">
        <f>Table_TrackDisplacement[[#This Row],[Cant Raw Data]]-Table_TrackDisplacement[[#This Row],[BL Cant Raw Data]]</f>
        <v>0.42260880741551432</v>
      </c>
      <c r="S1183" s="30">
        <f>(Table_TrackDisplacement[[#This Row],[Delta LR Z]]-Table_TrackDisplacement[[#This Row],[Delta RR Z]])*1000</f>
        <v>0.42260880741551432</v>
      </c>
      <c r="T1183" s="29">
        <f>Table_TrackDisplacement[[#This Row],[Cant Delta Data]]-Table_TrackDisplacement[[#This Row],[Raw Cant Change]]</f>
        <v>0</v>
      </c>
      <c r="U1183" s="29">
        <f ca="1">IFERROR(Table_TrackDisplacement[[#This Row],[Cant Raw Data]]-OFFSET(Table_TrackDisplacement[[#This Row],[Cant Raw Data]],-2,0),"-")</f>
        <v>1.0335668987089264</v>
      </c>
      <c r="V1183" s="29">
        <f ca="1">_xlfn.XLOOKUP(Table_TrackDisplacement[[#This Row],[Track ID]],Table__Track_Baseline[Track ID],Table__Track_Baseline[Avg. Twist],"-")</f>
        <v>0.77135219747148653</v>
      </c>
      <c r="W1183" s="29">
        <f ca="1">IFERROR(Table_TrackDisplacement[[#This Row],[Twist Raw Data]]-Table_TrackDisplacement[[#This Row],[BL Twist Raw Data]],"-")</f>
        <v>0.26221470123743984</v>
      </c>
      <c r="X1183" s="29">
        <f ca="1">IFERROR(Table_TrackDisplacement[[#This Row],[Cant Delta Data]]-OFFSET(Table_TrackDisplacement[[#This Row],[Cant Delta Data]],-2,0),"-")</f>
        <v>0.26221470123743984</v>
      </c>
      <c r="Y1183" s="29">
        <f ca="1">IFERROR(Table_TrackDisplacement[[#This Row],[Twist Delta Data]]-Table_TrackDisplacement[[#This Row],[Raw Twist Change]],"-")</f>
        <v>0</v>
      </c>
      <c r="Z118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1318.9370522451868</v>
      </c>
      <c r="AA1183" s="29">
        <f>_xlfn.XLOOKUP(Table_TrackDisplacement[[#This Row],[Track ID]],Table__Track_Baseline[Track ID],Table__Track_Baseline[Avg. Gauge],"-")</f>
        <v>1318.7394535583733</v>
      </c>
      <c r="AB1183" s="29">
        <f>IFERROR(Table_TrackDisplacement[[#This Row],[Gauge Raw Data]]-Table_TrackDisplacement[[#This Row],[BL Gauge Raw Data]],"-")</f>
        <v>0.1975986868135351</v>
      </c>
      <c r="AC118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1.0783003731746641</v>
      </c>
    </row>
    <row r="1184" spans="1:29" x14ac:dyDescent="0.25">
      <c r="A1184" s="27">
        <v>45869.291666666664</v>
      </c>
      <c r="B1184" s="28" t="s">
        <v>37</v>
      </c>
      <c r="C1184" s="28" t="str">
        <f>Table_TrackDisplacement[[#This Row],[Epoch]]&amp;"-"&amp;Table_TrackDisplacement[[#This Row],[Track ID]]</f>
        <v>45869.2916666667-250-RL-OP-0046</v>
      </c>
      <c r="D1184" s="34">
        <v>51910.182044523492</v>
      </c>
      <c r="E1184" s="34">
        <v>159188.73429828833</v>
      </c>
      <c r="F1184" s="34">
        <v>18.879012307405592</v>
      </c>
      <c r="G1184" s="34">
        <v>51909.843995934956</v>
      </c>
      <c r="H1184" s="34">
        <v>159187.4579852946</v>
      </c>
      <c r="I1184" s="34">
        <v>18.866516815260066</v>
      </c>
      <c r="J1184" s="33">
        <v>8.6736676166765392E-5</v>
      </c>
      <c r="K1184" s="33">
        <v>2.6856215845327824E-3</v>
      </c>
      <c r="L1184" s="33">
        <v>-2.551550904925648E-4</v>
      </c>
      <c r="M1184" s="33">
        <v>8.9568025578046218E-4</v>
      </c>
      <c r="N1184" s="33">
        <v>1.9221626280341297E-3</v>
      </c>
      <c r="O1184" s="33">
        <v>-9.9845066149484296E-4</v>
      </c>
      <c r="P1184" s="29">
        <f>(Table_TrackDisplacement[[#This Row],[LR Track Z]]-Table_TrackDisplacement[[#This Row],[RR Track Z]])*1000</f>
        <v>12.495492145525589</v>
      </c>
      <c r="Q1184" s="29">
        <f>_xlfn.XLOOKUP(Table_TrackDisplacement[[#This Row],[Track ID]],Table__Track_Baseline[Track ID],Table__Track_Baseline[Avg. Cant],"-")</f>
        <v>11.75219657452331</v>
      </c>
      <c r="R1184" s="29">
        <f>Table_TrackDisplacement[[#This Row],[Cant Raw Data]]-Table_TrackDisplacement[[#This Row],[BL Cant Raw Data]]</f>
        <v>0.74329557100227817</v>
      </c>
      <c r="S1184" s="30">
        <f>(Table_TrackDisplacement[[#This Row],[Delta LR Z]]-Table_TrackDisplacement[[#This Row],[Delta RR Z]])*1000</f>
        <v>0.74329557100227817</v>
      </c>
      <c r="T1184" s="29">
        <f>Table_TrackDisplacement[[#This Row],[Cant Delta Data]]-Table_TrackDisplacement[[#This Row],[Raw Cant Change]]</f>
        <v>0</v>
      </c>
      <c r="U1184" s="29">
        <f ca="1">IFERROR(Table_TrackDisplacement[[#This Row],[Cant Raw Data]]-OFFSET(Table_TrackDisplacement[[#This Row],[Cant Raw Data]],-2,0),"-")</f>
        <v>1.3649780456468363</v>
      </c>
      <c r="V1184" s="29">
        <f ca="1">_xlfn.XLOOKUP(Table_TrackDisplacement[[#This Row],[Track ID]],Table__Track_Baseline[Track ID],Table__Track_Baseline[Avg. Twist],"-")</f>
        <v>0.72360451846975593</v>
      </c>
      <c r="W1184" s="29">
        <f ca="1">IFERROR(Table_TrackDisplacement[[#This Row],[Twist Raw Data]]-Table_TrackDisplacement[[#This Row],[BL Twist Raw Data]],"-")</f>
        <v>0.6413735271770804</v>
      </c>
      <c r="X1184" s="29">
        <f ca="1">IFERROR(Table_TrackDisplacement[[#This Row],[Cant Delta Data]]-OFFSET(Table_TrackDisplacement[[#This Row],[Cant Delta Data]],-2,0),"-")</f>
        <v>0.6413735271770804</v>
      </c>
      <c r="Y1184" s="29">
        <f ca="1">IFERROR(Table_TrackDisplacement[[#This Row],[Twist Delta Data]]-Table_TrackDisplacement[[#This Row],[Raw Twist Change]],"-")</f>
        <v>0</v>
      </c>
      <c r="Z118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1320.3817037057347</v>
      </c>
      <c r="AA1184" s="29">
        <f>_xlfn.XLOOKUP(Table_TrackDisplacement[[#This Row],[Track ID]],Table__Track_Baseline[Track ID],Table__Track_Baseline[Avg. Gauge],"-")</f>
        <v>1319.8443684156091</v>
      </c>
      <c r="AB1184" s="29">
        <f>IFERROR(Table_TrackDisplacement[[#This Row],[Gauge Raw Data]]-Table_TrackDisplacement[[#This Row],[BL Gauge Raw Data]],"-")</f>
        <v>0.53733529012561121</v>
      </c>
      <c r="AC118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1.3378144860659253</v>
      </c>
    </row>
    <row r="1185" spans="1:29" x14ac:dyDescent="0.25">
      <c r="A1185" s="27">
        <v>45869.291666666664</v>
      </c>
      <c r="B1185" s="28" t="s">
        <v>38</v>
      </c>
      <c r="C1185" s="28" t="str">
        <f>Table_TrackDisplacement[[#This Row],[Epoch]]&amp;"-"&amp;Table_TrackDisplacement[[#This Row],[Track ID]]</f>
        <v>45869.2916666667-250-RL-OP-0047</v>
      </c>
      <c r="D1185" s="34">
        <v>51911.152124583568</v>
      </c>
      <c r="E1185" s="34">
        <v>159188.49137362183</v>
      </c>
      <c r="F1185" s="34">
        <v>18.882328441829323</v>
      </c>
      <c r="G1185" s="34">
        <v>51910.835192576567</v>
      </c>
      <c r="H1185" s="34">
        <v>159187.2085174784</v>
      </c>
      <c r="I1185" s="34">
        <v>18.869138865821263</v>
      </c>
      <c r="J1185" s="33">
        <v>6.5561005612835288E-4</v>
      </c>
      <c r="K1185" s="33">
        <v>2.6202284498140216E-3</v>
      </c>
      <c r="L1185" s="33">
        <v>-4.9178002051064595E-5</v>
      </c>
      <c r="M1185" s="33">
        <v>1.0120231308974326E-5</v>
      </c>
      <c r="N1185" s="33">
        <v>2.0414982282090932E-3</v>
      </c>
      <c r="O1185" s="33">
        <v>-1.0002301859692864E-3</v>
      </c>
      <c r="P1185" s="29">
        <f>(Table_TrackDisplacement[[#This Row],[LR Track Z]]-Table_TrackDisplacement[[#This Row],[RR Track Z]])*1000</f>
        <v>13.189576008059589</v>
      </c>
      <c r="Q1185" s="29">
        <f>_xlfn.XLOOKUP(Table_TrackDisplacement[[#This Row],[Track ID]],Table__Track_Baseline[Track ID],Table__Track_Baseline[Avg. Cant],"-")</f>
        <v>12.238523824141367</v>
      </c>
      <c r="R1185" s="29">
        <f>Table_TrackDisplacement[[#This Row],[Cant Raw Data]]-Table_TrackDisplacement[[#This Row],[BL Cant Raw Data]]</f>
        <v>0.95105218391822177</v>
      </c>
      <c r="S1185" s="30">
        <f>(Table_TrackDisplacement[[#This Row],[Delta LR Z]]-Table_TrackDisplacement[[#This Row],[Delta RR Z]])*1000</f>
        <v>0.95105218391822177</v>
      </c>
      <c r="T1185" s="29">
        <f>Table_TrackDisplacement[[#This Row],[Cant Delta Data]]-Table_TrackDisplacement[[#This Row],[Raw Cant Change]]</f>
        <v>0</v>
      </c>
      <c r="U1185" s="29">
        <f ca="1">IFERROR(Table_TrackDisplacement[[#This Row],[Cant Raw Data]]-OFFSET(Table_TrackDisplacement[[#This Row],[Cant Raw Data]],-2,0),"-")</f>
        <v>1.3765728853556425</v>
      </c>
      <c r="V1185" s="29">
        <f ca="1">_xlfn.XLOOKUP(Table_TrackDisplacement[[#This Row],[Track ID]],Table__Track_Baseline[Track ID],Table__Track_Baseline[Avg. Twist],"-")</f>
        <v>0.84812950885293503</v>
      </c>
      <c r="W1185" s="29">
        <f ca="1">IFERROR(Table_TrackDisplacement[[#This Row],[Twist Raw Data]]-Table_TrackDisplacement[[#This Row],[BL Twist Raw Data]],"-")</f>
        <v>0.52844337650270745</v>
      </c>
      <c r="X1185" s="29">
        <f ca="1">IFERROR(Table_TrackDisplacement[[#This Row],[Cant Delta Data]]-OFFSET(Table_TrackDisplacement[[#This Row],[Cant Delta Data]],-2,0),"-")</f>
        <v>0.52844337650270745</v>
      </c>
      <c r="Y1185" s="29">
        <f ca="1">IFERROR(Table_TrackDisplacement[[#This Row],[Twist Delta Data]]-Table_TrackDisplacement[[#This Row],[Raw Twist Change]],"-")</f>
        <v>0</v>
      </c>
      <c r="Z118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1321.4914856745565</v>
      </c>
      <c r="AA1185" s="29">
        <f>_xlfn.XLOOKUP(Table_TrackDisplacement[[#This Row],[Track ID]],Table__Track_Baseline[Track ID],Table__Track_Baseline[Avg. Gauge],"-")</f>
        <v>1320.7658031742594</v>
      </c>
      <c r="AB1185" s="29">
        <f>IFERROR(Table_TrackDisplacement[[#This Row],[Gauge Raw Data]]-Table_TrackDisplacement[[#This Row],[BL Gauge Raw Data]],"-")</f>
        <v>0.72568250029712544</v>
      </c>
      <c r="AC118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1.286890065188111</v>
      </c>
    </row>
    <row r="1186" spans="1:29" x14ac:dyDescent="0.25">
      <c r="A1186" s="27">
        <v>45869.291666666664</v>
      </c>
      <c r="B1186" s="28" t="s">
        <v>39</v>
      </c>
      <c r="C1186" s="28" t="str">
        <f>Table_TrackDisplacement[[#This Row],[Epoch]]&amp;"-"&amp;Table_TrackDisplacement[[#This Row],[Track ID]]</f>
        <v>45869.2916666667-250-RL-OP-0048</v>
      </c>
      <c r="D1186" s="34">
        <v>51912.123778205809</v>
      </c>
      <c r="E1186" s="34">
        <v>159188.25500560392</v>
      </c>
      <c r="F1186" s="34">
        <v>18.886732814833678</v>
      </c>
      <c r="G1186" s="34">
        <v>51911.806757288294</v>
      </c>
      <c r="H1186" s="34">
        <v>159186.97176749387</v>
      </c>
      <c r="I1186" s="34">
        <v>18.872523500824762</v>
      </c>
      <c r="J1186" s="33">
        <v>6.0315932933008298E-4</v>
      </c>
      <c r="K1186" s="33">
        <v>2.3999333207029849E-3</v>
      </c>
      <c r="L1186" s="33">
        <v>-2.8247023191241283E-4</v>
      </c>
      <c r="M1186" s="33">
        <v>5.6479490012861788E-5</v>
      </c>
      <c r="N1186" s="33">
        <v>2.231595542980358E-3</v>
      </c>
      <c r="O1186" s="33">
        <v>-1.0012846338192105E-3</v>
      </c>
      <c r="P1186" s="29">
        <f>(Table_TrackDisplacement[[#This Row],[LR Track Z]]-Table_TrackDisplacement[[#This Row],[RR Track Z]])*1000</f>
        <v>14.209314008915896</v>
      </c>
      <c r="Q1186" s="29">
        <f>_xlfn.XLOOKUP(Table_TrackDisplacement[[#This Row],[Track ID]],Table__Track_Baseline[Track ID],Table__Track_Baseline[Avg. Cant],"-")</f>
        <v>13.490499607009099</v>
      </c>
      <c r="R1186" s="29">
        <f>Table_TrackDisplacement[[#This Row],[Cant Raw Data]]-Table_TrackDisplacement[[#This Row],[BL Cant Raw Data]]</f>
        <v>0.71881440190679768</v>
      </c>
      <c r="S1186" s="30">
        <f>(Table_TrackDisplacement[[#This Row],[Delta LR Z]]-Table_TrackDisplacement[[#This Row],[Delta RR Z]])*1000</f>
        <v>0.71881440190679768</v>
      </c>
      <c r="T1186" s="29">
        <f>Table_TrackDisplacement[[#This Row],[Cant Delta Data]]-Table_TrackDisplacement[[#This Row],[Raw Cant Change]]</f>
        <v>0</v>
      </c>
      <c r="U1186" s="29">
        <f ca="1">IFERROR(Table_TrackDisplacement[[#This Row],[Cant Raw Data]]-OFFSET(Table_TrackDisplacement[[#This Row],[Cant Raw Data]],-2,0),"-")</f>
        <v>1.713821863390308</v>
      </c>
      <c r="V1186" s="29">
        <f ca="1">_xlfn.XLOOKUP(Table_TrackDisplacement[[#This Row],[Track ID]],Table__Track_Baseline[Track ID],Table__Track_Baseline[Avg. Twist],"-")</f>
        <v>1.7383030324857884</v>
      </c>
      <c r="W1186" s="29">
        <f ca="1">IFERROR(Table_TrackDisplacement[[#This Row],[Twist Raw Data]]-Table_TrackDisplacement[[#This Row],[BL Twist Raw Data]],"-")</f>
        <v>-2.4481169095480482E-2</v>
      </c>
      <c r="X1186" s="29">
        <f ca="1">IFERROR(Table_TrackDisplacement[[#This Row],[Cant Delta Data]]-OFFSET(Table_TrackDisplacement[[#This Row],[Cant Delta Data]],-2,0),"-")</f>
        <v>-2.4481169095480482E-2</v>
      </c>
      <c r="Y1186" s="29">
        <f ca="1">IFERROR(Table_TrackDisplacement[[#This Row],[Twist Delta Data]]-Table_TrackDisplacement[[#This Row],[Raw Twist Change]],"-")</f>
        <v>0</v>
      </c>
      <c r="Z118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1321.8941764827725</v>
      </c>
      <c r="AA1186" s="29">
        <f>_xlfn.XLOOKUP(Table_TrackDisplacement[[#This Row],[Track ID]],Table__Track_Baseline[Track ID],Table__Track_Baseline[Avg. Gauge],"-")</f>
        <v>1321.5922129002581</v>
      </c>
      <c r="AB1186" s="29">
        <f>IFERROR(Table_TrackDisplacement[[#This Row],[Gauge Raw Data]]-Table_TrackDisplacement[[#This Row],[BL Gauge Raw Data]],"-")</f>
        <v>0.30196358251441779</v>
      </c>
      <c r="AC118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0.91863518249255116</v>
      </c>
    </row>
    <row r="1187" spans="1:29" x14ac:dyDescent="0.25">
      <c r="A1187" s="27">
        <v>45869.291666666664</v>
      </c>
      <c r="B1187" s="28" t="s">
        <v>40</v>
      </c>
      <c r="C1187" s="28" t="str">
        <f>Table_TrackDisplacement[[#This Row],[Epoch]]&amp;"-"&amp;Table_TrackDisplacement[[#This Row],[Track ID]]</f>
        <v>45869.2916666667-250-RL-OP-0049</v>
      </c>
      <c r="D1187" s="34">
        <v>51913.095431828042</v>
      </c>
      <c r="E1187" s="34">
        <v>159188.01863758601</v>
      </c>
      <c r="F1187" s="34">
        <v>18.89113718783803</v>
      </c>
      <c r="G1187" s="34">
        <v>51912.77832200002</v>
      </c>
      <c r="H1187" s="34">
        <v>159186.73501750935</v>
      </c>
      <c r="I1187" s="34">
        <v>18.875908135828258</v>
      </c>
      <c r="J1187" s="33">
        <v>5.5070860253181309E-4</v>
      </c>
      <c r="K1187" s="33">
        <v>2.1796381915919483E-3</v>
      </c>
      <c r="L1187" s="33">
        <v>-5.1576246177376106E-4</v>
      </c>
      <c r="M1187" s="33">
        <v>1.0283874871674925E-4</v>
      </c>
      <c r="N1187" s="33">
        <v>2.4216928286477923E-3</v>
      </c>
      <c r="O1187" s="33">
        <v>-1.0023390816726874E-3</v>
      </c>
      <c r="P1187" s="29">
        <f>(Table_TrackDisplacement[[#This Row],[LR Track Z]]-Table_TrackDisplacement[[#This Row],[RR Track Z]])*1000</f>
        <v>15.229052009772204</v>
      </c>
      <c r="Q1187" s="29">
        <f>_xlfn.XLOOKUP(Table_TrackDisplacement[[#This Row],[Track ID]],Table__Track_Baseline[Track ID],Table__Track_Baseline[Avg. Cant],"-")</f>
        <v>14.742475389873277</v>
      </c>
      <c r="R1187" s="29">
        <f>Table_TrackDisplacement[[#This Row],[Cant Raw Data]]-Table_TrackDisplacement[[#This Row],[BL Cant Raw Data]]</f>
        <v>0.48657661989892631</v>
      </c>
      <c r="S1187" s="30">
        <f>(Table_TrackDisplacement[[#This Row],[Delta LR Z]]-Table_TrackDisplacement[[#This Row],[Delta RR Z]])*1000</f>
        <v>0.48657661989892631</v>
      </c>
      <c r="T1187" s="29">
        <f>Table_TrackDisplacement[[#This Row],[Cant Delta Data]]-Table_TrackDisplacement[[#This Row],[Raw Cant Change]]</f>
        <v>0</v>
      </c>
      <c r="U1187" s="29">
        <f ca="1">IFERROR(Table_TrackDisplacement[[#This Row],[Cant Raw Data]]-OFFSET(Table_TrackDisplacement[[#This Row],[Cant Raw Data]],-2,0),"-")</f>
        <v>2.0394760017126146</v>
      </c>
      <c r="V1187" s="29">
        <f ca="1">_xlfn.XLOOKUP(Table_TrackDisplacement[[#This Row],[Track ID]],Table__Track_Baseline[Track ID],Table__Track_Baseline[Avg. Twist],"-")</f>
        <v>2.50395156573191</v>
      </c>
      <c r="W1187" s="29">
        <f ca="1">IFERROR(Table_TrackDisplacement[[#This Row],[Twist Raw Data]]-Table_TrackDisplacement[[#This Row],[BL Twist Raw Data]],"-")</f>
        <v>-0.46447556401929546</v>
      </c>
      <c r="X1187" s="29">
        <f ca="1">IFERROR(Table_TrackDisplacement[[#This Row],[Cant Delta Data]]-OFFSET(Table_TrackDisplacement[[#This Row],[Cant Delta Data]],-2,0),"-")</f>
        <v>-0.46447556401929546</v>
      </c>
      <c r="Y1187" s="29">
        <f ca="1">IFERROR(Table_TrackDisplacement[[#This Row],[Twist Delta Data]]-Table_TrackDisplacement[[#This Row],[Raw Twist Change]],"-")</f>
        <v>0</v>
      </c>
      <c r="Z118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1322.2976473780418</v>
      </c>
      <c r="AA1187" s="29">
        <f>_xlfn.XLOOKUP(Table_TrackDisplacement[[#This Row],[Track ID]],Table__Track_Baseline[Track ID],Table__Track_Baseline[Avg. Gauge],"-")</f>
        <v>1322.4197928471017</v>
      </c>
      <c r="AB1187" s="29">
        <f>IFERROR(Table_TrackDisplacement[[#This Row],[Gauge Raw Data]]-Table_TrackDisplacement[[#This Row],[BL Gauge Raw Data]],"-")</f>
        <v>-0.12214546905988755</v>
      </c>
      <c r="AC118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0.70422628487498773</v>
      </c>
    </row>
    <row r="1188" spans="1:29" x14ac:dyDescent="0.25">
      <c r="A1188" s="27">
        <v>45873.291666666664</v>
      </c>
      <c r="B1188" s="28" t="s">
        <v>12</v>
      </c>
      <c r="C1188" s="28" t="str">
        <f>Table_TrackDisplacement[[#This Row],[Epoch]]&amp;"-"&amp;Table_TrackDisplacement[[#This Row],[Track ID]]</f>
        <v>45873.2916666667-250-RL-OP-0021</v>
      </c>
      <c r="D1188" s="34">
        <v>51886.101888003854</v>
      </c>
      <c r="E1188" s="34">
        <v>159195.44568170901</v>
      </c>
      <c r="F1188" s="34">
        <v>18.86977464079656</v>
      </c>
      <c r="G1188" s="34">
        <v>51885.74197615045</v>
      </c>
      <c r="H1188" s="34">
        <v>159194.186695724</v>
      </c>
      <c r="I1188" s="34">
        <v>18.865787569704999</v>
      </c>
      <c r="J1188" s="33">
        <v>-9.5402773877140135E-4</v>
      </c>
      <c r="K1188" s="33">
        <v>-1.7215055413544178E-4</v>
      </c>
      <c r="L1188" s="33">
        <v>-2.8171598076909277E-4</v>
      </c>
      <c r="M1188" s="33">
        <v>-9.9999087979085743E-4</v>
      </c>
      <c r="N1188" s="33">
        <v>-2.6193447411060333E-9</v>
      </c>
      <c r="O1188" s="33">
        <v>-2.8107573557534238E-4</v>
      </c>
      <c r="P1188" s="29">
        <f>(Table_TrackDisplacement[[#This Row],[LR Track Z]]-Table_TrackDisplacement[[#This Row],[RR Track Z]])*1000</f>
        <v>3.9870710915614893</v>
      </c>
      <c r="Q1188" s="29">
        <f>_xlfn.XLOOKUP(Table_TrackDisplacement[[#This Row],[Track ID]],Table__Track_Baseline[Track ID],Table__Track_Baseline[Avg. Cant],"-")</f>
        <v>3.9877113367552397</v>
      </c>
      <c r="R1188" s="29">
        <f>Table_TrackDisplacement[[#This Row],[Cant Raw Data]]-Table_TrackDisplacement[[#This Row],[BL Cant Raw Data]]</f>
        <v>-6.4024519375038835E-4</v>
      </c>
      <c r="S1188" s="30">
        <f>(Table_TrackDisplacement[[#This Row],[Delta LR Z]]-Table_TrackDisplacement[[#This Row],[Delta RR Z]])*1000</f>
        <v>-6.4024519375038835E-4</v>
      </c>
      <c r="T1188" s="29">
        <f>Table_TrackDisplacement[[#This Row],[Cant Delta Data]]-Table_TrackDisplacement[[#This Row],[Raw Cant Change]]</f>
        <v>0</v>
      </c>
      <c r="U1188" s="29">
        <f ca="1">IFERROR(Table_TrackDisplacement[[#This Row],[Cant Raw Data]]-OFFSET(Table_TrackDisplacement[[#This Row],[Cant Raw Data]],-2,0),"-")</f>
        <v>-10.222242917354407</v>
      </c>
      <c r="V1188" s="29" t="str">
        <f ca="1">_xlfn.XLOOKUP(Table_TrackDisplacement[[#This Row],[Track ID]],Table__Track_Baseline[Track ID],Table__Track_Baseline[Avg. Twist],"-")</f>
        <v>-</v>
      </c>
      <c r="W1188" s="29" t="str">
        <f ca="1">IFERROR(Table_TrackDisplacement[[#This Row],[Twist Raw Data]]-Table_TrackDisplacement[[#This Row],[BL Twist Raw Data]],"-")</f>
        <v>-</v>
      </c>
      <c r="X1188" s="29">
        <f ca="1">IFERROR(Table_TrackDisplacement[[#This Row],[Cant Delta Data]]-OFFSET(Table_TrackDisplacement[[#This Row],[Cant Delta Data]],-2,0),"-")</f>
        <v>-0.71945464710054807</v>
      </c>
      <c r="Y1188" s="29" t="str">
        <f ca="1">IFERROR(Table_TrackDisplacement[[#This Row],[Twist Delta Data]]-Table_TrackDisplacement[[#This Row],[Raw Twist Change]],"-")</f>
        <v>-</v>
      </c>
      <c r="Z118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1309.4266491154856</v>
      </c>
      <c r="AA1188" s="29">
        <f>_xlfn.XLOOKUP(Table_TrackDisplacement[[#This Row],[Track ID]],Table__Track_Baseline[Track ID],Table__Track_Baseline[Avg. Gauge],"-")</f>
        <v>1309.5795373260466</v>
      </c>
      <c r="AB1188" s="29">
        <f>IFERROR(Table_TrackDisplacement[[#This Row],[Gauge Raw Data]]-Table_TrackDisplacement[[#This Row],[BL Gauge Raw Data]],"-")</f>
        <v>-0.15288821056105917</v>
      </c>
      <c r="AC118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0.1781794929249319</v>
      </c>
    </row>
    <row r="1189" spans="1:29" x14ac:dyDescent="0.25">
      <c r="A1189" s="27">
        <v>45873.291666666664</v>
      </c>
      <c r="B1189" s="28" t="s">
        <v>13</v>
      </c>
      <c r="C1189" s="28" t="str">
        <f>Table_TrackDisplacement[[#This Row],[Epoch]]&amp;"-"&amp;Table_TrackDisplacement[[#This Row],[Track ID]]</f>
        <v>45873.2916666667-250-RL-OP-0022</v>
      </c>
      <c r="D1189" s="34">
        <v>51887.0635346048</v>
      </c>
      <c r="E1189" s="34">
        <v>159195.17139037082</v>
      </c>
      <c r="F1189" s="34">
        <v>18.869497718698447</v>
      </c>
      <c r="G1189" s="34">
        <v>51886.703005177442</v>
      </c>
      <c r="H1189" s="34">
        <v>159193.91024827689</v>
      </c>
      <c r="I1189" s="34">
        <v>18.865652437138895</v>
      </c>
      <c r="J1189" s="33">
        <v>-8.9753687643678859E-4</v>
      </c>
      <c r="K1189" s="33">
        <v>2.5911314878612757E-5</v>
      </c>
      <c r="L1189" s="33">
        <v>-6.2788946414471525E-4</v>
      </c>
      <c r="M1189" s="33">
        <v>-9.9997991492273286E-4</v>
      </c>
      <c r="N1189" s="33">
        <v>-5.791662260890007E-9</v>
      </c>
      <c r="O1189" s="33">
        <v>-6.1890714852097517E-4</v>
      </c>
      <c r="P1189" s="29">
        <f>(Table_TrackDisplacement[[#This Row],[LR Track Z]]-Table_TrackDisplacement[[#This Row],[RR Track Z]])*1000</f>
        <v>3.8452815595526602</v>
      </c>
      <c r="Q1189" s="29">
        <f>_xlfn.XLOOKUP(Table_TrackDisplacement[[#This Row],[Track ID]],Table__Track_Baseline[Track ID],Table__Track_Baseline[Avg. Cant],"-")</f>
        <v>3.8542638751764002</v>
      </c>
      <c r="R1189" s="29">
        <f>Table_TrackDisplacement[[#This Row],[Cant Raw Data]]-Table_TrackDisplacement[[#This Row],[BL Cant Raw Data]]</f>
        <v>-8.9823156237400781E-3</v>
      </c>
      <c r="S1189" s="30">
        <f>(Table_TrackDisplacement[[#This Row],[Delta LR Z]]-Table_TrackDisplacement[[#This Row],[Delta RR Z]])*1000</f>
        <v>-8.9823156237400781E-3</v>
      </c>
      <c r="T1189" s="29">
        <f>Table_TrackDisplacement[[#This Row],[Cant Delta Data]]-Table_TrackDisplacement[[#This Row],[Raw Cant Change]]</f>
        <v>0</v>
      </c>
      <c r="U1189" s="29">
        <f ca="1">IFERROR(Table_TrackDisplacement[[#This Row],[Cant Raw Data]]-OFFSET(Table_TrackDisplacement[[#This Row],[Cant Raw Data]],-2,0),"-")</f>
        <v>-11.383770450219544</v>
      </c>
      <c r="V1189" s="29" t="str">
        <f ca="1">_xlfn.XLOOKUP(Table_TrackDisplacement[[#This Row],[Track ID]],Table__Track_Baseline[Track ID],Table__Track_Baseline[Avg. Twist],"-")</f>
        <v>-</v>
      </c>
      <c r="W1189" s="29" t="str">
        <f ca="1">IFERROR(Table_TrackDisplacement[[#This Row],[Twist Raw Data]]-Table_TrackDisplacement[[#This Row],[BL Twist Raw Data]],"-")</f>
        <v>-</v>
      </c>
      <c r="X1189" s="29">
        <f ca="1">IFERROR(Table_TrackDisplacement[[#This Row],[Cant Delta Data]]-OFFSET(Table_TrackDisplacement[[#This Row],[Cant Delta Data]],-2,0),"-")</f>
        <v>-0.49555893552266639</v>
      </c>
      <c r="Y1189" s="29" t="str">
        <f ca="1">IFERROR(Table_TrackDisplacement[[#This Row],[Twist Delta Data]]-Table_TrackDisplacement[[#This Row],[Raw Twist Change]],"-")</f>
        <v>-</v>
      </c>
      <c r="Z118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1311.6690265616955</v>
      </c>
      <c r="AA1189" s="29">
        <f>_xlfn.XLOOKUP(Table_TrackDisplacement[[#This Row],[Track ID]],Table__Track_Baseline[Track ID],Table__Track_Baseline[Avg. Gauge],"-")</f>
        <v>1311.6159795455751</v>
      </c>
      <c r="AB1189" s="29">
        <f>IFERROR(Table_TrackDisplacement[[#This Row],[Gauge Raw Data]]-Table_TrackDisplacement[[#This Row],[BL Gauge Raw Data]],"-")</f>
        <v>5.3047016120444823E-2</v>
      </c>
      <c r="AC118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0.10605165976847387</v>
      </c>
    </row>
    <row r="1190" spans="1:29" x14ac:dyDescent="0.25">
      <c r="A1190" s="27">
        <v>45873.291666666664</v>
      </c>
      <c r="B1190" s="28" t="s">
        <v>14</v>
      </c>
      <c r="C1190" s="28" t="str">
        <f>Table_TrackDisplacement[[#This Row],[Epoch]]&amp;"-"&amp;Table_TrackDisplacement[[#This Row],[Track ID]]</f>
        <v>45873.2916666667-250-RL-OP-0023</v>
      </c>
      <c r="D1190" s="34">
        <v>51888.025181205747</v>
      </c>
      <c r="E1190" s="34">
        <v>159194.89709903265</v>
      </c>
      <c r="F1190" s="34">
        <v>18.869220796600338</v>
      </c>
      <c r="G1190" s="34">
        <v>51887.664034204441</v>
      </c>
      <c r="H1190" s="34">
        <v>159193.63380082979</v>
      </c>
      <c r="I1190" s="34">
        <v>18.865517304572791</v>
      </c>
      <c r="J1190" s="33">
        <v>-8.4104601410217583E-4</v>
      </c>
      <c r="K1190" s="33">
        <v>2.2397324210032821E-4</v>
      </c>
      <c r="L1190" s="33">
        <v>-9.7406294751678502E-4</v>
      </c>
      <c r="M1190" s="33">
        <v>-9.9996893550269306E-4</v>
      </c>
      <c r="N1190" s="33">
        <v>-8.934875950217247E-9</v>
      </c>
      <c r="O1190" s="33">
        <v>-9.5673856146660796E-4</v>
      </c>
      <c r="P1190" s="29">
        <f>(Table_TrackDisplacement[[#This Row],[LR Track Z]]-Table_TrackDisplacement[[#This Row],[RR Track Z]])*1000</f>
        <v>3.7034920275473837</v>
      </c>
      <c r="Q1190" s="29">
        <f>_xlfn.XLOOKUP(Table_TrackDisplacement[[#This Row],[Track ID]],Table__Track_Baseline[Track ID],Table__Track_Baseline[Avg. Cant],"-")</f>
        <v>3.7208164135975608</v>
      </c>
      <c r="R1190" s="29">
        <f>Table_TrackDisplacement[[#This Row],[Cant Raw Data]]-Table_TrackDisplacement[[#This Row],[BL Cant Raw Data]]</f>
        <v>-1.7324386050177054E-2</v>
      </c>
      <c r="S1190" s="30">
        <f>(Table_TrackDisplacement[[#This Row],[Delta LR Z]]-Table_TrackDisplacement[[#This Row],[Delta RR Z]])*1000</f>
        <v>-1.7324386050177054E-2</v>
      </c>
      <c r="T1190" s="29">
        <f>Table_TrackDisplacement[[#This Row],[Cant Delta Data]]-Table_TrackDisplacement[[#This Row],[Raw Cant Change]]</f>
        <v>0</v>
      </c>
      <c r="U1190" s="29">
        <f ca="1">IFERROR(Table_TrackDisplacement[[#This Row],[Cant Raw Data]]-OFFSET(Table_TrackDisplacement[[#This Row],[Cant Raw Data]],-2,0),"-")</f>
        <v>-0.2835790640141056</v>
      </c>
      <c r="V1190" s="29">
        <f ca="1">_xlfn.XLOOKUP(Table_TrackDisplacement[[#This Row],[Track ID]],Table__Track_Baseline[Track ID],Table__Track_Baseline[Avg. Twist],"-")</f>
        <v>-0.26689492315767893</v>
      </c>
      <c r="W1190" s="29">
        <f ca="1">IFERROR(Table_TrackDisplacement[[#This Row],[Twist Raw Data]]-Table_TrackDisplacement[[#This Row],[BL Twist Raw Data]],"-")</f>
        <v>-1.6684140856426666E-2</v>
      </c>
      <c r="X1190" s="29">
        <f ca="1">IFERROR(Table_TrackDisplacement[[#This Row],[Cant Delta Data]]-OFFSET(Table_TrackDisplacement[[#This Row],[Cant Delta Data]],-2,0),"-")</f>
        <v>-1.6684140856426666E-2</v>
      </c>
      <c r="Y1190" s="29">
        <f ca="1">IFERROR(Table_TrackDisplacement[[#This Row],[Twist Delta Data]]-Table_TrackDisplacement[[#This Row],[Raw Twist Change]],"-")</f>
        <v>0</v>
      </c>
      <c r="Z119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1313.9114208165081</v>
      </c>
      <c r="AA1190" s="29">
        <f>_xlfn.XLOOKUP(Table_TrackDisplacement[[#This Row],[Track ID]],Table__Track_Baseline[Track ID],Table__Track_Baseline[Avg. Gauge],"-")</f>
        <v>1313.6524365911453</v>
      </c>
      <c r="AB1190" s="29">
        <f>IFERROR(Table_TrackDisplacement[[#This Row],[Gauge Raw Data]]-Table_TrackDisplacement[[#This Row],[BL Gauge Raw Data]],"-")</f>
        <v>0.25898422536283761</v>
      </c>
      <c r="AC119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0.27518111290843245</v>
      </c>
    </row>
    <row r="1191" spans="1:29" x14ac:dyDescent="0.25">
      <c r="A1191" s="27">
        <v>45873.291666666664</v>
      </c>
      <c r="B1191" s="28" t="s">
        <v>15</v>
      </c>
      <c r="C1191" s="28" t="str">
        <f>Table_TrackDisplacement[[#This Row],[Epoch]]&amp;"-"&amp;Table_TrackDisplacement[[#This Row],[Track ID]]</f>
        <v>45873.2916666667-250-RL-OP-0024</v>
      </c>
      <c r="D1191" s="34">
        <v>51888.98628832103</v>
      </c>
      <c r="E1191" s="34">
        <v>159194.62201573106</v>
      </c>
      <c r="F1191" s="34">
        <v>18.868514730242751</v>
      </c>
      <c r="G1191" s="34">
        <v>51888.624103758353</v>
      </c>
      <c r="H1191" s="34">
        <v>159193.35707278902</v>
      </c>
      <c r="I1191" s="34">
        <v>18.86445322191301</v>
      </c>
      <c r="J1191" s="33">
        <v>-2.3585504095535725E-5</v>
      </c>
      <c r="K1191" s="33">
        <v>-8.2395679783076048E-5</v>
      </c>
      <c r="L1191" s="33">
        <v>-1.00022187327653E-3</v>
      </c>
      <c r="M1191" s="33">
        <v>-9.9234465596964583E-4</v>
      </c>
      <c r="N1191" s="33">
        <v>2.6546069420874119E-5</v>
      </c>
      <c r="O1191" s="33">
        <v>-9.9988485405333449E-4</v>
      </c>
      <c r="P1191" s="29">
        <f>(Table_TrackDisplacement[[#This Row],[LR Track Z]]-Table_TrackDisplacement[[#This Row],[RR Track Z]])*1000</f>
        <v>4.0615083297410592</v>
      </c>
      <c r="Q1191" s="29">
        <f>_xlfn.XLOOKUP(Table_TrackDisplacement[[#This Row],[Track ID]],Table__Track_Baseline[Track ID],Table__Track_Baseline[Avg. Cant],"-")</f>
        <v>4.0618453489642548</v>
      </c>
      <c r="R1191" s="29">
        <f>Table_TrackDisplacement[[#This Row],[Cant Raw Data]]-Table_TrackDisplacement[[#This Row],[BL Cant Raw Data]]</f>
        <v>-3.3701922319551159E-4</v>
      </c>
      <c r="S1191" s="30">
        <f>(Table_TrackDisplacement[[#This Row],[Delta LR Z]]-Table_TrackDisplacement[[#This Row],[Delta RR Z]])*1000</f>
        <v>-3.3701922319551159E-4</v>
      </c>
      <c r="T1191" s="29">
        <f>Table_TrackDisplacement[[#This Row],[Cant Delta Data]]-Table_TrackDisplacement[[#This Row],[Raw Cant Change]]</f>
        <v>0</v>
      </c>
      <c r="U1191" s="29">
        <f ca="1">IFERROR(Table_TrackDisplacement[[#This Row],[Cant Raw Data]]-OFFSET(Table_TrackDisplacement[[#This Row],[Cant Raw Data]],-2,0),"-")</f>
        <v>0.21622677018839909</v>
      </c>
      <c r="V1191" s="29">
        <f ca="1">_xlfn.XLOOKUP(Table_TrackDisplacement[[#This Row],[Track ID]],Table__Track_Baseline[Track ID],Table__Track_Baseline[Avg. Twist],"-")</f>
        <v>0.20758147378785452</v>
      </c>
      <c r="W1191" s="29">
        <f ca="1">IFERROR(Table_TrackDisplacement[[#This Row],[Twist Raw Data]]-Table_TrackDisplacement[[#This Row],[BL Twist Raw Data]],"-")</f>
        <v>8.6452964005445665E-3</v>
      </c>
      <c r="X1191" s="29">
        <f ca="1">IFERROR(Table_TrackDisplacement[[#This Row],[Cant Delta Data]]-OFFSET(Table_TrackDisplacement[[#This Row],[Cant Delta Data]],-2,0),"-")</f>
        <v>8.6452964005445665E-3</v>
      </c>
      <c r="Y1191" s="29">
        <f ca="1">IFERROR(Table_TrackDisplacement[[#This Row],[Twist Delta Data]]-Table_TrackDisplacement[[#This Row],[Raw Twist Change]],"-")</f>
        <v>0</v>
      </c>
      <c r="Z119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1315.7791607683505</v>
      </c>
      <c r="AA1191" s="29">
        <f>_xlfn.XLOOKUP(Table_TrackDisplacement[[#This Row],[Track ID]],Table__Track_Baseline[Track ID],Table__Track_Baseline[Avg. Gauge],"-")</f>
        <v>1315.6175827293309</v>
      </c>
      <c r="AB1191" s="29">
        <f>IFERROR(Table_TrackDisplacement[[#This Row],[Gauge Raw Data]]-Table_TrackDisplacement[[#This Row],[BL Gauge Raw Data]],"-")</f>
        <v>0.16157803901955958</v>
      </c>
      <c r="AC119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0.97486548438305998</v>
      </c>
    </row>
    <row r="1192" spans="1:29" x14ac:dyDescent="0.25">
      <c r="A1192" s="27">
        <v>45873.291666666664</v>
      </c>
      <c r="B1192" s="28" t="s">
        <v>16</v>
      </c>
      <c r="C1192" s="28" t="str">
        <f>Table_TrackDisplacement[[#This Row],[Epoch]]&amp;"-"&amp;Table_TrackDisplacement[[#This Row],[Track ID]]</f>
        <v>45873.2916666667-250-RL-OP-0025</v>
      </c>
      <c r="D1192" s="34">
        <v>51889.947664398285</v>
      </c>
      <c r="E1192" s="34">
        <v>159194.34677858101</v>
      </c>
      <c r="F1192" s="34">
        <v>18.867773577574297</v>
      </c>
      <c r="G1192" s="34">
        <v>51889.584962165369</v>
      </c>
      <c r="H1192" s="34">
        <v>159193.08003546728</v>
      </c>
      <c r="I1192" s="34">
        <v>18.863251548067314</v>
      </c>
      <c r="J1192" s="33">
        <v>-4.9094378482550383E-5</v>
      </c>
      <c r="K1192" s="33">
        <v>-1.7151059000752866E-4</v>
      </c>
      <c r="L1192" s="33">
        <v>-1.0004618400500931E-3</v>
      </c>
      <c r="M1192" s="33">
        <v>-9.8355651425663382E-4</v>
      </c>
      <c r="N1192" s="33">
        <v>5.7020282838493586E-5</v>
      </c>
      <c r="O1192" s="33">
        <v>-9.9975266951091157E-4</v>
      </c>
      <c r="P1192" s="29">
        <f>(Table_TrackDisplacement[[#This Row],[LR Track Z]]-Table_TrackDisplacement[[#This Row],[RR Track Z]])*1000</f>
        <v>4.5220295069832162</v>
      </c>
      <c r="Q1192" s="29">
        <f>_xlfn.XLOOKUP(Table_TrackDisplacement[[#This Row],[Track ID]],Table__Track_Baseline[Track ID],Table__Track_Baseline[Avg. Cant],"-")</f>
        <v>4.5227386775223977</v>
      </c>
      <c r="R1192" s="29">
        <f>Table_TrackDisplacement[[#This Row],[Cant Raw Data]]-Table_TrackDisplacement[[#This Row],[BL Cant Raw Data]]</f>
        <v>-7.0917053918151396E-4</v>
      </c>
      <c r="S1192" s="30">
        <f>(Table_TrackDisplacement[[#This Row],[Delta LR Z]]-Table_TrackDisplacement[[#This Row],[Delta RR Z]])*1000</f>
        <v>-7.0917053918151396E-4</v>
      </c>
      <c r="T1192" s="29">
        <f>Table_TrackDisplacement[[#This Row],[Cant Delta Data]]-Table_TrackDisplacement[[#This Row],[Raw Cant Change]]</f>
        <v>0</v>
      </c>
      <c r="U1192" s="29">
        <f ca="1">IFERROR(Table_TrackDisplacement[[#This Row],[Cant Raw Data]]-OFFSET(Table_TrackDisplacement[[#This Row],[Cant Raw Data]],-2,0),"-")</f>
        <v>0.81853747943583244</v>
      </c>
      <c r="V1192" s="29">
        <f ca="1">_xlfn.XLOOKUP(Table_TrackDisplacement[[#This Row],[Track ID]],Table__Track_Baseline[Track ID],Table__Track_Baseline[Avg. Twist],"-")</f>
        <v>0.8019222639248369</v>
      </c>
      <c r="W1192" s="29">
        <f ca="1">IFERROR(Table_TrackDisplacement[[#This Row],[Twist Raw Data]]-Table_TrackDisplacement[[#This Row],[BL Twist Raw Data]],"-")</f>
        <v>1.661521551099554E-2</v>
      </c>
      <c r="X1192" s="29">
        <f ca="1">IFERROR(Table_TrackDisplacement[[#This Row],[Cant Delta Data]]-OFFSET(Table_TrackDisplacement[[#This Row],[Cant Delta Data]],-2,0),"-")</f>
        <v>1.661521551099554E-2</v>
      </c>
      <c r="Y1192" s="29">
        <f ca="1">IFERROR(Table_TrackDisplacement[[#This Row],[Twist Delta Data]]-Table_TrackDisplacement[[#This Row],[Raw Twist Change]],"-")</f>
        <v>0</v>
      </c>
      <c r="Z119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1317.6537764826539</v>
      </c>
      <c r="AA1192" s="29">
        <f>_xlfn.XLOOKUP(Table_TrackDisplacement[[#This Row],[Track ID]],Table__Track_Baseline[Track ID],Table__Track_Baseline[Avg. Gauge],"-")</f>
        <v>1317.6166071174061</v>
      </c>
      <c r="AB1192" s="29">
        <f>IFERROR(Table_TrackDisplacement[[#This Row],[Gauge Raw Data]]-Table_TrackDisplacement[[#This Row],[BL Gauge Raw Data]],"-")</f>
        <v>3.7169365247791575E-2</v>
      </c>
      <c r="AC119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0.96200121931423765</v>
      </c>
    </row>
    <row r="1193" spans="1:29" x14ac:dyDescent="0.25">
      <c r="A1193" s="27">
        <v>45873.291666666664</v>
      </c>
      <c r="B1193" s="28" t="s">
        <v>17</v>
      </c>
      <c r="C1193" s="28" t="str">
        <f>Table_TrackDisplacement[[#This Row],[Epoch]]&amp;"-"&amp;Table_TrackDisplacement[[#This Row],[Track ID]]</f>
        <v>45873.2916666667-250-RL-OP-0026</v>
      </c>
      <c r="D1193" s="34">
        <v>51890.909040475541</v>
      </c>
      <c r="E1193" s="34">
        <v>159194.07154143095</v>
      </c>
      <c r="F1193" s="34">
        <v>18.867032424905847</v>
      </c>
      <c r="G1193" s="34">
        <v>51890.545820572392</v>
      </c>
      <c r="H1193" s="34">
        <v>159192.80299814555</v>
      </c>
      <c r="I1193" s="34">
        <v>18.862049874221618</v>
      </c>
      <c r="J1193" s="33">
        <v>-7.460325286956504E-5</v>
      </c>
      <c r="K1193" s="33">
        <v>-2.6062552933581173E-4</v>
      </c>
      <c r="L1193" s="33">
        <v>-1.0007018068201035E-3</v>
      </c>
      <c r="M1193" s="33">
        <v>-9.7476837254362181E-4</v>
      </c>
      <c r="N1193" s="33">
        <v>8.7494467152282596E-5</v>
      </c>
      <c r="O1193" s="33">
        <v>-9.9962048497559408E-4</v>
      </c>
      <c r="P1193" s="29">
        <f>(Table_TrackDisplacement[[#This Row],[LR Track Z]]-Table_TrackDisplacement[[#This Row],[RR Track Z]])*1000</f>
        <v>4.9825506842289258</v>
      </c>
      <c r="Q1193" s="29">
        <f>_xlfn.XLOOKUP(Table_TrackDisplacement[[#This Row],[Track ID]],Table__Track_Baseline[Track ID],Table__Track_Baseline[Avg. Cant],"-")</f>
        <v>4.9836320060734352</v>
      </c>
      <c r="R1193" s="29">
        <f>Table_TrackDisplacement[[#This Row],[Cant Raw Data]]-Table_TrackDisplacement[[#This Row],[BL Cant Raw Data]]</f>
        <v>-1.0813218445093753E-3</v>
      </c>
      <c r="S1193" s="30">
        <f>(Table_TrackDisplacement[[#This Row],[Delta LR Z]]-Table_TrackDisplacement[[#This Row],[Delta RR Z]])*1000</f>
        <v>-1.0813218445093753E-3</v>
      </c>
      <c r="T1193" s="29">
        <f>Table_TrackDisplacement[[#This Row],[Cant Delta Data]]-Table_TrackDisplacement[[#This Row],[Raw Cant Change]]</f>
        <v>0</v>
      </c>
      <c r="U1193" s="29">
        <f ca="1">IFERROR(Table_TrackDisplacement[[#This Row],[Cant Raw Data]]-OFFSET(Table_TrackDisplacement[[#This Row],[Cant Raw Data]],-2,0),"-")</f>
        <v>0.92104235448786653</v>
      </c>
      <c r="V1193" s="29">
        <f ca="1">_xlfn.XLOOKUP(Table_TrackDisplacement[[#This Row],[Track ID]],Table__Track_Baseline[Track ID],Table__Track_Baseline[Avg. Twist],"-")</f>
        <v>0.9217866571091804</v>
      </c>
      <c r="W1193" s="29">
        <f ca="1">IFERROR(Table_TrackDisplacement[[#This Row],[Twist Raw Data]]-Table_TrackDisplacement[[#This Row],[BL Twist Raw Data]],"-")</f>
        <v>-7.4430262131386371E-4</v>
      </c>
      <c r="X1193" s="29">
        <f ca="1">IFERROR(Table_TrackDisplacement[[#This Row],[Cant Delta Data]]-OFFSET(Table_TrackDisplacement[[#This Row],[Cant Delta Data]],-2,0),"-")</f>
        <v>-7.4430262131386371E-4</v>
      </c>
      <c r="Y1193" s="29">
        <f ca="1">IFERROR(Table_TrackDisplacement[[#This Row],[Twist Delta Data]]-Table_TrackDisplacement[[#This Row],[Raw Twist Change]],"-")</f>
        <v>0</v>
      </c>
      <c r="Z119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1319.5285486874013</v>
      </c>
      <c r="AA1193" s="29">
        <f>_xlfn.XLOOKUP(Table_TrackDisplacement[[#This Row],[Track ID]],Table__Track_Baseline[Track ID],Table__Track_Baseline[Avg. Gauge],"-")</f>
        <v>1319.6157879683969</v>
      </c>
      <c r="AB1193" s="29">
        <f>IFERROR(Table_TrackDisplacement[[#This Row],[Gauge Raw Data]]-Table_TrackDisplacement[[#This Row],[BL Gauge Raw Data]],"-")</f>
        <v>-8.7239280995618174E-2</v>
      </c>
      <c r="AC119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0.96513519461763042</v>
      </c>
    </row>
    <row r="1194" spans="1:29" x14ac:dyDescent="0.25">
      <c r="A1194" s="27">
        <v>45873.291666666664</v>
      </c>
      <c r="B1194" s="28" t="s">
        <v>18</v>
      </c>
      <c r="C1194" s="28" t="str">
        <f>Table_TrackDisplacement[[#This Row],[Epoch]]&amp;"-"&amp;Table_TrackDisplacement[[#This Row],[Track ID]]</f>
        <v>45873.2916666667-250-RL-OP-0027</v>
      </c>
      <c r="D1194" s="34">
        <v>51891.870085166687</v>
      </c>
      <c r="E1194" s="34">
        <v>159193.79534240576</v>
      </c>
      <c r="F1194" s="34">
        <v>18.864661447731827</v>
      </c>
      <c r="G1194" s="34">
        <v>51891.504353461787</v>
      </c>
      <c r="H1194" s="34">
        <v>159192.52690810763</v>
      </c>
      <c r="I1194" s="34">
        <v>18.860283132921658</v>
      </c>
      <c r="J1194" s="33">
        <v>-9.1250735567882657E-4</v>
      </c>
      <c r="K1194" s="33">
        <v>3.0419288668781519E-4</v>
      </c>
      <c r="L1194" s="33">
        <v>-1.0002226435297246E-3</v>
      </c>
      <c r="M1194" s="33">
        <v>-5.9261651040287688E-4</v>
      </c>
      <c r="N1194" s="33">
        <v>2.5689514586701989E-4</v>
      </c>
      <c r="O1194" s="33">
        <v>-9.9973469532343984E-4</v>
      </c>
      <c r="P1194" s="29">
        <f>(Table_TrackDisplacement[[#This Row],[LR Track Z]]-Table_TrackDisplacement[[#This Row],[RR Track Z]])*1000</f>
        <v>4.3783148101681491</v>
      </c>
      <c r="Q1194" s="29">
        <f>_xlfn.XLOOKUP(Table_TrackDisplacement[[#This Row],[Track ID]],Table__Track_Baseline[Track ID],Table__Track_Baseline[Avg. Cant],"-")</f>
        <v>4.3788027583744338</v>
      </c>
      <c r="R1194" s="29">
        <f>Table_TrackDisplacement[[#This Row],[Cant Raw Data]]-Table_TrackDisplacement[[#This Row],[BL Cant Raw Data]]</f>
        <v>-4.8794820628472735E-4</v>
      </c>
      <c r="S1194" s="30">
        <f>(Table_TrackDisplacement[[#This Row],[Delta LR Z]]-Table_TrackDisplacement[[#This Row],[Delta RR Z]])*1000</f>
        <v>-4.8794820628472735E-4</v>
      </c>
      <c r="T1194" s="29">
        <f>Table_TrackDisplacement[[#This Row],[Cant Delta Data]]-Table_TrackDisplacement[[#This Row],[Raw Cant Change]]</f>
        <v>0</v>
      </c>
      <c r="U1194" s="29">
        <f ca="1">IFERROR(Table_TrackDisplacement[[#This Row],[Cant Raw Data]]-OFFSET(Table_TrackDisplacement[[#This Row],[Cant Raw Data]],-2,0),"-")</f>
        <v>-0.1437146968150671</v>
      </c>
      <c r="V1194" s="29">
        <f ca="1">_xlfn.XLOOKUP(Table_TrackDisplacement[[#This Row],[Track ID]],Table__Track_Baseline[Track ID],Table__Track_Baseline[Avg. Twist],"-")</f>
        <v>-0.14393591914796389</v>
      </c>
      <c r="W1194" s="29">
        <f ca="1">IFERROR(Table_TrackDisplacement[[#This Row],[Twist Raw Data]]-Table_TrackDisplacement[[#This Row],[BL Twist Raw Data]],"-")</f>
        <v>2.2122233289678661E-4</v>
      </c>
      <c r="X1194" s="29">
        <f ca="1">IFERROR(Table_TrackDisplacement[[#This Row],[Cant Delta Data]]-OFFSET(Table_TrackDisplacement[[#This Row],[Cant Delta Data]],-2,0),"-")</f>
        <v>2.2122233289678661E-4</v>
      </c>
      <c r="Y1194" s="29">
        <f ca="1">IFERROR(Table_TrackDisplacement[[#This Row],[Twist Delta Data]]-Table_TrackDisplacement[[#This Row],[Raw Twist Change]],"-")</f>
        <v>0</v>
      </c>
      <c r="Z119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1320.1153049264747</v>
      </c>
      <c r="AA1194" s="29">
        <f>_xlfn.XLOOKUP(Table_TrackDisplacement[[#This Row],[Track ID]],Table__Track_Baseline[Track ID],Table__Track_Baseline[Avg. Gauge],"-")</f>
        <v>1320.1585236010314</v>
      </c>
      <c r="AB1194" s="29">
        <f>IFERROR(Table_TrackDisplacement[[#This Row],[Gauge Raw Data]]-Table_TrackDisplacement[[#This Row],[BL Gauge Raw Data]],"-")</f>
        <v>-4.3218674556783299E-2</v>
      </c>
      <c r="AC119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0.3233689336834395</v>
      </c>
    </row>
    <row r="1195" spans="1:29" x14ac:dyDescent="0.25">
      <c r="A1195" s="27">
        <v>45873.291666666664</v>
      </c>
      <c r="B1195" s="28" t="s">
        <v>19</v>
      </c>
      <c r="C1195" s="28" t="str">
        <f>Table_TrackDisplacement[[#This Row],[Epoch]]&amp;"-"&amp;Table_TrackDisplacement[[#This Row],[Track ID]]</f>
        <v>45873.2916666667-250-RL-OP-0028</v>
      </c>
      <c r="D1195" s="34">
        <v>51892.831165658921</v>
      </c>
      <c r="E1195" s="34">
        <v>159193.51908472509</v>
      </c>
      <c r="F1195" s="34">
        <v>18.86221577499791</v>
      </c>
      <c r="G1195" s="34">
        <v>51892.465288045249</v>
      </c>
      <c r="H1195" s="34">
        <v>159192.25013834573</v>
      </c>
      <c r="I1195" s="34">
        <v>18.858487246856445</v>
      </c>
      <c r="J1195" s="33">
        <v>-8.2100701547460631E-4</v>
      </c>
      <c r="K1195" s="33">
        <v>6.223197269719094E-4</v>
      </c>
      <c r="L1195" s="33">
        <v>-1.0004554855420622E-3</v>
      </c>
      <c r="M1195" s="33">
        <v>-5.151581863174215E-4</v>
      </c>
      <c r="N1195" s="33">
        <v>5.2561389748007059E-4</v>
      </c>
      <c r="O1195" s="33">
        <v>-9.9945717997584893E-4</v>
      </c>
      <c r="P1195" s="29">
        <f>(Table_TrackDisplacement[[#This Row],[LR Track Z]]-Table_TrackDisplacement[[#This Row],[RR Track Z]])*1000</f>
        <v>3.7285281414654037</v>
      </c>
      <c r="Q1195" s="29">
        <f>_xlfn.XLOOKUP(Table_TrackDisplacement[[#This Row],[Track ID]],Table__Track_Baseline[Track ID],Table__Track_Baseline[Avg. Cant],"-")</f>
        <v>3.729526447031617</v>
      </c>
      <c r="R1195" s="29">
        <f>Table_TrackDisplacement[[#This Row],[Cant Raw Data]]-Table_TrackDisplacement[[#This Row],[BL Cant Raw Data]]</f>
        <v>-9.983055662132756E-4</v>
      </c>
      <c r="S1195" s="30">
        <f>(Table_TrackDisplacement[[#This Row],[Delta LR Z]]-Table_TrackDisplacement[[#This Row],[Delta RR Z]])*1000</f>
        <v>-9.983055662132756E-4</v>
      </c>
      <c r="T1195" s="29">
        <f>Table_TrackDisplacement[[#This Row],[Cant Delta Data]]-Table_TrackDisplacement[[#This Row],[Raw Cant Change]]</f>
        <v>0</v>
      </c>
      <c r="U1195" s="29">
        <f ca="1">IFERROR(Table_TrackDisplacement[[#This Row],[Cant Raw Data]]-OFFSET(Table_TrackDisplacement[[#This Row],[Cant Raw Data]],-2,0),"-")</f>
        <v>-1.2540225427635221</v>
      </c>
      <c r="V1195" s="29">
        <f ca="1">_xlfn.XLOOKUP(Table_TrackDisplacement[[#This Row],[Track ID]],Table__Track_Baseline[Track ID],Table__Track_Baseline[Avg. Twist],"-")</f>
        <v>-1.2541055590418182</v>
      </c>
      <c r="W1195" s="29">
        <f ca="1">IFERROR(Table_TrackDisplacement[[#This Row],[Twist Raw Data]]-Table_TrackDisplacement[[#This Row],[BL Twist Raw Data]],"-")</f>
        <v>8.3016278296099699E-5</v>
      </c>
      <c r="X1195" s="29">
        <f ca="1">IFERROR(Table_TrackDisplacement[[#This Row],[Cant Delta Data]]-OFFSET(Table_TrackDisplacement[[#This Row],[Cant Delta Data]],-2,0),"-")</f>
        <v>8.3016278296099699E-5</v>
      </c>
      <c r="Y1195" s="29">
        <f ca="1">IFERROR(Table_TrackDisplacement[[#This Row],[Twist Delta Data]]-Table_TrackDisplacement[[#This Row],[Raw Twist Change]],"-")</f>
        <v>0</v>
      </c>
      <c r="Z119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1320.6457677258727</v>
      </c>
      <c r="AA1195" s="29">
        <f>_xlfn.XLOOKUP(Table_TrackDisplacement[[#This Row],[Track ID]],Table__Track_Baseline[Track ID],Table__Track_Baseline[Avg. Gauge],"-")</f>
        <v>1320.6376231231336</v>
      </c>
      <c r="AB1195" s="29">
        <f>IFERROR(Table_TrackDisplacement[[#This Row],[Gauge Raw Data]]-Table_TrackDisplacement[[#This Row],[BL Gauge Raw Data]],"-")</f>
        <v>8.144602739093898E-3</v>
      </c>
      <c r="AC119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0.32077487490221074</v>
      </c>
    </row>
    <row r="1196" spans="1:29" x14ac:dyDescent="0.25">
      <c r="A1196" s="27">
        <v>45873.291666666664</v>
      </c>
      <c r="B1196" s="28" t="s">
        <v>20</v>
      </c>
      <c r="C1196" s="28" t="str">
        <f>Table_TrackDisplacement[[#This Row],[Epoch]]&amp;"-"&amp;Table_TrackDisplacement[[#This Row],[Track ID]]</f>
        <v>45873.2916666667-250-RL-OP-0029</v>
      </c>
      <c r="D1196" s="34">
        <v>51893.791834251315</v>
      </c>
      <c r="E1196" s="34">
        <v>159193.24288966472</v>
      </c>
      <c r="F1196" s="34">
        <v>18.859926416951399</v>
      </c>
      <c r="G1196" s="34">
        <v>51893.426692579691</v>
      </c>
      <c r="H1196" s="34">
        <v>159191.97323179542</v>
      </c>
      <c r="I1196" s="34">
        <v>18.85670271923307</v>
      </c>
      <c r="J1196" s="33">
        <v>-1.0002115595852956E-3</v>
      </c>
      <c r="K1196" s="33">
        <v>9.9927163682878017E-4</v>
      </c>
      <c r="L1196" s="33">
        <v>-9.9413643788537343E-4</v>
      </c>
      <c r="M1196" s="33">
        <v>2.1173036657273769E-8</v>
      </c>
      <c r="N1196" s="33">
        <v>6.6674212575890124E-4</v>
      </c>
      <c r="O1196" s="33">
        <v>-9.9818685163910459E-4</v>
      </c>
      <c r="P1196" s="29">
        <f>(Table_TrackDisplacement[[#This Row],[LR Track Z]]-Table_TrackDisplacement[[#This Row],[RR Track Z]])*1000</f>
        <v>3.2236977183295323</v>
      </c>
      <c r="Q1196" s="29">
        <f>_xlfn.XLOOKUP(Table_TrackDisplacement[[#This Row],[Track ID]],Table__Track_Baseline[Track ID],Table__Track_Baseline[Avg. Cant],"-")</f>
        <v>3.2196473045758012</v>
      </c>
      <c r="R1196" s="29">
        <f>Table_TrackDisplacement[[#This Row],[Cant Raw Data]]-Table_TrackDisplacement[[#This Row],[BL Cant Raw Data]]</f>
        <v>4.0504137537311635E-3</v>
      </c>
      <c r="S1196" s="30">
        <f>(Table_TrackDisplacement[[#This Row],[Delta LR Z]]-Table_TrackDisplacement[[#This Row],[Delta RR Z]])*1000</f>
        <v>4.0504137537311635E-3</v>
      </c>
      <c r="T1196" s="29">
        <f>Table_TrackDisplacement[[#This Row],[Cant Delta Data]]-Table_TrackDisplacement[[#This Row],[Raw Cant Change]]</f>
        <v>0</v>
      </c>
      <c r="U1196" s="29">
        <f ca="1">IFERROR(Table_TrackDisplacement[[#This Row],[Cant Raw Data]]-OFFSET(Table_TrackDisplacement[[#This Row],[Cant Raw Data]],-2,0),"-")</f>
        <v>-1.1546170918386167</v>
      </c>
      <c r="V1196" s="29">
        <f ca="1">_xlfn.XLOOKUP(Table_TrackDisplacement[[#This Row],[Track ID]],Table__Track_Baseline[Track ID],Table__Track_Baseline[Avg. Twist],"-")</f>
        <v>-1.1591554537986326</v>
      </c>
      <c r="W1196" s="29">
        <f ca="1">IFERROR(Table_TrackDisplacement[[#This Row],[Twist Raw Data]]-Table_TrackDisplacement[[#This Row],[BL Twist Raw Data]],"-")</f>
        <v>4.5383619600158909E-3</v>
      </c>
      <c r="X1196" s="29">
        <f ca="1">IFERROR(Table_TrackDisplacement[[#This Row],[Cant Delta Data]]-OFFSET(Table_TrackDisplacement[[#This Row],[Cant Delta Data]],-2,0),"-")</f>
        <v>4.5383619600158909E-3</v>
      </c>
      <c r="Y1196" s="29">
        <f ca="1">IFERROR(Table_TrackDisplacement[[#This Row],[Twist Delta Data]]-Table_TrackDisplacement[[#This Row],[Raw Twist Change]],"-")</f>
        <v>0</v>
      </c>
      <c r="Z119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1321.1244974101264</v>
      </c>
      <c r="AA1196" s="29">
        <f>_xlfn.XLOOKUP(Table_TrackDisplacement[[#This Row],[Track ID]],Table__Track_Baseline[Track ID],Table__Track_Baseline[Avg. Gauge],"-")</f>
        <v>1321.0817834196855</v>
      </c>
      <c r="AB1196" s="29">
        <f>IFERROR(Table_TrackDisplacement[[#This Row],[Gauge Raw Data]]-Table_TrackDisplacement[[#This Row],[BL Gauge Raw Data]],"-")</f>
        <v>4.271399044091595E-2</v>
      </c>
      <c r="AC119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1.0540672658764847</v>
      </c>
    </row>
    <row r="1197" spans="1:29" x14ac:dyDescent="0.25">
      <c r="A1197" s="27">
        <v>45873.291666666664</v>
      </c>
      <c r="B1197" s="28" t="s">
        <v>21</v>
      </c>
      <c r="C1197" s="28" t="str">
        <f>Table_TrackDisplacement[[#This Row],[Epoch]]&amp;"-"&amp;Table_TrackDisplacement[[#This Row],[Track ID]]</f>
        <v>45873.2916666667-250-RL-OP-0030</v>
      </c>
      <c r="D1197" s="34">
        <v>51894.75263598399</v>
      </c>
      <c r="E1197" s="34">
        <v>159192.96565370166</v>
      </c>
      <c r="F1197" s="34">
        <v>18.860427687376433</v>
      </c>
      <c r="G1197" s="34">
        <v>51894.387556672729</v>
      </c>
      <c r="H1197" s="34">
        <v>159191.69621206418</v>
      </c>
      <c r="I1197" s="34">
        <v>18.857215782076423</v>
      </c>
      <c r="J1197" s="33">
        <v>-1.004226112854667E-3</v>
      </c>
      <c r="K1197" s="33">
        <v>9.8545098444446921E-4</v>
      </c>
      <c r="L1197" s="33">
        <v>-8.8287339965376077E-4</v>
      </c>
      <c r="M1197" s="33">
        <v>4.0167651604861021E-6</v>
      </c>
      <c r="N1197" s="33">
        <v>6.8097977782599628E-4</v>
      </c>
      <c r="O1197" s="33">
        <v>-6.5608338794831411E-4</v>
      </c>
      <c r="P1197" s="29">
        <f>(Table_TrackDisplacement[[#This Row],[LR Track Z]]-Table_TrackDisplacement[[#This Row],[RR Track Z]])*1000</f>
        <v>3.2119053000094766</v>
      </c>
      <c r="Q1197" s="29">
        <f>_xlfn.XLOOKUP(Table_TrackDisplacement[[#This Row],[Track ID]],Table__Track_Baseline[Track ID],Table__Track_Baseline[Avg. Cant],"-")</f>
        <v>3.4386953117149233</v>
      </c>
      <c r="R1197" s="29">
        <f>Table_TrackDisplacement[[#This Row],[Cant Raw Data]]-Table_TrackDisplacement[[#This Row],[BL Cant Raw Data]]</f>
        <v>-0.22679001170544666</v>
      </c>
      <c r="S1197" s="30">
        <f>(Table_TrackDisplacement[[#This Row],[Delta LR Z]]-Table_TrackDisplacement[[#This Row],[Delta RR Z]])*1000</f>
        <v>-0.22679001170544666</v>
      </c>
      <c r="T1197" s="29">
        <f>Table_TrackDisplacement[[#This Row],[Cant Delta Data]]-Table_TrackDisplacement[[#This Row],[Raw Cant Change]]</f>
        <v>0</v>
      </c>
      <c r="U1197" s="29">
        <f ca="1">IFERROR(Table_TrackDisplacement[[#This Row],[Cant Raw Data]]-OFFSET(Table_TrackDisplacement[[#This Row],[Cant Raw Data]],-2,0),"-")</f>
        <v>-0.51662284145592707</v>
      </c>
      <c r="V1197" s="29">
        <f ca="1">_xlfn.XLOOKUP(Table_TrackDisplacement[[#This Row],[Track ID]],Table__Track_Baseline[Track ID],Table__Track_Baseline[Avg. Twist],"-")</f>
        <v>-0.29083113531669369</v>
      </c>
      <c r="W1197" s="29">
        <f ca="1">IFERROR(Table_TrackDisplacement[[#This Row],[Twist Raw Data]]-Table_TrackDisplacement[[#This Row],[BL Twist Raw Data]],"-")</f>
        <v>-0.22579170613923338</v>
      </c>
      <c r="X1197" s="29">
        <f ca="1">IFERROR(Table_TrackDisplacement[[#This Row],[Cant Delta Data]]-OFFSET(Table_TrackDisplacement[[#This Row],[Cant Delta Data]],-2,0),"-")</f>
        <v>-0.22579170613923338</v>
      </c>
      <c r="Y1197" s="29">
        <f ca="1">IFERROR(Table_TrackDisplacement[[#This Row],[Twist Delta Data]]-Table_TrackDisplacement[[#This Row],[Raw Twist Change]],"-")</f>
        <v>0</v>
      </c>
      <c r="Z119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1320.8994249356499</v>
      </c>
      <c r="AA1197" s="29">
        <f>_xlfn.XLOOKUP(Table_TrackDisplacement[[#This Row],[Track ID]],Table__Track_Baseline[Track ID],Table__Track_Baseline[Avg. Gauge],"-")</f>
        <v>1320.8864707908592</v>
      </c>
      <c r="AB1197" s="29">
        <f>IFERROR(Table_TrackDisplacement[[#This Row],[Gauge Raw Data]]-Table_TrackDisplacement[[#This Row],[BL Gauge Raw Data]],"-")</f>
        <v>1.2954144790683131E-2</v>
      </c>
      <c r="AC119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1.0773532968053443</v>
      </c>
    </row>
    <row r="1198" spans="1:29" x14ac:dyDescent="0.25">
      <c r="A1198" s="27">
        <v>45873.291666666664</v>
      </c>
      <c r="B1198" s="28" t="s">
        <v>22</v>
      </c>
      <c r="C1198" s="28" t="str">
        <f>Table_TrackDisplacement[[#This Row],[Epoch]]&amp;"-"&amp;Table_TrackDisplacement[[#This Row],[Track ID]]</f>
        <v>45873.2916666667-250-RL-OP-0031</v>
      </c>
      <c r="D1198" s="34">
        <v>51895.713437716666</v>
      </c>
      <c r="E1198" s="34">
        <v>159192.68841773859</v>
      </c>
      <c r="F1198" s="34">
        <v>18.860928957801466</v>
      </c>
      <c r="G1198" s="34">
        <v>51895.34842076576</v>
      </c>
      <c r="H1198" s="34">
        <v>159191.41919233298</v>
      </c>
      <c r="I1198" s="34">
        <v>18.857728844919777</v>
      </c>
      <c r="J1198" s="33">
        <v>-1.0082406588480808E-3</v>
      </c>
      <c r="K1198" s="33">
        <v>9.7163033206015825E-4</v>
      </c>
      <c r="L1198" s="33">
        <v>-7.716103614185954E-4</v>
      </c>
      <c r="M1198" s="33">
        <v>8.0123427323997021E-6</v>
      </c>
      <c r="N1198" s="33">
        <v>6.9521745899692178E-4</v>
      </c>
      <c r="O1198" s="33">
        <v>-3.1397992425752363E-4</v>
      </c>
      <c r="P1198" s="29">
        <f>(Table_TrackDisplacement[[#This Row],[LR Track Z]]-Table_TrackDisplacement[[#This Row],[RR Track Z]])*1000</f>
        <v>3.2001128816894209</v>
      </c>
      <c r="Q1198" s="29">
        <f>_xlfn.XLOOKUP(Table_TrackDisplacement[[#This Row],[Track ID]],Table__Track_Baseline[Track ID],Table__Track_Baseline[Avg. Cant],"-")</f>
        <v>3.6577433188504926</v>
      </c>
      <c r="R1198" s="29">
        <f>Table_TrackDisplacement[[#This Row],[Cant Raw Data]]-Table_TrackDisplacement[[#This Row],[BL Cant Raw Data]]</f>
        <v>-0.45763043716107177</v>
      </c>
      <c r="S1198" s="30">
        <f>(Table_TrackDisplacement[[#This Row],[Delta LR Z]]-Table_TrackDisplacement[[#This Row],[Delta RR Z]])*1000</f>
        <v>-0.45763043716107177</v>
      </c>
      <c r="T1198" s="29">
        <f>Table_TrackDisplacement[[#This Row],[Cant Delta Data]]-Table_TrackDisplacement[[#This Row],[Raw Cant Change]]</f>
        <v>0</v>
      </c>
      <c r="U1198" s="29">
        <f ca="1">IFERROR(Table_TrackDisplacement[[#This Row],[Cant Raw Data]]-OFFSET(Table_TrackDisplacement[[#This Row],[Cant Raw Data]],-2,0),"-")</f>
        <v>-2.3584836640111462E-2</v>
      </c>
      <c r="V1198" s="29">
        <f ca="1">_xlfn.XLOOKUP(Table_TrackDisplacement[[#This Row],[Track ID]],Table__Track_Baseline[Track ID],Table__Track_Baseline[Avg. Twist],"-")</f>
        <v>0.43809601427469147</v>
      </c>
      <c r="W1198" s="29">
        <f ca="1">IFERROR(Table_TrackDisplacement[[#This Row],[Twist Raw Data]]-Table_TrackDisplacement[[#This Row],[BL Twist Raw Data]],"-")</f>
        <v>-0.46168085091480293</v>
      </c>
      <c r="X1198" s="29">
        <f ca="1">IFERROR(Table_TrackDisplacement[[#This Row],[Cant Delta Data]]-OFFSET(Table_TrackDisplacement[[#This Row],[Cant Delta Data]],-2,0),"-")</f>
        <v>-0.46168085091480293</v>
      </c>
      <c r="Y1198" s="29">
        <f ca="1">IFERROR(Table_TrackDisplacement[[#This Row],[Twist Delta Data]]-Table_TrackDisplacement[[#This Row],[Raw Twist Change]],"-")</f>
        <v>0</v>
      </c>
      <c r="Z119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1320.6743525309689</v>
      </c>
      <c r="AA1198" s="29">
        <f>_xlfn.XLOOKUP(Table_TrackDisplacement[[#This Row],[Track ID]],Table__Track_Baseline[Track ID],Table__Track_Baseline[Avg. Gauge],"-")</f>
        <v>1320.6911946526989</v>
      </c>
      <c r="AB1198" s="29">
        <f>IFERROR(Table_TrackDisplacement[[#This Row],[Gauge Raw Data]]-Table_TrackDisplacement[[#This Row],[BL Gauge Raw Data]],"-")</f>
        <v>-1.6842121729951032E-2</v>
      </c>
      <c r="AC119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1.1483030334509452</v>
      </c>
    </row>
    <row r="1199" spans="1:29" x14ac:dyDescent="0.25">
      <c r="A1199" s="27">
        <v>45873.291666666664</v>
      </c>
      <c r="B1199" s="28" t="s">
        <v>23</v>
      </c>
      <c r="C1199" s="28" t="str">
        <f>Table_TrackDisplacement[[#This Row],[Epoch]]&amp;"-"&amp;Table_TrackDisplacement[[#This Row],[Track ID]]</f>
        <v>45873.2916666667-250-RL-OP-0032</v>
      </c>
      <c r="D1199" s="34">
        <v>51896.675404337235</v>
      </c>
      <c r="E1199" s="34">
        <v>159192.41090242262</v>
      </c>
      <c r="F1199" s="34">
        <v>18.861498400271905</v>
      </c>
      <c r="G1199" s="34">
        <v>51896.308523498657</v>
      </c>
      <c r="H1199" s="34">
        <v>159191.14271617067</v>
      </c>
      <c r="I1199" s="34">
        <v>18.858247324479837</v>
      </c>
      <c r="J1199" s="33">
        <v>2.1345476852729917E-6</v>
      </c>
      <c r="K1199" s="33">
        <v>6.7415818921290338E-4</v>
      </c>
      <c r="L1199" s="33">
        <v>-6.5237204821855244E-4</v>
      </c>
      <c r="M1199" s="33">
        <v>-9.9791266256943345E-4</v>
      </c>
      <c r="N1199" s="33">
        <v>1.0073191951960325E-3</v>
      </c>
      <c r="O1199" s="33">
        <v>-9.2980682957488625E-6</v>
      </c>
      <c r="P1199" s="29">
        <f>(Table_TrackDisplacement[[#This Row],[LR Track Z]]-Table_TrackDisplacement[[#This Row],[RR Track Z]])*1000</f>
        <v>3.251075792068292</v>
      </c>
      <c r="Q1199" s="29">
        <f>_xlfn.XLOOKUP(Table_TrackDisplacement[[#This Row],[Track ID]],Table__Track_Baseline[Track ID],Table__Track_Baseline[Avg. Cant],"-")</f>
        <v>3.8941497719910956</v>
      </c>
      <c r="R1199" s="29">
        <f>Table_TrackDisplacement[[#This Row],[Cant Raw Data]]-Table_TrackDisplacement[[#This Row],[BL Cant Raw Data]]</f>
        <v>-0.64307397992280357</v>
      </c>
      <c r="S1199" s="30">
        <f>(Table_TrackDisplacement[[#This Row],[Delta LR Z]]-Table_TrackDisplacement[[#This Row],[Delta RR Z]])*1000</f>
        <v>-0.64307397992280357</v>
      </c>
      <c r="T1199" s="29">
        <f>Table_TrackDisplacement[[#This Row],[Cant Delta Data]]-Table_TrackDisplacement[[#This Row],[Raw Cant Change]]</f>
        <v>0</v>
      </c>
      <c r="U1199" s="29">
        <f ca="1">IFERROR(Table_TrackDisplacement[[#This Row],[Cant Raw Data]]-OFFSET(Table_TrackDisplacement[[#This Row],[Cant Raw Data]],-2,0),"-")</f>
        <v>3.9170492058815398E-2</v>
      </c>
      <c r="V1199" s="29">
        <f ca="1">_xlfn.XLOOKUP(Table_TrackDisplacement[[#This Row],[Track ID]],Table__Track_Baseline[Track ID],Table__Track_Baseline[Avg. Twist],"-")</f>
        <v>0.45545446027617231</v>
      </c>
      <c r="W1199" s="29">
        <f ca="1">IFERROR(Table_TrackDisplacement[[#This Row],[Twist Raw Data]]-Table_TrackDisplacement[[#This Row],[BL Twist Raw Data]],"-")</f>
        <v>-0.41628396821735691</v>
      </c>
      <c r="X1199" s="29">
        <f ca="1">IFERROR(Table_TrackDisplacement[[#This Row],[Cant Delta Data]]-OFFSET(Table_TrackDisplacement[[#This Row],[Cant Delta Data]],-2,0),"-")</f>
        <v>-0.41628396821735691</v>
      </c>
      <c r="Y1199" s="29">
        <f ca="1">IFERROR(Table_TrackDisplacement[[#This Row],[Twist Delta Data]]-Table_TrackDisplacement[[#This Row],[Raw Twist Change]],"-")</f>
        <v>0</v>
      </c>
      <c r="Z119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1320.1925953631342</v>
      </c>
      <c r="AA1199" s="29">
        <f>_xlfn.XLOOKUP(Table_TrackDisplacement[[#This Row],[Track ID]],Table__Track_Baseline[Track ID],Table__Track_Baseline[Avg. Gauge],"-")</f>
        <v>1320.2368798619764</v>
      </c>
      <c r="AB1199" s="29">
        <f>IFERROR(Table_TrackDisplacement[[#This Row],[Gauge Raw Data]]-Table_TrackDisplacement[[#This Row],[BL Gauge Raw Data]],"-")</f>
        <v>-4.4284498842216635E-2</v>
      </c>
      <c r="AC119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1.234761038541331</v>
      </c>
    </row>
    <row r="1200" spans="1:29" x14ac:dyDescent="0.25">
      <c r="A1200" s="27">
        <v>45873.291666666664</v>
      </c>
      <c r="B1200" s="28" t="s">
        <v>24</v>
      </c>
      <c r="C1200" s="28" t="str">
        <f>Table_TrackDisplacement[[#This Row],[Epoch]]&amp;"-"&amp;Table_TrackDisplacement[[#This Row],[Track ID]]</f>
        <v>45873.2916666667-250-RL-OP-0033</v>
      </c>
      <c r="D1200" s="34">
        <v>51897.636450471109</v>
      </c>
      <c r="E1200" s="34">
        <v>159192.13451905019</v>
      </c>
      <c r="F1200" s="34">
        <v>18.863098404693126</v>
      </c>
      <c r="G1200" s="34">
        <v>51897.270447986921</v>
      </c>
      <c r="H1200" s="34">
        <v>159190.86940145129</v>
      </c>
      <c r="I1200" s="34">
        <v>18.858833023487737</v>
      </c>
      <c r="J1200" s="33">
        <v>3.684263356262818E-5</v>
      </c>
      <c r="K1200" s="33">
        <v>7.9597122385166585E-4</v>
      </c>
      <c r="L1200" s="33">
        <v>-4.1993922797090022E-4</v>
      </c>
      <c r="M1200" s="33">
        <v>-9.7207933140452951E-4</v>
      </c>
      <c r="N1200" s="33">
        <v>1.097903645131737E-3</v>
      </c>
      <c r="O1200" s="33">
        <v>-1.2437317093372258E-4</v>
      </c>
      <c r="P1200" s="29">
        <f>(Table_TrackDisplacement[[#This Row],[LR Track Z]]-Table_TrackDisplacement[[#This Row],[RR Track Z]])*1000</f>
        <v>4.2653812053892182</v>
      </c>
      <c r="Q1200" s="29">
        <f>_xlfn.XLOOKUP(Table_TrackDisplacement[[#This Row],[Track ID]],Table__Track_Baseline[Track ID],Table__Track_Baseline[Avg. Cant],"-")</f>
        <v>4.5609472624263958</v>
      </c>
      <c r="R1200" s="29">
        <f>Table_TrackDisplacement[[#This Row],[Cant Raw Data]]-Table_TrackDisplacement[[#This Row],[BL Cant Raw Data]]</f>
        <v>-0.29556605703717764</v>
      </c>
      <c r="S1200" s="30">
        <f>(Table_TrackDisplacement[[#This Row],[Delta LR Z]]-Table_TrackDisplacement[[#This Row],[Delta RR Z]])*1000</f>
        <v>-0.29556605703717764</v>
      </c>
      <c r="T1200" s="29">
        <f>Table_TrackDisplacement[[#This Row],[Cant Delta Data]]-Table_TrackDisplacement[[#This Row],[Raw Cant Change]]</f>
        <v>0</v>
      </c>
      <c r="U1200" s="29">
        <f ca="1">IFERROR(Table_TrackDisplacement[[#This Row],[Cant Raw Data]]-OFFSET(Table_TrackDisplacement[[#This Row],[Cant Raw Data]],-2,0),"-")</f>
        <v>1.0652683236997973</v>
      </c>
      <c r="V1200" s="29">
        <f ca="1">_xlfn.XLOOKUP(Table_TrackDisplacement[[#This Row],[Track ID]],Table__Track_Baseline[Track ID],Table__Track_Baseline[Avg. Twist],"-")</f>
        <v>0.90320394357590317</v>
      </c>
      <c r="W1200" s="29">
        <f ca="1">IFERROR(Table_TrackDisplacement[[#This Row],[Twist Raw Data]]-Table_TrackDisplacement[[#This Row],[BL Twist Raw Data]],"-")</f>
        <v>0.16206438012389413</v>
      </c>
      <c r="X1200" s="29">
        <f ca="1">IFERROR(Table_TrackDisplacement[[#This Row],[Cant Delta Data]]-OFFSET(Table_TrackDisplacement[[#This Row],[Cant Delta Data]],-2,0),"-")</f>
        <v>0.16206438012389413</v>
      </c>
      <c r="Y1200" s="29">
        <f ca="1">IFERROR(Table_TrackDisplacement[[#This Row],[Twist Delta Data]]-Table_TrackDisplacement[[#This Row],[Raw Twist Change]],"-")</f>
        <v>0</v>
      </c>
      <c r="Z120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1317.0036260233267</v>
      </c>
      <c r="AA1200" s="29">
        <f>_xlfn.XLOOKUP(Table_TrackDisplacement[[#This Row],[Track ID]],Table__Track_Baseline[Track ID],Table__Track_Baseline[Avg. Gauge],"-")</f>
        <v>1317.0146897271238</v>
      </c>
      <c r="AB1200" s="29">
        <f>IFERROR(Table_TrackDisplacement[[#This Row],[Gauge Raw Data]]-Table_TrackDisplacement[[#This Row],[BL Gauge Raw Data]],"-")</f>
        <v>-1.1063703797162816E-2</v>
      </c>
      <c r="AC120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1.0938217462117585</v>
      </c>
    </row>
    <row r="1201" spans="1:29" x14ac:dyDescent="0.25">
      <c r="A1201" s="27">
        <v>45873.291666666664</v>
      </c>
      <c r="B1201" s="28" t="s">
        <v>25</v>
      </c>
      <c r="C1201" s="28" t="str">
        <f>Table_TrackDisplacement[[#This Row],[Epoch]]&amp;"-"&amp;Table_TrackDisplacement[[#This Row],[Track ID]]</f>
        <v>45873.2916666667-250-RL-OP-0034</v>
      </c>
      <c r="D1201" s="34">
        <v>51898.597496604991</v>
      </c>
      <c r="E1201" s="34">
        <v>159191.85813567779</v>
      </c>
      <c r="F1201" s="34">
        <v>18.86469840911435</v>
      </c>
      <c r="G1201" s="34">
        <v>51898.232372475184</v>
      </c>
      <c r="H1201" s="34">
        <v>159190.59608673191</v>
      </c>
      <c r="I1201" s="34">
        <v>18.859418722495636</v>
      </c>
      <c r="J1201" s="33">
        <v>7.1550726715940982E-5</v>
      </c>
      <c r="K1201" s="33">
        <v>9.1778428759425879E-4</v>
      </c>
      <c r="L1201" s="33">
        <v>-1.87506407723248E-4</v>
      </c>
      <c r="M1201" s="33">
        <v>-9.4624600751558319E-4</v>
      </c>
      <c r="N1201" s="33">
        <v>1.188488065963611E-3</v>
      </c>
      <c r="O1201" s="33">
        <v>-2.3944827357169629E-4</v>
      </c>
      <c r="P1201" s="29">
        <f>(Table_TrackDisplacement[[#This Row],[LR Track Z]]-Table_TrackDisplacement[[#This Row],[RR Track Z]])*1000</f>
        <v>5.279686618713697</v>
      </c>
      <c r="Q1201" s="29">
        <f>_xlfn.XLOOKUP(Table_TrackDisplacement[[#This Row],[Track ID]],Table__Track_Baseline[Track ID],Table__Track_Baseline[Avg. Cant],"-")</f>
        <v>5.2277447528652488</v>
      </c>
      <c r="R1201" s="29">
        <f>Table_TrackDisplacement[[#This Row],[Cant Raw Data]]-Table_TrackDisplacement[[#This Row],[BL Cant Raw Data]]</f>
        <v>5.1941865848448288E-2</v>
      </c>
      <c r="S1201" s="30">
        <f>(Table_TrackDisplacement[[#This Row],[Delta LR Z]]-Table_TrackDisplacement[[#This Row],[Delta RR Z]])*1000</f>
        <v>5.1941865848448288E-2</v>
      </c>
      <c r="T1201" s="29">
        <f>Table_TrackDisplacement[[#This Row],[Cant Delta Data]]-Table_TrackDisplacement[[#This Row],[Raw Cant Change]]</f>
        <v>0</v>
      </c>
      <c r="U1201" s="29">
        <f ca="1">IFERROR(Table_TrackDisplacement[[#This Row],[Cant Raw Data]]-OFFSET(Table_TrackDisplacement[[#This Row],[Cant Raw Data]],-2,0),"-")</f>
        <v>2.028610826645405</v>
      </c>
      <c r="V1201" s="29">
        <f ca="1">_xlfn.XLOOKUP(Table_TrackDisplacement[[#This Row],[Track ID]],Table__Track_Baseline[Track ID],Table__Track_Baseline[Avg. Twist],"-")</f>
        <v>1.3335949808741532</v>
      </c>
      <c r="W1201" s="29">
        <f ca="1">IFERROR(Table_TrackDisplacement[[#This Row],[Twist Raw Data]]-Table_TrackDisplacement[[#This Row],[BL Twist Raw Data]],"-")</f>
        <v>0.69501584577125186</v>
      </c>
      <c r="X1201" s="29">
        <f ca="1">IFERROR(Table_TrackDisplacement[[#This Row],[Cant Delta Data]]-OFFSET(Table_TrackDisplacement[[#This Row],[Cant Delta Data]],-2,0),"-")</f>
        <v>0.69501584577125186</v>
      </c>
      <c r="Y1201" s="29">
        <f ca="1">IFERROR(Table_TrackDisplacement[[#This Row],[Twist Delta Data]]-Table_TrackDisplacement[[#This Row],[Raw Twist Change]],"-")</f>
        <v>0</v>
      </c>
      <c r="Z120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1313.8154539550899</v>
      </c>
      <c r="AA1201" s="29">
        <f>_xlfn.XLOOKUP(Table_TrackDisplacement[[#This Row],[Track ID]],Table__Track_Baseline[Track ID],Table__Track_Baseline[Avg. Gauge],"-")</f>
        <v>1313.7928485909856</v>
      </c>
      <c r="AB1201" s="29">
        <f>IFERROR(Table_TrackDisplacement[[#This Row],[Gauge Raw Data]]-Table_TrackDisplacement[[#This Row],[BL Gauge Raw Data]],"-")</f>
        <v>2.2605364104265391E-2</v>
      </c>
      <c r="AC120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1.0544613246884009</v>
      </c>
    </row>
    <row r="1202" spans="1:29" x14ac:dyDescent="0.25">
      <c r="A1202" s="27">
        <v>45873.291666666664</v>
      </c>
      <c r="B1202" s="28" t="s">
        <v>26</v>
      </c>
      <c r="C1202" s="28" t="str">
        <f>Table_TrackDisplacement[[#This Row],[Epoch]]&amp;"-"&amp;Table_TrackDisplacement[[#This Row],[Track ID]]</f>
        <v>45873.2916666667-250-RL-OP-0035</v>
      </c>
      <c r="D1202" s="34">
        <v>51899.557752893597</v>
      </c>
      <c r="E1202" s="34">
        <v>159191.58339357786</v>
      </c>
      <c r="F1202" s="34">
        <v>18.865938379525691</v>
      </c>
      <c r="G1202" s="34">
        <v>51899.203488296611</v>
      </c>
      <c r="H1202" s="34">
        <v>159190.32067681968</v>
      </c>
      <c r="I1202" s="34">
        <v>18.85971612452855</v>
      </c>
      <c r="J1202" s="33">
        <v>-9.9553792097140104E-4</v>
      </c>
      <c r="K1202" s="33">
        <v>1.3493238657247275E-3</v>
      </c>
      <c r="L1202" s="33">
        <v>-6.1620474308909934E-5</v>
      </c>
      <c r="M1202" s="33">
        <v>1.0623516573105007E-5</v>
      </c>
      <c r="N1202" s="33">
        <v>1.0378694569226354E-3</v>
      </c>
      <c r="O1202" s="33">
        <v>-3.7420356374084918E-4</v>
      </c>
      <c r="P1202" s="29">
        <f>(Table_TrackDisplacement[[#This Row],[LR Track Z]]-Table_TrackDisplacement[[#This Row],[RR Track Z]])*1000</f>
        <v>6.222254997140908</v>
      </c>
      <c r="Q1202" s="29">
        <f>_xlfn.XLOOKUP(Table_TrackDisplacement[[#This Row],[Track ID]],Table__Track_Baseline[Track ID],Table__Track_Baseline[Avg. Cant],"-")</f>
        <v>5.9096719077089688</v>
      </c>
      <c r="R1202" s="29">
        <f>Table_TrackDisplacement[[#This Row],[Cant Raw Data]]-Table_TrackDisplacement[[#This Row],[BL Cant Raw Data]]</f>
        <v>0.31258308943193924</v>
      </c>
      <c r="S1202" s="30">
        <f>(Table_TrackDisplacement[[#This Row],[Delta LR Z]]-Table_TrackDisplacement[[#This Row],[Delta RR Z]])*1000</f>
        <v>0.31258308943193924</v>
      </c>
      <c r="T1202" s="29">
        <f>Table_TrackDisplacement[[#This Row],[Cant Delta Data]]-Table_TrackDisplacement[[#This Row],[Raw Cant Change]]</f>
        <v>0</v>
      </c>
      <c r="U1202" s="29">
        <f ca="1">IFERROR(Table_TrackDisplacement[[#This Row],[Cant Raw Data]]-OFFSET(Table_TrackDisplacement[[#This Row],[Cant Raw Data]],-2,0),"-")</f>
        <v>1.9568737917516899</v>
      </c>
      <c r="V1202" s="29">
        <f ca="1">_xlfn.XLOOKUP(Table_TrackDisplacement[[#This Row],[Track ID]],Table__Track_Baseline[Track ID],Table__Track_Baseline[Avg. Twist],"-")</f>
        <v>1.348724645282573</v>
      </c>
      <c r="W1202" s="29">
        <f ca="1">IFERROR(Table_TrackDisplacement[[#This Row],[Twist Raw Data]]-Table_TrackDisplacement[[#This Row],[BL Twist Raw Data]],"-")</f>
        <v>0.60814914646911689</v>
      </c>
      <c r="X1202" s="29">
        <f ca="1">IFERROR(Table_TrackDisplacement[[#This Row],[Cant Delta Data]]-OFFSET(Table_TrackDisplacement[[#This Row],[Cant Delta Data]],-2,0),"-")</f>
        <v>0.60814914646911689</v>
      </c>
      <c r="Y1202" s="29">
        <f ca="1">IFERROR(Table_TrackDisplacement[[#This Row],[Twist Delta Data]]-Table_TrackDisplacement[[#This Row],[Raw Twist Change]],"-")</f>
        <v>0</v>
      </c>
      <c r="Z120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1311.4860779006499</v>
      </c>
      <c r="AA1202" s="29">
        <f>_xlfn.XLOOKUP(Table_TrackDisplacement[[#This Row],[Track ID]],Table__Track_Baseline[Track ID],Table__Track_Baseline[Avg. Gauge],"-")</f>
        <v>1311.4569710845515</v>
      </c>
      <c r="AB1202" s="29">
        <f>IFERROR(Table_TrackDisplacement[[#This Row],[Gauge Raw Data]]-Table_TrackDisplacement[[#This Row],[BL Gauge Raw Data]],"-")</f>
        <v>2.9106816098419586E-2</v>
      </c>
      <c r="AC120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1.0986686829807717</v>
      </c>
    </row>
    <row r="1203" spans="1:29" x14ac:dyDescent="0.25">
      <c r="A1203" s="27">
        <v>45873.291666666664</v>
      </c>
      <c r="B1203" s="28" t="s">
        <v>27</v>
      </c>
      <c r="C1203" s="28" t="str">
        <f>Table_TrackDisplacement[[#This Row],[Epoch]]&amp;"-"&amp;Table_TrackDisplacement[[#This Row],[Track ID]]</f>
        <v>45873.2916666667-250-RL-OP-0036</v>
      </c>
      <c r="D1203" s="34">
        <v>51900.520801428909</v>
      </c>
      <c r="E1203" s="34">
        <v>159191.31406588148</v>
      </c>
      <c r="F1203" s="34">
        <v>18.865605835141952</v>
      </c>
      <c r="G1203" s="34">
        <v>51900.16613239151</v>
      </c>
      <c r="H1203" s="34">
        <v>159190.04990867738</v>
      </c>
      <c r="I1203" s="34">
        <v>18.858736500280006</v>
      </c>
      <c r="J1203" s="33">
        <v>-9.7145766631001607E-4</v>
      </c>
      <c r="K1203" s="33">
        <v>1.4356192550621927E-3</v>
      </c>
      <c r="L1203" s="33">
        <v>-3.9416485804721901E-4</v>
      </c>
      <c r="M1203" s="33">
        <v>6.7221881181467324E-5</v>
      </c>
      <c r="N1203" s="33">
        <v>1.2396247766446322E-3</v>
      </c>
      <c r="O1203" s="33">
        <v>-5.919458674696898E-4</v>
      </c>
      <c r="P1203" s="29">
        <f>(Table_TrackDisplacement[[#This Row],[LR Track Z]]-Table_TrackDisplacement[[#This Row],[RR Track Z]])*1000</f>
        <v>6.8693348619461858</v>
      </c>
      <c r="Q1203" s="29">
        <f>_xlfn.XLOOKUP(Table_TrackDisplacement[[#This Row],[Track ID]],Table__Track_Baseline[Track ID],Table__Track_Baseline[Avg. Cant],"-")</f>
        <v>6.671553852523715</v>
      </c>
      <c r="R1203" s="29">
        <f>Table_TrackDisplacement[[#This Row],[Cant Raw Data]]-Table_TrackDisplacement[[#This Row],[BL Cant Raw Data]]</f>
        <v>0.19778100942247079</v>
      </c>
      <c r="S1203" s="30">
        <f>(Table_TrackDisplacement[[#This Row],[Delta LR Z]]-Table_TrackDisplacement[[#This Row],[Delta RR Z]])*1000</f>
        <v>0.19778100942247079</v>
      </c>
      <c r="T1203" s="29">
        <f>Table_TrackDisplacement[[#This Row],[Cant Delta Data]]-Table_TrackDisplacement[[#This Row],[Raw Cant Change]]</f>
        <v>0</v>
      </c>
      <c r="U1203" s="29">
        <f ca="1">IFERROR(Table_TrackDisplacement[[#This Row],[Cant Raw Data]]-OFFSET(Table_TrackDisplacement[[#This Row],[Cant Raw Data]],-2,0),"-")</f>
        <v>1.5896482432324888</v>
      </c>
      <c r="V1203" s="29">
        <f ca="1">_xlfn.XLOOKUP(Table_TrackDisplacement[[#This Row],[Track ID]],Table__Track_Baseline[Track ID],Table__Track_Baseline[Avg. Twist],"-")</f>
        <v>1.4438090996584663</v>
      </c>
      <c r="W1203" s="29">
        <f ca="1">IFERROR(Table_TrackDisplacement[[#This Row],[Twist Raw Data]]-Table_TrackDisplacement[[#This Row],[BL Twist Raw Data]],"-")</f>
        <v>0.1458391435740225</v>
      </c>
      <c r="X1203" s="29">
        <f ca="1">IFERROR(Table_TrackDisplacement[[#This Row],[Cant Delta Data]]-OFFSET(Table_TrackDisplacement[[#This Row],[Cant Delta Data]],-2,0),"-")</f>
        <v>0.1458391435740225</v>
      </c>
      <c r="Y1203" s="29">
        <f ca="1">IFERROR(Table_TrackDisplacement[[#This Row],[Twist Delta Data]]-Table_TrackDisplacement[[#This Row],[Raw Twist Change]],"-")</f>
        <v>0</v>
      </c>
      <c r="Z120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1312.9854342437234</v>
      </c>
      <c r="AA1203" s="29">
        <f>_xlfn.XLOOKUP(Table_TrackDisplacement[[#This Row],[Track ID]],Table__Track_Baseline[Track ID],Table__Track_Baseline[Avg. Gauge],"-")</f>
        <v>1313.0767033808097</v>
      </c>
      <c r="AB1203" s="29">
        <f>IFERROR(Table_TrackDisplacement[[#This Row],[Gauge Raw Data]]-Table_TrackDisplacement[[#This Row],[BL Gauge Raw Data]],"-")</f>
        <v>-9.1269137086328556E-2</v>
      </c>
      <c r="AC120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1.0753540652433764</v>
      </c>
    </row>
    <row r="1204" spans="1:29" x14ac:dyDescent="0.25">
      <c r="A1204" s="27">
        <v>45873.291666666664</v>
      </c>
      <c r="B1204" s="28" t="s">
        <v>28</v>
      </c>
      <c r="C1204" s="28" t="str">
        <f>Table_TrackDisplacement[[#This Row],[Epoch]]&amp;"-"&amp;Table_TrackDisplacement[[#This Row],[Track ID]]</f>
        <v>45873.2916666667-250-RL-OP-0037</v>
      </c>
      <c r="D1204" s="34">
        <v>51901.483849964221</v>
      </c>
      <c r="E1204" s="34">
        <v>159191.04473818507</v>
      </c>
      <c r="F1204" s="34">
        <v>18.865273290758211</v>
      </c>
      <c r="G1204" s="34">
        <v>51901.12877648641</v>
      </c>
      <c r="H1204" s="34">
        <v>159189.77914053507</v>
      </c>
      <c r="I1204" s="34">
        <v>18.857756876031466</v>
      </c>
      <c r="J1204" s="33">
        <v>-9.473774116486311E-4</v>
      </c>
      <c r="K1204" s="33">
        <v>1.5219146152958274E-3</v>
      </c>
      <c r="L1204" s="33">
        <v>-7.2670924178908081E-4</v>
      </c>
      <c r="M1204" s="33">
        <v>1.2382025306578726E-4</v>
      </c>
      <c r="N1204" s="33">
        <v>1.441380096366629E-3</v>
      </c>
      <c r="O1204" s="33">
        <v>-8.0968817119853043E-4</v>
      </c>
      <c r="P1204" s="29">
        <f>(Table_TrackDisplacement[[#This Row],[LR Track Z]]-Table_TrackDisplacement[[#This Row],[RR Track Z]])*1000</f>
        <v>7.5164147267443582</v>
      </c>
      <c r="Q1204" s="29">
        <f>_xlfn.XLOOKUP(Table_TrackDisplacement[[#This Row],[Track ID]],Table__Track_Baseline[Track ID],Table__Track_Baseline[Avg. Cant],"-")</f>
        <v>7.4334357973349086</v>
      </c>
      <c r="R1204" s="29">
        <f>Table_TrackDisplacement[[#This Row],[Cant Raw Data]]-Table_TrackDisplacement[[#This Row],[BL Cant Raw Data]]</f>
        <v>8.297892940944962E-2</v>
      </c>
      <c r="S1204" s="30">
        <f>(Table_TrackDisplacement[[#This Row],[Delta LR Z]]-Table_TrackDisplacement[[#This Row],[Delta RR Z]])*1000</f>
        <v>8.297892940944962E-2</v>
      </c>
      <c r="T1204" s="29">
        <f>Table_TrackDisplacement[[#This Row],[Cant Delta Data]]-Table_TrackDisplacement[[#This Row],[Raw Cant Change]]</f>
        <v>0</v>
      </c>
      <c r="U1204" s="29">
        <f ca="1">IFERROR(Table_TrackDisplacement[[#This Row],[Cant Raw Data]]-OFFSET(Table_TrackDisplacement[[#This Row],[Cant Raw Data]],-2,0),"-")</f>
        <v>1.2941597296034502</v>
      </c>
      <c r="V1204" s="29">
        <f ca="1">_xlfn.XLOOKUP(Table_TrackDisplacement[[#This Row],[Track ID]],Table__Track_Baseline[Track ID],Table__Track_Baseline[Avg. Twist],"-")</f>
        <v>1.5237638896259398</v>
      </c>
      <c r="W1204" s="29">
        <f ca="1">IFERROR(Table_TrackDisplacement[[#This Row],[Twist Raw Data]]-Table_TrackDisplacement[[#This Row],[BL Twist Raw Data]],"-")</f>
        <v>-0.22960416002248962</v>
      </c>
      <c r="X1204" s="29">
        <f ca="1">IFERROR(Table_TrackDisplacement[[#This Row],[Cant Delta Data]]-OFFSET(Table_TrackDisplacement[[#This Row],[Cant Delta Data]],-2,0),"-")</f>
        <v>-0.22960416002248962</v>
      </c>
      <c r="Y1204" s="29">
        <f ca="1">IFERROR(Table_TrackDisplacement[[#This Row],[Twist Delta Data]]-Table_TrackDisplacement[[#This Row],[Raw Twist Change]],"-")</f>
        <v>0</v>
      </c>
      <c r="Z120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1314.4851017828855</v>
      </c>
      <c r="AA1204" s="29">
        <f>_xlfn.XLOOKUP(Table_TrackDisplacement[[#This Row],[Track ID]],Table__Track_Baseline[Track ID],Table__Track_Baseline[Avg. Gauge],"-")</f>
        <v>1314.6968682557522</v>
      </c>
      <c r="AB1204" s="29">
        <f>IFERROR(Table_TrackDisplacement[[#This Row],[Gauge Raw Data]]-Table_TrackDisplacement[[#This Row],[BL Gauge Raw Data]],"-")</f>
        <v>-0.21176647286665684</v>
      </c>
      <c r="AC120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1.0774208780020551</v>
      </c>
    </row>
    <row r="1205" spans="1:29" x14ac:dyDescent="0.25">
      <c r="A1205" s="27">
        <v>45873.291666666664</v>
      </c>
      <c r="B1205" s="28" t="s">
        <v>29</v>
      </c>
      <c r="C1205" s="28" t="str">
        <f>Table_TrackDisplacement[[#This Row],[Epoch]]&amp;"-"&amp;Table_TrackDisplacement[[#This Row],[Track ID]]</f>
        <v>45873.2916666667-250-RL-OP-0038</v>
      </c>
      <c r="D1205" s="34">
        <v>51902.447780924784</v>
      </c>
      <c r="E1205" s="34">
        <v>159190.77628572396</v>
      </c>
      <c r="F1205" s="34">
        <v>18.865124813901463</v>
      </c>
      <c r="G1205" s="34">
        <v>51902.099872443272</v>
      </c>
      <c r="H1205" s="34">
        <v>159189.50704742008</v>
      </c>
      <c r="I1205" s="34">
        <v>18.8569</v>
      </c>
      <c r="J1205" s="33">
        <v>1.5095050912350416E-5</v>
      </c>
      <c r="K1205" s="33">
        <v>1.3886400265619159E-3</v>
      </c>
      <c r="L1205" s="33">
        <v>-9.6036908125185505E-4</v>
      </c>
      <c r="M1205" s="33">
        <v>3.774315700866282E-6</v>
      </c>
      <c r="N1205" s="33">
        <v>1.6804770566523075E-3</v>
      </c>
      <c r="O1205" s="33">
        <v>-1.0000000000012221E-3</v>
      </c>
      <c r="P1205" s="29">
        <f>(Table_TrackDisplacement[[#This Row],[LR Track Z]]-Table_TrackDisplacement[[#This Row],[RR Track Z]])*1000</f>
        <v>8.22481390146379</v>
      </c>
      <c r="Q1205" s="29">
        <f>_xlfn.XLOOKUP(Table_TrackDisplacement[[#This Row],[Track ID]],Table__Track_Baseline[Track ID],Table__Track_Baseline[Avg. Cant],"-")</f>
        <v>8.1851829827144229</v>
      </c>
      <c r="R1205" s="29">
        <f>Table_TrackDisplacement[[#This Row],[Cant Raw Data]]-Table_TrackDisplacement[[#This Row],[BL Cant Raw Data]]</f>
        <v>3.9630918749367083E-2</v>
      </c>
      <c r="S1205" s="30">
        <f>(Table_TrackDisplacement[[#This Row],[Delta LR Z]]-Table_TrackDisplacement[[#This Row],[Delta RR Z]])*1000</f>
        <v>3.9630918749367083E-2</v>
      </c>
      <c r="T1205" s="29">
        <f>Table_TrackDisplacement[[#This Row],[Cant Delta Data]]-Table_TrackDisplacement[[#This Row],[Raw Cant Change]]</f>
        <v>0</v>
      </c>
      <c r="U1205" s="29">
        <f ca="1">IFERROR(Table_TrackDisplacement[[#This Row],[Cant Raw Data]]-OFFSET(Table_TrackDisplacement[[#This Row],[Cant Raw Data]],-2,0),"-")</f>
        <v>1.3554790395176042</v>
      </c>
      <c r="V1205" s="29">
        <f ca="1">_xlfn.XLOOKUP(Table_TrackDisplacement[[#This Row],[Track ID]],Table__Track_Baseline[Track ID],Table__Track_Baseline[Avg. Twist],"-")</f>
        <v>1.5136291301907079</v>
      </c>
      <c r="W1205" s="29">
        <f ca="1">IFERROR(Table_TrackDisplacement[[#This Row],[Twist Raw Data]]-Table_TrackDisplacement[[#This Row],[BL Twist Raw Data]],"-")</f>
        <v>-0.1581500906731037</v>
      </c>
      <c r="X1205" s="29">
        <f ca="1">IFERROR(Table_TrackDisplacement[[#This Row],[Cant Delta Data]]-OFFSET(Table_TrackDisplacement[[#This Row],[Cant Delta Data]],-2,0),"-")</f>
        <v>-0.1581500906731037</v>
      </c>
      <c r="Y1205" s="29">
        <f ca="1">IFERROR(Table_TrackDisplacement[[#This Row],[Twist Delta Data]]-Table_TrackDisplacement[[#This Row],[Raw Twist Change]],"-")</f>
        <v>0</v>
      </c>
      <c r="Z120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1316.0827599777137</v>
      </c>
      <c r="AA1205" s="29">
        <f>_xlfn.XLOOKUP(Table_TrackDisplacement[[#This Row],[Track ID]],Table__Track_Baseline[Track ID],Table__Track_Baseline[Avg. Gauge],"-")</f>
        <v>1316.360972673865</v>
      </c>
      <c r="AB1205" s="29">
        <f>IFERROR(Table_TrackDisplacement[[#This Row],[Gauge Raw Data]]-Table_TrackDisplacement[[#This Row],[BL Gauge Raw Data]],"-")</f>
        <v>-0.27821269615128585</v>
      </c>
      <c r="AC120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0.29473313505377641</v>
      </c>
    </row>
    <row r="1206" spans="1:29" x14ac:dyDescent="0.25">
      <c r="A1206" s="27">
        <v>45873.291666666664</v>
      </c>
      <c r="B1206" s="28" t="s">
        <v>30</v>
      </c>
      <c r="C1206" s="28" t="str">
        <f>Table_TrackDisplacement[[#This Row],[Epoch]]&amp;"-"&amp;Table_TrackDisplacement[[#This Row],[Track ID]]</f>
        <v>45873.2916666667-250-RL-OP-0039</v>
      </c>
      <c r="D1206" s="34">
        <v>51903.412439340806</v>
      </c>
      <c r="E1206" s="34">
        <v>159190.51278306151</v>
      </c>
      <c r="F1206" s="34">
        <v>18.86582287822732</v>
      </c>
      <c r="G1206" s="34">
        <v>51903.064539433311</v>
      </c>
      <c r="H1206" s="34">
        <v>159189.24357522361</v>
      </c>
      <c r="I1206" s="34">
        <v>18.8569</v>
      </c>
      <c r="J1206" s="33">
        <v>9.9519289506133646E-5</v>
      </c>
      <c r="K1206" s="33">
        <v>1.6979614738374949E-3</v>
      </c>
      <c r="L1206" s="33">
        <v>-7.3871964753990937E-4</v>
      </c>
      <c r="M1206" s="33">
        <v>3.1982955988496542E-5</v>
      </c>
      <c r="N1206" s="33">
        <v>1.7836939368862659E-3</v>
      </c>
      <c r="O1206" s="33">
        <v>-1.0000000000012221E-3</v>
      </c>
      <c r="P1206" s="29">
        <f>(Table_TrackDisplacement[[#This Row],[LR Track Z]]-Table_TrackDisplacement[[#This Row],[RR Track Z]])*1000</f>
        <v>8.9228782273202967</v>
      </c>
      <c r="Q1206" s="29">
        <f>_xlfn.XLOOKUP(Table_TrackDisplacement[[#This Row],[Track ID]],Table__Track_Baseline[Track ID],Table__Track_Baseline[Avg. Cant],"-")</f>
        <v>8.6615978748589839</v>
      </c>
      <c r="R1206" s="29">
        <f>Table_TrackDisplacement[[#This Row],[Cant Raw Data]]-Table_TrackDisplacement[[#This Row],[BL Cant Raw Data]]</f>
        <v>0.26128035246131276</v>
      </c>
      <c r="S1206" s="30">
        <f>(Table_TrackDisplacement[[#This Row],[Delta LR Z]]-Table_TrackDisplacement[[#This Row],[Delta RR Z]])*1000</f>
        <v>0.26128035246131276</v>
      </c>
      <c r="T1206" s="29">
        <f>Table_TrackDisplacement[[#This Row],[Cant Delta Data]]-Table_TrackDisplacement[[#This Row],[Raw Cant Change]]</f>
        <v>0</v>
      </c>
      <c r="U1206" s="29">
        <f ca="1">IFERROR(Table_TrackDisplacement[[#This Row],[Cant Raw Data]]-OFFSET(Table_TrackDisplacement[[#This Row],[Cant Raw Data]],-2,0),"-")</f>
        <v>1.4064635005759385</v>
      </c>
      <c r="V1206" s="29">
        <f ca="1">_xlfn.XLOOKUP(Table_TrackDisplacement[[#This Row],[Track ID]],Table__Track_Baseline[Track ID],Table__Track_Baseline[Avg. Twist],"-")</f>
        <v>1.2281620775240754</v>
      </c>
      <c r="W1206" s="29">
        <f ca="1">IFERROR(Table_TrackDisplacement[[#This Row],[Twist Raw Data]]-Table_TrackDisplacement[[#This Row],[BL Twist Raw Data]],"-")</f>
        <v>0.17830142305186314</v>
      </c>
      <c r="X1206" s="29">
        <f ca="1">IFERROR(Table_TrackDisplacement[[#This Row],[Cant Delta Data]]-OFFSET(Table_TrackDisplacement[[#This Row],[Cant Delta Data]],-2,0),"-")</f>
        <v>0.17830142305186314</v>
      </c>
      <c r="Y1206" s="29">
        <f ca="1">IFERROR(Table_TrackDisplacement[[#This Row],[Twist Delta Data]]-Table_TrackDisplacement[[#This Row],[Raw Twist Change]],"-")</f>
        <v>0</v>
      </c>
      <c r="Z1206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1316.0556596084764</v>
      </c>
      <c r="AA1206" s="29">
        <f>_xlfn.XLOOKUP(Table_TrackDisplacement[[#This Row],[Track ID]],Table__Track_Baseline[Track ID],Table__Track_Baseline[Avg. Gauge],"-")</f>
        <v>1316.118744445334</v>
      </c>
      <c r="AB1206" s="29">
        <f>IFERROR(Table_TrackDisplacement[[#This Row],[Gauge Raw Data]]-Table_TrackDisplacement[[#This Row],[BL Gauge Raw Data]],"-")</f>
        <v>-6.3084836857569826E-2</v>
      </c>
      <c r="AC1206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0.28315831993378232</v>
      </c>
    </row>
    <row r="1207" spans="1:29" x14ac:dyDescent="0.25">
      <c r="A1207" s="27">
        <v>45873.291666666664</v>
      </c>
      <c r="B1207" s="28" t="s">
        <v>31</v>
      </c>
      <c r="C1207" s="28" t="str">
        <f>Table_TrackDisplacement[[#This Row],[Epoch]]&amp;"-"&amp;Table_TrackDisplacement[[#This Row],[Track ID]]</f>
        <v>45873.2916666667-250-RL-OP-0040</v>
      </c>
      <c r="D1207" s="34">
        <v>51904.37709775682</v>
      </c>
      <c r="E1207" s="34">
        <v>159190.24928039906</v>
      </c>
      <c r="F1207" s="34">
        <v>18.866520942553176</v>
      </c>
      <c r="G1207" s="34">
        <v>51904.029206423358</v>
      </c>
      <c r="H1207" s="34">
        <v>159188.9801030271</v>
      </c>
      <c r="I1207" s="34">
        <v>18.8569</v>
      </c>
      <c r="J1207" s="33">
        <v>1.8394351354800165E-4</v>
      </c>
      <c r="K1207" s="33">
        <v>2.0072829211130738E-3</v>
      </c>
      <c r="L1207" s="33">
        <v>-5.170702138279637E-4</v>
      </c>
      <c r="M1207" s="33">
        <v>6.0191603552084416E-5</v>
      </c>
      <c r="N1207" s="33">
        <v>1.8869107880163938E-3</v>
      </c>
      <c r="O1207" s="33">
        <v>-1.0000000000012221E-3</v>
      </c>
      <c r="P1207" s="29">
        <f>(Table_TrackDisplacement[[#This Row],[LR Track Z]]-Table_TrackDisplacement[[#This Row],[RR Track Z]])*1000</f>
        <v>9.6209425531768034</v>
      </c>
      <c r="Q1207" s="29">
        <f>_xlfn.XLOOKUP(Table_TrackDisplacement[[#This Row],[Track ID]],Table__Track_Baseline[Track ID],Table__Track_Baseline[Avg. Cant],"-")</f>
        <v>9.1380127670035449</v>
      </c>
      <c r="R1207" s="29">
        <f>Table_TrackDisplacement[[#This Row],[Cant Raw Data]]-Table_TrackDisplacement[[#This Row],[BL Cant Raw Data]]</f>
        <v>0.48292978617325844</v>
      </c>
      <c r="S1207" s="30">
        <f>(Table_TrackDisplacement[[#This Row],[Delta LR Z]]-Table_TrackDisplacement[[#This Row],[Delta RR Z]])*1000</f>
        <v>0.48292978617325844</v>
      </c>
      <c r="T1207" s="29">
        <f>Table_TrackDisplacement[[#This Row],[Cant Delta Data]]-Table_TrackDisplacement[[#This Row],[Raw Cant Change]]</f>
        <v>0</v>
      </c>
      <c r="U1207" s="29">
        <f ca="1">IFERROR(Table_TrackDisplacement[[#This Row],[Cant Raw Data]]-OFFSET(Table_TrackDisplacement[[#This Row],[Cant Raw Data]],-2,0),"-")</f>
        <v>1.3961286517130134</v>
      </c>
      <c r="V1207" s="29">
        <f ca="1">_xlfn.XLOOKUP(Table_TrackDisplacement[[#This Row],[Track ID]],Table__Track_Baseline[Track ID],Table__Track_Baseline[Avg. Twist],"-")</f>
        <v>0.95282978428912202</v>
      </c>
      <c r="W1207" s="29">
        <f ca="1">IFERROR(Table_TrackDisplacement[[#This Row],[Twist Raw Data]]-Table_TrackDisplacement[[#This Row],[BL Twist Raw Data]],"-")</f>
        <v>0.44329886742389135</v>
      </c>
      <c r="X1207" s="29">
        <f ca="1">IFERROR(Table_TrackDisplacement[[#This Row],[Cant Delta Data]]-OFFSET(Table_TrackDisplacement[[#This Row],[Cant Delta Data]],-2,0),"-")</f>
        <v>0.44329886742389135</v>
      </c>
      <c r="Y1207" s="29">
        <f ca="1">IFERROR(Table_TrackDisplacement[[#This Row],[Twist Delta Data]]-Table_TrackDisplacement[[#This Row],[Raw Twist Change]],"-")</f>
        <v>0</v>
      </c>
      <c r="Z1207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1316.0289297424979</v>
      </c>
      <c r="AA1207" s="29">
        <f>_xlfn.XLOOKUP(Table_TrackDisplacement[[#This Row],[Track ID]],Table__Track_Baseline[Track ID],Table__Track_Baseline[Avg. Gauge],"-")</f>
        <v>1315.8766898367924</v>
      </c>
      <c r="AB1207" s="29">
        <f>IFERROR(Table_TrackDisplacement[[#This Row],[Gauge Raw Data]]-Table_TrackDisplacement[[#This Row],[BL Gauge Raw Data]],"-")</f>
        <v>0.15223990570552814</v>
      </c>
      <c r="AC1207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0.51285978983269065</v>
      </c>
    </row>
    <row r="1208" spans="1:29" x14ac:dyDescent="0.25">
      <c r="A1208" s="27">
        <v>45873.291666666664</v>
      </c>
      <c r="B1208" s="28" t="s">
        <v>32</v>
      </c>
      <c r="C1208" s="28" t="str">
        <f>Table_TrackDisplacement[[#This Row],[Epoch]]&amp;"-"&amp;Table_TrackDisplacement[[#This Row],[Track ID]]</f>
        <v>45873.2916666667-250-RL-OP-0041</v>
      </c>
      <c r="D1208" s="34">
        <v>51905.341841450259</v>
      </c>
      <c r="E1208" s="34">
        <v>159189.98717913547</v>
      </c>
      <c r="F1208" s="34">
        <v>18.867392406740745</v>
      </c>
      <c r="G1208" s="34">
        <v>51905.003864651924</v>
      </c>
      <c r="H1208" s="34">
        <v>159188.71500367383</v>
      </c>
      <c r="I1208" s="34">
        <v>18.857104633955974</v>
      </c>
      <c r="J1208" s="33">
        <v>7.2817783802747726E-8</v>
      </c>
      <c r="K1208" s="33">
        <v>2.3333140416070819E-3</v>
      </c>
      <c r="L1208" s="33">
        <v>-3.7311640754822406E-4</v>
      </c>
      <c r="M1208" s="33">
        <v>7.3985574999824166E-6</v>
      </c>
      <c r="N1208" s="33">
        <v>2.0279078162275255E-3</v>
      </c>
      <c r="O1208" s="33">
        <v>-1.0000647690162623E-3</v>
      </c>
      <c r="P1208" s="29">
        <f>(Table_TrackDisplacement[[#This Row],[LR Track Z]]-Table_TrackDisplacement[[#This Row],[RR Track Z]])*1000</f>
        <v>10.287772784771221</v>
      </c>
      <c r="Q1208" s="29">
        <f>_xlfn.XLOOKUP(Table_TrackDisplacement[[#This Row],[Track ID]],Table__Track_Baseline[Track ID],Table__Track_Baseline[Avg. Cant],"-")</f>
        <v>9.6608244233031826</v>
      </c>
      <c r="R1208" s="29">
        <f>Table_TrackDisplacement[[#This Row],[Cant Raw Data]]-Table_TrackDisplacement[[#This Row],[BL Cant Raw Data]]</f>
        <v>0.62694836146803823</v>
      </c>
      <c r="S1208" s="30">
        <f>(Table_TrackDisplacement[[#This Row],[Delta LR Z]]-Table_TrackDisplacement[[#This Row],[Delta RR Z]])*1000</f>
        <v>0.62694836146803823</v>
      </c>
      <c r="T1208" s="29">
        <f>Table_TrackDisplacement[[#This Row],[Cant Delta Data]]-Table_TrackDisplacement[[#This Row],[Raw Cant Change]]</f>
        <v>0</v>
      </c>
      <c r="U1208" s="29">
        <f ca="1">IFERROR(Table_TrackDisplacement[[#This Row],[Cant Raw Data]]-OFFSET(Table_TrackDisplacement[[#This Row],[Cant Raw Data]],-2,0),"-")</f>
        <v>1.3648945574509241</v>
      </c>
      <c r="V1208" s="29">
        <f ca="1">_xlfn.XLOOKUP(Table_TrackDisplacement[[#This Row],[Track ID]],Table__Track_Baseline[Track ID],Table__Track_Baseline[Avg. Twist],"-")</f>
        <v>0.99922654844419867</v>
      </c>
      <c r="W1208" s="29">
        <f ca="1">IFERROR(Table_TrackDisplacement[[#This Row],[Twist Raw Data]]-Table_TrackDisplacement[[#This Row],[BL Twist Raw Data]],"-")</f>
        <v>0.36566800900672547</v>
      </c>
      <c r="X1208" s="29">
        <f ca="1">IFERROR(Table_TrackDisplacement[[#This Row],[Cant Delta Data]]-OFFSET(Table_TrackDisplacement[[#This Row],[Cant Delta Data]],-2,0),"-")</f>
        <v>0.36566800900672547</v>
      </c>
      <c r="Y1208" s="29">
        <f ca="1">IFERROR(Table_TrackDisplacement[[#This Row],[Twist Delta Data]]-Table_TrackDisplacement[[#This Row],[Raw Twist Change]],"-")</f>
        <v>0</v>
      </c>
      <c r="Z1208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1316.3451521809648</v>
      </c>
      <c r="AA1208" s="29">
        <f>_xlfn.XLOOKUP(Table_TrackDisplacement[[#This Row],[Track ID]],Table__Track_Baseline[Track ID],Table__Track_Baseline[Avg. Gauge],"-")</f>
        <v>1316.0471258679206</v>
      </c>
      <c r="AB1208" s="29">
        <f>IFERROR(Table_TrackDisplacement[[#This Row],[Gauge Raw Data]]-Table_TrackDisplacement[[#This Row],[BL Gauge Raw Data]],"-")</f>
        <v>0.29802631304414717</v>
      </c>
      <c r="AC1208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0.69741729037243949</v>
      </c>
    </row>
    <row r="1209" spans="1:29" x14ac:dyDescent="0.25">
      <c r="A1209" s="27">
        <v>45873.291666666664</v>
      </c>
      <c r="B1209" s="28" t="s">
        <v>33</v>
      </c>
      <c r="C1209" s="28" t="str">
        <f>Table_TrackDisplacement[[#This Row],[Epoch]]&amp;"-"&amp;Table_TrackDisplacement[[#This Row],[Track ID]]</f>
        <v>45873.2916666667-250-RL-OP-0042</v>
      </c>
      <c r="D1209" s="34">
        <v>51906.308594977025</v>
      </c>
      <c r="E1209" s="34">
        <v>159189.73147487876</v>
      </c>
      <c r="F1209" s="34">
        <v>18.869110425193991</v>
      </c>
      <c r="G1209" s="34">
        <v>51905.970516824025</v>
      </c>
      <c r="H1209" s="34">
        <v>159188.45891499615</v>
      </c>
      <c r="I1209" s="34">
        <v>18.85857682068961</v>
      </c>
      <c r="J1209" s="33">
        <v>5.0066591938957572E-7</v>
      </c>
      <c r="K1209" s="33">
        <v>2.3332008859142661E-3</v>
      </c>
      <c r="L1209" s="33">
        <v>-6.0685949931382765E-4</v>
      </c>
      <c r="M1209" s="33">
        <v>6.062554894015193E-5</v>
      </c>
      <c r="N1209" s="33">
        <v>2.2286833263933659E-3</v>
      </c>
      <c r="O1209" s="33">
        <v>-1.0005307331333313E-3</v>
      </c>
      <c r="P1209" s="29">
        <f>(Table_TrackDisplacement[[#This Row],[LR Track Z]]-Table_TrackDisplacement[[#This Row],[RR Track Z]])*1000</f>
        <v>10.533604504381344</v>
      </c>
      <c r="Q1209" s="29">
        <f>_xlfn.XLOOKUP(Table_TrackDisplacement[[#This Row],[Track ID]],Table__Track_Baseline[Track ID],Table__Track_Baseline[Avg. Cant],"-")</f>
        <v>10.139933270561841</v>
      </c>
      <c r="R1209" s="29">
        <f>Table_TrackDisplacement[[#This Row],[Cant Raw Data]]-Table_TrackDisplacement[[#This Row],[BL Cant Raw Data]]</f>
        <v>0.39367123381950364</v>
      </c>
      <c r="S1209" s="30">
        <f>(Table_TrackDisplacement[[#This Row],[Delta LR Z]]-Table_TrackDisplacement[[#This Row],[Delta RR Z]])*1000</f>
        <v>0.39367123381950364</v>
      </c>
      <c r="T1209" s="29">
        <f>Table_TrackDisplacement[[#This Row],[Cant Delta Data]]-Table_TrackDisplacement[[#This Row],[Raw Cant Change]]</f>
        <v>0</v>
      </c>
      <c r="U1209" s="29">
        <f ca="1">IFERROR(Table_TrackDisplacement[[#This Row],[Cant Raw Data]]-OFFSET(Table_TrackDisplacement[[#This Row],[Cant Raw Data]],-2,0),"-")</f>
        <v>0.91266195120454086</v>
      </c>
      <c r="V1209" s="29">
        <f ca="1">_xlfn.XLOOKUP(Table_TrackDisplacement[[#This Row],[Track ID]],Table__Track_Baseline[Track ID],Table__Track_Baseline[Avg. Twist],"-")</f>
        <v>1.0019205035582956</v>
      </c>
      <c r="W1209" s="29">
        <f ca="1">IFERROR(Table_TrackDisplacement[[#This Row],[Twist Raw Data]]-Table_TrackDisplacement[[#This Row],[BL Twist Raw Data]],"-")</f>
        <v>-8.9258552353754794E-2</v>
      </c>
      <c r="X1209" s="29">
        <f ca="1">IFERROR(Table_TrackDisplacement[[#This Row],[Cant Delta Data]]-OFFSET(Table_TrackDisplacement[[#This Row],[Cant Delta Data]],-2,0),"-")</f>
        <v>-8.9258552353754794E-2</v>
      </c>
      <c r="Y1209" s="29">
        <f ca="1">IFERROR(Table_TrackDisplacement[[#This Row],[Twist Delta Data]]-Table_TrackDisplacement[[#This Row],[Raw Twist Change]],"-")</f>
        <v>0</v>
      </c>
      <c r="Z1209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1316.7446408400342</v>
      </c>
      <c r="AA1209" s="29">
        <f>_xlfn.XLOOKUP(Table_TrackDisplacement[[#This Row],[Track ID]],Table__Track_Baseline[Track ID],Table__Track_Baseline[Avg. Gauge],"-")</f>
        <v>1316.655979842496</v>
      </c>
      <c r="AB1209" s="29">
        <f>IFERROR(Table_TrackDisplacement[[#This Row],[Gauge Raw Data]]-Table_TrackDisplacement[[#This Row],[BL Gauge Raw Data]],"-")</f>
        <v>8.8660997538227093E-2</v>
      </c>
      <c r="AC1209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0.41172316201962161</v>
      </c>
    </row>
    <row r="1210" spans="1:29" x14ac:dyDescent="0.25">
      <c r="A1210" s="27">
        <v>45873.291666666664</v>
      </c>
      <c r="B1210" s="28" t="s">
        <v>34</v>
      </c>
      <c r="C1210" s="28" t="str">
        <f>Table_TrackDisplacement[[#This Row],[Epoch]]&amp;"-"&amp;Table_TrackDisplacement[[#This Row],[Track ID]]</f>
        <v>45873.2916666667-250-RL-OP-0043</v>
      </c>
      <c r="D1210" s="34">
        <v>51907.275348503783</v>
      </c>
      <c r="E1210" s="34">
        <v>159189.47577062206</v>
      </c>
      <c r="F1210" s="34">
        <v>18.870828443647241</v>
      </c>
      <c r="G1210" s="34">
        <v>51906.937168996134</v>
      </c>
      <c r="H1210" s="34">
        <v>159188.20282631848</v>
      </c>
      <c r="I1210" s="34">
        <v>18.860049007423246</v>
      </c>
      <c r="J1210" s="33">
        <v>9.2849950306117535E-7</v>
      </c>
      <c r="K1210" s="33">
        <v>2.3330877593252808E-3</v>
      </c>
      <c r="L1210" s="33">
        <v>-8.4060259107232582E-4</v>
      </c>
      <c r="M1210" s="33">
        <v>1.1385255493223667E-4</v>
      </c>
      <c r="N1210" s="33">
        <v>2.4294588656630367E-3</v>
      </c>
      <c r="O1210" s="33">
        <v>-1.0009966972504003E-3</v>
      </c>
      <c r="P1210" s="29">
        <f>(Table_TrackDisplacement[[#This Row],[LR Track Z]]-Table_TrackDisplacement[[#This Row],[RR Track Z]])*1000</f>
        <v>10.77943622399502</v>
      </c>
      <c r="Q1210" s="29">
        <f>_xlfn.XLOOKUP(Table_TrackDisplacement[[#This Row],[Track ID]],Table__Track_Baseline[Track ID],Table__Track_Baseline[Avg. Cant],"-")</f>
        <v>10.619042117816946</v>
      </c>
      <c r="R1210" s="29">
        <f>Table_TrackDisplacement[[#This Row],[Cant Raw Data]]-Table_TrackDisplacement[[#This Row],[BL Cant Raw Data]]</f>
        <v>0.16039410617807448</v>
      </c>
      <c r="S1210" s="30">
        <f>(Table_TrackDisplacement[[#This Row],[Delta LR Z]]-Table_TrackDisplacement[[#This Row],[Delta RR Z]])*1000</f>
        <v>0.16039410617807448</v>
      </c>
      <c r="T1210" s="29">
        <f>Table_TrackDisplacement[[#This Row],[Cant Delta Data]]-Table_TrackDisplacement[[#This Row],[Raw Cant Change]]</f>
        <v>0</v>
      </c>
      <c r="U1210" s="29">
        <f ca="1">IFERROR(Table_TrackDisplacement[[#This Row],[Cant Raw Data]]-OFFSET(Table_TrackDisplacement[[#This Row],[Cant Raw Data]],-2,0),"-")</f>
        <v>0.49166343922379951</v>
      </c>
      <c r="V1210" s="29">
        <f ca="1">_xlfn.XLOOKUP(Table_TrackDisplacement[[#This Row],[Track ID]],Table__Track_Baseline[Track ID],Table__Track_Baseline[Avg. Twist],"-")</f>
        <v>0.95821769451376326</v>
      </c>
      <c r="W1210" s="29">
        <f ca="1">IFERROR(Table_TrackDisplacement[[#This Row],[Twist Raw Data]]-Table_TrackDisplacement[[#This Row],[BL Twist Raw Data]],"-")</f>
        <v>-0.46655425528996375</v>
      </c>
      <c r="X1210" s="29">
        <f ca="1">IFERROR(Table_TrackDisplacement[[#This Row],[Cant Delta Data]]-OFFSET(Table_TrackDisplacement[[#This Row],[Cant Delta Data]],-2,0),"-")</f>
        <v>-0.46655425528996375</v>
      </c>
      <c r="Y1210" s="29">
        <f ca="1">IFERROR(Table_TrackDisplacement[[#This Row],[Twist Delta Data]]-Table_TrackDisplacement[[#This Row],[Raw Twist Change]],"-")</f>
        <v>0</v>
      </c>
      <c r="Z1210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1317.1441742089983</v>
      </c>
      <c r="AA1210" s="29">
        <f>_xlfn.XLOOKUP(Table_TrackDisplacement[[#This Row],[Track ID]],Table__Track_Baseline[Track ID],Table__Track_Baseline[Avg. Gauge],"-")</f>
        <v>1317.2650047757083</v>
      </c>
      <c r="AB1210" s="29">
        <f>IFERROR(Table_TrackDisplacement[[#This Row],[Gauge Raw Data]]-Table_TrackDisplacement[[#This Row],[BL Gauge Raw Data]],"-")</f>
        <v>-0.12083056671008308</v>
      </c>
      <c r="AC1210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0.21855320113875704</v>
      </c>
    </row>
    <row r="1211" spans="1:29" x14ac:dyDescent="0.25">
      <c r="A1211" s="27">
        <v>45873.291666666664</v>
      </c>
      <c r="B1211" s="28" t="s">
        <v>35</v>
      </c>
      <c r="C1211" s="28" t="str">
        <f>Table_TrackDisplacement[[#This Row],[Epoch]]&amp;"-"&amp;Table_TrackDisplacement[[#This Row],[Track ID]]</f>
        <v>45873.2916666667-250-RL-OP-0044</v>
      </c>
      <c r="D1211" s="34">
        <v>51908.242837315098</v>
      </c>
      <c r="E1211" s="34">
        <v>159189.22362192487</v>
      </c>
      <c r="F1211" s="34">
        <v>18.872859426244496</v>
      </c>
      <c r="G1211" s="34">
        <v>51907.905490809295</v>
      </c>
      <c r="H1211" s="34">
        <v>159187.95009902434</v>
      </c>
      <c r="I1211" s="34">
        <v>18.861831223906176</v>
      </c>
      <c r="J1211" s="33">
        <v>1.2180091289337724E-5</v>
      </c>
      <c r="K1211" s="33">
        <v>2.3815779713913798E-3</v>
      </c>
      <c r="L1211" s="33">
        <v>-1.0001562774029082E-3</v>
      </c>
      <c r="M1211" s="33">
        <v>9.8428203637013212E-4</v>
      </c>
      <c r="N1211" s="33">
        <v>2.2713818470947444E-3</v>
      </c>
      <c r="O1211" s="33">
        <v>-9.9976655966926842E-4</v>
      </c>
      <c r="P1211" s="29">
        <f>(Table_TrackDisplacement[[#This Row],[LR Track Z]]-Table_TrackDisplacement[[#This Row],[RR Track Z]])*1000</f>
        <v>11.028202338319915</v>
      </c>
      <c r="Q1211" s="29">
        <f>_xlfn.XLOOKUP(Table_TrackDisplacement[[#This Row],[Track ID]],Table__Track_Baseline[Track ID],Table__Track_Baseline[Avg. Cant],"-")</f>
        <v>11.028592056053554</v>
      </c>
      <c r="R1211" s="29">
        <f>Table_TrackDisplacement[[#This Row],[Cant Raw Data]]-Table_TrackDisplacement[[#This Row],[BL Cant Raw Data]]</f>
        <v>-3.897177336398272E-4</v>
      </c>
      <c r="S1211" s="30">
        <f>(Table_TrackDisplacement[[#This Row],[Delta LR Z]]-Table_TrackDisplacement[[#This Row],[Delta RR Z]])*1000</f>
        <v>-3.897177336398272E-4</v>
      </c>
      <c r="T1211" s="29">
        <f>Table_TrackDisplacement[[#This Row],[Cant Delta Data]]-Table_TrackDisplacement[[#This Row],[Raw Cant Change]]</f>
        <v>0</v>
      </c>
      <c r="U1211" s="29">
        <f ca="1">IFERROR(Table_TrackDisplacement[[#This Row],[Cant Raw Data]]-OFFSET(Table_TrackDisplacement[[#This Row],[Cant Raw Data]],-2,0),"-")</f>
        <v>0.49459783393857037</v>
      </c>
      <c r="V1211" s="29">
        <f ca="1">_xlfn.XLOOKUP(Table_TrackDisplacement[[#This Row],[Track ID]],Table__Track_Baseline[Track ID],Table__Track_Baseline[Avg. Twist],"-")</f>
        <v>0.88865878549171384</v>
      </c>
      <c r="W1211" s="29">
        <f ca="1">IFERROR(Table_TrackDisplacement[[#This Row],[Twist Raw Data]]-Table_TrackDisplacement[[#This Row],[BL Twist Raw Data]],"-")</f>
        <v>-0.39406095155314347</v>
      </c>
      <c r="X1211" s="29">
        <f ca="1">IFERROR(Table_TrackDisplacement[[#This Row],[Cant Delta Data]]-OFFSET(Table_TrackDisplacement[[#This Row],[Cant Delta Data]],-2,0),"-")</f>
        <v>-0.39406095155314347</v>
      </c>
      <c r="Y1211" s="29">
        <f ca="1">IFERROR(Table_TrackDisplacement[[#This Row],[Twist Delta Data]]-Table_TrackDisplacement[[#This Row],[Raw Twist Change]],"-")</f>
        <v>0</v>
      </c>
      <c r="Z1211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1317.4918840009941</v>
      </c>
      <c r="AA1211" s="29">
        <f>_xlfn.XLOOKUP(Table_TrackDisplacement[[#This Row],[Track ID]],Table__Track_Baseline[Track ID],Table__Track_Baseline[Avg. Gauge],"-")</f>
        <v>1317.6346329476246</v>
      </c>
      <c r="AB1211" s="29">
        <f>IFERROR(Table_TrackDisplacement[[#This Row],[Gauge Raw Data]]-Table_TrackDisplacement[[#This Row],[BL Gauge Raw Data]],"-")</f>
        <v>-0.14274894663049054</v>
      </c>
      <c r="AC1211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0.97832792524785639</v>
      </c>
    </row>
    <row r="1212" spans="1:29" x14ac:dyDescent="0.25">
      <c r="A1212" s="27">
        <v>45873.291666666664</v>
      </c>
      <c r="B1212" s="28" t="s">
        <v>36</v>
      </c>
      <c r="C1212" s="28" t="str">
        <f>Table_TrackDisplacement[[#This Row],[Epoch]]&amp;"-"&amp;Table_TrackDisplacement[[#This Row],[Track ID]]</f>
        <v>45873.2916666667-250-RL-OP-0045</v>
      </c>
      <c r="D1212" s="34">
        <v>51909.212441955213</v>
      </c>
      <c r="E1212" s="34">
        <v>159188.9789598452</v>
      </c>
      <c r="F1212" s="34">
        <v>18.875562874638629</v>
      </c>
      <c r="G1212" s="34">
        <v>51908.874743372122</v>
      </c>
      <c r="H1212" s="34">
        <v>159187.70404215946</v>
      </c>
      <c r="I1212" s="34">
        <v>18.864174019583121</v>
      </c>
      <c r="J1212" s="33">
        <v>5.049430183134973E-5</v>
      </c>
      <c r="K1212" s="33">
        <v>2.533338381908834E-3</v>
      </c>
      <c r="L1212" s="33">
        <v>-1.000647870363025E-3</v>
      </c>
      <c r="M1212" s="33">
        <v>9.3998114607529715E-4</v>
      </c>
      <c r="N1212" s="33">
        <v>2.0967722230125219E-3</v>
      </c>
      <c r="O1212" s="33">
        <v>-9.9910861058205569E-4</v>
      </c>
      <c r="P1212" s="29">
        <f>(Table_TrackDisplacement[[#This Row],[LR Track Z]]-Table_TrackDisplacement[[#This Row],[RR Track Z]])*1000</f>
        <v>11.388855055507463</v>
      </c>
      <c r="Q1212" s="29">
        <f>_xlfn.XLOOKUP(Table_TrackDisplacement[[#This Row],[Track ID]],Table__Track_Baseline[Track ID],Table__Track_Baseline[Avg. Cant],"-")</f>
        <v>11.390394315288432</v>
      </c>
      <c r="R1212" s="29">
        <f>Table_TrackDisplacement[[#This Row],[Cant Raw Data]]-Table_TrackDisplacement[[#This Row],[BL Cant Raw Data]]</f>
        <v>-1.5392597809693598E-3</v>
      </c>
      <c r="S1212" s="30">
        <f>(Table_TrackDisplacement[[#This Row],[Delta LR Z]]-Table_TrackDisplacement[[#This Row],[Delta RR Z]])*1000</f>
        <v>-1.5392597809693598E-3</v>
      </c>
      <c r="T1212" s="29">
        <f>Table_TrackDisplacement[[#This Row],[Cant Delta Data]]-Table_TrackDisplacement[[#This Row],[Raw Cant Change]]</f>
        <v>0</v>
      </c>
      <c r="U1212" s="29">
        <f ca="1">IFERROR(Table_TrackDisplacement[[#This Row],[Cant Raw Data]]-OFFSET(Table_TrackDisplacement[[#This Row],[Cant Raw Data]],-2,0),"-")</f>
        <v>0.60941883151244269</v>
      </c>
      <c r="V1212" s="29">
        <f ca="1">_xlfn.XLOOKUP(Table_TrackDisplacement[[#This Row],[Track ID]],Table__Track_Baseline[Track ID],Table__Track_Baseline[Avg. Twist],"-")</f>
        <v>0.77135219747148653</v>
      </c>
      <c r="W1212" s="29">
        <f ca="1">IFERROR(Table_TrackDisplacement[[#This Row],[Twist Raw Data]]-Table_TrackDisplacement[[#This Row],[BL Twist Raw Data]],"-")</f>
        <v>-0.16193336595904384</v>
      </c>
      <c r="X1212" s="29">
        <f ca="1">IFERROR(Table_TrackDisplacement[[#This Row],[Cant Delta Data]]-OFFSET(Table_TrackDisplacement[[#This Row],[Cant Delta Data]],-2,0),"-")</f>
        <v>-0.16193336595904384</v>
      </c>
      <c r="Y1212" s="29">
        <f ca="1">IFERROR(Table_TrackDisplacement[[#This Row],[Twist Delta Data]]-Table_TrackDisplacement[[#This Row],[Raw Twist Change]],"-")</f>
        <v>0</v>
      </c>
      <c r="Z1212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1318.9333358708429</v>
      </c>
      <c r="AA1212" s="29">
        <f>_xlfn.XLOOKUP(Table_TrackDisplacement[[#This Row],[Track ID]],Table__Track_Baseline[Track ID],Table__Track_Baseline[Avg. Gauge],"-")</f>
        <v>1318.7394535583733</v>
      </c>
      <c r="AB1212" s="29">
        <f>IFERROR(Table_TrackDisplacement[[#This Row],[Gauge Raw Data]]-Table_TrackDisplacement[[#This Row],[BL Gauge Raw Data]],"-")</f>
        <v>0.19388231246966825</v>
      </c>
      <c r="AC1212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0.99084773123684844</v>
      </c>
    </row>
    <row r="1213" spans="1:29" x14ac:dyDescent="0.25">
      <c r="A1213" s="27">
        <v>45873.291666666664</v>
      </c>
      <c r="B1213" s="28" t="s">
        <v>37</v>
      </c>
      <c r="C1213" s="28" t="str">
        <f>Table_TrackDisplacement[[#This Row],[Epoch]]&amp;"-"&amp;Table_TrackDisplacement[[#This Row],[Track ID]]</f>
        <v>45873.2916666667-250-RL-OP-0046</v>
      </c>
      <c r="D1213" s="34">
        <v>51910.182046595335</v>
      </c>
      <c r="E1213" s="34">
        <v>159188.73429776554</v>
      </c>
      <c r="F1213" s="34">
        <v>18.878266323032761</v>
      </c>
      <c r="G1213" s="34">
        <v>51909.843995934956</v>
      </c>
      <c r="H1213" s="34">
        <v>159187.4579852946</v>
      </c>
      <c r="I1213" s="34">
        <v>18.866516815260066</v>
      </c>
      <c r="J1213" s="33">
        <v>8.8808519649319351E-5</v>
      </c>
      <c r="K1213" s="33">
        <v>2.6850987924262881E-3</v>
      </c>
      <c r="L1213" s="33">
        <v>-1.0011394633231419E-3</v>
      </c>
      <c r="M1213" s="33">
        <v>8.9568025578046218E-4</v>
      </c>
      <c r="N1213" s="33">
        <v>1.9221626280341297E-3</v>
      </c>
      <c r="O1213" s="33">
        <v>-9.9845066149484296E-4</v>
      </c>
      <c r="P1213" s="29">
        <f>(Table_TrackDisplacement[[#This Row],[LR Track Z]]-Table_TrackDisplacement[[#This Row],[RR Track Z]])*1000</f>
        <v>11.749507772695011</v>
      </c>
      <c r="Q1213" s="29">
        <f>_xlfn.XLOOKUP(Table_TrackDisplacement[[#This Row],[Track ID]],Table__Track_Baseline[Track ID],Table__Track_Baseline[Avg. Cant],"-")</f>
        <v>11.75219657452331</v>
      </c>
      <c r="R1213" s="29">
        <f>Table_TrackDisplacement[[#This Row],[Cant Raw Data]]-Table_TrackDisplacement[[#This Row],[BL Cant Raw Data]]</f>
        <v>-2.6888018282988924E-3</v>
      </c>
      <c r="S1213" s="30">
        <f>(Table_TrackDisplacement[[#This Row],[Delta LR Z]]-Table_TrackDisplacement[[#This Row],[Delta RR Z]])*1000</f>
        <v>-2.6888018282988924E-3</v>
      </c>
      <c r="T1213" s="29">
        <f>Table_TrackDisplacement[[#This Row],[Cant Delta Data]]-Table_TrackDisplacement[[#This Row],[Raw Cant Change]]</f>
        <v>0</v>
      </c>
      <c r="U1213" s="29">
        <f ca="1">IFERROR(Table_TrackDisplacement[[#This Row],[Cant Raw Data]]-OFFSET(Table_TrackDisplacement[[#This Row],[Cant Raw Data]],-2,0),"-")</f>
        <v>0.72130543437509687</v>
      </c>
      <c r="V1213" s="29">
        <f ca="1">_xlfn.XLOOKUP(Table_TrackDisplacement[[#This Row],[Track ID]],Table__Track_Baseline[Track ID],Table__Track_Baseline[Avg. Twist],"-")</f>
        <v>0.72360451846975593</v>
      </c>
      <c r="W1213" s="29">
        <f ca="1">IFERROR(Table_TrackDisplacement[[#This Row],[Twist Raw Data]]-Table_TrackDisplacement[[#This Row],[BL Twist Raw Data]],"-")</f>
        <v>-2.2990840946590652E-3</v>
      </c>
      <c r="X1213" s="29">
        <f ca="1">IFERROR(Table_TrackDisplacement[[#This Row],[Cant Delta Data]]-OFFSET(Table_TrackDisplacement[[#This Row],[Cant Delta Data]],-2,0),"-")</f>
        <v>-2.2990840946590652E-3</v>
      </c>
      <c r="Y1213" s="29">
        <f ca="1">IFERROR(Table_TrackDisplacement[[#This Row],[Twist Delta Data]]-Table_TrackDisplacement[[#This Row],[Raw Twist Change]],"-")</f>
        <v>0</v>
      </c>
      <c r="Z1213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1320.3748798614652</v>
      </c>
      <c r="AA1213" s="29">
        <f>_xlfn.XLOOKUP(Table_TrackDisplacement[[#This Row],[Track ID]],Table__Track_Baseline[Track ID],Table__Track_Baseline[Avg. Gauge],"-")</f>
        <v>1319.8443684156091</v>
      </c>
      <c r="AB1213" s="29">
        <f>IFERROR(Table_TrackDisplacement[[#This Row],[Gauge Raw Data]]-Table_TrackDisplacement[[#This Row],[BL Gauge Raw Data]],"-")</f>
        <v>0.5305114458560638</v>
      </c>
      <c r="AC1213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1.1104597332456387</v>
      </c>
    </row>
    <row r="1214" spans="1:29" x14ac:dyDescent="0.25">
      <c r="A1214" s="27">
        <v>45873.291666666664</v>
      </c>
      <c r="B1214" s="28" t="s">
        <v>38</v>
      </c>
      <c r="C1214" s="28" t="str">
        <f>Table_TrackDisplacement[[#This Row],[Epoch]]&amp;"-"&amp;Table_TrackDisplacement[[#This Row],[Track ID]]</f>
        <v>45873.2916666667-250-RL-OP-0047</v>
      </c>
      <c r="D1214" s="34">
        <v>51911.152137059078</v>
      </c>
      <c r="E1214" s="34">
        <v>159188.49142637121</v>
      </c>
      <c r="F1214" s="34">
        <v>18.88140254939486</v>
      </c>
      <c r="G1214" s="34">
        <v>51910.835192576567</v>
      </c>
      <c r="H1214" s="34">
        <v>159187.2085174784</v>
      </c>
      <c r="I1214" s="34">
        <v>18.869138865821263</v>
      </c>
      <c r="J1214" s="33">
        <v>6.6808556584874168E-4</v>
      </c>
      <c r="K1214" s="33">
        <v>2.6729778328444809E-3</v>
      </c>
      <c r="L1214" s="33">
        <v>-9.7507043651390291E-4</v>
      </c>
      <c r="M1214" s="33">
        <v>1.0120231308974326E-5</v>
      </c>
      <c r="N1214" s="33">
        <v>2.0414982282090932E-3</v>
      </c>
      <c r="O1214" s="33">
        <v>-1.0002301859692864E-3</v>
      </c>
      <c r="P1214" s="29">
        <f>(Table_TrackDisplacement[[#This Row],[LR Track Z]]-Table_TrackDisplacement[[#This Row],[RR Track Z]])*1000</f>
        <v>12.263683573596751</v>
      </c>
      <c r="Q1214" s="29">
        <f>_xlfn.XLOOKUP(Table_TrackDisplacement[[#This Row],[Track ID]],Table__Track_Baseline[Track ID],Table__Track_Baseline[Avg. Cant],"-")</f>
        <v>12.238523824141367</v>
      </c>
      <c r="R1214" s="29">
        <f>Table_TrackDisplacement[[#This Row],[Cant Raw Data]]-Table_TrackDisplacement[[#This Row],[BL Cant Raw Data]]</f>
        <v>2.5159749455383462E-2</v>
      </c>
      <c r="S1214" s="30">
        <f>(Table_TrackDisplacement[[#This Row],[Delta LR Z]]-Table_TrackDisplacement[[#This Row],[Delta RR Z]])*1000</f>
        <v>2.5159749455383462E-2</v>
      </c>
      <c r="T1214" s="29">
        <f>Table_TrackDisplacement[[#This Row],[Cant Delta Data]]-Table_TrackDisplacement[[#This Row],[Raw Cant Change]]</f>
        <v>0</v>
      </c>
      <c r="U1214" s="29">
        <f ca="1">IFERROR(Table_TrackDisplacement[[#This Row],[Cant Raw Data]]-OFFSET(Table_TrackDisplacement[[#This Row],[Cant Raw Data]],-2,0),"-")</f>
        <v>0.87482851808928785</v>
      </c>
      <c r="V1214" s="29">
        <f ca="1">_xlfn.XLOOKUP(Table_TrackDisplacement[[#This Row],[Track ID]],Table__Track_Baseline[Track ID],Table__Track_Baseline[Avg. Twist],"-")</f>
        <v>0.84812950885293503</v>
      </c>
      <c r="W1214" s="29">
        <f ca="1">IFERROR(Table_TrackDisplacement[[#This Row],[Twist Raw Data]]-Table_TrackDisplacement[[#This Row],[BL Twist Raw Data]],"-")</f>
        <v>2.6699009236352822E-2</v>
      </c>
      <c r="X1214" s="29">
        <f ca="1">IFERROR(Table_TrackDisplacement[[#This Row],[Cant Delta Data]]-OFFSET(Table_TrackDisplacement[[#This Row],[Cant Delta Data]],-2,0),"-")</f>
        <v>2.6699009236352822E-2</v>
      </c>
      <c r="Y1214" s="29">
        <f ca="1">IFERROR(Table_TrackDisplacement[[#This Row],[Twist Delta Data]]-Table_TrackDisplacement[[#This Row],[Raw Twist Change]],"-")</f>
        <v>0</v>
      </c>
      <c r="Z1214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1321.536768381734</v>
      </c>
      <c r="AA1214" s="29">
        <f>_xlfn.XLOOKUP(Table_TrackDisplacement[[#This Row],[Track ID]],Table__Track_Baseline[Track ID],Table__Track_Baseline[Avg. Gauge],"-")</f>
        <v>1320.7658031742594</v>
      </c>
      <c r="AB1214" s="29">
        <f>IFERROR(Table_TrackDisplacement[[#This Row],[Gauge Raw Data]]-Table_TrackDisplacement[[#This Row],[BL Gauge Raw Data]],"-")</f>
        <v>0.77096520747454633</v>
      </c>
      <c r="AC1214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0.91231457596552246</v>
      </c>
    </row>
    <row r="1215" spans="1:29" x14ac:dyDescent="0.25">
      <c r="A1215" s="27">
        <v>45873.291666666664</v>
      </c>
      <c r="B1215" s="28" t="s">
        <v>39</v>
      </c>
      <c r="C1215" s="28" t="str">
        <f>Table_TrackDisplacement[[#This Row],[Epoch]]&amp;"-"&amp;Table_TrackDisplacement[[#This Row],[Track ID]]</f>
        <v>45873.2916666667-250-RL-OP-0048</v>
      </c>
      <c r="D1215" s="34">
        <v>51912.12384986307</v>
      </c>
      <c r="E1215" s="34">
        <v>159188.25530858763</v>
      </c>
      <c r="F1215" s="34">
        <v>18.88615847631544</v>
      </c>
      <c r="G1215" s="34">
        <v>51911.806757288294</v>
      </c>
      <c r="H1215" s="34">
        <v>159186.97176749387</v>
      </c>
      <c r="I1215" s="34">
        <v>18.872523500824762</v>
      </c>
      <c r="J1215" s="33">
        <v>6.7481659061741084E-4</v>
      </c>
      <c r="K1215" s="33">
        <v>2.7029170305468142E-3</v>
      </c>
      <c r="L1215" s="33">
        <v>-8.568087501501509E-4</v>
      </c>
      <c r="M1215" s="33">
        <v>5.6479490012861788E-5</v>
      </c>
      <c r="N1215" s="33">
        <v>2.231595542980358E-3</v>
      </c>
      <c r="O1215" s="33">
        <v>-1.0012846338192105E-3</v>
      </c>
      <c r="P1215" s="29">
        <f>(Table_TrackDisplacement[[#This Row],[LR Track Z]]-Table_TrackDisplacement[[#This Row],[RR Track Z]])*1000</f>
        <v>13.634975490678158</v>
      </c>
      <c r="Q1215" s="29">
        <f>_xlfn.XLOOKUP(Table_TrackDisplacement[[#This Row],[Track ID]],Table__Track_Baseline[Track ID],Table__Track_Baseline[Avg. Cant],"-")</f>
        <v>13.490499607009099</v>
      </c>
      <c r="R1215" s="29">
        <f>Table_TrackDisplacement[[#This Row],[Cant Raw Data]]-Table_TrackDisplacement[[#This Row],[BL Cant Raw Data]]</f>
        <v>0.14447588366905961</v>
      </c>
      <c r="S1215" s="30">
        <f>(Table_TrackDisplacement[[#This Row],[Delta LR Z]]-Table_TrackDisplacement[[#This Row],[Delta RR Z]])*1000</f>
        <v>0.14447588366905961</v>
      </c>
      <c r="T1215" s="29">
        <f>Table_TrackDisplacement[[#This Row],[Cant Delta Data]]-Table_TrackDisplacement[[#This Row],[Raw Cant Change]]</f>
        <v>0</v>
      </c>
      <c r="U1215" s="29">
        <f ca="1">IFERROR(Table_TrackDisplacement[[#This Row],[Cant Raw Data]]-OFFSET(Table_TrackDisplacement[[#This Row],[Cant Raw Data]],-2,0),"-")</f>
        <v>1.8854677179831469</v>
      </c>
      <c r="V1215" s="29">
        <f ca="1">_xlfn.XLOOKUP(Table_TrackDisplacement[[#This Row],[Track ID]],Table__Track_Baseline[Track ID],Table__Track_Baseline[Avg. Twist],"-")</f>
        <v>1.7383030324857884</v>
      </c>
      <c r="W1215" s="29">
        <f ca="1">IFERROR(Table_TrackDisplacement[[#This Row],[Twist Raw Data]]-Table_TrackDisplacement[[#This Row],[BL Twist Raw Data]],"-")</f>
        <v>0.14716468549735851</v>
      </c>
      <c r="X1215" s="29">
        <f ca="1">IFERROR(Table_TrackDisplacement[[#This Row],[Cant Delta Data]]-OFFSET(Table_TrackDisplacement[[#This Row],[Cant Delta Data]],-2,0),"-")</f>
        <v>0.14716468549735851</v>
      </c>
      <c r="Y1215" s="29">
        <f ca="1">IFERROR(Table_TrackDisplacement[[#This Row],[Twist Delta Data]]-Table_TrackDisplacement[[#This Row],[Raw Twist Change]],"-")</f>
        <v>0</v>
      </c>
      <c r="Z1215" s="29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1322.1994376389725</v>
      </c>
      <c r="AA1215" s="29">
        <f>_xlfn.XLOOKUP(Table_TrackDisplacement[[#This Row],[Track ID]],Table__Track_Baseline[Track ID],Table__Track_Baseline[Avg. Gauge],"-")</f>
        <v>1321.5922129002581</v>
      </c>
      <c r="AB1215" s="29">
        <f>IFERROR(Table_TrackDisplacement[[#This Row],[Gauge Raw Data]]-Table_TrackDisplacement[[#This Row],[BL Gauge Raw Data]],"-")</f>
        <v>0.60722473871442162</v>
      </c>
      <c r="AC1215" s="29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0.79079579891894525</v>
      </c>
    </row>
    <row r="1216" spans="1:29" x14ac:dyDescent="0.25">
      <c r="A1216" s="27">
        <v>45873.291666666664</v>
      </c>
      <c r="B1216" s="28" t="s">
        <v>40</v>
      </c>
      <c r="C1216" s="28" t="str">
        <f>Table_TrackDisplacement[[#This Row],[Epoch]]&amp;"-"&amp;Table_TrackDisplacement[[#This Row],[Track ID]]</f>
        <v>45873.2916666667-250-RL-OP-0049</v>
      </c>
      <c r="D1216" s="34">
        <v>51913.095562667055</v>
      </c>
      <c r="E1216" s="34">
        <v>159188.01919080404</v>
      </c>
      <c r="F1216" s="34">
        <v>18.890914403236021</v>
      </c>
      <c r="G1216" s="34">
        <v>51912.77832200002</v>
      </c>
      <c r="H1216" s="34">
        <v>159186.73501750935</v>
      </c>
      <c r="I1216" s="34">
        <v>18.875908135828258</v>
      </c>
      <c r="J1216" s="33">
        <v>6.8154761538608E-4</v>
      </c>
      <c r="K1216" s="33">
        <v>2.7328562282491475E-3</v>
      </c>
      <c r="L1216" s="33">
        <v>-7.3854706378284618E-4</v>
      </c>
      <c r="M1216" s="33">
        <v>1.0283874871674925E-4</v>
      </c>
      <c r="N1216" s="33">
        <v>2.4216928286477923E-3</v>
      </c>
      <c r="O1216" s="33">
        <v>-1.0023390816726874E-3</v>
      </c>
      <c r="P1216" s="29">
        <f>(Table_TrackDisplacement[[#This Row],[LR Track Z]]-Table_TrackDisplacement[[#This Row],[RR Track Z]])*1000</f>
        <v>15.006267407763119</v>
      </c>
      <c r="Q1216" s="29">
        <f>_xlfn.XLOOKUP(Table_TrackDisplacement[[#This Row],[Track ID]],Table__Track_Baseline[Track ID],Table__Track_Baseline[Avg. Cant],"-")</f>
        <v>14.742475389873277</v>
      </c>
      <c r="R1216" s="29">
        <f>Table_TrackDisplacement[[#This Row],[Cant Raw Data]]-Table_TrackDisplacement[[#This Row],[BL Cant Raw Data]]</f>
        <v>0.26379201788984119</v>
      </c>
      <c r="S1216" s="30">
        <f>(Table_TrackDisplacement[[#This Row],[Delta LR Z]]-Table_TrackDisplacement[[#This Row],[Delta RR Z]])*1000</f>
        <v>0.26379201788984119</v>
      </c>
      <c r="T1216" s="29">
        <f>Table_TrackDisplacement[[#This Row],[Cant Delta Data]]-Table_TrackDisplacement[[#This Row],[Raw Cant Change]]</f>
        <v>0</v>
      </c>
      <c r="U1216" s="29">
        <f ca="1">IFERROR(Table_TrackDisplacement[[#This Row],[Cant Raw Data]]-OFFSET(Table_TrackDisplacement[[#This Row],[Cant Raw Data]],-2,0),"-")</f>
        <v>2.7425838341663678</v>
      </c>
      <c r="V1216" s="29">
        <f ca="1">_xlfn.XLOOKUP(Table_TrackDisplacement[[#This Row],[Track ID]],Table__Track_Baseline[Track ID],Table__Track_Baseline[Avg. Twist],"-")</f>
        <v>2.50395156573191</v>
      </c>
      <c r="W1216" s="29">
        <f ca="1">IFERROR(Table_TrackDisplacement[[#This Row],[Twist Raw Data]]-Table_TrackDisplacement[[#This Row],[BL Twist Raw Data]],"-")</f>
        <v>0.23863226843445773</v>
      </c>
      <c r="X1216" s="29">
        <f ca="1">IFERROR(Table_TrackDisplacement[[#This Row],[Cant Delta Data]]-OFFSET(Table_TrackDisplacement[[#This Row],[Cant Delta Data]],-2,0),"-")</f>
        <v>0.23863226843445773</v>
      </c>
      <c r="Y1216" s="29">
        <f ca="1">IFERROR(Table_TrackDisplacement[[#This Row],[Twist Delta Data]]-Table_TrackDisplacement[[#This Row],[Raw Twist Change]],"-")</f>
        <v>0</v>
      </c>
      <c r="Z1216" s="31">
        <f>SQRT((Table_TrackDisplacement[[#This Row],[RR Track X]] - Table_TrackDisplacement[[#This Row],[LR Track X]])^2 + (Table_TrackDisplacement[[#This Row],[RR Track Y]] - Table_TrackDisplacement[[#This Row],[LR Track Y]])^2 + (Table_TrackDisplacement[[#This Row],[RR Track Z]] - Table_TrackDisplacement[[#This Row],[LR Track Z]])^2)*1000</f>
        <v>1322.8635151435401</v>
      </c>
      <c r="AA1216" s="31">
        <f>_xlfn.XLOOKUP(Table_TrackDisplacement[[#This Row],[Track ID]],Table__Track_Baseline[Track ID],Table__Track_Baseline[Avg. Gauge],"-")</f>
        <v>1322.4197928471017</v>
      </c>
      <c r="AB1216" s="31">
        <f>IFERROR(Table_TrackDisplacement[[#This Row],[Gauge Raw Data]]-Table_TrackDisplacement[[#This Row],[BL Gauge Raw Data]],"-")</f>
        <v>0.4437222964384091</v>
      </c>
      <c r="AC1216" s="31">
        <f>SQRT((Table_TrackDisplacement[[#This Row],[Delta RR X]] - Table_TrackDisplacement[[#This Row],[Delta LR X]])^2 + (Table_TrackDisplacement[[#This Row],[Delta RR Y]] - Table_TrackDisplacement[[#This Row],[Delta LR Y]])^2 + (Table_TrackDisplacement[[#This Row],[Delta RR Z]] - Table_TrackDisplacement[[#This Row],[Delta LR Z]])^2)*1000</f>
        <v>0.70803449232051419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4 4 0 6 9 1 - 1 1 9 b - 4 4 2 c - b a 2 b - 1 0 0 0 f 9 a f a 8 e 1 "   x m l n s = " h t t p : / / s c h e m a s . m i c r o s o f t . c o m / D a t a M a s h u p " > A A A A A M k G A A B Q S w M E F A A C A A g A A I 0 M W 2 x 3 U 0 i l A A A A 9 w A A A B I A H A B D b 2 5 m a W c v U G F j a 2 F n Z S 5 4 b W w g o h g A K K A U A A A A A A A A A A A A A A A A A A A A A A A A A A A A h Y 9 B D o I w F E S v Q r q n L V W j I Z 8 S 4 1 Y S E 6 N x 2 5 Q K j V A M L Z a 7 u f B I X k G M o u 5 c z p u 3 m L l f b 5 D 2 d R V c V G t 1 Y x I U Y Y o C Z W S T a 1 M k q H P H c I F S D h s h T 6 J Q w S A b G / c 2 T 1 D p 3 D k m x H u P / Q Q 3 b U E Y p R E 5 Z O u t L F U t 0 E f W / + V Q G + u E k Q p x 2 L / G c I a j 6 Q x H l M 0 x B T J S y L T 5 G m w Y / G x / I K y 6 y n W t 4 s q E y x 2 Q M Q J 5 n + A P U E s D B B Q A A g A I A A C N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j Q x b x J J s k c I D A A A t E Q A A E w A c A E Z v c m 1 1 b G F z L 1 N l Y 3 R p b 2 4 x L m 0 g o h g A K K A U A A A A A A A A A A A A A A A A A A A A A A A A A A A A 3 Z Z R a 9 t I E M f f D f 4 O g / I i g 8 5 J 3 G t 6 d e l D 6 r S l V 6 e l m 0 A j G X O s p W m s R t Y a a Z W 0 G H / 3 7 q 4 s a y W v L H R w F M 4 E 7 O y u Z u b 3 n 9 k Z p e j z k M V w k 3 + f v + r 3 + r 1 0 S R M M 4 M S 6 p Y s I / 4 H b h P o P 8 I a m G I U x W v A a I u T 9 H o j P D c s S H 8 X K 2 x 8 + R s N J l i Q Y 8 6 8 s e V g w 9 m A P N r N P d I W v d 5 a U I U K f r i i n 1 n w 7 m 7 C Y i + N z J z d 2 Y r 0 L I 4 7 S N 2 F P q X S k n h v e Y C T i k 2 t 2 7 t A B p P 4 S 7 N n b N f O X c 3 H w J K A c e b h C e 3 Q 2 e u 6 A + B s 5 c O H A s z M H z g b A E j h 6 + K L L 4 R f q 8 E g d H g z 2 0 U + W N L 4 X w d / + X G M Z v I C O 0 2 8 s W U 1 Y l K 1 i u Z n a d V R n s 7 G U R 8 s B L k 5 A 4 X T r w M b K E / D h q t j k + I O r j S n Z J e e u 2 I q z 1 Q K T 6 q Z 7 b N M z b J J j Z s k x s 6 T J 7 L a U 6 X 3 C s v V B j t W q X R O x A i 8 d b K z L x / s h V L h V K U z D l A 8 v H z G h 9 2 j P y v 3 5 Y B 9 H F E l H e r R V W 2 6 L L b e D L a / F l t d u i 7 Q w k g 6 M p I W R d G A k L Y y k n X E 7 6 P f C 2 F g P e g M 6 b B r / Y e v p c H l 3 P e j / f 2 X 1 L F X 0 a c j S V Z i u I + r j S i i r p + r 0 F G 4 4 r u F 8 D F N G A + B L h I Q + w Q p p m k k b X A U Q y A x z a a 6 W 4 c M U O j I A 3 f R o D H + z M F a m T W a f Q r 5 U m 4 v d G A O a F 6 z u U B i 7 p t x f h v E 9 h C k E T B w T w 7 F M J m S p 3 K M C 7 R s H l o k O D t + V W w Y P K M K g U V S 6 l 4 4 L + a 4 x k e p 9 y T A J U W t 7 n z D l G M j Q 7 f x o C e 6 U C 5 U u W C 4 3 T e j 2 J 9 s f l C F 9 D O N g O B W o n y V p v j c 4 k P 7 Z W F z B N Y 2 D q r 5 K V / D V v U m l Q I t E 6 R r v l Z + S U 1 F 8 e Z J 8 x p I g j M U V S g v J c q P 7 C j O 8 h u Q S 5 u f U 7 / y W 2 r p C N e E 7 a W C a N o a h Y e j 9 h h Z u 6 M Q H D X X 7 W 5 0 3 J f j P M U x o 5 G e R y A 5 c Y S S u k / B 3 J x J w X Z S 6 + v 8 P u N x n F u 6 K N F 4 G M o f q M a 3 u x a o h W S 0 p 1 5 N X x q E v q 3 m k j 3 8 R 1 K y m 4 1 w 7 r / W 7 J v r n R n q 3 R u 9 W 6 V 0 D v V p v U 6 C i l p H X P c L r G n j d j r w X R l 6 v x u t V e b 0 G X q 8 D 7 w G c p Z l p Z v Y M z F 5 H 5 h e H z K R W 4 a R a 4 c R c 4 W q 9 I 7 N n Y C b G u i a G u i b / t q 7 / M j K 7 N W a 3 y m y s a 9 K t r g / g L M 1 M M 7 N r Y O 5 a 2 y + N z F 6 N 2 a s y G 2 u b d K z t O p y l m W l m 9 g z M X W v 7 / G w M B F f s E d V 8 L o b v f k 7 v J r S j X m D k h G Z x 9 L N 8 i X m k U Y Y p y P H u F 9 K J V x v V o A p h c v M B 5 B p o X T 7 f 2 C 0 f 0 8 b 7 v W N 3 p 5 3 + v l t n 6 v d e / Q J Q S w E C L Q A U A A I A C A A A j Q x b b H d T S K U A A A D 3 A A A A E g A A A A A A A A A A A A A A A A A A A A A A Q 2 9 u Z m l n L 1 B h Y 2 t h Z 2 U u e G 1 s U E s B A i 0 A F A A C A A g A A I 0 M W w / K 6 a u k A A A A 6 Q A A A B M A A A A A A A A A A A A A A A A A 8 Q A A A F t D b 2 5 0 Z W 5 0 X 1 R 5 c G V z X S 5 4 b W x Q S w E C L Q A U A A I A C A A A j Q x b x J J s k c I D A A A t E Q A A E w A A A A A A A A A A A A A A A A D i A Q A A R m 9 y b X V s Y X M v U 2 V j d G l v b j E u b V B L B Q Y A A A A A A w A D A M I A A A D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L w A A A A A A A N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8 l M j B U c m F j a y U y M E J h c 2 V s a W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2 M m V k N j U t N D Q 1 Z S 0 0 N 2 I x L T g 1 M T k t Z m I 2 O G I 5 M z c 2 O T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f V H J h Y 2 t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D k 6 M z k 6 N T k u N z A 0 N z E w N V o i I C 8 + P E V u d H J 5 I F R 5 c G U 9 I k Z p b G x D b 2 x 1 b W 5 U e X B l c y I g V m F s d W U 9 I n N C Z 1 V G Q l F V R k J R P T 0 i I C 8 + P E V u d H J 5 I F R 5 c G U 9 I k Z p b G x D b 2 x 1 b W 5 O Y W 1 l c y I g V m F s d W U 9 I n N b J n F 1 b 3 Q 7 V H J h Y 2 s g S U Q m c X V v d D s s J n F 1 b 3 Q 7 Q X Z n L i B M U i B U c m F j a y B Y J n F 1 b 3 Q 7 L C Z x d W 9 0 O 0 F 2 Z y 4 g T F I g V H J h Y 2 s g W S Z x d W 9 0 O y w m c X V v d D t B d m c u I E x S I F R y Y W N r I F o m c X V v d D s s J n F 1 b 3 Q 7 Q X Z n L i B S U i B U c m F j a y B Y J n F 1 b 3 Q 7 L C Z x d W 9 0 O 0 F 2 Z y 4 g U l I g V H J h Y 2 s g W S Z x d W 9 0 O y w m c X V v d D t B d m c u I F J S I F R y Y W N r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g V H J h Y 2 s g Q m F z Z W x p b m U v Q X V 0 b 1 J l b W 9 2 Z W R D b 2 x 1 b W 5 z M S 5 7 V H J h Y 2 s g S U Q s M H 0 m c X V v d D s s J n F 1 b 3 Q 7 U 2 V j d G l v b j E v V G F i b G V f I F R y Y W N r I E J h c 2 V s a W 5 l L 0 F 1 d G 9 S Z W 1 v d m V k Q 2 9 s d W 1 u c z E u e 0 F 2 Z y 4 g T F I g V H J h Y 2 s g W C w x f S Z x d W 9 0 O y w m c X V v d D t T Z W N 0 a W 9 u M S 9 U Y W J s Z V 8 g V H J h Y 2 s g Q m F z Z W x p b m U v Q X V 0 b 1 J l b W 9 2 Z W R D b 2 x 1 b W 5 z M S 5 7 Q X Z n L i B M U i B U c m F j a y B Z L D J 9 J n F 1 b 3 Q 7 L C Z x d W 9 0 O 1 N l Y 3 R p b 2 4 x L 1 R h Y m x l X y B U c m F j a y B C Y X N l b G l u Z S 9 B d X R v U m V t b 3 Z l Z E N v b H V t b n M x L n t B d m c u I E x S I F R y Y W N r I F o s M 3 0 m c X V v d D s s J n F 1 b 3 Q 7 U 2 V j d G l v b j E v V G F i b G V f I F R y Y W N r I E J h c 2 V s a W 5 l L 0 F 1 d G 9 S Z W 1 v d m V k Q 2 9 s d W 1 u c z E u e 0 F 2 Z y 4 g U l I g V H J h Y 2 s g W C w 0 f S Z x d W 9 0 O y w m c X V v d D t T Z W N 0 a W 9 u M S 9 U Y W J s Z V 8 g V H J h Y 2 s g Q m F z Z W x p b m U v Q X V 0 b 1 J l b W 9 2 Z W R D b 2 x 1 b W 5 z M S 5 7 Q X Z n L i B S U i B U c m F j a y B Z L D V 9 J n F 1 b 3 Q 7 L C Z x d W 9 0 O 1 N l Y 3 R p b 2 4 x L 1 R h Y m x l X y B U c m F j a y B C Y X N l b G l u Z S 9 B d X R v U m V t b 3 Z l Z E N v b H V t b n M x L n t B d m c u I F J S I F R y Y W N r I F o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V f I F R y Y W N r I E J h c 2 V s a W 5 l L 0 F 1 d G 9 S Z W 1 v d m V k Q 2 9 s d W 1 u c z E u e 1 R y Y W N r I E l E L D B 9 J n F 1 b 3 Q 7 L C Z x d W 9 0 O 1 N l Y 3 R p b 2 4 x L 1 R h Y m x l X y B U c m F j a y B C Y X N l b G l u Z S 9 B d X R v U m V t b 3 Z l Z E N v b H V t b n M x L n t B d m c u I E x S I F R y Y W N r I F g s M X 0 m c X V v d D s s J n F 1 b 3 Q 7 U 2 V j d G l v b j E v V G F i b G V f I F R y Y W N r I E J h c 2 V s a W 5 l L 0 F 1 d G 9 S Z W 1 v d m V k Q 2 9 s d W 1 u c z E u e 0 F 2 Z y 4 g T F I g V H J h Y 2 s g W S w y f S Z x d W 9 0 O y w m c X V v d D t T Z W N 0 a W 9 u M S 9 U Y W J s Z V 8 g V H J h Y 2 s g Q m F z Z W x p b m U v Q X V 0 b 1 J l b W 9 2 Z W R D b 2 x 1 b W 5 z M S 5 7 Q X Z n L i B M U i B U c m F j a y B a L D N 9 J n F 1 b 3 Q 7 L C Z x d W 9 0 O 1 N l Y 3 R p b 2 4 x L 1 R h Y m x l X y B U c m F j a y B C Y X N l b G l u Z S 9 B d X R v U m V t b 3 Z l Z E N v b H V t b n M x L n t B d m c u I F J S I F R y Y W N r I F g s N H 0 m c X V v d D s s J n F 1 b 3 Q 7 U 2 V j d G l v b j E v V G F i b G V f I F R y Y W N r I E J h c 2 V s a W 5 l L 0 F 1 d G 9 S Z W 1 v d m V k Q 2 9 s d W 1 u c z E u e 0 F 2 Z y 4 g U l I g V H J h Y 2 s g W S w 1 f S Z x d W 9 0 O y w m c X V v d D t T Z W N 0 a W 9 u M S 9 U Y W J s Z V 8 g V H J h Y 2 s g Q m F z Z W x p b m U v Q X V 0 b 1 J l b W 9 2 Z W R D b 2 x 1 b W 5 z M S 5 7 Q X Z n L i B S U i B U c m F j a y B a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8 l M j B U c m F j a y U y M E J h c 2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y U y M F R y Y W N r J T I w Q m F z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l M j B U c m F j a y U y M E J h c 2 V s a W 5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Y 2 t S Y X d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w Z T N j Z m I t Z D A 1 N y 0 0 Y m R h L T k 5 Y m U t Z j Y 3 N m M w N m Z j Z j Q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U c m F j a 1 J h d 0 R h d G E v Q X V 0 b 1 J l b W 9 2 Z W R D b 2 x 1 b W 5 z M S 5 7 R X B v Y 2 g s M H 0 m c X V v d D s s J n F 1 b 3 Q 7 U 2 V j d G l v b j E v V G F i b G V f V H J h Y 2 t S Y X d E Y X R h L 0 F 1 d G 9 S Z W 1 v d m V k Q 2 9 s d W 1 u c z E u e 1 R y Y W N r I E l E L D F 9 J n F 1 b 3 Q 7 L C Z x d W 9 0 O 1 N l Y 3 R p b 2 4 x L 1 R h Y m x l X 1 R y Y W N r U m F 3 R G F 0 Y S 9 B d X R v U m V t b 3 Z l Z E N v b H V t b n M x L n t M U i B U c m F j a y B Y L D J 9 J n F 1 b 3 Q 7 L C Z x d W 9 0 O 1 N l Y 3 R p b 2 4 x L 1 R h Y m x l X 1 R y Y W N r U m F 3 R G F 0 Y S 9 B d X R v U m V t b 3 Z l Z E N v b H V t b n M x L n t M U i B U c m F j a y B Z L D N 9 J n F 1 b 3 Q 7 L C Z x d W 9 0 O 1 N l Y 3 R p b 2 4 x L 1 R h Y m x l X 1 R y Y W N r U m F 3 R G F 0 Y S 9 B d X R v U m V t b 3 Z l Z E N v b H V t b n M x L n t M U i B U c m F j a y B a L D R 9 J n F 1 b 3 Q 7 L C Z x d W 9 0 O 1 N l Y 3 R p b 2 4 x L 1 R h Y m x l X 1 R y Y W N r U m F 3 R G F 0 Y S 9 B d X R v U m V t b 3 Z l Z E N v b H V t b n M x L n t S U i B U c m F j a y B Y L D V 9 J n F 1 b 3 Q 7 L C Z x d W 9 0 O 1 N l Y 3 R p b 2 4 x L 1 R h Y m x l X 1 R y Y W N r U m F 3 R G F 0 Y S 9 B d X R v U m V t b 3 Z l Z E N v b H V t b n M x L n t S U i B U c m F j a y B Z L D Z 9 J n F 1 b 3 Q 7 L C Z x d W 9 0 O 1 N l Y 3 R p b 2 4 x L 1 R h Y m x l X 1 R y Y W N r U m F 3 R G F 0 Y S 9 B d X R v U m V t b 3 Z l Z E N v b H V t b n M x L n t S U i B U c m F j a y B a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R y Y W N r U m F 3 R G F 0 Y S 9 B d X R v U m V t b 3 Z l Z E N v b H V t b n M x L n t F c G 9 j a C w w f S Z x d W 9 0 O y w m c X V v d D t T Z W N 0 a W 9 u M S 9 U Y W J s Z V 9 U c m F j a 1 J h d 0 R h d G E v Q X V 0 b 1 J l b W 9 2 Z W R D b 2 x 1 b W 5 z M S 5 7 V H J h Y 2 s g S U Q s M X 0 m c X V v d D s s J n F 1 b 3 Q 7 U 2 V j d G l v b j E v V G F i b G V f V H J h Y 2 t S Y X d E Y X R h L 0 F 1 d G 9 S Z W 1 v d m V k Q 2 9 s d W 1 u c z E u e 0 x S I F R y Y W N r I F g s M n 0 m c X V v d D s s J n F 1 b 3 Q 7 U 2 V j d G l v b j E v V G F i b G V f V H J h Y 2 t S Y X d E Y X R h L 0 F 1 d G 9 S Z W 1 v d m V k Q 2 9 s d W 1 u c z E u e 0 x S I F R y Y W N r I F k s M 3 0 m c X V v d D s s J n F 1 b 3 Q 7 U 2 V j d G l v b j E v V G F i b G V f V H J h Y 2 t S Y X d E Y X R h L 0 F 1 d G 9 S Z W 1 v d m V k Q 2 9 s d W 1 u c z E u e 0 x S I F R y Y W N r I F o s N H 0 m c X V v d D s s J n F 1 b 3 Q 7 U 2 V j d G l v b j E v V G F i b G V f V H J h Y 2 t S Y X d E Y X R h L 0 F 1 d G 9 S Z W 1 v d m V k Q 2 9 s d W 1 u c z E u e 1 J S I F R y Y W N r I F g s N X 0 m c X V v d D s s J n F 1 b 3 Q 7 U 2 V j d G l v b j E v V G F i b G V f V H J h Y 2 t S Y X d E Y X R h L 0 F 1 d G 9 S Z W 1 v d m V k Q 2 9 s d W 1 u c z E u e 1 J S I F R y Y W N r I F k s N n 0 m c X V v d D s s J n F 1 b 3 Q 7 U 2 V j d G l v b j E v V G F i b G V f V H J h Y 2 t S Y X d E Y X R h L 0 F 1 d G 9 S Z W 1 v d m V k Q 2 9 s d W 1 u c z E u e 1 J S I F R y Y W N r I F o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w b 2 N o J n F 1 b 3 Q 7 L C Z x d W 9 0 O 1 R y Y W N r I E l E J n F 1 b 3 Q 7 L C Z x d W 9 0 O 0 x S I F R y Y W N r I F g m c X V v d D s s J n F 1 b 3 Q 7 T F I g V H J h Y 2 s g W S Z x d W 9 0 O y w m c X V v d D t M U i B U c m F j a y B a J n F 1 b 3 Q 7 L C Z x d W 9 0 O 1 J S I F R y Y W N r I F g m c X V v d D s s J n F 1 b 3 Q 7 U l I g V H J h Y 2 s g W S Z x d W 9 0 O y w m c X V v d D t S U i B U c m F j a y B a J n F 1 b 3 Q 7 X S I g L z 4 8 R W 5 0 c n k g V H l w Z T 0 i R m l s b E N v b H V t b l R 5 c G V z I i B W Y W x 1 Z T 0 i c 0 J 3 W U Z C U V V G Q l F V P S I g L z 4 8 R W 5 0 c n k g V H l w Z T 0 i R m l s b E x h c 3 R V c G R h d G V k I i B W Y W x 1 Z T 0 i Z D I w M j U t M D g t M T J U M D k 6 M z k 6 N T g u O D E 2 M j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V 9 U c m F j a 1 J h d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Y 2 t S Y X d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Y 2 t E a X N w b G F j Z W 1 l b n Q 8 L 0 l 0 Z W 1 Q Y X R o P j w v S X R l b U x v Y 2 F 0 a W 9 u P j x T d G F i b G V F b n R y a W V z P j x F b n R y e S B U e X B l P S J R d W V y e U l E I i B W Y W x 1 Z T 0 i c 2 Q 5 Z G Y x M 2 U w L T Y x O T E t N D k 3 N y 1 h N D c 3 L T E 5 Z j E 3 O G Q z Z j g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y Y W N r R G l z c G x h Y 2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D k 6 N D A 6 M D E u N z k 0 N T g z M l o i I C 8 + P E V u d H J 5 I F R 5 c G U 9 I k Z p b G x D b 2 x 1 b W 5 U e X B l c y I g V m F s d W U 9 I n N C d 1 l G Q l F V R k J R V U Z C U V V G Q l F V P S I g L z 4 8 R W 5 0 c n k g V H l w Z T 0 i R m l s b E N v b H V t b k 5 h b W V z I i B W Y W x 1 Z T 0 i c 1 s m c X V v d D t F c G 9 j a C Z x d W 9 0 O y w m c X V v d D t U c m F j a y B J R C Z x d W 9 0 O y w m c X V v d D t M U i B U c m F j a y B Y J n F 1 b 3 Q 7 L C Z x d W 9 0 O 0 x S I F R y Y W N r I F k m c X V v d D s s J n F 1 b 3 Q 7 T F I g V H J h Y 2 s g W i Z x d W 9 0 O y w m c X V v d D t S U i B U c m F j a y B Y J n F 1 b 3 Q 7 L C Z x d W 9 0 O 1 J S I F R y Y W N r I F k m c X V v d D s s J n F 1 b 3 Q 7 U l I g V H J h Y 2 s g W i Z x d W 9 0 O y w m c X V v d D t E Z W x 0 Y S B M U i B Y J n F 1 b 3 Q 7 L C Z x d W 9 0 O 0 R l b H R h I E x S I F k m c X V v d D s s J n F 1 b 3 Q 7 R G V s d G E g T F I g W i Z x d W 9 0 O y w m c X V v d D t E Z W x 0 Y S B S U i B Y J n F 1 b 3 Q 7 L C Z x d W 9 0 O 0 R l b H R h I F J S I F k m c X V v d D s s J n F 1 b 3 Q 7 R G V s d G E g U l I g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9 U c m F j a 0 R p c 3 B s Y W N l b W V u d C 9 B d X R v U m V t b 3 Z l Z E N v b H V t b n M x L n t F c G 9 j a C w w f S Z x d W 9 0 O y w m c X V v d D t T Z W N 0 a W 9 u M S 9 U Y W J s Z V 9 U c m F j a 0 R p c 3 B s Y W N l b W V u d C 9 B d X R v U m V t b 3 Z l Z E N v b H V t b n M x L n t U c m F j a y B J R C w x f S Z x d W 9 0 O y w m c X V v d D t T Z W N 0 a W 9 u M S 9 U Y W J s Z V 9 U c m F j a 0 R p c 3 B s Y W N l b W V u d C 9 B d X R v U m V t b 3 Z l Z E N v b H V t b n M x L n t M U i B U c m F j a y B Y L D J 9 J n F 1 b 3 Q 7 L C Z x d W 9 0 O 1 N l Y 3 R p b 2 4 x L 1 R h Y m x l X 1 R y Y W N r R G l z c G x h Y 2 V t Z W 5 0 L 0 F 1 d G 9 S Z W 1 v d m V k Q 2 9 s d W 1 u c z E u e 0 x S I F R y Y W N r I F k s M 3 0 m c X V v d D s s J n F 1 b 3 Q 7 U 2 V j d G l v b j E v V G F i b G V f V H J h Y 2 t E a X N w b G F j Z W 1 l b n Q v Q X V 0 b 1 J l b W 9 2 Z W R D b 2 x 1 b W 5 z M S 5 7 T F I g V H J h Y 2 s g W i w 0 f S Z x d W 9 0 O y w m c X V v d D t T Z W N 0 a W 9 u M S 9 U Y W J s Z V 9 U c m F j a 0 R p c 3 B s Y W N l b W V u d C 9 B d X R v U m V t b 3 Z l Z E N v b H V t b n M x L n t S U i B U c m F j a y B Y L D V 9 J n F 1 b 3 Q 7 L C Z x d W 9 0 O 1 N l Y 3 R p b 2 4 x L 1 R h Y m x l X 1 R y Y W N r R G l z c G x h Y 2 V t Z W 5 0 L 0 F 1 d G 9 S Z W 1 v d m V k Q 2 9 s d W 1 u c z E u e 1 J S I F R y Y W N r I F k s N n 0 m c X V v d D s s J n F 1 b 3 Q 7 U 2 V j d G l v b j E v V G F i b G V f V H J h Y 2 t E a X N w b G F j Z W 1 l b n Q v Q X V 0 b 1 J l b W 9 2 Z W R D b 2 x 1 b W 5 z M S 5 7 U l I g V H J h Y 2 s g W i w 3 f S Z x d W 9 0 O y w m c X V v d D t T Z W N 0 a W 9 u M S 9 U Y W J s Z V 9 U c m F j a 0 R p c 3 B s Y W N l b W V u d C 9 B d X R v U m V t b 3 Z l Z E N v b H V t b n M x L n t E Z W x 0 Y S B M U i B Y L D h 9 J n F 1 b 3 Q 7 L C Z x d W 9 0 O 1 N l Y 3 R p b 2 4 x L 1 R h Y m x l X 1 R y Y W N r R G l z c G x h Y 2 V t Z W 5 0 L 0 F 1 d G 9 S Z W 1 v d m V k Q 2 9 s d W 1 u c z E u e 0 R l b H R h I E x S I F k s O X 0 m c X V v d D s s J n F 1 b 3 Q 7 U 2 V j d G l v b j E v V G F i b G V f V H J h Y 2 t E a X N w b G F j Z W 1 l b n Q v Q X V 0 b 1 J l b W 9 2 Z W R D b 2 x 1 b W 5 z M S 5 7 R G V s d G E g T F I g W i w x M H 0 m c X V v d D s s J n F 1 b 3 Q 7 U 2 V j d G l v b j E v V G F i b G V f V H J h Y 2 t E a X N w b G F j Z W 1 l b n Q v Q X V 0 b 1 J l b W 9 2 Z W R D b 2 x 1 b W 5 z M S 5 7 R G V s d G E g U l I g W C w x M X 0 m c X V v d D s s J n F 1 b 3 Q 7 U 2 V j d G l v b j E v V G F i b G V f V H J h Y 2 t E a X N w b G F j Z W 1 l b n Q v Q X V 0 b 1 J l b W 9 2 Z W R D b 2 x 1 b W 5 z M S 5 7 R G V s d G E g U l I g W S w x M n 0 m c X V v d D s s J n F 1 b 3 Q 7 U 2 V j d G l v b j E v V G F i b G V f V H J h Y 2 t E a X N w b G F j Z W 1 l b n Q v Q X V 0 b 1 J l b W 9 2 Z W R D b 2 x 1 b W 5 z M S 5 7 R G V s d G E g U l I g W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X 1 R y Y W N r R G l z c G x h Y 2 V t Z W 5 0 L 0 F 1 d G 9 S Z W 1 v d m V k Q 2 9 s d W 1 u c z E u e 0 V w b 2 N o L D B 9 J n F 1 b 3 Q 7 L C Z x d W 9 0 O 1 N l Y 3 R p b 2 4 x L 1 R h Y m x l X 1 R y Y W N r R G l z c G x h Y 2 V t Z W 5 0 L 0 F 1 d G 9 S Z W 1 v d m V k Q 2 9 s d W 1 u c z E u e 1 R y Y W N r I E l E L D F 9 J n F 1 b 3 Q 7 L C Z x d W 9 0 O 1 N l Y 3 R p b 2 4 x L 1 R h Y m x l X 1 R y Y W N r R G l z c G x h Y 2 V t Z W 5 0 L 0 F 1 d G 9 S Z W 1 v d m V k Q 2 9 s d W 1 u c z E u e 0 x S I F R y Y W N r I F g s M n 0 m c X V v d D s s J n F 1 b 3 Q 7 U 2 V j d G l v b j E v V G F i b G V f V H J h Y 2 t E a X N w b G F j Z W 1 l b n Q v Q X V 0 b 1 J l b W 9 2 Z W R D b 2 x 1 b W 5 z M S 5 7 T F I g V H J h Y 2 s g W S w z f S Z x d W 9 0 O y w m c X V v d D t T Z W N 0 a W 9 u M S 9 U Y W J s Z V 9 U c m F j a 0 R p c 3 B s Y W N l b W V u d C 9 B d X R v U m V t b 3 Z l Z E N v b H V t b n M x L n t M U i B U c m F j a y B a L D R 9 J n F 1 b 3 Q 7 L C Z x d W 9 0 O 1 N l Y 3 R p b 2 4 x L 1 R h Y m x l X 1 R y Y W N r R G l z c G x h Y 2 V t Z W 5 0 L 0 F 1 d G 9 S Z W 1 v d m V k Q 2 9 s d W 1 u c z E u e 1 J S I F R y Y W N r I F g s N X 0 m c X V v d D s s J n F 1 b 3 Q 7 U 2 V j d G l v b j E v V G F i b G V f V H J h Y 2 t E a X N w b G F j Z W 1 l b n Q v Q X V 0 b 1 J l b W 9 2 Z W R D b 2 x 1 b W 5 z M S 5 7 U l I g V H J h Y 2 s g W S w 2 f S Z x d W 9 0 O y w m c X V v d D t T Z W N 0 a W 9 u M S 9 U Y W J s Z V 9 U c m F j a 0 R p c 3 B s Y W N l b W V u d C 9 B d X R v U m V t b 3 Z l Z E N v b H V t b n M x L n t S U i B U c m F j a y B a L D d 9 J n F 1 b 3 Q 7 L C Z x d W 9 0 O 1 N l Y 3 R p b 2 4 x L 1 R h Y m x l X 1 R y Y W N r R G l z c G x h Y 2 V t Z W 5 0 L 0 F 1 d G 9 S Z W 1 v d m V k Q 2 9 s d W 1 u c z E u e 0 R l b H R h I E x S I F g s O H 0 m c X V v d D s s J n F 1 b 3 Q 7 U 2 V j d G l v b j E v V G F i b G V f V H J h Y 2 t E a X N w b G F j Z W 1 l b n Q v Q X V 0 b 1 J l b W 9 2 Z W R D b 2 x 1 b W 5 z M S 5 7 R G V s d G E g T F I g W S w 5 f S Z x d W 9 0 O y w m c X V v d D t T Z W N 0 a W 9 u M S 9 U Y W J s Z V 9 U c m F j a 0 R p c 3 B s Y W N l b W V u d C 9 B d X R v U m V t b 3 Z l Z E N v b H V t b n M x L n t E Z W x 0 Y S B M U i B a L D E w f S Z x d W 9 0 O y w m c X V v d D t T Z W N 0 a W 9 u M S 9 U Y W J s Z V 9 U c m F j a 0 R p c 3 B s Y W N l b W V u d C 9 B d X R v U m V t b 3 Z l Z E N v b H V t b n M x L n t E Z W x 0 Y S B S U i B Y L D E x f S Z x d W 9 0 O y w m c X V v d D t T Z W N 0 a W 9 u M S 9 U Y W J s Z V 9 U c m F j a 0 R p c 3 B s Y W N l b W V u d C 9 B d X R v U m V t b 3 Z l Z E N v b H V t b n M x L n t E Z W x 0 Y S B S U i B Z L D E y f S Z x d W 9 0 O y w m c X V v d D t T Z W N 0 a W 9 u M S 9 U Y W J s Z V 9 U c m F j a 0 R p c 3 B s Y W N l b W V u d C 9 B d X R v U m V t b 3 Z l Z E N v b H V t b n M x L n t E Z W x 0 Y S B S U i B a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f V H J h Y 2 t E a X N w b G F j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Y 2 t E a X N w b G F j Z W 1 l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y Y W N r R G l z c G x h Y 2 V t Z W 5 0 L 0 V 4 c G F u Z G V k J T I w V G F i b G V f J T I w V H J h Y 2 s l M j B C Y X N l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y Y W N r R G l z c G x h Y 2 V t Z W 5 0 L 0 F k Z G V k J T I w R G V s d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Y 2 t E a X N w b G F j Z W 1 l b n Q v Q W R k Z W Q l M j B E Z W x 0 Y S U y M E x S J T I w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y Y W N r R G l z c G x h Y 2 V t Z W 5 0 L 0 F k Z G V k J T I w R G V s d G E l M j B M U i U y M F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U c m F j a 0 R p c 3 B s Y W N l b W V u d C 9 B Z G R l Z C U y M E R l b H R h J T I w U l I l M j B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H J h Y 2 t E a X N w b G F j Z W 1 l b n Q v Q W R k Z W Q l M j B E Z W x 0 Y S U y M F J S J T I w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y Y W N r R G l z c G x h Y 2 V t Z W 5 0 L 0 F k Z G V k J T I w R G V s d G E l M j B S U i U y M F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l M j B U c m F j a y U y M E J h c 2 V s a W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y Y W N r R G l z c G x h Y 2 V t Z W 5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f X 4 c B Q + 4 V K v 8 V a X h W x u V s A A A A A A g A A A A A A A 2 Y A A M A A A A A Q A A A A v o r 0 e 3 y J / y k S b u L d p e Y W M w A A A A A E g A A A o A A A A B A A A A D D D t k l X I v q 0 e y W A K x c X l u G U A A A A L m z l 9 b i Y C i u o E Y k c C t r f 4 C J t V n P E + O M f a U i 8 j V p h K P 1 + o c K k d c O s S L u 2 X Q + f u 1 K 3 M Z M k / W r y V U 4 V M W k R i J O e X V W 7 b 9 7 C S b d h g 8 9 R h k K v / 8 r F A A A A H v c d u 1 L h J l t D n l s i s Z d O u w h n z q o < / D a t a M a s h u p > 
</file>

<file path=customXml/itemProps1.xml><?xml version="1.0" encoding="utf-8"?>
<ds:datastoreItem xmlns:ds="http://schemas.openxmlformats.org/officeDocument/2006/customXml" ds:itemID="{F5DC8AE8-8766-4077-B0B0-F167B9638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Track Raw Data</vt:lpstr>
      <vt:lpstr>Track Baseline</vt:lpstr>
      <vt:lpstr>TrackDisplacement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Walsh</dc:creator>
  <cp:lastModifiedBy>Lewis Walsh</cp:lastModifiedBy>
  <dcterms:created xsi:type="dcterms:W3CDTF">2025-08-12T08:54:33Z</dcterms:created>
  <dcterms:modified xsi:type="dcterms:W3CDTF">2025-08-14T01:56:48Z</dcterms:modified>
</cp:coreProperties>
</file>