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Институт\Магистратура\1 курс\Параллельные вычисления\laba4\"/>
    </mc:Choice>
  </mc:AlternateContent>
  <xr:revisionPtr revIDLastSave="0" documentId="13_ncr:1_{330F130A-229E-4974-817F-6664A6499682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3" i="5" l="1"/>
  <c r="X74" i="5"/>
  <c r="X75" i="5"/>
  <c r="X76" i="5"/>
  <c r="X77" i="5"/>
  <c r="X78" i="5"/>
  <c r="X79" i="5"/>
  <c r="X80" i="5"/>
  <c r="X81" i="5"/>
  <c r="X82" i="5"/>
  <c r="X83" i="5"/>
  <c r="F61" i="5"/>
  <c r="G61" i="5"/>
  <c r="H61" i="5"/>
  <c r="I61" i="5"/>
  <c r="J61" i="5"/>
  <c r="P61" i="5" s="1"/>
  <c r="Q61" i="5" s="1"/>
  <c r="K61" i="5"/>
  <c r="L61" i="5"/>
  <c r="M61" i="5"/>
  <c r="N61" i="5"/>
  <c r="F62" i="5"/>
  <c r="T62" i="5" s="1"/>
  <c r="G62" i="5"/>
  <c r="P62" i="5" s="1"/>
  <c r="Q62" i="5" s="1"/>
  <c r="H62" i="5"/>
  <c r="I62" i="5"/>
  <c r="J62" i="5"/>
  <c r="K62" i="5"/>
  <c r="L62" i="5"/>
  <c r="M62" i="5"/>
  <c r="N62" i="5"/>
  <c r="F63" i="5"/>
  <c r="G63" i="5"/>
  <c r="H63" i="5"/>
  <c r="T63" i="5" s="1"/>
  <c r="I63" i="5"/>
  <c r="J63" i="5"/>
  <c r="K63" i="5"/>
  <c r="L63" i="5"/>
  <c r="M63" i="5"/>
  <c r="N63" i="5"/>
  <c r="F64" i="5"/>
  <c r="G64" i="5"/>
  <c r="H64" i="5"/>
  <c r="I64" i="5"/>
  <c r="J64" i="5"/>
  <c r="K64" i="5"/>
  <c r="T64" i="5" s="1"/>
  <c r="L64" i="5"/>
  <c r="M64" i="5"/>
  <c r="N64" i="5"/>
  <c r="F65" i="5"/>
  <c r="G65" i="5"/>
  <c r="H65" i="5"/>
  <c r="P65" i="5" s="1"/>
  <c r="Q65" i="5" s="1"/>
  <c r="I65" i="5"/>
  <c r="J65" i="5"/>
  <c r="K65" i="5"/>
  <c r="L65" i="5"/>
  <c r="M65" i="5"/>
  <c r="N65" i="5"/>
  <c r="F66" i="5"/>
  <c r="G66" i="5"/>
  <c r="H66" i="5"/>
  <c r="I66" i="5"/>
  <c r="J66" i="5"/>
  <c r="K66" i="5"/>
  <c r="L66" i="5"/>
  <c r="M66" i="5"/>
  <c r="N66" i="5"/>
  <c r="F67" i="5"/>
  <c r="G67" i="5"/>
  <c r="H67" i="5"/>
  <c r="I67" i="5"/>
  <c r="J67" i="5"/>
  <c r="T67" i="5" s="1"/>
  <c r="K67" i="5"/>
  <c r="L67" i="5"/>
  <c r="M67" i="5"/>
  <c r="N67" i="5"/>
  <c r="F68" i="5"/>
  <c r="G68" i="5"/>
  <c r="H68" i="5"/>
  <c r="I68" i="5"/>
  <c r="J68" i="5"/>
  <c r="K68" i="5"/>
  <c r="T68" i="5" s="1"/>
  <c r="L68" i="5"/>
  <c r="O68" i="5" s="1"/>
  <c r="M68" i="5"/>
  <c r="N68" i="5"/>
  <c r="F69" i="5"/>
  <c r="G69" i="5"/>
  <c r="H69" i="5"/>
  <c r="I69" i="5"/>
  <c r="J69" i="5"/>
  <c r="T69" i="5" s="1"/>
  <c r="K69" i="5"/>
  <c r="L69" i="5"/>
  <c r="M69" i="5"/>
  <c r="N69" i="5"/>
  <c r="P69" i="5" s="1"/>
  <c r="Q69" i="5" s="1"/>
  <c r="F70" i="5"/>
  <c r="G70" i="5"/>
  <c r="H70" i="5"/>
  <c r="I70" i="5"/>
  <c r="J70" i="5"/>
  <c r="K70" i="5"/>
  <c r="L70" i="5"/>
  <c r="M70" i="5"/>
  <c r="N70" i="5"/>
  <c r="F71" i="5"/>
  <c r="T71" i="5" s="1"/>
  <c r="G71" i="5"/>
  <c r="H71" i="5"/>
  <c r="I71" i="5"/>
  <c r="J71" i="5"/>
  <c r="K71" i="5"/>
  <c r="L71" i="5"/>
  <c r="M71" i="5"/>
  <c r="N71" i="5"/>
  <c r="E62" i="5"/>
  <c r="E63" i="5"/>
  <c r="E64" i="5"/>
  <c r="E65" i="5"/>
  <c r="E66" i="5"/>
  <c r="E67" i="5"/>
  <c r="E68" i="5"/>
  <c r="E69" i="5"/>
  <c r="E70" i="5"/>
  <c r="E71" i="5"/>
  <c r="E61" i="5"/>
  <c r="O66" i="5"/>
  <c r="T65" i="5"/>
  <c r="O62" i="5"/>
  <c r="T61" i="5"/>
  <c r="T58" i="5"/>
  <c r="T57" i="5"/>
  <c r="T56" i="5"/>
  <c r="T55" i="5"/>
  <c r="T54" i="5"/>
  <c r="T53" i="5"/>
  <c r="T52" i="5"/>
  <c r="T51" i="5"/>
  <c r="T50" i="5"/>
  <c r="T49" i="5"/>
  <c r="T48" i="5"/>
  <c r="T37" i="5"/>
  <c r="T38" i="5"/>
  <c r="T39" i="5"/>
  <c r="T40" i="5"/>
  <c r="T41" i="5"/>
  <c r="T42" i="5"/>
  <c r="T43" i="5"/>
  <c r="T44" i="5"/>
  <c r="T45" i="5"/>
  <c r="T46" i="5"/>
  <c r="T36" i="5"/>
  <c r="Q37" i="5"/>
  <c r="R37" i="5" s="1"/>
  <c r="Q38" i="5"/>
  <c r="S38" i="5" s="1"/>
  <c r="Q39" i="5"/>
  <c r="Q40" i="5"/>
  <c r="S40" i="5" s="1"/>
  <c r="Q41" i="5"/>
  <c r="Q43" i="5"/>
  <c r="Q44" i="5"/>
  <c r="Q45" i="5"/>
  <c r="Q46" i="5"/>
  <c r="P58" i="5"/>
  <c r="Q58" i="5" s="1"/>
  <c r="Q57" i="5"/>
  <c r="S57" i="5" s="1"/>
  <c r="P57" i="5"/>
  <c r="P56" i="5"/>
  <c r="Q56" i="5" s="1"/>
  <c r="P55" i="5"/>
  <c r="Q55" i="5" s="1"/>
  <c r="Q54" i="5"/>
  <c r="S54" i="5" s="1"/>
  <c r="P54" i="5"/>
  <c r="P53" i="5"/>
  <c r="Q53" i="5" s="1"/>
  <c r="P52" i="5"/>
  <c r="Q52" i="5" s="1"/>
  <c r="P51" i="5"/>
  <c r="Q51" i="5" s="1"/>
  <c r="S51" i="5" s="1"/>
  <c r="P50" i="5"/>
  <c r="Q50" i="5" s="1"/>
  <c r="P49" i="5"/>
  <c r="Q49" i="5" s="1"/>
  <c r="P48" i="5"/>
  <c r="Q48" i="5" s="1"/>
  <c r="S48" i="5" s="1"/>
  <c r="P46" i="5"/>
  <c r="P45" i="5"/>
  <c r="P44" i="5"/>
  <c r="P43" i="5"/>
  <c r="P42" i="5"/>
  <c r="Q42" i="5" s="1"/>
  <c r="S42" i="5" s="1"/>
  <c r="S41" i="5"/>
  <c r="P41" i="5"/>
  <c r="P40" i="5"/>
  <c r="P39" i="5"/>
  <c r="P38" i="5"/>
  <c r="P37" i="5"/>
  <c r="Q36" i="5"/>
  <c r="S36" i="5" s="1"/>
  <c r="P36" i="5"/>
  <c r="O58" i="5"/>
  <c r="O57" i="5"/>
  <c r="O56" i="5"/>
  <c r="O55" i="5"/>
  <c r="O54" i="5"/>
  <c r="O53" i="5"/>
  <c r="O52" i="5"/>
  <c r="O51" i="5"/>
  <c r="O50" i="5"/>
  <c r="O49" i="5"/>
  <c r="O48" i="5"/>
  <c r="O37" i="5"/>
  <c r="O38" i="5"/>
  <c r="O39" i="5"/>
  <c r="O40" i="5"/>
  <c r="O41" i="5"/>
  <c r="O42" i="5"/>
  <c r="O43" i="5"/>
  <c r="O44" i="5"/>
  <c r="O45" i="5"/>
  <c r="O46" i="5"/>
  <c r="O36" i="5"/>
  <c r="T70" i="5" l="1"/>
  <c r="S62" i="5"/>
  <c r="O63" i="5"/>
  <c r="R63" i="5" s="1"/>
  <c r="P68" i="5"/>
  <c r="Q68" i="5" s="1"/>
  <c r="S68" i="5" s="1"/>
  <c r="T66" i="5"/>
  <c r="P63" i="5"/>
  <c r="Q63" i="5" s="1"/>
  <c r="O69" i="5"/>
  <c r="O64" i="5"/>
  <c r="P67" i="5"/>
  <c r="Q67" i="5" s="1"/>
  <c r="P64" i="5"/>
  <c r="Q64" i="5" s="1"/>
  <c r="O61" i="5"/>
  <c r="R61" i="5" s="1"/>
  <c r="O65" i="5"/>
  <c r="P71" i="5"/>
  <c r="Q71" i="5" s="1"/>
  <c r="S69" i="5"/>
  <c r="O70" i="5"/>
  <c r="P66" i="5"/>
  <c r="Q66" i="5" s="1"/>
  <c r="S66" i="5" s="1"/>
  <c r="P70" i="5"/>
  <c r="Q70" i="5" s="1"/>
  <c r="R70" i="5" s="1"/>
  <c r="O67" i="5"/>
  <c r="O71" i="5"/>
  <c r="R71" i="5" s="1"/>
  <c r="S63" i="5"/>
  <c r="S67" i="5"/>
  <c r="S71" i="5"/>
  <c r="S65" i="5"/>
  <c r="R65" i="5"/>
  <c r="R69" i="5"/>
  <c r="R62" i="5"/>
  <c r="R66" i="5"/>
  <c r="R68" i="5"/>
  <c r="R49" i="5"/>
  <c r="S49" i="5"/>
  <c r="R55" i="5"/>
  <c r="S55" i="5"/>
  <c r="R56" i="5"/>
  <c r="S56" i="5"/>
  <c r="S52" i="5"/>
  <c r="R52" i="5"/>
  <c r="R58" i="5"/>
  <c r="S58" i="5"/>
  <c r="S50" i="5"/>
  <c r="R50" i="5"/>
  <c r="S53" i="5"/>
  <c r="R53" i="5"/>
  <c r="R54" i="5"/>
  <c r="R57" i="5"/>
  <c r="R48" i="5"/>
  <c r="R51" i="5"/>
  <c r="S43" i="5"/>
  <c r="R43" i="5"/>
  <c r="S39" i="5"/>
  <c r="R39" i="5"/>
  <c r="R44" i="5"/>
  <c r="S44" i="5"/>
  <c r="S45" i="5"/>
  <c r="R45" i="5"/>
  <c r="S46" i="5"/>
  <c r="R46" i="5"/>
  <c r="S37" i="5"/>
  <c r="R42" i="5"/>
  <c r="R40" i="5"/>
  <c r="R38" i="5"/>
  <c r="R36" i="5"/>
  <c r="R41" i="5"/>
  <c r="K26" i="3"/>
  <c r="J26" i="3"/>
  <c r="I26" i="3"/>
  <c r="H26" i="3"/>
  <c r="G26" i="3"/>
  <c r="K25" i="3"/>
  <c r="J25" i="3"/>
  <c r="I25" i="3"/>
  <c r="H25" i="3"/>
  <c r="G25" i="3"/>
  <c r="K24" i="3"/>
  <c r="J24" i="3"/>
  <c r="I24" i="3"/>
  <c r="H24" i="3"/>
  <c r="G24" i="3"/>
  <c r="K23" i="3"/>
  <c r="J23" i="3"/>
  <c r="I23" i="3"/>
  <c r="H23" i="3"/>
  <c r="G23" i="3"/>
  <c r="K22" i="3"/>
  <c r="J22" i="3"/>
  <c r="I22" i="3"/>
  <c r="H22" i="3"/>
  <c r="G22" i="3"/>
  <c r="K21" i="3"/>
  <c r="J21" i="3"/>
  <c r="I21" i="3"/>
  <c r="H21" i="3"/>
  <c r="G21" i="3"/>
  <c r="K20" i="3"/>
  <c r="J20" i="3"/>
  <c r="I20" i="3"/>
  <c r="H20" i="3"/>
  <c r="G20" i="3"/>
  <c r="K19" i="3"/>
  <c r="J19" i="3"/>
  <c r="I19" i="3"/>
  <c r="H19" i="3"/>
  <c r="G19" i="3"/>
  <c r="K18" i="3"/>
  <c r="J18" i="3"/>
  <c r="I18" i="3"/>
  <c r="H18" i="3"/>
  <c r="G18" i="3"/>
  <c r="K17" i="3"/>
  <c r="J17" i="3"/>
  <c r="I17" i="3"/>
  <c r="H17" i="3"/>
  <c r="G17" i="3"/>
  <c r="K16" i="3"/>
  <c r="J16" i="3"/>
  <c r="I16" i="3"/>
  <c r="H16" i="3"/>
  <c r="G16" i="3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J20" i="2"/>
  <c r="I20" i="2"/>
  <c r="H20" i="2"/>
  <c r="G20" i="2"/>
  <c r="K19" i="2"/>
  <c r="J19" i="2"/>
  <c r="I19" i="2"/>
  <c r="H19" i="2"/>
  <c r="G19" i="2"/>
  <c r="K18" i="2"/>
  <c r="J18" i="2"/>
  <c r="I18" i="2"/>
  <c r="H18" i="2"/>
  <c r="G18" i="2"/>
  <c r="K17" i="2"/>
  <c r="J17" i="2"/>
  <c r="I17" i="2"/>
  <c r="H17" i="2"/>
  <c r="G17" i="2"/>
  <c r="K16" i="2"/>
  <c r="J16" i="2"/>
  <c r="I16" i="2"/>
  <c r="H16" i="2"/>
  <c r="G16" i="2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G17" i="1"/>
  <c r="G18" i="1"/>
  <c r="G19" i="1"/>
  <c r="G20" i="1"/>
  <c r="G21" i="1"/>
  <c r="G22" i="1"/>
  <c r="G23" i="1"/>
  <c r="G24" i="1"/>
  <c r="G25" i="1"/>
  <c r="G26" i="1"/>
  <c r="G16" i="1"/>
  <c r="S64" i="5" l="1"/>
  <c r="S61" i="5"/>
  <c r="R64" i="5"/>
  <c r="R67" i="5"/>
  <c r="S70" i="5"/>
</calcChain>
</file>

<file path=xl/sharedStrings.xml><?xml version="1.0" encoding="utf-8"?>
<sst xmlns="http://schemas.openxmlformats.org/spreadsheetml/2006/main" count="62" uniqueCount="19">
  <si>
    <t>N</t>
  </si>
  <si>
    <t>par</t>
  </si>
  <si>
    <t>seq</t>
  </si>
  <si>
    <t>par-2</t>
  </si>
  <si>
    <t>par-4</t>
  </si>
  <si>
    <t>par-8</t>
  </si>
  <si>
    <t>par-12</t>
  </si>
  <si>
    <t>среднее</t>
  </si>
  <si>
    <t>Отклонение</t>
  </si>
  <si>
    <t>Доверит интервал</t>
  </si>
  <si>
    <t>Минимум</t>
  </si>
  <si>
    <t>second method</t>
  </si>
  <si>
    <t>first method</t>
  </si>
  <si>
    <t>нижняя граница</t>
  </si>
  <si>
    <t>верхняя граница</t>
  </si>
  <si>
    <t>верхняя граница seq</t>
  </si>
  <si>
    <t>нижняя граница seq</t>
  </si>
  <si>
    <t>верхняя граница par</t>
  </si>
  <si>
    <t>нижняя граница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</si>
</sst>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graph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7</c:v>
                </c:pt>
                <c:pt idx="1">
                  <c:v>131</c:v>
                </c:pt>
                <c:pt idx="2">
                  <c:v>419</c:v>
                </c:pt>
                <c:pt idx="3">
                  <c:v>855</c:v>
                </c:pt>
                <c:pt idx="4">
                  <c:v>1459</c:v>
                </c:pt>
                <c:pt idx="5">
                  <c:v>2209</c:v>
                </c:pt>
                <c:pt idx="6">
                  <c:v>3137</c:v>
                </c:pt>
                <c:pt idx="7">
                  <c:v>4203</c:v>
                </c:pt>
                <c:pt idx="8">
                  <c:v>5441</c:v>
                </c:pt>
                <c:pt idx="9">
                  <c:v>6827</c:v>
                </c:pt>
                <c:pt idx="10">
                  <c:v>8345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4-4C20-9360-61344C4960A0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par-2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9</c:v>
                </c:pt>
                <c:pt idx="1">
                  <c:v>46</c:v>
                </c:pt>
                <c:pt idx="2">
                  <c:v>115</c:v>
                </c:pt>
                <c:pt idx="3">
                  <c:v>225</c:v>
                </c:pt>
                <c:pt idx="4">
                  <c:v>381</c:v>
                </c:pt>
                <c:pt idx="5">
                  <c:v>572</c:v>
                </c:pt>
                <c:pt idx="6">
                  <c:v>809</c:v>
                </c:pt>
                <c:pt idx="7">
                  <c:v>1089</c:v>
                </c:pt>
                <c:pt idx="8">
                  <c:v>1405</c:v>
                </c:pt>
                <c:pt idx="9">
                  <c:v>1752</c:v>
                </c:pt>
                <c:pt idx="10">
                  <c:v>2133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F4-4C20-9360-61344C4960A0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par-4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12</c:v>
                </c:pt>
                <c:pt idx="1">
                  <c:v>48</c:v>
                </c:pt>
                <c:pt idx="2">
                  <c:v>120</c:v>
                </c:pt>
                <c:pt idx="3">
                  <c:v>243</c:v>
                </c:pt>
                <c:pt idx="4">
                  <c:v>388</c:v>
                </c:pt>
                <c:pt idx="5">
                  <c:v>580</c:v>
                </c:pt>
                <c:pt idx="6">
                  <c:v>819</c:v>
                </c:pt>
                <c:pt idx="7">
                  <c:v>1100</c:v>
                </c:pt>
                <c:pt idx="8">
                  <c:v>1402</c:v>
                </c:pt>
                <c:pt idx="9">
                  <c:v>1774</c:v>
                </c:pt>
                <c:pt idx="10">
                  <c:v>2135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F4-4C20-9360-61344C4960A0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par-8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44</c:v>
                </c:pt>
                <c:pt idx="1">
                  <c:v>68</c:v>
                </c:pt>
                <c:pt idx="2">
                  <c:v>137</c:v>
                </c:pt>
                <c:pt idx="3">
                  <c:v>260</c:v>
                </c:pt>
                <c:pt idx="4">
                  <c:v>424</c:v>
                </c:pt>
                <c:pt idx="5">
                  <c:v>609</c:v>
                </c:pt>
                <c:pt idx="6">
                  <c:v>841</c:v>
                </c:pt>
                <c:pt idx="7">
                  <c:v>1103</c:v>
                </c:pt>
                <c:pt idx="8">
                  <c:v>1415</c:v>
                </c:pt>
                <c:pt idx="9">
                  <c:v>1774</c:v>
                </c:pt>
                <c:pt idx="10">
                  <c:v>2168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F4-4C20-9360-61344C4960A0}"/>
            </c:ext>
          </c:extLst>
        </c:ser>
        <c:ser>
          <c:idx val="4"/>
          <c:order val="4"/>
          <c:tx>
            <c:strRef>
              <c:f>Sheet1!$K$2</c:f>
              <c:strCache>
                <c:ptCount val="1"/>
                <c:pt idx="0">
                  <c:v>par-12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176</c:v>
                </c:pt>
                <c:pt idx="1">
                  <c:v>194</c:v>
                </c:pt>
                <c:pt idx="2">
                  <c:v>265</c:v>
                </c:pt>
                <c:pt idx="3">
                  <c:v>391</c:v>
                </c:pt>
                <c:pt idx="4">
                  <c:v>535</c:v>
                </c:pt>
                <c:pt idx="5">
                  <c:v>739</c:v>
                </c:pt>
                <c:pt idx="6">
                  <c:v>967</c:v>
                </c:pt>
                <c:pt idx="7">
                  <c:v>1240</c:v>
                </c:pt>
                <c:pt idx="8">
                  <c:v>1549</c:v>
                </c:pt>
                <c:pt idx="9">
                  <c:v>1902</c:v>
                </c:pt>
                <c:pt idx="10">
                  <c:v>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F4-4C20-9360-61344C496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96752"/>
        <c:axId val="1767198192"/>
      </c:scatterChart>
      <c:valAx>
        <c:axId val="1767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8192"/>
        <c:crosses val="autoZero"/>
        <c:crossBetween val="midCat"/>
      </c:valAx>
      <c:valAx>
        <c:axId val="1767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boost </a:t>
            </a:r>
            <a:r>
              <a:rPr lang="en-US" baseline="0"/>
              <a:t>graph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Sheet1!$G$16:$G$26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6-4584-A4D2-BA30977C8D55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par-2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Sheet1!$H$16:$H$26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2.847826086956522</c:v>
                </c:pt>
                <c:pt idx="2">
                  <c:v>3.6434782608695651</c:v>
                </c:pt>
                <c:pt idx="3">
                  <c:v>3.8</c:v>
                </c:pt>
                <c:pt idx="4">
                  <c:v>3.8293963254593177</c:v>
                </c:pt>
                <c:pt idx="5">
                  <c:v>3.8618881118881121</c:v>
                </c:pt>
                <c:pt idx="6">
                  <c:v>3.8776266996291717</c:v>
                </c:pt>
                <c:pt idx="7">
                  <c:v>3.8595041322314048</c:v>
                </c:pt>
                <c:pt idx="8">
                  <c:v>3.8725978647686832</c:v>
                </c:pt>
                <c:pt idx="9">
                  <c:v>3.8966894977168951</c:v>
                </c:pt>
                <c:pt idx="10">
                  <c:v>3.9123300515705579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B6-4584-A4D2-BA30977C8D55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par-4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Sheet1!$I$16:$I$26</c:f>
              <c:numCache>
                <c:formatCode>General</c:formatCode>
                <c:ptCount val="11"/>
                <c:pt idx="0">
                  <c:v>0.58333333333333337</c:v>
                </c:pt>
                <c:pt idx="1">
                  <c:v>2.7291666666666665</c:v>
                </c:pt>
                <c:pt idx="2">
                  <c:v>3.4916666666666667</c:v>
                </c:pt>
                <c:pt idx="3">
                  <c:v>3.5185185185185186</c:v>
                </c:pt>
                <c:pt idx="4">
                  <c:v>3.7603092783505154</c:v>
                </c:pt>
                <c:pt idx="5">
                  <c:v>3.8086206896551724</c:v>
                </c:pt>
                <c:pt idx="6">
                  <c:v>3.8302808302808304</c:v>
                </c:pt>
                <c:pt idx="7">
                  <c:v>3.8209090909090908</c:v>
                </c:pt>
                <c:pt idx="8">
                  <c:v>3.8808844507845937</c:v>
                </c:pt>
                <c:pt idx="9">
                  <c:v>3.8483652762119505</c:v>
                </c:pt>
                <c:pt idx="10">
                  <c:v>3.908665105386417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B6-4584-A4D2-BA30977C8D55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par-8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Sheet1!$J$16:$J$26</c:f>
              <c:numCache>
                <c:formatCode>General</c:formatCode>
                <c:ptCount val="11"/>
                <c:pt idx="0">
                  <c:v>0.15909090909090909</c:v>
                </c:pt>
                <c:pt idx="1">
                  <c:v>1.9264705882352942</c:v>
                </c:pt>
                <c:pt idx="2">
                  <c:v>3.0583941605839415</c:v>
                </c:pt>
                <c:pt idx="3">
                  <c:v>3.2884615384615383</c:v>
                </c:pt>
                <c:pt idx="4">
                  <c:v>3.4410377358490565</c:v>
                </c:pt>
                <c:pt idx="5">
                  <c:v>3.6272577996715927</c:v>
                </c:pt>
                <c:pt idx="6">
                  <c:v>3.7300832342449466</c:v>
                </c:pt>
                <c:pt idx="7">
                  <c:v>3.8105167724388034</c:v>
                </c:pt>
                <c:pt idx="8">
                  <c:v>3.8452296819787986</c:v>
                </c:pt>
                <c:pt idx="9">
                  <c:v>3.8483652762119505</c:v>
                </c:pt>
                <c:pt idx="10">
                  <c:v>3.8491697416974171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B6-4584-A4D2-BA30977C8D55}"/>
            </c:ext>
          </c:extLst>
        </c:ser>
        <c:ser>
          <c:idx val="4"/>
          <c:order val="4"/>
          <c:tx>
            <c:strRef>
              <c:f>Sheet1!$K$2</c:f>
              <c:strCache>
                <c:ptCount val="1"/>
                <c:pt idx="0">
                  <c:v>par-12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Sheet1!$K$16:$K$26</c:f>
              <c:numCache>
                <c:formatCode>General</c:formatCode>
                <c:ptCount val="11"/>
                <c:pt idx="0">
                  <c:v>3.9772727272727272E-2</c:v>
                </c:pt>
                <c:pt idx="1">
                  <c:v>0.67525773195876293</c:v>
                </c:pt>
                <c:pt idx="2">
                  <c:v>1.5811320754716982</c:v>
                </c:pt>
                <c:pt idx="3">
                  <c:v>2.1867007672634271</c:v>
                </c:pt>
                <c:pt idx="4">
                  <c:v>2.7271028037383176</c:v>
                </c:pt>
                <c:pt idx="5">
                  <c:v>2.989174560216509</c:v>
                </c:pt>
                <c:pt idx="6">
                  <c:v>3.2440537745604963</c:v>
                </c:pt>
                <c:pt idx="7">
                  <c:v>3.3895161290322582</c:v>
                </c:pt>
                <c:pt idx="8">
                  <c:v>3.5125887669464171</c:v>
                </c:pt>
                <c:pt idx="9">
                  <c:v>3.5893796004206098</c:v>
                </c:pt>
                <c:pt idx="10">
                  <c:v>3.636165577342048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B6-4584-A4D2-BA30977C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96752"/>
        <c:axId val="1767198192"/>
      </c:scatterChart>
      <c:valAx>
        <c:axId val="1767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8192"/>
        <c:crosses val="autoZero"/>
        <c:crossBetween val="midCat"/>
      </c:valAx>
      <c:valAx>
        <c:axId val="1767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 boost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graph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Sheet2!$G$3:$G$13</c:f>
              <c:numCache>
                <c:formatCode>General</c:formatCode>
                <c:ptCount val="11"/>
                <c:pt idx="0">
                  <c:v>7</c:v>
                </c:pt>
                <c:pt idx="1">
                  <c:v>131</c:v>
                </c:pt>
                <c:pt idx="2">
                  <c:v>419</c:v>
                </c:pt>
                <c:pt idx="3">
                  <c:v>855</c:v>
                </c:pt>
                <c:pt idx="4">
                  <c:v>1459</c:v>
                </c:pt>
                <c:pt idx="5">
                  <c:v>2209</c:v>
                </c:pt>
                <c:pt idx="6">
                  <c:v>3137</c:v>
                </c:pt>
                <c:pt idx="7">
                  <c:v>4203</c:v>
                </c:pt>
                <c:pt idx="8">
                  <c:v>5441</c:v>
                </c:pt>
                <c:pt idx="9">
                  <c:v>6827</c:v>
                </c:pt>
                <c:pt idx="10">
                  <c:v>8345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2-462B-A11E-8BE8A877A972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par-2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Sheet2!$H$3:$H$13</c:f>
              <c:numCache>
                <c:formatCode>General</c:formatCode>
                <c:ptCount val="11"/>
                <c:pt idx="0">
                  <c:v>19</c:v>
                </c:pt>
                <c:pt idx="1">
                  <c:v>47</c:v>
                </c:pt>
                <c:pt idx="2">
                  <c:v>127</c:v>
                </c:pt>
                <c:pt idx="3">
                  <c:v>242</c:v>
                </c:pt>
                <c:pt idx="4">
                  <c:v>384</c:v>
                </c:pt>
                <c:pt idx="5">
                  <c:v>574</c:v>
                </c:pt>
                <c:pt idx="6">
                  <c:v>801</c:v>
                </c:pt>
                <c:pt idx="7">
                  <c:v>1073</c:v>
                </c:pt>
                <c:pt idx="8">
                  <c:v>1388</c:v>
                </c:pt>
                <c:pt idx="9">
                  <c:v>1736</c:v>
                </c:pt>
                <c:pt idx="10">
                  <c:v>2128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2-462B-A11E-8BE8A877A972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par-4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Sheet2!$I$3:$I$13</c:f>
              <c:numCache>
                <c:formatCode>General</c:formatCode>
                <c:ptCount val="11"/>
                <c:pt idx="0">
                  <c:v>13</c:v>
                </c:pt>
                <c:pt idx="1">
                  <c:v>23</c:v>
                </c:pt>
                <c:pt idx="2">
                  <c:v>47</c:v>
                </c:pt>
                <c:pt idx="3">
                  <c:v>74</c:v>
                </c:pt>
                <c:pt idx="4">
                  <c:v>113</c:v>
                </c:pt>
                <c:pt idx="5">
                  <c:v>167</c:v>
                </c:pt>
                <c:pt idx="6">
                  <c:v>251</c:v>
                </c:pt>
                <c:pt idx="7">
                  <c:v>300</c:v>
                </c:pt>
                <c:pt idx="8">
                  <c:v>372</c:v>
                </c:pt>
                <c:pt idx="9">
                  <c:v>463</c:v>
                </c:pt>
                <c:pt idx="10">
                  <c:v>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62-462B-A11E-8BE8A877A972}"/>
            </c:ext>
          </c:extLst>
        </c:ser>
        <c:ser>
          <c:idx val="3"/>
          <c:order val="3"/>
          <c:tx>
            <c:strRef>
              <c:f>Sheet2!$J$2</c:f>
              <c:strCache>
                <c:ptCount val="1"/>
                <c:pt idx="0">
                  <c:v>par-8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Sheet2!$J$3:$J$13</c:f>
              <c:numCache>
                <c:formatCode>General</c:formatCode>
                <c:ptCount val="11"/>
                <c:pt idx="0">
                  <c:v>36</c:v>
                </c:pt>
                <c:pt idx="1">
                  <c:v>36</c:v>
                </c:pt>
                <c:pt idx="2">
                  <c:v>44</c:v>
                </c:pt>
                <c:pt idx="3">
                  <c:v>48</c:v>
                </c:pt>
                <c:pt idx="4">
                  <c:v>63</c:v>
                </c:pt>
                <c:pt idx="5">
                  <c:v>79</c:v>
                </c:pt>
                <c:pt idx="6">
                  <c:v>95</c:v>
                </c:pt>
                <c:pt idx="7">
                  <c:v>116</c:v>
                </c:pt>
                <c:pt idx="8">
                  <c:v>138</c:v>
                </c:pt>
                <c:pt idx="9">
                  <c:v>162</c:v>
                </c:pt>
                <c:pt idx="10">
                  <c:v>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62-462B-A11E-8BE8A877A972}"/>
            </c:ext>
          </c:extLst>
        </c:ser>
        <c:ser>
          <c:idx val="4"/>
          <c:order val="4"/>
          <c:tx>
            <c:strRef>
              <c:f>Sheet2!$K$2</c:f>
              <c:strCache>
                <c:ptCount val="1"/>
                <c:pt idx="0">
                  <c:v>par-12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Sheet2!$K$3:$K$13</c:f>
              <c:numCache>
                <c:formatCode>General</c:formatCode>
                <c:ptCount val="11"/>
                <c:pt idx="0">
                  <c:v>155</c:v>
                </c:pt>
                <c:pt idx="1">
                  <c:v>161</c:v>
                </c:pt>
                <c:pt idx="2">
                  <c:v>159</c:v>
                </c:pt>
                <c:pt idx="3">
                  <c:v>168</c:v>
                </c:pt>
                <c:pt idx="4">
                  <c:v>194</c:v>
                </c:pt>
                <c:pt idx="5">
                  <c:v>188</c:v>
                </c:pt>
                <c:pt idx="6">
                  <c:v>201</c:v>
                </c:pt>
                <c:pt idx="7">
                  <c:v>214</c:v>
                </c:pt>
                <c:pt idx="8">
                  <c:v>229</c:v>
                </c:pt>
                <c:pt idx="9">
                  <c:v>228</c:v>
                </c:pt>
                <c:pt idx="10">
                  <c:v>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62-462B-A11E-8BE8A877A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96752"/>
        <c:axId val="1767198192"/>
      </c:scatterChart>
      <c:valAx>
        <c:axId val="1767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8192"/>
        <c:crosses val="autoZero"/>
        <c:crossBetween val="midCat"/>
      </c:valAx>
      <c:valAx>
        <c:axId val="1767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boost </a:t>
            </a:r>
            <a:r>
              <a:rPr lang="en-US" baseline="0"/>
              <a:t>graph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Sheet2!$G$16:$G$26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3-4B4A-83FB-B7DEB50F88BB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par-2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Sheet2!$H$16:$H$26</c:f>
              <c:numCache>
                <c:formatCode>General</c:formatCode>
                <c:ptCount val="11"/>
                <c:pt idx="0">
                  <c:v>0.36842105263157893</c:v>
                </c:pt>
                <c:pt idx="1">
                  <c:v>2.7872340425531914</c:v>
                </c:pt>
                <c:pt idx="2">
                  <c:v>3.2992125984251968</c:v>
                </c:pt>
                <c:pt idx="3">
                  <c:v>3.5330578512396693</c:v>
                </c:pt>
                <c:pt idx="4">
                  <c:v>3.7994791666666665</c:v>
                </c:pt>
                <c:pt idx="5">
                  <c:v>3.8484320557491287</c:v>
                </c:pt>
                <c:pt idx="6">
                  <c:v>3.916354556803995</c:v>
                </c:pt>
                <c:pt idx="7">
                  <c:v>3.9170549860205033</c:v>
                </c:pt>
                <c:pt idx="8">
                  <c:v>3.9200288184438041</c:v>
                </c:pt>
                <c:pt idx="9">
                  <c:v>3.9326036866359448</c:v>
                </c:pt>
                <c:pt idx="10">
                  <c:v>3.9215225563909772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3-4B4A-83FB-B7DEB50F88BB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par-4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Sheet2!$I$16:$I$26</c:f>
              <c:numCache>
                <c:formatCode>General</c:formatCode>
                <c:ptCount val="11"/>
                <c:pt idx="0">
                  <c:v>0.53846153846153844</c:v>
                </c:pt>
                <c:pt idx="1">
                  <c:v>5.6956521739130439</c:v>
                </c:pt>
                <c:pt idx="2">
                  <c:v>8.914893617021276</c:v>
                </c:pt>
                <c:pt idx="3">
                  <c:v>11.554054054054054</c:v>
                </c:pt>
                <c:pt idx="4">
                  <c:v>12.91150442477876</c:v>
                </c:pt>
                <c:pt idx="5">
                  <c:v>13.22754491017964</c:v>
                </c:pt>
                <c:pt idx="6">
                  <c:v>12.49800796812749</c:v>
                </c:pt>
                <c:pt idx="7">
                  <c:v>14.01</c:v>
                </c:pt>
                <c:pt idx="8">
                  <c:v>14.626344086021506</c:v>
                </c:pt>
                <c:pt idx="9">
                  <c:v>14.745140388768899</c:v>
                </c:pt>
                <c:pt idx="10">
                  <c:v>14.848754448398576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3-4B4A-83FB-B7DEB50F88BB}"/>
            </c:ext>
          </c:extLst>
        </c:ser>
        <c:ser>
          <c:idx val="3"/>
          <c:order val="3"/>
          <c:tx>
            <c:strRef>
              <c:f>Sheet2!$J$2</c:f>
              <c:strCache>
                <c:ptCount val="1"/>
                <c:pt idx="0">
                  <c:v>par-8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Sheet2!$J$16:$J$26</c:f>
              <c:numCache>
                <c:formatCode>General</c:formatCode>
                <c:ptCount val="11"/>
                <c:pt idx="0">
                  <c:v>0.19444444444444445</c:v>
                </c:pt>
                <c:pt idx="1">
                  <c:v>3.6388888888888888</c:v>
                </c:pt>
                <c:pt idx="2">
                  <c:v>9.5227272727272734</c:v>
                </c:pt>
                <c:pt idx="3">
                  <c:v>17.8125</c:v>
                </c:pt>
                <c:pt idx="4">
                  <c:v>23.158730158730158</c:v>
                </c:pt>
                <c:pt idx="5">
                  <c:v>27.962025316455698</c:v>
                </c:pt>
                <c:pt idx="6">
                  <c:v>33.021052631578947</c:v>
                </c:pt>
                <c:pt idx="7">
                  <c:v>36.232758620689658</c:v>
                </c:pt>
                <c:pt idx="8">
                  <c:v>39.427536231884055</c:v>
                </c:pt>
                <c:pt idx="9">
                  <c:v>42.141975308641975</c:v>
                </c:pt>
                <c:pt idx="10">
                  <c:v>44.62566844919786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53-4B4A-83FB-B7DEB50F88BB}"/>
            </c:ext>
          </c:extLst>
        </c:ser>
        <c:ser>
          <c:idx val="4"/>
          <c:order val="4"/>
          <c:tx>
            <c:strRef>
              <c:f>Sheet2!$K$2</c:f>
              <c:strCache>
                <c:ptCount val="1"/>
                <c:pt idx="0">
                  <c:v>par-12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Sheet2!$K$16:$K$26</c:f>
              <c:numCache>
                <c:formatCode>General</c:formatCode>
                <c:ptCount val="11"/>
                <c:pt idx="0">
                  <c:v>4.5161290322580643E-2</c:v>
                </c:pt>
                <c:pt idx="1">
                  <c:v>0.81366459627329191</c:v>
                </c:pt>
                <c:pt idx="2">
                  <c:v>2.6352201257861636</c:v>
                </c:pt>
                <c:pt idx="3">
                  <c:v>5.0892857142857144</c:v>
                </c:pt>
                <c:pt idx="4">
                  <c:v>7.5206185567010309</c:v>
                </c:pt>
                <c:pt idx="5">
                  <c:v>11.75</c:v>
                </c:pt>
                <c:pt idx="6">
                  <c:v>15.606965174129353</c:v>
                </c:pt>
                <c:pt idx="7">
                  <c:v>19.640186915887849</c:v>
                </c:pt>
                <c:pt idx="8">
                  <c:v>23.759825327510917</c:v>
                </c:pt>
                <c:pt idx="9">
                  <c:v>29.942982456140349</c:v>
                </c:pt>
                <c:pt idx="10">
                  <c:v>33.785425101214578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53-4B4A-83FB-B7DEB50F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96752"/>
        <c:axId val="1767198192"/>
      </c:scatterChart>
      <c:valAx>
        <c:axId val="1767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8192"/>
        <c:crosses val="autoZero"/>
        <c:crossBetween val="midCat"/>
      </c:valAx>
      <c:valAx>
        <c:axId val="1767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 boost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graph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Sheet3!$G$3:$G$13</c:f>
              <c:numCache>
                <c:formatCode>General</c:formatCode>
                <c:ptCount val="11"/>
                <c:pt idx="0">
                  <c:v>7</c:v>
                </c:pt>
                <c:pt idx="1">
                  <c:v>131</c:v>
                </c:pt>
                <c:pt idx="2">
                  <c:v>419</c:v>
                </c:pt>
                <c:pt idx="3">
                  <c:v>855</c:v>
                </c:pt>
                <c:pt idx="4">
                  <c:v>1459</c:v>
                </c:pt>
                <c:pt idx="5">
                  <c:v>2209</c:v>
                </c:pt>
                <c:pt idx="6">
                  <c:v>3137</c:v>
                </c:pt>
                <c:pt idx="7">
                  <c:v>4203</c:v>
                </c:pt>
                <c:pt idx="8">
                  <c:v>5441</c:v>
                </c:pt>
                <c:pt idx="9">
                  <c:v>6827</c:v>
                </c:pt>
                <c:pt idx="10">
                  <c:v>8345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6-4B1A-8FB5-1D946C4BBC3A}"/>
            </c:ext>
          </c:extLst>
        </c:ser>
        <c:ser>
          <c:idx val="1"/>
          <c:order val="1"/>
          <c:tx>
            <c:strRef>
              <c:f>Sheet3!$H$2</c:f>
              <c:strCache>
                <c:ptCount val="1"/>
                <c:pt idx="0">
                  <c:v>par-2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Sheet3!$H$3:$H$13</c:f>
              <c:numCache>
                <c:formatCode>General</c:formatCode>
                <c:ptCount val="11"/>
                <c:pt idx="0">
                  <c:v>6</c:v>
                </c:pt>
                <c:pt idx="1">
                  <c:v>16</c:v>
                </c:pt>
                <c:pt idx="2">
                  <c:v>24</c:v>
                </c:pt>
                <c:pt idx="3">
                  <c:v>25</c:v>
                </c:pt>
                <c:pt idx="4">
                  <c:v>33</c:v>
                </c:pt>
                <c:pt idx="5">
                  <c:v>43</c:v>
                </c:pt>
                <c:pt idx="6">
                  <c:v>54</c:v>
                </c:pt>
                <c:pt idx="7">
                  <c:v>64</c:v>
                </c:pt>
                <c:pt idx="8">
                  <c:v>78</c:v>
                </c:pt>
                <c:pt idx="9">
                  <c:v>90</c:v>
                </c:pt>
                <c:pt idx="10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6-4B1A-8FB5-1D946C4BBC3A}"/>
            </c:ext>
          </c:extLst>
        </c:ser>
        <c:ser>
          <c:idx val="2"/>
          <c:order val="2"/>
          <c:tx>
            <c:strRef>
              <c:f>Sheet3!$I$2</c:f>
              <c:strCache>
                <c:ptCount val="1"/>
                <c:pt idx="0">
                  <c:v>par-4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Sheet3!$I$3:$I$13</c:f>
              <c:numCache>
                <c:formatCode>General</c:formatCode>
                <c:ptCount val="11"/>
                <c:pt idx="0">
                  <c:v>11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39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76</c:v>
                </c:pt>
                <c:pt idx="9">
                  <c:v>90</c:v>
                </c:pt>
                <c:pt idx="10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6-4B1A-8FB5-1D946C4BBC3A}"/>
            </c:ext>
          </c:extLst>
        </c:ser>
        <c:ser>
          <c:idx val="3"/>
          <c:order val="3"/>
          <c:tx>
            <c:strRef>
              <c:f>Sheet3!$J$2</c:f>
              <c:strCache>
                <c:ptCount val="1"/>
                <c:pt idx="0">
                  <c:v>par-8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Sheet3!$J$3:$J$13</c:f>
              <c:numCache>
                <c:formatCode>General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38</c:v>
                </c:pt>
                <c:pt idx="3">
                  <c:v>46</c:v>
                </c:pt>
                <c:pt idx="4">
                  <c:v>52</c:v>
                </c:pt>
                <c:pt idx="5">
                  <c:v>60</c:v>
                </c:pt>
                <c:pt idx="6">
                  <c:v>71</c:v>
                </c:pt>
                <c:pt idx="7">
                  <c:v>80</c:v>
                </c:pt>
                <c:pt idx="8">
                  <c:v>93</c:v>
                </c:pt>
                <c:pt idx="9">
                  <c:v>104</c:v>
                </c:pt>
                <c:pt idx="10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06-4B1A-8FB5-1D946C4BBC3A}"/>
            </c:ext>
          </c:extLst>
        </c:ser>
        <c:ser>
          <c:idx val="4"/>
          <c:order val="4"/>
          <c:tx>
            <c:strRef>
              <c:f>Sheet3!$K$2</c:f>
              <c:strCache>
                <c:ptCount val="1"/>
                <c:pt idx="0">
                  <c:v>par-12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Sheet3!$K$3:$K$13</c:f>
              <c:numCache>
                <c:formatCode>General</c:formatCode>
                <c:ptCount val="11"/>
                <c:pt idx="0">
                  <c:v>165</c:v>
                </c:pt>
                <c:pt idx="1">
                  <c:v>157</c:v>
                </c:pt>
                <c:pt idx="2">
                  <c:v>163</c:v>
                </c:pt>
                <c:pt idx="3">
                  <c:v>169</c:v>
                </c:pt>
                <c:pt idx="4">
                  <c:v>171</c:v>
                </c:pt>
                <c:pt idx="5">
                  <c:v>180</c:v>
                </c:pt>
                <c:pt idx="6">
                  <c:v>193</c:v>
                </c:pt>
                <c:pt idx="7">
                  <c:v>203</c:v>
                </c:pt>
                <c:pt idx="8">
                  <c:v>217</c:v>
                </c:pt>
                <c:pt idx="9">
                  <c:v>240</c:v>
                </c:pt>
                <c:pt idx="10">
                  <c:v>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06-4B1A-8FB5-1D946C4B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96752"/>
        <c:axId val="1767198192"/>
      </c:scatterChart>
      <c:valAx>
        <c:axId val="1767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8192"/>
        <c:crosses val="autoZero"/>
        <c:crossBetween val="midCat"/>
      </c:valAx>
      <c:valAx>
        <c:axId val="1767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boost </a:t>
            </a:r>
            <a:r>
              <a:rPr lang="en-US" baseline="0"/>
              <a:t>graph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Sheet3!$G$16:$G$26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A-41D2-A885-C28AE3AA5768}"/>
            </c:ext>
          </c:extLst>
        </c:ser>
        <c:ser>
          <c:idx val="1"/>
          <c:order val="1"/>
          <c:tx>
            <c:strRef>
              <c:f>Sheet3!$H$2</c:f>
              <c:strCache>
                <c:ptCount val="1"/>
                <c:pt idx="0">
                  <c:v>par-2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Sheet3!$H$16:$H$26</c:f>
              <c:numCache>
                <c:formatCode>General</c:formatCode>
                <c:ptCount val="11"/>
                <c:pt idx="0">
                  <c:v>1.1666666666666667</c:v>
                </c:pt>
                <c:pt idx="1">
                  <c:v>8.1875</c:v>
                </c:pt>
                <c:pt idx="2">
                  <c:v>17.458333333333332</c:v>
                </c:pt>
                <c:pt idx="3">
                  <c:v>34.200000000000003</c:v>
                </c:pt>
                <c:pt idx="4">
                  <c:v>44.212121212121211</c:v>
                </c:pt>
                <c:pt idx="5">
                  <c:v>51.372093023255815</c:v>
                </c:pt>
                <c:pt idx="6">
                  <c:v>58.092592592592595</c:v>
                </c:pt>
                <c:pt idx="7">
                  <c:v>65.671875</c:v>
                </c:pt>
                <c:pt idx="8">
                  <c:v>69.756410256410263</c:v>
                </c:pt>
                <c:pt idx="9">
                  <c:v>75.855555555555554</c:v>
                </c:pt>
                <c:pt idx="10">
                  <c:v>79.476190476190482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1A-41D2-A885-C28AE3AA5768}"/>
            </c:ext>
          </c:extLst>
        </c:ser>
        <c:ser>
          <c:idx val="2"/>
          <c:order val="2"/>
          <c:tx>
            <c:strRef>
              <c:f>Sheet3!$I$2</c:f>
              <c:strCache>
                <c:ptCount val="1"/>
                <c:pt idx="0">
                  <c:v>par-4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Sheet3!$I$16:$I$26</c:f>
              <c:numCache>
                <c:formatCode>General</c:formatCode>
                <c:ptCount val="11"/>
                <c:pt idx="0">
                  <c:v>0.63636363636363635</c:v>
                </c:pt>
                <c:pt idx="1">
                  <c:v>8.1875</c:v>
                </c:pt>
                <c:pt idx="2">
                  <c:v>17.458333333333332</c:v>
                </c:pt>
                <c:pt idx="3">
                  <c:v>26.71875</c:v>
                </c:pt>
                <c:pt idx="4">
                  <c:v>37.410256410256409</c:v>
                </c:pt>
                <c:pt idx="5">
                  <c:v>50.204545454545453</c:v>
                </c:pt>
                <c:pt idx="6">
                  <c:v>60.32692307692308</c:v>
                </c:pt>
                <c:pt idx="7">
                  <c:v>66.714285714285708</c:v>
                </c:pt>
                <c:pt idx="8">
                  <c:v>71.59210526315789</c:v>
                </c:pt>
                <c:pt idx="9">
                  <c:v>75.855555555555554</c:v>
                </c:pt>
                <c:pt idx="10">
                  <c:v>81.813725490196077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1A-41D2-A885-C28AE3AA5768}"/>
            </c:ext>
          </c:extLst>
        </c:ser>
        <c:ser>
          <c:idx val="3"/>
          <c:order val="3"/>
          <c:tx>
            <c:strRef>
              <c:f>Sheet3!$J$2</c:f>
              <c:strCache>
                <c:ptCount val="1"/>
                <c:pt idx="0">
                  <c:v>par-8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Sheet3!$J$16:$J$26</c:f>
              <c:numCache>
                <c:formatCode>General</c:formatCode>
                <c:ptCount val="11"/>
                <c:pt idx="0">
                  <c:v>0.17499999999999999</c:v>
                </c:pt>
                <c:pt idx="1">
                  <c:v>3.6388888888888888</c:v>
                </c:pt>
                <c:pt idx="2">
                  <c:v>11.026315789473685</c:v>
                </c:pt>
                <c:pt idx="3">
                  <c:v>18.586956521739129</c:v>
                </c:pt>
                <c:pt idx="4">
                  <c:v>28.057692307692307</c:v>
                </c:pt>
                <c:pt idx="5">
                  <c:v>36.81666666666667</c:v>
                </c:pt>
                <c:pt idx="6">
                  <c:v>44.183098591549296</c:v>
                </c:pt>
                <c:pt idx="7">
                  <c:v>52.537500000000001</c:v>
                </c:pt>
                <c:pt idx="8">
                  <c:v>58.505376344086024</c:v>
                </c:pt>
                <c:pt idx="9">
                  <c:v>65.644230769230774</c:v>
                </c:pt>
                <c:pt idx="10">
                  <c:v>70.720338983050851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1A-41D2-A885-C28AE3AA5768}"/>
            </c:ext>
          </c:extLst>
        </c:ser>
        <c:ser>
          <c:idx val="4"/>
          <c:order val="4"/>
          <c:tx>
            <c:strRef>
              <c:f>Sheet3!$K$2</c:f>
              <c:strCache>
                <c:ptCount val="1"/>
                <c:pt idx="0">
                  <c:v>par-12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Sheet3!$K$16:$K$26</c:f>
              <c:numCache>
                <c:formatCode>General</c:formatCode>
                <c:ptCount val="11"/>
                <c:pt idx="0">
                  <c:v>4.2424242424242427E-2</c:v>
                </c:pt>
                <c:pt idx="1">
                  <c:v>0.83439490445859876</c:v>
                </c:pt>
                <c:pt idx="2">
                  <c:v>2.5705521472392636</c:v>
                </c:pt>
                <c:pt idx="3">
                  <c:v>5.059171597633136</c:v>
                </c:pt>
                <c:pt idx="4">
                  <c:v>8.5321637426900576</c:v>
                </c:pt>
                <c:pt idx="5">
                  <c:v>12.272222222222222</c:v>
                </c:pt>
                <c:pt idx="6">
                  <c:v>16.253886010362695</c:v>
                </c:pt>
                <c:pt idx="7">
                  <c:v>20.704433497536947</c:v>
                </c:pt>
                <c:pt idx="8">
                  <c:v>25.073732718894011</c:v>
                </c:pt>
                <c:pt idx="9">
                  <c:v>28.445833333333333</c:v>
                </c:pt>
                <c:pt idx="10">
                  <c:v>32.344961240310077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1A-41D2-A885-C28AE3AA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96752"/>
        <c:axId val="1767198192"/>
      </c:scatterChart>
      <c:valAx>
        <c:axId val="1767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8192"/>
        <c:crosses val="autoZero"/>
        <c:crossBetween val="midCat"/>
      </c:valAx>
      <c:valAx>
        <c:axId val="1767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 boost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Sheet4!$E$35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Sheet4!$O$36:$O$46</c:f>
              <c:numCache>
                <c:formatCode>General</c:formatCode>
                <c:ptCount val="11"/>
                <c:pt idx="0">
                  <c:v>1.3</c:v>
                </c:pt>
                <c:pt idx="1">
                  <c:v>1.5</c:v>
                </c:pt>
                <c:pt idx="2">
                  <c:v>2.1</c:v>
                </c:pt>
                <c:pt idx="3">
                  <c:v>3.2</c:v>
                </c:pt>
                <c:pt idx="4">
                  <c:v>5.0999999999999996</c:v>
                </c:pt>
                <c:pt idx="5">
                  <c:v>7.3</c:v>
                </c:pt>
                <c:pt idx="6">
                  <c:v>8.9</c:v>
                </c:pt>
                <c:pt idx="7">
                  <c:v>12.4</c:v>
                </c:pt>
                <c:pt idx="8">
                  <c:v>15.3</c:v>
                </c:pt>
                <c:pt idx="9">
                  <c:v>19</c:v>
                </c:pt>
                <c:pt idx="10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A-4A74-9074-B1FE07CA78E8}"/>
            </c:ext>
          </c:extLst>
        </c:ser>
        <c:ser>
          <c:idx val="1"/>
          <c:order val="1"/>
          <c:tx>
            <c:strRef>
              <c:f>Sheet4!$E$47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Sheet4!$D$48:$D$58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Sheet4!$O$48:$O$58</c:f>
              <c:numCache>
                <c:formatCode>General</c:formatCode>
                <c:ptCount val="11"/>
                <c:pt idx="0">
                  <c:v>0.1</c:v>
                </c:pt>
                <c:pt idx="1">
                  <c:v>0.9</c:v>
                </c:pt>
                <c:pt idx="2">
                  <c:v>3.9</c:v>
                </c:pt>
                <c:pt idx="3">
                  <c:v>7.9</c:v>
                </c:pt>
                <c:pt idx="4">
                  <c:v>13.9</c:v>
                </c:pt>
                <c:pt idx="5">
                  <c:v>21.3</c:v>
                </c:pt>
                <c:pt idx="6">
                  <c:v>30.5</c:v>
                </c:pt>
                <c:pt idx="7">
                  <c:v>41.8</c:v>
                </c:pt>
                <c:pt idx="8">
                  <c:v>53.4</c:v>
                </c:pt>
                <c:pt idx="9">
                  <c:v>66.400000000000006</c:v>
                </c:pt>
                <c:pt idx="10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A-4A74-9074-B1FE07CA78E8}"/>
            </c:ext>
          </c:extLst>
        </c:ser>
        <c:ser>
          <c:idx val="2"/>
          <c:order val="2"/>
          <c:tx>
            <c:strRef>
              <c:f>Sheet4!$R$35</c:f>
              <c:strCache>
                <c:ptCount val="1"/>
                <c:pt idx="0">
                  <c:v>нижняя граница par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Sheet4!$R$36:$R$46</c:f>
              <c:numCache>
                <c:formatCode>General</c:formatCode>
                <c:ptCount val="11"/>
                <c:pt idx="0">
                  <c:v>1.0006105560485983</c:v>
                </c:pt>
                <c:pt idx="1">
                  <c:v>1.1733393359099911</c:v>
                </c:pt>
                <c:pt idx="2">
                  <c:v>1.9040036015459949</c:v>
                </c:pt>
                <c:pt idx="3">
                  <c:v>2.9386714687279936</c:v>
                </c:pt>
                <c:pt idx="4">
                  <c:v>4.9040036015459947</c:v>
                </c:pt>
                <c:pt idx="5">
                  <c:v>7.0006105560485983</c:v>
                </c:pt>
                <c:pt idx="6">
                  <c:v>8.7040036015459954</c:v>
                </c:pt>
                <c:pt idx="7">
                  <c:v>11.966635657378047</c:v>
                </c:pt>
                <c:pt idx="8">
                  <c:v>15.000610556048599</c:v>
                </c:pt>
                <c:pt idx="9">
                  <c:v>18.284322342513136</c:v>
                </c:pt>
                <c:pt idx="10">
                  <c:v>22.079939221576311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3A-4A74-9074-B1FE07CA78E8}"/>
            </c:ext>
          </c:extLst>
        </c:ser>
        <c:ser>
          <c:idx val="3"/>
          <c:order val="3"/>
          <c:tx>
            <c:strRef>
              <c:f>Sheet4!$S$35</c:f>
              <c:strCache>
                <c:ptCount val="1"/>
                <c:pt idx="0">
                  <c:v>верхняя граница par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Sheet4!$S$36:$S$46</c:f>
              <c:numCache>
                <c:formatCode>General</c:formatCode>
                <c:ptCount val="11"/>
                <c:pt idx="0">
                  <c:v>1.5993894439514018</c:v>
                </c:pt>
                <c:pt idx="1">
                  <c:v>1.8266606640900089</c:v>
                </c:pt>
                <c:pt idx="2">
                  <c:v>2.2959963984540055</c:v>
                </c:pt>
                <c:pt idx="3">
                  <c:v>3.4613285312720068</c:v>
                </c:pt>
                <c:pt idx="4">
                  <c:v>5.2959963984540046</c:v>
                </c:pt>
                <c:pt idx="5">
                  <c:v>7.5993894439514014</c:v>
                </c:pt>
                <c:pt idx="6">
                  <c:v>9.0959963984540053</c:v>
                </c:pt>
                <c:pt idx="7">
                  <c:v>12.833364342621953</c:v>
                </c:pt>
                <c:pt idx="8">
                  <c:v>15.599389443951402</c:v>
                </c:pt>
                <c:pt idx="9">
                  <c:v>19.715677657486864</c:v>
                </c:pt>
                <c:pt idx="10">
                  <c:v>22.720060778423687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3A-4A74-9074-B1FE07CA78E8}"/>
            </c:ext>
          </c:extLst>
        </c:ser>
        <c:ser>
          <c:idx val="4"/>
          <c:order val="4"/>
          <c:tx>
            <c:strRef>
              <c:f>Sheet4!$R$47</c:f>
              <c:strCache>
                <c:ptCount val="1"/>
                <c:pt idx="0">
                  <c:v>нижняя граница 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Sheet4!$D$48:$D$58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Sheet4!$R$48:$R$58</c:f>
              <c:numCache>
                <c:formatCode>General</c:formatCode>
                <c:ptCount val="11"/>
                <c:pt idx="0">
                  <c:v>-9.5996398454005344E-2</c:v>
                </c:pt>
                <c:pt idx="1">
                  <c:v>0.70400360154599462</c:v>
                </c:pt>
                <c:pt idx="2">
                  <c:v>3.7040036015459945</c:v>
                </c:pt>
                <c:pt idx="3">
                  <c:v>7.7040036015459954</c:v>
                </c:pt>
                <c:pt idx="4">
                  <c:v>13.704003601545995</c:v>
                </c:pt>
                <c:pt idx="5">
                  <c:v>21.000610556048599</c:v>
                </c:pt>
                <c:pt idx="6">
                  <c:v>30.17333933590999</c:v>
                </c:pt>
                <c:pt idx="7">
                  <c:v>40.602442224194391</c:v>
                </c:pt>
                <c:pt idx="8">
                  <c:v>53.079939221576311</c:v>
                </c:pt>
                <c:pt idx="9">
                  <c:v>66.079939221576325</c:v>
                </c:pt>
                <c:pt idx="10">
                  <c:v>81.077342937455981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3A-4A74-9074-B1FE07CA78E8}"/>
            </c:ext>
          </c:extLst>
        </c:ser>
        <c:ser>
          <c:idx val="5"/>
          <c:order val="5"/>
          <c:tx>
            <c:strRef>
              <c:f>Sheet4!$S$47</c:f>
              <c:strCache>
                <c:ptCount val="1"/>
                <c:pt idx="0">
                  <c:v>верхняя граница 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Sheet4!$D$48:$D$58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Sheet4!$S$48:$S$58</c:f>
              <c:numCache>
                <c:formatCode>General</c:formatCode>
                <c:ptCount val="11"/>
                <c:pt idx="0">
                  <c:v>0.29599639845400538</c:v>
                </c:pt>
                <c:pt idx="1">
                  <c:v>1.0959963984540053</c:v>
                </c:pt>
                <c:pt idx="2">
                  <c:v>4.0959963984540053</c:v>
                </c:pt>
                <c:pt idx="3">
                  <c:v>8.0959963984540053</c:v>
                </c:pt>
                <c:pt idx="4">
                  <c:v>14.095996398454005</c:v>
                </c:pt>
                <c:pt idx="5">
                  <c:v>21.599389443951402</c:v>
                </c:pt>
                <c:pt idx="6">
                  <c:v>30.82666066409001</c:v>
                </c:pt>
                <c:pt idx="7">
                  <c:v>42.997557775805603</c:v>
                </c:pt>
                <c:pt idx="8">
                  <c:v>53.720060778423687</c:v>
                </c:pt>
                <c:pt idx="9">
                  <c:v>66.720060778423687</c:v>
                </c:pt>
                <c:pt idx="10">
                  <c:v>82.122657062544008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3A-4A74-9074-B1FE07CA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70048"/>
        <c:axId val="1488372928"/>
      </c:scatterChart>
      <c:valAx>
        <c:axId val="14883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372928"/>
        <c:crosses val="autoZero"/>
        <c:crossBetween val="midCat"/>
      </c:valAx>
      <c:valAx>
        <c:axId val="14883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37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boost,</a:t>
            </a:r>
            <a:r>
              <a:rPr lang="en-US" baseline="0"/>
              <a:t> compare second and first method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Sheet4!$E$60</c:f>
              <c:strCache>
                <c:ptCount val="1"/>
                <c:pt idx="0">
                  <c:v>second method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Sheet4!$O$61:$O$71</c:f>
              <c:numCache>
                <c:formatCode>General</c:formatCode>
                <c:ptCount val="11"/>
                <c:pt idx="0">
                  <c:v>0.1</c:v>
                </c:pt>
                <c:pt idx="1">
                  <c:v>0.65</c:v>
                </c:pt>
                <c:pt idx="2">
                  <c:v>1.8833333333333333</c:v>
                </c:pt>
                <c:pt idx="3">
                  <c:v>2.5</c:v>
                </c:pt>
                <c:pt idx="4">
                  <c:v>2.7333333333333334</c:v>
                </c:pt>
                <c:pt idx="5">
                  <c:v>2.9267857142857143</c:v>
                </c:pt>
                <c:pt idx="6">
                  <c:v>3.4305555555555549</c:v>
                </c:pt>
                <c:pt idx="7">
                  <c:v>3.3819597069597074</c:v>
                </c:pt>
                <c:pt idx="8">
                  <c:v>3.4933333333333332</c:v>
                </c:pt>
                <c:pt idx="9">
                  <c:v>3.5047493734335844</c:v>
                </c:pt>
                <c:pt idx="10">
                  <c:v>3.644664031620553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2-466D-981D-E2F88343BEAD}"/>
            </c:ext>
          </c:extLst>
        </c:ser>
        <c:ser>
          <c:idx val="2"/>
          <c:order val="1"/>
          <c:tx>
            <c:strRef>
              <c:f>Sheet4!$R$35</c:f>
              <c:strCache>
                <c:ptCount val="1"/>
                <c:pt idx="0">
                  <c:v>нижняя граница par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Sheet4!$R$61:$R$71</c:f>
              <c:numCache>
                <c:formatCode>General</c:formatCode>
                <c:ptCount val="11"/>
                <c:pt idx="0">
                  <c:v>-9.5996398454005344E-2</c:v>
                </c:pt>
                <c:pt idx="1">
                  <c:v>0.44083511843493534</c:v>
                </c:pt>
                <c:pt idx="2">
                  <c:v>1.728959526249471</c:v>
                </c:pt>
                <c:pt idx="3">
                  <c:v>2.3244251686583977</c:v>
                </c:pt>
                <c:pt idx="4">
                  <c:v>2.6379096456684183</c:v>
                </c:pt>
                <c:pt idx="5">
                  <c:v>2.8271826305697556</c:v>
                </c:pt>
                <c:pt idx="6">
                  <c:v>3.3530280572935287</c:v>
                </c:pt>
                <c:pt idx="7">
                  <c:v>3.2164077404463112</c:v>
                </c:pt>
                <c:pt idx="8">
                  <c:v>3.4217842074510258</c:v>
                </c:pt>
                <c:pt idx="9">
                  <c:v>3.3910900811010993</c:v>
                </c:pt>
                <c:pt idx="10">
                  <c:v>3.5859322254848847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62-466D-981D-E2F88343BEAD}"/>
            </c:ext>
          </c:extLst>
        </c:ser>
        <c:ser>
          <c:idx val="3"/>
          <c:order val="2"/>
          <c:tx>
            <c:strRef>
              <c:f>Sheet4!$S$35</c:f>
              <c:strCache>
                <c:ptCount val="1"/>
                <c:pt idx="0">
                  <c:v>верхняя граница par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Sheet4!$S$61:$S$71</c:f>
              <c:numCache>
                <c:formatCode>General</c:formatCode>
                <c:ptCount val="11"/>
                <c:pt idx="0">
                  <c:v>0.29599639845400538</c:v>
                </c:pt>
                <c:pt idx="1">
                  <c:v>0.85916488156506476</c:v>
                </c:pt>
                <c:pt idx="2">
                  <c:v>2.0377071404171958</c:v>
                </c:pt>
                <c:pt idx="3">
                  <c:v>2.6755748313416023</c:v>
                </c:pt>
                <c:pt idx="4">
                  <c:v>2.8287570209982484</c:v>
                </c:pt>
                <c:pt idx="5">
                  <c:v>3.026388798001673</c:v>
                </c:pt>
                <c:pt idx="6">
                  <c:v>3.5080830538175811</c:v>
                </c:pt>
                <c:pt idx="7">
                  <c:v>3.5475116734731036</c:v>
                </c:pt>
                <c:pt idx="8">
                  <c:v>3.5648824592156405</c:v>
                </c:pt>
                <c:pt idx="9">
                  <c:v>3.6184086657660695</c:v>
                </c:pt>
                <c:pt idx="10">
                  <c:v>3.7033958377562213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62-466D-981D-E2F88343BEAD}"/>
            </c:ext>
          </c:extLst>
        </c:ser>
        <c:ser>
          <c:idx val="1"/>
          <c:order val="3"/>
          <c:tx>
            <c:strRef>
              <c:f>Sheet4!$X$72</c:f>
              <c:strCache>
                <c:ptCount val="1"/>
                <c:pt idx="0">
                  <c:v>first method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Sheet4!$W$73:$W$83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Sheet4!$X$73:$X$83</c:f>
              <c:numCache>
                <c:formatCode>General</c:formatCode>
                <c:ptCount val="11"/>
                <c:pt idx="0">
                  <c:v>3.9772727272727272E-2</c:v>
                </c:pt>
                <c:pt idx="1">
                  <c:v>0.67525773195876293</c:v>
                </c:pt>
                <c:pt idx="2">
                  <c:v>1.5811320754716982</c:v>
                </c:pt>
                <c:pt idx="3">
                  <c:v>2.1867007672634271</c:v>
                </c:pt>
                <c:pt idx="4">
                  <c:v>2.7271028037383176</c:v>
                </c:pt>
                <c:pt idx="5">
                  <c:v>2.989174560216509</c:v>
                </c:pt>
                <c:pt idx="6">
                  <c:v>3.2440537745604963</c:v>
                </c:pt>
                <c:pt idx="7">
                  <c:v>3.3895161290322582</c:v>
                </c:pt>
                <c:pt idx="8">
                  <c:v>3.5125887669464171</c:v>
                </c:pt>
                <c:pt idx="9">
                  <c:v>3.5893796004206098</c:v>
                </c:pt>
                <c:pt idx="10">
                  <c:v>3.636165577342048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62-466D-981D-E2F88343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70048"/>
        <c:axId val="1488372928"/>
      </c:scatterChart>
      <c:valAx>
        <c:axId val="14883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372928"/>
        <c:crosses val="autoZero"/>
        <c:crossBetween val="midCat"/>
      </c:valAx>
      <c:valAx>
        <c:axId val="14883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 boost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37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166686</xdr:rowOff>
    </xdr:from>
    <xdr:to>
      <xdr:col>23</xdr:col>
      <xdr:colOff>323850</xdr:colOff>
      <xdr:row>26</xdr:row>
      <xdr:rowOff>19049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B1E74F6-1C6E-A9E0-2BC4-3CE9C61A4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26</xdr:row>
      <xdr:rowOff>152400</xdr:rowOff>
    </xdr:from>
    <xdr:to>
      <xdr:col>23</xdr:col>
      <xdr:colOff>361950</xdr:colOff>
      <xdr:row>52</xdr:row>
      <xdr:rowOff>4763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C443780-3D68-443F-8E60-E4EBDBD41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166686</xdr:rowOff>
    </xdr:from>
    <xdr:to>
      <xdr:col>23</xdr:col>
      <xdr:colOff>323850</xdr:colOff>
      <xdr:row>26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DDF2DD-015B-42D5-8DB2-6668E7BD1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26</xdr:row>
      <xdr:rowOff>152400</xdr:rowOff>
    </xdr:from>
    <xdr:to>
      <xdr:col>23</xdr:col>
      <xdr:colOff>361950</xdr:colOff>
      <xdr:row>52</xdr:row>
      <xdr:rowOff>4763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1EF9A0-7C31-4F30-B123-B763B627D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166686</xdr:rowOff>
    </xdr:from>
    <xdr:to>
      <xdr:col>23</xdr:col>
      <xdr:colOff>323850</xdr:colOff>
      <xdr:row>26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14F49B-9FF6-4EC8-AF54-32B4A2773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26</xdr:row>
      <xdr:rowOff>152400</xdr:rowOff>
    </xdr:from>
    <xdr:to>
      <xdr:col>23</xdr:col>
      <xdr:colOff>361950</xdr:colOff>
      <xdr:row>52</xdr:row>
      <xdr:rowOff>4763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584A969-46D9-49C2-BBDA-D6B6C5F9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600074</xdr:colOff>
      <xdr:row>9</xdr:row>
      <xdr:rowOff>14286</xdr:rowOff>
    </xdr:from>
    <xdr:to>
      <xdr:col>33</xdr:col>
      <xdr:colOff>361950</xdr:colOff>
      <xdr:row>33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FF90B0F-6894-247B-C53E-E11708EEA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</xdr:colOff>
      <xdr:row>41</xdr:row>
      <xdr:rowOff>47625</xdr:rowOff>
    </xdr:from>
    <xdr:to>
      <xdr:col>33</xdr:col>
      <xdr:colOff>390526</xdr:colOff>
      <xdr:row>63</xdr:row>
      <xdr:rowOff>147639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0A8B37F-3C6A-4DC4-8589-F3AA78670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K26"/>
  <sheetViews>
    <sheetView workbookViewId="0">
      <selection activeCell="K16" sqref="K16:K26"/>
    </sheetView>
  </sheetViews>
  <sheetFormatPr defaultRowHeight="15" x14ac:dyDescent="0.25"/>
  <sheetData>
    <row r="2" spans="6:11" x14ac:dyDescent="0.25">
      <c r="F2" s="1" t="s">
        <v>0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3" spans="6:11" x14ac:dyDescent="0.25">
      <c r="F3" s="1">
        <v>400</v>
      </c>
      <c r="G3" s="1">
        <v>7</v>
      </c>
      <c r="H3" s="1">
        <v>9</v>
      </c>
      <c r="I3" s="1">
        <v>12</v>
      </c>
      <c r="J3" s="1">
        <v>44</v>
      </c>
      <c r="K3" s="1">
        <v>176</v>
      </c>
    </row>
    <row r="4" spans="6:11" x14ac:dyDescent="0.25">
      <c r="F4" s="1">
        <v>1960</v>
      </c>
      <c r="G4" s="1">
        <v>131</v>
      </c>
      <c r="H4" s="1">
        <v>46</v>
      </c>
      <c r="I4" s="1">
        <v>48</v>
      </c>
      <c r="J4" s="1">
        <v>68</v>
      </c>
      <c r="K4" s="1">
        <v>194</v>
      </c>
    </row>
    <row r="5" spans="6:11" x14ac:dyDescent="0.25">
      <c r="F5" s="1">
        <v>3520</v>
      </c>
      <c r="G5" s="1">
        <v>419</v>
      </c>
      <c r="H5" s="1">
        <v>115</v>
      </c>
      <c r="I5" s="1">
        <v>120</v>
      </c>
      <c r="J5" s="1">
        <v>137</v>
      </c>
      <c r="K5" s="1">
        <v>265</v>
      </c>
    </row>
    <row r="6" spans="6:11" x14ac:dyDescent="0.25">
      <c r="F6" s="1">
        <v>5080</v>
      </c>
      <c r="G6" s="1">
        <v>855</v>
      </c>
      <c r="H6" s="1">
        <v>225</v>
      </c>
      <c r="I6" s="1">
        <v>243</v>
      </c>
      <c r="J6" s="1">
        <v>260</v>
      </c>
      <c r="K6" s="1">
        <v>391</v>
      </c>
    </row>
    <row r="7" spans="6:11" x14ac:dyDescent="0.25">
      <c r="F7" s="1">
        <v>6640</v>
      </c>
      <c r="G7" s="1">
        <v>1459</v>
      </c>
      <c r="H7" s="1">
        <v>381</v>
      </c>
      <c r="I7" s="1">
        <v>388</v>
      </c>
      <c r="J7" s="1">
        <v>424</v>
      </c>
      <c r="K7" s="1">
        <v>535</v>
      </c>
    </row>
    <row r="8" spans="6:11" x14ac:dyDescent="0.25">
      <c r="F8" s="1">
        <v>8200</v>
      </c>
      <c r="G8" s="1">
        <v>2209</v>
      </c>
      <c r="H8" s="1">
        <v>572</v>
      </c>
      <c r="I8" s="1">
        <v>580</v>
      </c>
      <c r="J8" s="1">
        <v>609</v>
      </c>
      <c r="K8" s="1">
        <v>739</v>
      </c>
    </row>
    <row r="9" spans="6:11" x14ac:dyDescent="0.25">
      <c r="F9" s="1">
        <v>9760</v>
      </c>
      <c r="G9" s="1">
        <v>3137</v>
      </c>
      <c r="H9" s="1">
        <v>809</v>
      </c>
      <c r="I9" s="1">
        <v>819</v>
      </c>
      <c r="J9" s="1">
        <v>841</v>
      </c>
      <c r="K9" s="1">
        <v>967</v>
      </c>
    </row>
    <row r="10" spans="6:11" x14ac:dyDescent="0.25">
      <c r="F10" s="1">
        <v>11320</v>
      </c>
      <c r="G10" s="1">
        <v>4203</v>
      </c>
      <c r="H10" s="1">
        <v>1089</v>
      </c>
      <c r="I10" s="1">
        <v>1100</v>
      </c>
      <c r="J10" s="1">
        <v>1103</v>
      </c>
      <c r="K10" s="1">
        <v>1240</v>
      </c>
    </row>
    <row r="11" spans="6:11" x14ac:dyDescent="0.25">
      <c r="F11" s="1">
        <v>12880</v>
      </c>
      <c r="G11" s="1">
        <v>5441</v>
      </c>
      <c r="H11" s="1">
        <v>1405</v>
      </c>
      <c r="I11" s="1">
        <v>1402</v>
      </c>
      <c r="J11" s="1">
        <v>1415</v>
      </c>
      <c r="K11" s="1">
        <v>1549</v>
      </c>
    </row>
    <row r="12" spans="6:11" x14ac:dyDescent="0.25">
      <c r="F12" s="1">
        <v>14440</v>
      </c>
      <c r="G12" s="1">
        <v>6827</v>
      </c>
      <c r="H12" s="1">
        <v>1752</v>
      </c>
      <c r="I12" s="1">
        <v>1774</v>
      </c>
      <c r="J12" s="1">
        <v>1774</v>
      </c>
      <c r="K12" s="1">
        <v>1902</v>
      </c>
    </row>
    <row r="13" spans="6:11" x14ac:dyDescent="0.25">
      <c r="F13" s="1">
        <v>16000</v>
      </c>
      <c r="G13" s="1">
        <v>8345</v>
      </c>
      <c r="H13" s="1">
        <v>2133</v>
      </c>
      <c r="I13" s="1">
        <v>2135</v>
      </c>
      <c r="J13" s="1">
        <v>2168</v>
      </c>
      <c r="K13" s="1">
        <v>2295</v>
      </c>
    </row>
    <row r="15" spans="6:11" x14ac:dyDescent="0.25">
      <c r="F15" s="1" t="s">
        <v>0</v>
      </c>
      <c r="G15" s="1" t="s">
        <v>2</v>
      </c>
      <c r="H15" s="1" t="s">
        <v>3</v>
      </c>
      <c r="I15" s="1" t="s">
        <v>4</v>
      </c>
      <c r="J15" s="1" t="s">
        <v>5</v>
      </c>
      <c r="K15" s="1" t="s">
        <v>6</v>
      </c>
    </row>
    <row r="16" spans="6:11" x14ac:dyDescent="0.25">
      <c r="F16" s="1">
        <v>400</v>
      </c>
      <c r="G16" s="1">
        <f>$G3/G3</f>
        <v>1</v>
      </c>
      <c r="H16" s="1">
        <f t="shared" ref="H16:K16" si="0">$G3/H3</f>
        <v>0.77777777777777779</v>
      </c>
      <c r="I16" s="1">
        <f t="shared" si="0"/>
        <v>0.58333333333333337</v>
      </c>
      <c r="J16" s="1">
        <f t="shared" si="0"/>
        <v>0.15909090909090909</v>
      </c>
      <c r="K16" s="1">
        <f t="shared" si="0"/>
        <v>3.9772727272727272E-2</v>
      </c>
    </row>
    <row r="17" spans="6:11" x14ac:dyDescent="0.25">
      <c r="F17" s="1">
        <v>1960</v>
      </c>
      <c r="G17" s="1">
        <f t="shared" ref="G17:K26" si="1">$G4/G4</f>
        <v>1</v>
      </c>
      <c r="H17" s="1">
        <f t="shared" si="1"/>
        <v>2.847826086956522</v>
      </c>
      <c r="I17" s="1">
        <f t="shared" si="1"/>
        <v>2.7291666666666665</v>
      </c>
      <c r="J17" s="1">
        <f t="shared" si="1"/>
        <v>1.9264705882352942</v>
      </c>
      <c r="K17" s="1">
        <f t="shared" si="1"/>
        <v>0.67525773195876293</v>
      </c>
    </row>
    <row r="18" spans="6:11" x14ac:dyDescent="0.25">
      <c r="F18" s="1">
        <v>3520</v>
      </c>
      <c r="G18" s="1">
        <f t="shared" si="1"/>
        <v>1</v>
      </c>
      <c r="H18" s="1">
        <f t="shared" si="1"/>
        <v>3.6434782608695651</v>
      </c>
      <c r="I18" s="1">
        <f t="shared" si="1"/>
        <v>3.4916666666666667</v>
      </c>
      <c r="J18" s="1">
        <f t="shared" si="1"/>
        <v>3.0583941605839415</v>
      </c>
      <c r="K18" s="1">
        <f t="shared" si="1"/>
        <v>1.5811320754716982</v>
      </c>
    </row>
    <row r="19" spans="6:11" x14ac:dyDescent="0.25">
      <c r="F19" s="1">
        <v>5080</v>
      </c>
      <c r="G19" s="1">
        <f t="shared" si="1"/>
        <v>1</v>
      </c>
      <c r="H19" s="1">
        <f t="shared" si="1"/>
        <v>3.8</v>
      </c>
      <c r="I19" s="1">
        <f t="shared" si="1"/>
        <v>3.5185185185185186</v>
      </c>
      <c r="J19" s="1">
        <f t="shared" si="1"/>
        <v>3.2884615384615383</v>
      </c>
      <c r="K19" s="1">
        <f t="shared" si="1"/>
        <v>2.1867007672634271</v>
      </c>
    </row>
    <row r="20" spans="6:11" x14ac:dyDescent="0.25">
      <c r="F20" s="1">
        <v>6640</v>
      </c>
      <c r="G20" s="1">
        <f t="shared" si="1"/>
        <v>1</v>
      </c>
      <c r="H20" s="1">
        <f t="shared" si="1"/>
        <v>3.8293963254593177</v>
      </c>
      <c r="I20" s="1">
        <f t="shared" si="1"/>
        <v>3.7603092783505154</v>
      </c>
      <c r="J20" s="1">
        <f t="shared" si="1"/>
        <v>3.4410377358490565</v>
      </c>
      <c r="K20" s="1">
        <f t="shared" si="1"/>
        <v>2.7271028037383176</v>
      </c>
    </row>
    <row r="21" spans="6:11" x14ac:dyDescent="0.25">
      <c r="F21" s="1">
        <v>8200</v>
      </c>
      <c r="G21" s="1">
        <f t="shared" si="1"/>
        <v>1</v>
      </c>
      <c r="H21" s="1">
        <f t="shared" si="1"/>
        <v>3.8618881118881121</v>
      </c>
      <c r="I21" s="1">
        <f t="shared" si="1"/>
        <v>3.8086206896551724</v>
      </c>
      <c r="J21" s="1">
        <f t="shared" si="1"/>
        <v>3.6272577996715927</v>
      </c>
      <c r="K21" s="1">
        <f t="shared" si="1"/>
        <v>2.989174560216509</v>
      </c>
    </row>
    <row r="22" spans="6:11" x14ac:dyDescent="0.25">
      <c r="F22" s="1">
        <v>9760</v>
      </c>
      <c r="G22" s="1">
        <f t="shared" si="1"/>
        <v>1</v>
      </c>
      <c r="H22" s="1">
        <f t="shared" si="1"/>
        <v>3.8776266996291717</v>
      </c>
      <c r="I22" s="1">
        <f t="shared" si="1"/>
        <v>3.8302808302808304</v>
      </c>
      <c r="J22" s="1">
        <f t="shared" si="1"/>
        <v>3.7300832342449466</v>
      </c>
      <c r="K22" s="1">
        <f t="shared" si="1"/>
        <v>3.2440537745604963</v>
      </c>
    </row>
    <row r="23" spans="6:11" x14ac:dyDescent="0.25">
      <c r="F23" s="1">
        <v>11320</v>
      </c>
      <c r="G23" s="1">
        <f t="shared" si="1"/>
        <v>1</v>
      </c>
      <c r="H23" s="1">
        <f t="shared" si="1"/>
        <v>3.8595041322314048</v>
      </c>
      <c r="I23" s="1">
        <f t="shared" si="1"/>
        <v>3.8209090909090908</v>
      </c>
      <c r="J23" s="1">
        <f t="shared" si="1"/>
        <v>3.8105167724388034</v>
      </c>
      <c r="K23" s="1">
        <f t="shared" si="1"/>
        <v>3.3895161290322582</v>
      </c>
    </row>
    <row r="24" spans="6:11" x14ac:dyDescent="0.25">
      <c r="F24" s="1">
        <v>12880</v>
      </c>
      <c r="G24" s="1">
        <f t="shared" si="1"/>
        <v>1</v>
      </c>
      <c r="H24" s="1">
        <f t="shared" si="1"/>
        <v>3.8725978647686832</v>
      </c>
      <c r="I24" s="1">
        <f t="shared" si="1"/>
        <v>3.8808844507845937</v>
      </c>
      <c r="J24" s="1">
        <f t="shared" si="1"/>
        <v>3.8452296819787986</v>
      </c>
      <c r="K24" s="1">
        <f t="shared" si="1"/>
        <v>3.5125887669464171</v>
      </c>
    </row>
    <row r="25" spans="6:11" x14ac:dyDescent="0.25">
      <c r="F25" s="1">
        <v>14440</v>
      </c>
      <c r="G25" s="1">
        <f t="shared" si="1"/>
        <v>1</v>
      </c>
      <c r="H25" s="1">
        <f t="shared" si="1"/>
        <v>3.8966894977168951</v>
      </c>
      <c r="I25" s="1">
        <f t="shared" si="1"/>
        <v>3.8483652762119505</v>
      </c>
      <c r="J25" s="1">
        <f t="shared" si="1"/>
        <v>3.8483652762119505</v>
      </c>
      <c r="K25" s="1">
        <f t="shared" si="1"/>
        <v>3.5893796004206098</v>
      </c>
    </row>
    <row r="26" spans="6:11" x14ac:dyDescent="0.25">
      <c r="F26" s="1">
        <v>16000</v>
      </c>
      <c r="G26" s="1">
        <f t="shared" si="1"/>
        <v>1</v>
      </c>
      <c r="H26" s="1">
        <f t="shared" si="1"/>
        <v>3.9123300515705579</v>
      </c>
      <c r="I26" s="1">
        <f t="shared" si="1"/>
        <v>3.908665105386417</v>
      </c>
      <c r="J26" s="1">
        <f t="shared" si="1"/>
        <v>3.8491697416974171</v>
      </c>
      <c r="K26" s="1">
        <f t="shared" si="1"/>
        <v>3.636165577342048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07BD-893E-4631-B92B-F780F978B794}">
  <dimension ref="F2:K26"/>
  <sheetViews>
    <sheetView workbookViewId="0">
      <selection activeCell="L35" sqref="L35"/>
    </sheetView>
  </sheetViews>
  <sheetFormatPr defaultRowHeight="15" x14ac:dyDescent="0.25"/>
  <sheetData>
    <row r="2" spans="6:11" x14ac:dyDescent="0.25">
      <c r="F2" s="1" t="s">
        <v>0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3" spans="6:11" x14ac:dyDescent="0.25">
      <c r="F3" s="1">
        <v>400</v>
      </c>
      <c r="G3" s="1">
        <v>7</v>
      </c>
      <c r="H3" s="1">
        <v>19</v>
      </c>
      <c r="I3" s="1">
        <v>13</v>
      </c>
      <c r="J3" s="1">
        <v>36</v>
      </c>
      <c r="K3" s="1">
        <v>155</v>
      </c>
    </row>
    <row r="4" spans="6:11" x14ac:dyDescent="0.25">
      <c r="F4" s="1">
        <v>1960</v>
      </c>
      <c r="G4" s="1">
        <v>131</v>
      </c>
      <c r="H4" s="1">
        <v>47</v>
      </c>
      <c r="I4" s="1">
        <v>23</v>
      </c>
      <c r="J4" s="1">
        <v>36</v>
      </c>
      <c r="K4" s="1">
        <v>161</v>
      </c>
    </row>
    <row r="5" spans="6:11" x14ac:dyDescent="0.25">
      <c r="F5" s="1">
        <v>3520</v>
      </c>
      <c r="G5" s="1">
        <v>419</v>
      </c>
      <c r="H5" s="1">
        <v>127</v>
      </c>
      <c r="I5" s="1">
        <v>47</v>
      </c>
      <c r="J5" s="1">
        <v>44</v>
      </c>
      <c r="K5" s="1">
        <v>159</v>
      </c>
    </row>
    <row r="6" spans="6:11" x14ac:dyDescent="0.25">
      <c r="F6" s="1">
        <v>5080</v>
      </c>
      <c r="G6" s="1">
        <v>855</v>
      </c>
      <c r="H6" s="1">
        <v>242</v>
      </c>
      <c r="I6" s="1">
        <v>74</v>
      </c>
      <c r="J6" s="1">
        <v>48</v>
      </c>
      <c r="K6" s="1">
        <v>168</v>
      </c>
    </row>
    <row r="7" spans="6:11" x14ac:dyDescent="0.25">
      <c r="F7" s="1">
        <v>6640</v>
      </c>
      <c r="G7" s="1">
        <v>1459</v>
      </c>
      <c r="H7" s="1">
        <v>384</v>
      </c>
      <c r="I7" s="1">
        <v>113</v>
      </c>
      <c r="J7" s="1">
        <v>63</v>
      </c>
      <c r="K7" s="1">
        <v>194</v>
      </c>
    </row>
    <row r="8" spans="6:11" x14ac:dyDescent="0.25">
      <c r="F8" s="1">
        <v>8200</v>
      </c>
      <c r="G8" s="1">
        <v>2209</v>
      </c>
      <c r="H8" s="1">
        <v>574</v>
      </c>
      <c r="I8" s="1">
        <v>167</v>
      </c>
      <c r="J8" s="1">
        <v>79</v>
      </c>
      <c r="K8" s="1">
        <v>188</v>
      </c>
    </row>
    <row r="9" spans="6:11" x14ac:dyDescent="0.25">
      <c r="F9" s="1">
        <v>9760</v>
      </c>
      <c r="G9" s="1">
        <v>3137</v>
      </c>
      <c r="H9" s="1">
        <v>801</v>
      </c>
      <c r="I9" s="1">
        <v>251</v>
      </c>
      <c r="J9" s="1">
        <v>95</v>
      </c>
      <c r="K9" s="1">
        <v>201</v>
      </c>
    </row>
    <row r="10" spans="6:11" x14ac:dyDescent="0.25">
      <c r="F10" s="1">
        <v>11320</v>
      </c>
      <c r="G10" s="1">
        <v>4203</v>
      </c>
      <c r="H10" s="1">
        <v>1073</v>
      </c>
      <c r="I10" s="1">
        <v>300</v>
      </c>
      <c r="J10" s="1">
        <v>116</v>
      </c>
      <c r="K10" s="1">
        <v>214</v>
      </c>
    </row>
    <row r="11" spans="6:11" x14ac:dyDescent="0.25">
      <c r="F11" s="1">
        <v>12880</v>
      </c>
      <c r="G11" s="1">
        <v>5441</v>
      </c>
      <c r="H11" s="1">
        <v>1388</v>
      </c>
      <c r="I11" s="1">
        <v>372</v>
      </c>
      <c r="J11" s="1">
        <v>138</v>
      </c>
      <c r="K11" s="1">
        <v>229</v>
      </c>
    </row>
    <row r="12" spans="6:11" x14ac:dyDescent="0.25">
      <c r="F12" s="1">
        <v>14440</v>
      </c>
      <c r="G12" s="1">
        <v>6827</v>
      </c>
      <c r="H12" s="1">
        <v>1736</v>
      </c>
      <c r="I12" s="1">
        <v>463</v>
      </c>
      <c r="J12" s="1">
        <v>162</v>
      </c>
      <c r="K12" s="1">
        <v>228</v>
      </c>
    </row>
    <row r="13" spans="6:11" x14ac:dyDescent="0.25">
      <c r="F13" s="1">
        <v>16000</v>
      </c>
      <c r="G13" s="1">
        <v>8345</v>
      </c>
      <c r="H13" s="1">
        <v>2128</v>
      </c>
      <c r="I13" s="1">
        <v>562</v>
      </c>
      <c r="J13" s="1">
        <v>187</v>
      </c>
      <c r="K13" s="1">
        <v>247</v>
      </c>
    </row>
    <row r="15" spans="6:11" x14ac:dyDescent="0.25">
      <c r="F15" s="1" t="s">
        <v>0</v>
      </c>
      <c r="G15" s="1" t="s">
        <v>2</v>
      </c>
      <c r="H15" s="1" t="s">
        <v>3</v>
      </c>
      <c r="I15" s="1" t="s">
        <v>4</v>
      </c>
      <c r="J15" s="1" t="s">
        <v>5</v>
      </c>
      <c r="K15" s="1" t="s">
        <v>6</v>
      </c>
    </row>
    <row r="16" spans="6:11" x14ac:dyDescent="0.25">
      <c r="F16" s="1">
        <v>400</v>
      </c>
      <c r="G16" s="1">
        <f>$G3/G3</f>
        <v>1</v>
      </c>
      <c r="H16" s="1">
        <f t="shared" ref="H16:K16" si="0">$G3/H3</f>
        <v>0.36842105263157893</v>
      </c>
      <c r="I16" s="1">
        <f t="shared" si="0"/>
        <v>0.53846153846153844</v>
      </c>
      <c r="J16" s="1">
        <f t="shared" si="0"/>
        <v>0.19444444444444445</v>
      </c>
      <c r="K16" s="1">
        <f t="shared" si="0"/>
        <v>4.5161290322580643E-2</v>
      </c>
    </row>
    <row r="17" spans="6:11" x14ac:dyDescent="0.25">
      <c r="F17" s="1">
        <v>1960</v>
      </c>
      <c r="G17" s="1">
        <f t="shared" ref="G17:K26" si="1">$G4/G4</f>
        <v>1</v>
      </c>
      <c r="H17" s="1">
        <f t="shared" si="1"/>
        <v>2.7872340425531914</v>
      </c>
      <c r="I17" s="1">
        <f t="shared" si="1"/>
        <v>5.6956521739130439</v>
      </c>
      <c r="J17" s="1">
        <f t="shared" si="1"/>
        <v>3.6388888888888888</v>
      </c>
      <c r="K17" s="1">
        <f t="shared" si="1"/>
        <v>0.81366459627329191</v>
      </c>
    </row>
    <row r="18" spans="6:11" x14ac:dyDescent="0.25">
      <c r="F18" s="1">
        <v>3520</v>
      </c>
      <c r="G18" s="1">
        <f t="shared" si="1"/>
        <v>1</v>
      </c>
      <c r="H18" s="1">
        <f t="shared" si="1"/>
        <v>3.2992125984251968</v>
      </c>
      <c r="I18" s="1">
        <f t="shared" si="1"/>
        <v>8.914893617021276</v>
      </c>
      <c r="J18" s="1">
        <f t="shared" si="1"/>
        <v>9.5227272727272734</v>
      </c>
      <c r="K18" s="1">
        <f t="shared" si="1"/>
        <v>2.6352201257861636</v>
      </c>
    </row>
    <row r="19" spans="6:11" x14ac:dyDescent="0.25">
      <c r="F19" s="1">
        <v>5080</v>
      </c>
      <c r="G19" s="1">
        <f t="shared" si="1"/>
        <v>1</v>
      </c>
      <c r="H19" s="1">
        <f t="shared" si="1"/>
        <v>3.5330578512396693</v>
      </c>
      <c r="I19" s="1">
        <f t="shared" si="1"/>
        <v>11.554054054054054</v>
      </c>
      <c r="J19" s="1">
        <f t="shared" si="1"/>
        <v>17.8125</v>
      </c>
      <c r="K19" s="1">
        <f t="shared" si="1"/>
        <v>5.0892857142857144</v>
      </c>
    </row>
    <row r="20" spans="6:11" x14ac:dyDescent="0.25">
      <c r="F20" s="1">
        <v>6640</v>
      </c>
      <c r="G20" s="1">
        <f t="shared" si="1"/>
        <v>1</v>
      </c>
      <c r="H20" s="1">
        <f t="shared" si="1"/>
        <v>3.7994791666666665</v>
      </c>
      <c r="I20" s="1">
        <f t="shared" si="1"/>
        <v>12.91150442477876</v>
      </c>
      <c r="J20" s="1">
        <f t="shared" si="1"/>
        <v>23.158730158730158</v>
      </c>
      <c r="K20" s="1">
        <f t="shared" si="1"/>
        <v>7.5206185567010309</v>
      </c>
    </row>
    <row r="21" spans="6:11" x14ac:dyDescent="0.25">
      <c r="F21" s="1">
        <v>8200</v>
      </c>
      <c r="G21" s="1">
        <f t="shared" si="1"/>
        <v>1</v>
      </c>
      <c r="H21" s="1">
        <f t="shared" si="1"/>
        <v>3.8484320557491287</v>
      </c>
      <c r="I21" s="1">
        <f t="shared" si="1"/>
        <v>13.22754491017964</v>
      </c>
      <c r="J21" s="1">
        <f t="shared" si="1"/>
        <v>27.962025316455698</v>
      </c>
      <c r="K21" s="1">
        <f t="shared" si="1"/>
        <v>11.75</v>
      </c>
    </row>
    <row r="22" spans="6:11" x14ac:dyDescent="0.25">
      <c r="F22" s="1">
        <v>9760</v>
      </c>
      <c r="G22" s="1">
        <f t="shared" si="1"/>
        <v>1</v>
      </c>
      <c r="H22" s="1">
        <f t="shared" si="1"/>
        <v>3.916354556803995</v>
      </c>
      <c r="I22" s="1">
        <f t="shared" si="1"/>
        <v>12.49800796812749</v>
      </c>
      <c r="J22" s="1">
        <f t="shared" si="1"/>
        <v>33.021052631578947</v>
      </c>
      <c r="K22" s="1">
        <f t="shared" si="1"/>
        <v>15.606965174129353</v>
      </c>
    </row>
    <row r="23" spans="6:11" x14ac:dyDescent="0.25">
      <c r="F23" s="1">
        <v>11320</v>
      </c>
      <c r="G23" s="1">
        <f t="shared" si="1"/>
        <v>1</v>
      </c>
      <c r="H23" s="1">
        <f t="shared" si="1"/>
        <v>3.9170549860205033</v>
      </c>
      <c r="I23" s="1">
        <f t="shared" si="1"/>
        <v>14.01</v>
      </c>
      <c r="J23" s="1">
        <f t="shared" si="1"/>
        <v>36.232758620689658</v>
      </c>
      <c r="K23" s="1">
        <f t="shared" si="1"/>
        <v>19.640186915887849</v>
      </c>
    </row>
    <row r="24" spans="6:11" x14ac:dyDescent="0.25">
      <c r="F24" s="1">
        <v>12880</v>
      </c>
      <c r="G24" s="1">
        <f t="shared" si="1"/>
        <v>1</v>
      </c>
      <c r="H24" s="1">
        <f t="shared" si="1"/>
        <v>3.9200288184438041</v>
      </c>
      <c r="I24" s="1">
        <f t="shared" si="1"/>
        <v>14.626344086021506</v>
      </c>
      <c r="J24" s="1">
        <f t="shared" si="1"/>
        <v>39.427536231884055</v>
      </c>
      <c r="K24" s="1">
        <f t="shared" si="1"/>
        <v>23.759825327510917</v>
      </c>
    </row>
    <row r="25" spans="6:11" x14ac:dyDescent="0.25">
      <c r="F25" s="1">
        <v>14440</v>
      </c>
      <c r="G25" s="1">
        <f t="shared" si="1"/>
        <v>1</v>
      </c>
      <c r="H25" s="1">
        <f t="shared" si="1"/>
        <v>3.9326036866359448</v>
      </c>
      <c r="I25" s="1">
        <f t="shared" si="1"/>
        <v>14.745140388768899</v>
      </c>
      <c r="J25" s="1">
        <f t="shared" si="1"/>
        <v>42.141975308641975</v>
      </c>
      <c r="K25" s="1">
        <f t="shared" si="1"/>
        <v>29.942982456140349</v>
      </c>
    </row>
    <row r="26" spans="6:11" x14ac:dyDescent="0.25">
      <c r="F26" s="1">
        <v>16000</v>
      </c>
      <c r="G26" s="1">
        <f t="shared" si="1"/>
        <v>1</v>
      </c>
      <c r="H26" s="1">
        <f t="shared" si="1"/>
        <v>3.9215225563909772</v>
      </c>
      <c r="I26" s="1">
        <f t="shared" si="1"/>
        <v>14.848754448398576</v>
      </c>
      <c r="J26" s="1">
        <f t="shared" si="1"/>
        <v>44.62566844919786</v>
      </c>
      <c r="K26" s="1">
        <f t="shared" si="1"/>
        <v>33.785425101214578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678E-4959-4061-A20A-D09B98D26CA4}">
  <dimension ref="F2:K26"/>
  <sheetViews>
    <sheetView workbookViewId="0">
      <selection activeCell="L28" sqref="L28"/>
    </sheetView>
  </sheetViews>
  <sheetFormatPr defaultRowHeight="15" x14ac:dyDescent="0.25"/>
  <sheetData>
    <row r="2" spans="6:11" x14ac:dyDescent="0.25">
      <c r="F2" s="1" t="s">
        <v>0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3" spans="6:11" x14ac:dyDescent="0.25">
      <c r="F3" s="1">
        <v>400</v>
      </c>
      <c r="G3" s="1">
        <v>7</v>
      </c>
      <c r="H3" s="1">
        <v>6</v>
      </c>
      <c r="I3" s="1">
        <v>11</v>
      </c>
      <c r="J3" s="1">
        <v>40</v>
      </c>
      <c r="K3" s="1">
        <v>165</v>
      </c>
    </row>
    <row r="4" spans="6:11" x14ac:dyDescent="0.25">
      <c r="F4" s="1">
        <v>1960</v>
      </c>
      <c r="G4" s="1">
        <v>131</v>
      </c>
      <c r="H4" s="1">
        <v>16</v>
      </c>
      <c r="I4" s="1">
        <v>16</v>
      </c>
      <c r="J4" s="1">
        <v>36</v>
      </c>
      <c r="K4" s="1">
        <v>157</v>
      </c>
    </row>
    <row r="5" spans="6:11" x14ac:dyDescent="0.25">
      <c r="F5" s="1">
        <v>3520</v>
      </c>
      <c r="G5" s="1">
        <v>419</v>
      </c>
      <c r="H5" s="1">
        <v>24</v>
      </c>
      <c r="I5" s="1">
        <v>24</v>
      </c>
      <c r="J5" s="1">
        <v>38</v>
      </c>
      <c r="K5" s="1">
        <v>163</v>
      </c>
    </row>
    <row r="6" spans="6:11" x14ac:dyDescent="0.25">
      <c r="F6" s="1">
        <v>5080</v>
      </c>
      <c r="G6" s="1">
        <v>855</v>
      </c>
      <c r="H6" s="1">
        <v>25</v>
      </c>
      <c r="I6" s="1">
        <v>32</v>
      </c>
      <c r="J6" s="1">
        <v>46</v>
      </c>
      <c r="K6" s="1">
        <v>169</v>
      </c>
    </row>
    <row r="7" spans="6:11" x14ac:dyDescent="0.25">
      <c r="F7" s="1">
        <v>6640</v>
      </c>
      <c r="G7" s="1">
        <v>1459</v>
      </c>
      <c r="H7" s="1">
        <v>33</v>
      </c>
      <c r="I7" s="1">
        <v>39</v>
      </c>
      <c r="J7" s="1">
        <v>52</v>
      </c>
      <c r="K7" s="1">
        <v>171</v>
      </c>
    </row>
    <row r="8" spans="6:11" x14ac:dyDescent="0.25">
      <c r="F8" s="1">
        <v>8200</v>
      </c>
      <c r="G8" s="1">
        <v>2209</v>
      </c>
      <c r="H8" s="1">
        <v>43</v>
      </c>
      <c r="I8" s="1">
        <v>44</v>
      </c>
      <c r="J8" s="1">
        <v>60</v>
      </c>
      <c r="K8" s="1">
        <v>180</v>
      </c>
    </row>
    <row r="9" spans="6:11" x14ac:dyDescent="0.25">
      <c r="F9" s="1">
        <v>9760</v>
      </c>
      <c r="G9" s="1">
        <v>3137</v>
      </c>
      <c r="H9" s="1">
        <v>54</v>
      </c>
      <c r="I9" s="1">
        <v>52</v>
      </c>
      <c r="J9" s="1">
        <v>71</v>
      </c>
      <c r="K9" s="1">
        <v>193</v>
      </c>
    </row>
    <row r="10" spans="6:11" x14ac:dyDescent="0.25">
      <c r="F10" s="1">
        <v>11320</v>
      </c>
      <c r="G10" s="1">
        <v>4203</v>
      </c>
      <c r="H10" s="1">
        <v>64</v>
      </c>
      <c r="I10" s="1">
        <v>63</v>
      </c>
      <c r="J10" s="1">
        <v>80</v>
      </c>
      <c r="K10" s="1">
        <v>203</v>
      </c>
    </row>
    <row r="11" spans="6:11" x14ac:dyDescent="0.25">
      <c r="F11" s="1">
        <v>12880</v>
      </c>
      <c r="G11" s="1">
        <v>5441</v>
      </c>
      <c r="H11" s="1">
        <v>78</v>
      </c>
      <c r="I11" s="1">
        <v>76</v>
      </c>
      <c r="J11" s="1">
        <v>93</v>
      </c>
      <c r="K11" s="1">
        <v>217</v>
      </c>
    </row>
    <row r="12" spans="6:11" x14ac:dyDescent="0.25">
      <c r="F12" s="1">
        <v>14440</v>
      </c>
      <c r="G12" s="1">
        <v>6827</v>
      </c>
      <c r="H12" s="1">
        <v>90</v>
      </c>
      <c r="I12" s="1">
        <v>90</v>
      </c>
      <c r="J12" s="1">
        <v>104</v>
      </c>
      <c r="K12" s="1">
        <v>240</v>
      </c>
    </row>
    <row r="13" spans="6:11" x14ac:dyDescent="0.25">
      <c r="F13" s="1">
        <v>16000</v>
      </c>
      <c r="G13" s="1">
        <v>8345</v>
      </c>
      <c r="H13" s="1">
        <v>105</v>
      </c>
      <c r="I13" s="1">
        <v>102</v>
      </c>
      <c r="J13" s="1">
        <v>118</v>
      </c>
      <c r="K13" s="1">
        <v>258</v>
      </c>
    </row>
    <row r="15" spans="6:11" x14ac:dyDescent="0.25">
      <c r="F15" s="1" t="s">
        <v>0</v>
      </c>
      <c r="G15" s="1" t="s">
        <v>2</v>
      </c>
      <c r="H15" s="1" t="s">
        <v>3</v>
      </c>
      <c r="I15" s="1" t="s">
        <v>4</v>
      </c>
      <c r="J15" s="1" t="s">
        <v>5</v>
      </c>
      <c r="K15" s="1" t="s">
        <v>6</v>
      </c>
    </row>
    <row r="16" spans="6:11" x14ac:dyDescent="0.25">
      <c r="F16" s="1">
        <v>400</v>
      </c>
      <c r="G16" s="1">
        <f>$G3/G3</f>
        <v>1</v>
      </c>
      <c r="H16" s="1">
        <f t="shared" ref="H16:K16" si="0">$G3/H3</f>
        <v>1.1666666666666667</v>
      </c>
      <c r="I16" s="1">
        <f t="shared" si="0"/>
        <v>0.63636363636363635</v>
      </c>
      <c r="J16" s="1">
        <f t="shared" si="0"/>
        <v>0.17499999999999999</v>
      </c>
      <c r="K16" s="1">
        <f t="shared" si="0"/>
        <v>4.2424242424242427E-2</v>
      </c>
    </row>
    <row r="17" spans="6:11" x14ac:dyDescent="0.25">
      <c r="F17" s="1">
        <v>1960</v>
      </c>
      <c r="G17" s="1">
        <f t="shared" ref="G17:K26" si="1">$G4/G4</f>
        <v>1</v>
      </c>
      <c r="H17" s="1">
        <f t="shared" si="1"/>
        <v>8.1875</v>
      </c>
      <c r="I17" s="1">
        <f t="shared" si="1"/>
        <v>8.1875</v>
      </c>
      <c r="J17" s="1">
        <f t="shared" si="1"/>
        <v>3.6388888888888888</v>
      </c>
      <c r="K17" s="1">
        <f t="shared" si="1"/>
        <v>0.83439490445859876</v>
      </c>
    </row>
    <row r="18" spans="6:11" x14ac:dyDescent="0.25">
      <c r="F18" s="1">
        <v>3520</v>
      </c>
      <c r="G18" s="1">
        <f t="shared" si="1"/>
        <v>1</v>
      </c>
      <c r="H18" s="1">
        <f t="shared" si="1"/>
        <v>17.458333333333332</v>
      </c>
      <c r="I18" s="1">
        <f t="shared" si="1"/>
        <v>17.458333333333332</v>
      </c>
      <c r="J18" s="1">
        <f t="shared" si="1"/>
        <v>11.026315789473685</v>
      </c>
      <c r="K18" s="1">
        <f t="shared" si="1"/>
        <v>2.5705521472392636</v>
      </c>
    </row>
    <row r="19" spans="6:11" x14ac:dyDescent="0.25">
      <c r="F19" s="1">
        <v>5080</v>
      </c>
      <c r="G19" s="1">
        <f t="shared" si="1"/>
        <v>1</v>
      </c>
      <c r="H19" s="1">
        <f t="shared" si="1"/>
        <v>34.200000000000003</v>
      </c>
      <c r="I19" s="1">
        <f t="shared" si="1"/>
        <v>26.71875</v>
      </c>
      <c r="J19" s="1">
        <f t="shared" si="1"/>
        <v>18.586956521739129</v>
      </c>
      <c r="K19" s="1">
        <f t="shared" si="1"/>
        <v>5.059171597633136</v>
      </c>
    </row>
    <row r="20" spans="6:11" x14ac:dyDescent="0.25">
      <c r="F20" s="1">
        <v>6640</v>
      </c>
      <c r="G20" s="1">
        <f t="shared" si="1"/>
        <v>1</v>
      </c>
      <c r="H20" s="1">
        <f t="shared" si="1"/>
        <v>44.212121212121211</v>
      </c>
      <c r="I20" s="1">
        <f t="shared" si="1"/>
        <v>37.410256410256409</v>
      </c>
      <c r="J20" s="1">
        <f t="shared" si="1"/>
        <v>28.057692307692307</v>
      </c>
      <c r="K20" s="1">
        <f t="shared" si="1"/>
        <v>8.5321637426900576</v>
      </c>
    </row>
    <row r="21" spans="6:11" x14ac:dyDescent="0.25">
      <c r="F21" s="1">
        <v>8200</v>
      </c>
      <c r="G21" s="1">
        <f t="shared" si="1"/>
        <v>1</v>
      </c>
      <c r="H21" s="1">
        <f t="shared" si="1"/>
        <v>51.372093023255815</v>
      </c>
      <c r="I21" s="1">
        <f t="shared" si="1"/>
        <v>50.204545454545453</v>
      </c>
      <c r="J21" s="1">
        <f t="shared" si="1"/>
        <v>36.81666666666667</v>
      </c>
      <c r="K21" s="1">
        <f t="shared" si="1"/>
        <v>12.272222222222222</v>
      </c>
    </row>
    <row r="22" spans="6:11" x14ac:dyDescent="0.25">
      <c r="F22" s="1">
        <v>9760</v>
      </c>
      <c r="G22" s="1">
        <f t="shared" si="1"/>
        <v>1</v>
      </c>
      <c r="H22" s="1">
        <f t="shared" si="1"/>
        <v>58.092592592592595</v>
      </c>
      <c r="I22" s="1">
        <f t="shared" si="1"/>
        <v>60.32692307692308</v>
      </c>
      <c r="J22" s="1">
        <f t="shared" si="1"/>
        <v>44.183098591549296</v>
      </c>
      <c r="K22" s="1">
        <f t="shared" si="1"/>
        <v>16.253886010362695</v>
      </c>
    </row>
    <row r="23" spans="6:11" x14ac:dyDescent="0.25">
      <c r="F23" s="1">
        <v>11320</v>
      </c>
      <c r="G23" s="1">
        <f t="shared" si="1"/>
        <v>1</v>
      </c>
      <c r="H23" s="1">
        <f t="shared" si="1"/>
        <v>65.671875</v>
      </c>
      <c r="I23" s="1">
        <f t="shared" si="1"/>
        <v>66.714285714285708</v>
      </c>
      <c r="J23" s="1">
        <f t="shared" si="1"/>
        <v>52.537500000000001</v>
      </c>
      <c r="K23" s="1">
        <f t="shared" si="1"/>
        <v>20.704433497536947</v>
      </c>
    </row>
    <row r="24" spans="6:11" x14ac:dyDescent="0.25">
      <c r="F24" s="1">
        <v>12880</v>
      </c>
      <c r="G24" s="1">
        <f t="shared" si="1"/>
        <v>1</v>
      </c>
      <c r="H24" s="1">
        <f t="shared" si="1"/>
        <v>69.756410256410263</v>
      </c>
      <c r="I24" s="1">
        <f t="shared" si="1"/>
        <v>71.59210526315789</v>
      </c>
      <c r="J24" s="1">
        <f t="shared" si="1"/>
        <v>58.505376344086024</v>
      </c>
      <c r="K24" s="1">
        <f t="shared" si="1"/>
        <v>25.073732718894011</v>
      </c>
    </row>
    <row r="25" spans="6:11" x14ac:dyDescent="0.25">
      <c r="F25" s="1">
        <v>14440</v>
      </c>
      <c r="G25" s="1">
        <f t="shared" si="1"/>
        <v>1</v>
      </c>
      <c r="H25" s="1">
        <f t="shared" si="1"/>
        <v>75.855555555555554</v>
      </c>
      <c r="I25" s="1">
        <f t="shared" si="1"/>
        <v>75.855555555555554</v>
      </c>
      <c r="J25" s="1">
        <f t="shared" si="1"/>
        <v>65.644230769230774</v>
      </c>
      <c r="K25" s="1">
        <f t="shared" si="1"/>
        <v>28.445833333333333</v>
      </c>
    </row>
    <row r="26" spans="6:11" x14ac:dyDescent="0.25">
      <c r="F26" s="1">
        <v>16000</v>
      </c>
      <c r="G26" s="1">
        <f t="shared" si="1"/>
        <v>1</v>
      </c>
      <c r="H26" s="1">
        <f t="shared" si="1"/>
        <v>79.476190476190482</v>
      </c>
      <c r="I26" s="1">
        <f t="shared" si="1"/>
        <v>81.813725490196077</v>
      </c>
      <c r="J26" s="1">
        <f t="shared" si="1"/>
        <v>70.720338983050851</v>
      </c>
      <c r="K26" s="1">
        <f t="shared" si="1"/>
        <v>32.344961240310077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52BD-C4E7-4325-83A3-5168B62206F1}">
  <dimension ref="D2:Z83"/>
  <sheetViews>
    <sheetView tabSelected="1" topLeftCell="A25" workbookViewId="0">
      <selection activeCell="V53" sqref="V53"/>
    </sheetView>
  </sheetViews>
  <sheetFormatPr defaultRowHeight="15" x14ac:dyDescent="0.25"/>
  <sheetData>
    <row r="2" spans="6:11" x14ac:dyDescent="0.25">
      <c r="F2" s="1"/>
      <c r="G2" s="1"/>
      <c r="H2" s="1"/>
      <c r="I2" s="1"/>
      <c r="J2" s="1"/>
      <c r="K2" s="1"/>
    </row>
    <row r="3" spans="6:11" x14ac:dyDescent="0.25">
      <c r="F3" s="1"/>
      <c r="G3" s="1"/>
      <c r="H3" s="1"/>
      <c r="I3" s="1"/>
      <c r="J3" s="1"/>
      <c r="K3" s="1"/>
    </row>
    <row r="4" spans="6:11" x14ac:dyDescent="0.25">
      <c r="F4" s="1"/>
      <c r="G4" s="1"/>
      <c r="H4" s="1"/>
      <c r="I4" s="1"/>
      <c r="J4" s="1"/>
      <c r="K4" s="1"/>
    </row>
    <row r="5" spans="6:11" x14ac:dyDescent="0.25">
      <c r="F5" s="1"/>
      <c r="G5" s="1"/>
      <c r="H5" s="1"/>
      <c r="I5" s="1"/>
      <c r="J5" s="1"/>
      <c r="K5" s="1"/>
    </row>
    <row r="6" spans="6:11" x14ac:dyDescent="0.25">
      <c r="F6" s="1"/>
      <c r="G6" s="1"/>
      <c r="H6" s="1"/>
      <c r="I6" s="1"/>
      <c r="J6" s="1"/>
      <c r="K6" s="1"/>
    </row>
    <row r="7" spans="6:11" x14ac:dyDescent="0.25">
      <c r="F7" s="1"/>
      <c r="G7" s="1"/>
      <c r="H7" s="1"/>
      <c r="I7" s="1"/>
      <c r="J7" s="1"/>
      <c r="K7" s="1"/>
    </row>
    <row r="8" spans="6:11" x14ac:dyDescent="0.25">
      <c r="F8" s="1"/>
      <c r="G8" s="1"/>
      <c r="H8" s="1"/>
      <c r="I8" s="1"/>
      <c r="J8" s="1"/>
      <c r="K8" s="1"/>
    </row>
    <row r="9" spans="6:11" x14ac:dyDescent="0.25">
      <c r="F9" s="1"/>
      <c r="G9" s="1"/>
      <c r="H9" s="1"/>
      <c r="I9" s="1"/>
      <c r="J9" s="1"/>
      <c r="K9" s="1"/>
    </row>
    <row r="10" spans="6:11" x14ac:dyDescent="0.25">
      <c r="F10" s="1"/>
      <c r="G10" s="1"/>
      <c r="H10" s="1"/>
      <c r="I10" s="1"/>
      <c r="J10" s="1"/>
      <c r="K10" s="1"/>
    </row>
    <row r="11" spans="6:11" x14ac:dyDescent="0.25">
      <c r="F11" s="1"/>
      <c r="G11" s="1"/>
      <c r="H11" s="1"/>
      <c r="I11" s="1"/>
      <c r="J11" s="1"/>
      <c r="K11" s="1"/>
    </row>
    <row r="12" spans="6:11" x14ac:dyDescent="0.25">
      <c r="F12" s="1"/>
      <c r="G12" s="1"/>
      <c r="H12" s="1"/>
      <c r="I12" s="1"/>
      <c r="J12" s="1"/>
      <c r="K12" s="1"/>
    </row>
    <row r="13" spans="6:11" x14ac:dyDescent="0.25">
      <c r="F13" s="1"/>
      <c r="G13" s="1"/>
      <c r="H13" s="1"/>
      <c r="I13" s="1"/>
      <c r="J13" s="1"/>
      <c r="K13" s="1"/>
    </row>
    <row r="15" spans="6:11" x14ac:dyDescent="0.25">
      <c r="F15" s="1"/>
      <c r="G15" s="1"/>
      <c r="H15" s="1"/>
      <c r="I15" s="1"/>
      <c r="J15" s="1"/>
      <c r="K15" s="1"/>
    </row>
    <row r="16" spans="6:11" x14ac:dyDescent="0.25">
      <c r="F16" s="1"/>
      <c r="G16" s="1"/>
      <c r="H16" s="1"/>
      <c r="I16" s="1"/>
      <c r="J16" s="1"/>
      <c r="K16" s="1"/>
    </row>
    <row r="17" spans="6:11" x14ac:dyDescent="0.25">
      <c r="F17" s="1"/>
      <c r="G17" s="1"/>
      <c r="H17" s="1"/>
      <c r="I17" s="1"/>
      <c r="J17" s="1"/>
      <c r="K17" s="1"/>
    </row>
    <row r="18" spans="6:11" x14ac:dyDescent="0.25">
      <c r="F18" s="1"/>
      <c r="G18" s="1"/>
      <c r="H18" s="1"/>
      <c r="I18" s="1"/>
      <c r="J18" s="1"/>
      <c r="K18" s="1"/>
    </row>
    <row r="19" spans="6:11" x14ac:dyDescent="0.25">
      <c r="F19" s="1"/>
      <c r="G19" s="1"/>
      <c r="H19" s="1"/>
      <c r="I19" s="1"/>
      <c r="J19" s="1"/>
      <c r="K19" s="1"/>
    </row>
    <row r="20" spans="6:11" x14ac:dyDescent="0.25">
      <c r="F20" s="1"/>
      <c r="G20" s="1"/>
      <c r="H20" s="1"/>
      <c r="I20" s="1"/>
      <c r="J20" s="1"/>
      <c r="K20" s="1"/>
    </row>
    <row r="21" spans="6:11" x14ac:dyDescent="0.25">
      <c r="F21" s="1"/>
      <c r="G21" s="1"/>
      <c r="H21" s="1"/>
      <c r="I21" s="1"/>
      <c r="J21" s="1"/>
      <c r="K21" s="1"/>
    </row>
    <row r="22" spans="6:11" x14ac:dyDescent="0.25">
      <c r="F22" s="1"/>
      <c r="G22" s="1"/>
      <c r="H22" s="1"/>
      <c r="I22" s="1"/>
      <c r="J22" s="1"/>
      <c r="K22" s="1"/>
    </row>
    <row r="23" spans="6:11" x14ac:dyDescent="0.25">
      <c r="F23" s="1"/>
      <c r="G23" s="1"/>
      <c r="H23" s="1"/>
      <c r="I23" s="1"/>
      <c r="J23" s="1"/>
      <c r="K23" s="1"/>
    </row>
    <row r="24" spans="6:11" x14ac:dyDescent="0.25">
      <c r="F24" s="1"/>
      <c r="G24" s="1"/>
      <c r="H24" s="1"/>
      <c r="I24" s="1"/>
      <c r="J24" s="1"/>
      <c r="K24" s="1"/>
    </row>
    <row r="25" spans="6:11" x14ac:dyDescent="0.25">
      <c r="F25" s="1"/>
      <c r="G25" s="1"/>
      <c r="H25" s="1"/>
      <c r="I25" s="1"/>
      <c r="J25" s="1"/>
      <c r="K25" s="1"/>
    </row>
    <row r="26" spans="6:11" x14ac:dyDescent="0.25">
      <c r="F26" s="1"/>
      <c r="G26" s="1"/>
      <c r="H26" s="1"/>
      <c r="I26" s="1"/>
      <c r="J26" s="1"/>
      <c r="K26" s="1"/>
    </row>
    <row r="34" spans="4:26" x14ac:dyDescent="0.25">
      <c r="V34" s="9"/>
      <c r="W34" s="9"/>
      <c r="X34" s="9"/>
      <c r="Y34" s="9"/>
      <c r="Z34" s="9"/>
    </row>
    <row r="35" spans="4:26" ht="39" x14ac:dyDescent="0.25">
      <c r="D35" s="1" t="s">
        <v>0</v>
      </c>
      <c r="E35" s="4" t="s">
        <v>1</v>
      </c>
      <c r="F35" s="5"/>
      <c r="G35" s="5"/>
      <c r="H35" s="5"/>
      <c r="I35" s="5"/>
      <c r="J35" s="5"/>
      <c r="K35" s="5"/>
      <c r="L35" s="5"/>
      <c r="M35" s="5"/>
      <c r="N35" s="6"/>
      <c r="O35" s="8" t="s">
        <v>7</v>
      </c>
      <c r="P35" s="10" t="s">
        <v>8</v>
      </c>
      <c r="Q35" s="10" t="s">
        <v>9</v>
      </c>
      <c r="R35" s="10" t="s">
        <v>18</v>
      </c>
      <c r="S35" s="10" t="s">
        <v>17</v>
      </c>
      <c r="T35" s="10" t="s">
        <v>10</v>
      </c>
      <c r="V35" s="7"/>
      <c r="W35" s="7"/>
      <c r="X35" s="7"/>
      <c r="Y35" s="7"/>
      <c r="Z35" s="7"/>
    </row>
    <row r="36" spans="4:26" x14ac:dyDescent="0.25">
      <c r="D36" s="1">
        <v>400</v>
      </c>
      <c r="E36" s="1">
        <v>2</v>
      </c>
      <c r="F36" s="1">
        <v>1</v>
      </c>
      <c r="G36" s="1">
        <v>2</v>
      </c>
      <c r="H36" s="1">
        <v>1</v>
      </c>
      <c r="I36" s="1">
        <v>1</v>
      </c>
      <c r="J36" s="1">
        <v>2</v>
      </c>
      <c r="K36" s="1">
        <v>1</v>
      </c>
      <c r="L36" s="1">
        <v>1</v>
      </c>
      <c r="M36" s="1">
        <v>1</v>
      </c>
      <c r="N36" s="1">
        <v>1</v>
      </c>
      <c r="O36" s="8">
        <f>AVERAGE(E36:N36)</f>
        <v>1.3</v>
      </c>
      <c r="P36" s="8">
        <f t="shared" ref="P36:P46" si="0">STDEV(E36:N36)</f>
        <v>0.48304589153964811</v>
      </c>
      <c r="Q36" s="8">
        <f t="shared" ref="Q36:Q46" si="1">CONFIDENCE(0.05,P36,10)</f>
        <v>0.29938944395140188</v>
      </c>
      <c r="R36" s="8">
        <f t="shared" ref="R36:R46" si="2">O36-Q36</f>
        <v>1.0006105560485983</v>
      </c>
      <c r="S36" s="8">
        <f t="shared" ref="S36:S46" si="3">O36+Q36</f>
        <v>1.5993894439514018</v>
      </c>
      <c r="T36" s="8">
        <f>MIN(E36:N36)</f>
        <v>1</v>
      </c>
      <c r="V36" s="7"/>
      <c r="W36" s="7"/>
      <c r="X36" s="7"/>
      <c r="Y36" s="7"/>
      <c r="Z36" s="7"/>
    </row>
    <row r="37" spans="4:26" x14ac:dyDescent="0.25">
      <c r="D37" s="1">
        <v>1960</v>
      </c>
      <c r="E37" s="1">
        <v>2</v>
      </c>
      <c r="F37" s="1">
        <v>1</v>
      </c>
      <c r="G37" s="1">
        <v>2</v>
      </c>
      <c r="H37" s="1">
        <v>2</v>
      </c>
      <c r="I37" s="1">
        <v>1</v>
      </c>
      <c r="J37" s="1">
        <v>2</v>
      </c>
      <c r="K37" s="1">
        <v>1</v>
      </c>
      <c r="L37" s="1">
        <v>2</v>
      </c>
      <c r="M37" s="1">
        <v>1</v>
      </c>
      <c r="N37" s="1">
        <v>1</v>
      </c>
      <c r="O37" s="8">
        <f t="shared" ref="O37:O46" si="4">AVERAGE(E37:N37)</f>
        <v>1.5</v>
      </c>
      <c r="P37" s="8">
        <f t="shared" si="0"/>
        <v>0.52704627669472992</v>
      </c>
      <c r="Q37" s="8">
        <f t="shared" si="1"/>
        <v>0.32666066409000893</v>
      </c>
      <c r="R37" s="8">
        <f t="shared" si="2"/>
        <v>1.1733393359099911</v>
      </c>
      <c r="S37" s="8">
        <f t="shared" si="3"/>
        <v>1.8266606640900089</v>
      </c>
      <c r="T37" s="8">
        <f t="shared" ref="T37:T46" si="5">MIN(E37:N37)</f>
        <v>1</v>
      </c>
      <c r="V37" s="7"/>
      <c r="W37" s="7"/>
      <c r="X37" s="7"/>
      <c r="Y37" s="7"/>
      <c r="Z37" s="7"/>
    </row>
    <row r="38" spans="4:26" x14ac:dyDescent="0.25">
      <c r="D38" s="1">
        <v>3520</v>
      </c>
      <c r="E38" s="1">
        <v>2</v>
      </c>
      <c r="F38" s="1">
        <v>3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8">
        <f t="shared" si="4"/>
        <v>2.1</v>
      </c>
      <c r="P38" s="8">
        <f t="shared" si="0"/>
        <v>0.31622776601683766</v>
      </c>
      <c r="Q38" s="8">
        <f t="shared" si="1"/>
        <v>0.19599639845400518</v>
      </c>
      <c r="R38" s="8">
        <f t="shared" si="2"/>
        <v>1.9040036015459949</v>
      </c>
      <c r="S38" s="8">
        <f t="shared" si="3"/>
        <v>2.2959963984540055</v>
      </c>
      <c r="T38" s="8">
        <f t="shared" si="5"/>
        <v>2</v>
      </c>
      <c r="V38" s="7"/>
      <c r="W38" s="7"/>
      <c r="X38" s="7"/>
      <c r="Y38" s="7"/>
      <c r="Z38" s="7"/>
    </row>
    <row r="39" spans="4:26" x14ac:dyDescent="0.25">
      <c r="D39" s="1">
        <v>5080</v>
      </c>
      <c r="E39" s="1">
        <v>4</v>
      </c>
      <c r="F39" s="1">
        <v>4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8">
        <f t="shared" si="4"/>
        <v>3.2</v>
      </c>
      <c r="P39" s="8">
        <f t="shared" si="0"/>
        <v>0.42163702135578318</v>
      </c>
      <c r="Q39" s="8">
        <f t="shared" si="1"/>
        <v>0.26132853127200667</v>
      </c>
      <c r="R39" s="8">
        <f t="shared" si="2"/>
        <v>2.9386714687279936</v>
      </c>
      <c r="S39" s="8">
        <f t="shared" si="3"/>
        <v>3.4613285312720068</v>
      </c>
      <c r="T39" s="8">
        <f t="shared" si="5"/>
        <v>3</v>
      </c>
      <c r="V39" s="7"/>
      <c r="W39" s="7"/>
      <c r="X39" s="7"/>
      <c r="Y39" s="7"/>
      <c r="Z39" s="7"/>
    </row>
    <row r="40" spans="4:26" x14ac:dyDescent="0.25">
      <c r="D40" s="1">
        <v>6640</v>
      </c>
      <c r="E40" s="1">
        <v>5</v>
      </c>
      <c r="F40" s="1">
        <v>6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8">
        <f t="shared" si="4"/>
        <v>5.0999999999999996</v>
      </c>
      <c r="P40" s="8">
        <f t="shared" si="0"/>
        <v>0.31622776601683789</v>
      </c>
      <c r="Q40" s="8">
        <f t="shared" si="1"/>
        <v>0.19599639845400532</v>
      </c>
      <c r="R40" s="8">
        <f t="shared" si="2"/>
        <v>4.9040036015459947</v>
      </c>
      <c r="S40" s="8">
        <f t="shared" si="3"/>
        <v>5.2959963984540046</v>
      </c>
      <c r="T40" s="8">
        <f t="shared" si="5"/>
        <v>5</v>
      </c>
      <c r="V40" s="7"/>
      <c r="W40" s="7"/>
      <c r="X40" s="7"/>
      <c r="Y40" s="7"/>
      <c r="Z40" s="7"/>
    </row>
    <row r="41" spans="4:26" x14ac:dyDescent="0.25">
      <c r="D41" s="1">
        <v>8200</v>
      </c>
      <c r="E41" s="1">
        <v>7</v>
      </c>
      <c r="F41" s="1">
        <v>8</v>
      </c>
      <c r="G41" s="1">
        <v>7</v>
      </c>
      <c r="H41" s="1">
        <v>8</v>
      </c>
      <c r="I41" s="1">
        <v>8</v>
      </c>
      <c r="J41" s="1">
        <v>7</v>
      </c>
      <c r="K41" s="1">
        <v>7</v>
      </c>
      <c r="L41" s="1">
        <v>7</v>
      </c>
      <c r="M41" s="1">
        <v>7</v>
      </c>
      <c r="N41" s="1">
        <v>7</v>
      </c>
      <c r="O41" s="8">
        <f t="shared" si="4"/>
        <v>7.3</v>
      </c>
      <c r="P41" s="8">
        <f t="shared" si="0"/>
        <v>0.48304589153964794</v>
      </c>
      <c r="Q41" s="8">
        <f t="shared" si="1"/>
        <v>0.29938944395140177</v>
      </c>
      <c r="R41" s="8">
        <f t="shared" si="2"/>
        <v>7.0006105560485983</v>
      </c>
      <c r="S41" s="8">
        <f t="shared" si="3"/>
        <v>7.5993894439514014</v>
      </c>
      <c r="T41" s="8">
        <f t="shared" si="5"/>
        <v>7</v>
      </c>
      <c r="V41" s="7"/>
      <c r="W41" s="7"/>
      <c r="X41" s="7"/>
      <c r="Y41" s="7"/>
      <c r="Z41" s="7"/>
    </row>
    <row r="42" spans="4:26" x14ac:dyDescent="0.25">
      <c r="D42" s="1">
        <v>9760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  <c r="K42" s="1">
        <v>9</v>
      </c>
      <c r="L42" s="1">
        <v>9</v>
      </c>
      <c r="M42" s="1">
        <v>9</v>
      </c>
      <c r="N42" s="1">
        <v>8</v>
      </c>
      <c r="O42" s="8">
        <f t="shared" si="4"/>
        <v>8.9</v>
      </c>
      <c r="P42" s="8">
        <f t="shared" si="0"/>
        <v>0.31622776601683794</v>
      </c>
      <c r="Q42" s="8">
        <f t="shared" si="1"/>
        <v>0.19599639845400535</v>
      </c>
      <c r="R42" s="8">
        <f t="shared" si="2"/>
        <v>8.7040036015459954</v>
      </c>
      <c r="S42" s="8">
        <f t="shared" si="3"/>
        <v>9.0959963984540053</v>
      </c>
      <c r="T42" s="8">
        <f t="shared" si="5"/>
        <v>8</v>
      </c>
      <c r="V42" s="7"/>
      <c r="W42" s="7"/>
      <c r="X42" s="7"/>
      <c r="Y42" s="7"/>
      <c r="Z42" s="7"/>
    </row>
    <row r="43" spans="4:26" x14ac:dyDescent="0.25">
      <c r="D43" s="1">
        <v>11320</v>
      </c>
      <c r="E43" s="1">
        <v>13</v>
      </c>
      <c r="F43" s="1">
        <v>14</v>
      </c>
      <c r="G43" s="1">
        <v>13</v>
      </c>
      <c r="H43" s="1">
        <v>12</v>
      </c>
      <c r="I43" s="1">
        <v>12</v>
      </c>
      <c r="J43" s="1">
        <v>12</v>
      </c>
      <c r="K43" s="1">
        <v>12</v>
      </c>
      <c r="L43" s="1">
        <v>12</v>
      </c>
      <c r="M43" s="1">
        <v>12</v>
      </c>
      <c r="N43" s="1">
        <v>12</v>
      </c>
      <c r="O43" s="8">
        <f t="shared" si="4"/>
        <v>12.4</v>
      </c>
      <c r="P43" s="8">
        <f t="shared" si="0"/>
        <v>0.69920589878010087</v>
      </c>
      <c r="Q43" s="8">
        <f t="shared" si="1"/>
        <v>0.4333643426219525</v>
      </c>
      <c r="R43" s="8">
        <f t="shared" si="2"/>
        <v>11.966635657378047</v>
      </c>
      <c r="S43" s="8">
        <f t="shared" si="3"/>
        <v>12.833364342621953</v>
      </c>
      <c r="T43" s="8">
        <f t="shared" si="5"/>
        <v>12</v>
      </c>
      <c r="V43" s="7"/>
      <c r="W43" s="7"/>
      <c r="X43" s="7"/>
      <c r="Y43" s="7"/>
      <c r="Z43" s="7"/>
    </row>
    <row r="44" spans="4:26" x14ac:dyDescent="0.25">
      <c r="D44" s="1">
        <v>12880</v>
      </c>
      <c r="E44" s="1">
        <v>15</v>
      </c>
      <c r="F44" s="1">
        <v>16</v>
      </c>
      <c r="G44" s="1">
        <v>15</v>
      </c>
      <c r="H44" s="1">
        <v>16</v>
      </c>
      <c r="I44" s="1">
        <v>16</v>
      </c>
      <c r="J44" s="1">
        <v>15</v>
      </c>
      <c r="K44" s="1">
        <v>15</v>
      </c>
      <c r="L44" s="1">
        <v>15</v>
      </c>
      <c r="M44" s="1">
        <v>15</v>
      </c>
      <c r="N44" s="1">
        <v>15</v>
      </c>
      <c r="O44" s="8">
        <f t="shared" si="4"/>
        <v>15.3</v>
      </c>
      <c r="P44" s="8">
        <f t="shared" si="0"/>
        <v>0.48304589153964794</v>
      </c>
      <c r="Q44" s="8">
        <f t="shared" si="1"/>
        <v>0.29938944395140177</v>
      </c>
      <c r="R44" s="8">
        <f t="shared" si="2"/>
        <v>15.000610556048599</v>
      </c>
      <c r="S44" s="8">
        <f t="shared" si="3"/>
        <v>15.599389443951402</v>
      </c>
      <c r="T44" s="8">
        <f t="shared" si="5"/>
        <v>15</v>
      </c>
      <c r="V44" s="7"/>
      <c r="W44" s="7"/>
      <c r="X44" s="7"/>
      <c r="Y44" s="7"/>
      <c r="Z44" s="7"/>
    </row>
    <row r="45" spans="4:26" x14ac:dyDescent="0.25">
      <c r="D45" s="1">
        <v>14440</v>
      </c>
      <c r="E45" s="1">
        <v>20</v>
      </c>
      <c r="F45" s="1">
        <v>20</v>
      </c>
      <c r="G45" s="1">
        <v>20</v>
      </c>
      <c r="H45" s="1">
        <v>21</v>
      </c>
      <c r="I45" s="1">
        <v>19</v>
      </c>
      <c r="J45" s="1">
        <v>18</v>
      </c>
      <c r="K45" s="1">
        <v>18</v>
      </c>
      <c r="L45" s="1">
        <v>18</v>
      </c>
      <c r="M45" s="1">
        <v>18</v>
      </c>
      <c r="N45" s="1">
        <v>18</v>
      </c>
      <c r="O45" s="8">
        <f t="shared" si="4"/>
        <v>19</v>
      </c>
      <c r="P45" s="8">
        <f t="shared" si="0"/>
        <v>1.1547005383792515</v>
      </c>
      <c r="Q45" s="8">
        <f t="shared" si="1"/>
        <v>0.71567765748686263</v>
      </c>
      <c r="R45" s="8">
        <f t="shared" si="2"/>
        <v>18.284322342513136</v>
      </c>
      <c r="S45" s="8">
        <f t="shared" si="3"/>
        <v>19.715677657486864</v>
      </c>
      <c r="T45" s="8">
        <f t="shared" si="5"/>
        <v>18</v>
      </c>
      <c r="V45" s="7"/>
      <c r="W45" s="7"/>
      <c r="X45" s="7"/>
      <c r="Y45" s="7"/>
      <c r="Z45" s="7"/>
    </row>
    <row r="46" spans="4:26" x14ac:dyDescent="0.25">
      <c r="D46" s="1">
        <v>16000</v>
      </c>
      <c r="E46" s="1">
        <v>23</v>
      </c>
      <c r="F46" s="1">
        <v>22</v>
      </c>
      <c r="G46" s="1">
        <v>23</v>
      </c>
      <c r="H46" s="1">
        <v>23</v>
      </c>
      <c r="I46" s="1">
        <v>23</v>
      </c>
      <c r="J46" s="1">
        <v>22</v>
      </c>
      <c r="K46" s="1">
        <v>22</v>
      </c>
      <c r="L46" s="1">
        <v>22</v>
      </c>
      <c r="M46" s="1">
        <v>22</v>
      </c>
      <c r="N46" s="1">
        <v>22</v>
      </c>
      <c r="O46" s="8">
        <f t="shared" si="4"/>
        <v>22.4</v>
      </c>
      <c r="P46" s="8">
        <f t="shared" si="0"/>
        <v>0.5163977794943222</v>
      </c>
      <c r="Q46" s="8">
        <f t="shared" si="1"/>
        <v>0.32006077842368724</v>
      </c>
      <c r="R46" s="8">
        <f t="shared" si="2"/>
        <v>22.079939221576311</v>
      </c>
      <c r="S46" s="8">
        <f t="shared" si="3"/>
        <v>22.720060778423687</v>
      </c>
      <c r="T46" s="8">
        <f t="shared" si="5"/>
        <v>22</v>
      </c>
      <c r="V46" s="9"/>
      <c r="W46" s="9"/>
      <c r="X46" s="9"/>
      <c r="Y46" s="9"/>
      <c r="Z46" s="9"/>
    </row>
    <row r="47" spans="4:26" ht="39" x14ac:dyDescent="0.25">
      <c r="D47" s="1" t="s">
        <v>0</v>
      </c>
      <c r="E47" s="3" t="s">
        <v>2</v>
      </c>
      <c r="F47" s="3"/>
      <c r="G47" s="3"/>
      <c r="H47" s="3"/>
      <c r="I47" s="3"/>
      <c r="J47" s="3"/>
      <c r="K47" s="3"/>
      <c r="L47" s="3"/>
      <c r="M47" s="3"/>
      <c r="N47" s="3"/>
      <c r="O47" s="8" t="s">
        <v>7</v>
      </c>
      <c r="P47" s="10" t="s">
        <v>8</v>
      </c>
      <c r="Q47" s="10" t="s">
        <v>9</v>
      </c>
      <c r="R47" s="10" t="s">
        <v>16</v>
      </c>
      <c r="S47" s="10" t="s">
        <v>15</v>
      </c>
      <c r="T47" s="10" t="s">
        <v>10</v>
      </c>
      <c r="V47" s="7"/>
      <c r="W47" s="7"/>
      <c r="X47" s="7"/>
      <c r="Y47" s="7"/>
      <c r="Z47" s="7"/>
    </row>
    <row r="48" spans="4:26" x14ac:dyDescent="0.25">
      <c r="D48" s="1">
        <v>400</v>
      </c>
      <c r="E48" s="2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8">
        <f>AVERAGE(E48:N48)</f>
        <v>0.1</v>
      </c>
      <c r="P48" s="8">
        <f t="shared" ref="P48:P58" si="6">STDEV(E48:N48)</f>
        <v>0.31622776601683794</v>
      </c>
      <c r="Q48" s="8">
        <f t="shared" ref="Q48:Q58" si="7">CONFIDENCE(0.05,P48,10)</f>
        <v>0.19599639845400535</v>
      </c>
      <c r="R48" s="8">
        <f t="shared" ref="R48:R58" si="8">O48-Q48</f>
        <v>-9.5996398454005344E-2</v>
      </c>
      <c r="S48" s="8">
        <f t="shared" ref="S48:S58" si="9">O48+Q48</f>
        <v>0.29599639845400538</v>
      </c>
      <c r="T48" s="8">
        <f>MIN(E48:N48)</f>
        <v>0</v>
      </c>
      <c r="V48" s="7"/>
      <c r="W48" s="7"/>
      <c r="X48" s="7"/>
      <c r="Y48" s="7"/>
      <c r="Z48" s="7"/>
    </row>
    <row r="49" spans="4:26" x14ac:dyDescent="0.25">
      <c r="D49" s="1">
        <v>1960</v>
      </c>
      <c r="E49" s="2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0</v>
      </c>
      <c r="O49" s="8">
        <f t="shared" ref="O49:O58" si="10">AVERAGE(E49:N49)</f>
        <v>0.9</v>
      </c>
      <c r="P49" s="8">
        <f t="shared" si="6"/>
        <v>0.316227766016838</v>
      </c>
      <c r="Q49" s="8">
        <f t="shared" si="7"/>
        <v>0.1959963984540054</v>
      </c>
      <c r="R49" s="8">
        <f t="shared" si="8"/>
        <v>0.70400360154599462</v>
      </c>
      <c r="S49" s="8">
        <f t="shared" si="9"/>
        <v>1.0959963984540053</v>
      </c>
      <c r="T49" s="8">
        <f t="shared" ref="T49:T58" si="11">MIN(E49:N49)</f>
        <v>0</v>
      </c>
      <c r="V49" s="7"/>
      <c r="W49" s="7"/>
      <c r="X49" s="7"/>
      <c r="Y49" s="7"/>
      <c r="Z49" s="7"/>
    </row>
    <row r="50" spans="4:26" x14ac:dyDescent="0.25">
      <c r="D50" s="1">
        <v>3520</v>
      </c>
      <c r="E50" s="2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3</v>
      </c>
      <c r="O50" s="8">
        <f t="shared" si="10"/>
        <v>3.9</v>
      </c>
      <c r="P50" s="8">
        <f t="shared" si="6"/>
        <v>0.31622776601683794</v>
      </c>
      <c r="Q50" s="8">
        <f t="shared" si="7"/>
        <v>0.19599639845400535</v>
      </c>
      <c r="R50" s="8">
        <f t="shared" si="8"/>
        <v>3.7040036015459945</v>
      </c>
      <c r="S50" s="8">
        <f t="shared" si="9"/>
        <v>4.0959963984540053</v>
      </c>
      <c r="T50" s="8">
        <f t="shared" si="11"/>
        <v>3</v>
      </c>
      <c r="V50" s="7"/>
      <c r="W50" s="7"/>
      <c r="X50" s="7"/>
      <c r="Y50" s="7"/>
      <c r="Z50" s="7"/>
    </row>
    <row r="51" spans="4:26" x14ac:dyDescent="0.25">
      <c r="D51" s="1">
        <v>5080</v>
      </c>
      <c r="E51" s="2">
        <v>8</v>
      </c>
      <c r="F51" s="1">
        <v>8</v>
      </c>
      <c r="G51" s="1">
        <v>8</v>
      </c>
      <c r="H51" s="1">
        <v>8</v>
      </c>
      <c r="I51" s="1">
        <v>8</v>
      </c>
      <c r="J51" s="1">
        <v>8</v>
      </c>
      <c r="K51" s="1">
        <v>8</v>
      </c>
      <c r="L51" s="1">
        <v>8</v>
      </c>
      <c r="M51" s="1">
        <v>8</v>
      </c>
      <c r="N51" s="1">
        <v>7</v>
      </c>
      <c r="O51" s="8">
        <f t="shared" si="10"/>
        <v>7.9</v>
      </c>
      <c r="P51" s="8">
        <f t="shared" si="6"/>
        <v>0.31622776601683794</v>
      </c>
      <c r="Q51" s="8">
        <f t="shared" si="7"/>
        <v>0.19599639845400535</v>
      </c>
      <c r="R51" s="8">
        <f t="shared" si="8"/>
        <v>7.7040036015459954</v>
      </c>
      <c r="S51" s="8">
        <f t="shared" si="9"/>
        <v>8.0959963984540053</v>
      </c>
      <c r="T51" s="8">
        <f t="shared" si="11"/>
        <v>7</v>
      </c>
      <c r="V51" s="7"/>
      <c r="W51" s="7"/>
      <c r="X51" s="7"/>
      <c r="Y51" s="7"/>
      <c r="Z51" s="7"/>
    </row>
    <row r="52" spans="4:26" x14ac:dyDescent="0.25">
      <c r="D52" s="1">
        <v>6640</v>
      </c>
      <c r="E52" s="2">
        <v>14</v>
      </c>
      <c r="F52" s="1">
        <v>14</v>
      </c>
      <c r="G52" s="1">
        <v>14</v>
      </c>
      <c r="H52" s="1">
        <v>14</v>
      </c>
      <c r="I52" s="1">
        <v>14</v>
      </c>
      <c r="J52" s="1">
        <v>14</v>
      </c>
      <c r="K52" s="1">
        <v>14</v>
      </c>
      <c r="L52" s="1">
        <v>14</v>
      </c>
      <c r="M52" s="1">
        <v>14</v>
      </c>
      <c r="N52" s="1">
        <v>13</v>
      </c>
      <c r="O52" s="8">
        <f t="shared" si="10"/>
        <v>13.9</v>
      </c>
      <c r="P52" s="8">
        <f t="shared" si="6"/>
        <v>0.31622776601683794</v>
      </c>
      <c r="Q52" s="8">
        <f t="shared" si="7"/>
        <v>0.19599639845400535</v>
      </c>
      <c r="R52" s="8">
        <f t="shared" si="8"/>
        <v>13.704003601545995</v>
      </c>
      <c r="S52" s="8">
        <f t="shared" si="9"/>
        <v>14.095996398454005</v>
      </c>
      <c r="T52" s="8">
        <f t="shared" si="11"/>
        <v>13</v>
      </c>
      <c r="V52" s="7"/>
      <c r="W52" s="7"/>
      <c r="X52" s="7"/>
      <c r="Y52" s="7"/>
      <c r="Z52" s="7"/>
    </row>
    <row r="53" spans="4:26" x14ac:dyDescent="0.25">
      <c r="D53" s="1">
        <v>8200</v>
      </c>
      <c r="E53" s="2">
        <v>21</v>
      </c>
      <c r="F53" s="1">
        <v>21</v>
      </c>
      <c r="G53" s="1">
        <v>21</v>
      </c>
      <c r="H53" s="1">
        <v>22</v>
      </c>
      <c r="I53" s="1">
        <v>22</v>
      </c>
      <c r="J53" s="1">
        <v>21</v>
      </c>
      <c r="K53" s="1">
        <v>22</v>
      </c>
      <c r="L53" s="1">
        <v>21</v>
      </c>
      <c r="M53" s="1">
        <v>21</v>
      </c>
      <c r="N53" s="1">
        <v>21</v>
      </c>
      <c r="O53" s="8">
        <f t="shared" si="10"/>
        <v>21.3</v>
      </c>
      <c r="P53" s="8">
        <f t="shared" si="6"/>
        <v>0.48304589153964794</v>
      </c>
      <c r="Q53" s="8">
        <f t="shared" si="7"/>
        <v>0.29938944395140177</v>
      </c>
      <c r="R53" s="8">
        <f t="shared" si="8"/>
        <v>21.000610556048599</v>
      </c>
      <c r="S53" s="8">
        <f t="shared" si="9"/>
        <v>21.599389443951402</v>
      </c>
      <c r="T53" s="8">
        <f t="shared" si="11"/>
        <v>21</v>
      </c>
      <c r="V53" s="7"/>
      <c r="W53" s="7"/>
      <c r="X53" s="7"/>
      <c r="Y53" s="7"/>
      <c r="Z53" s="7"/>
    </row>
    <row r="54" spans="4:26" x14ac:dyDescent="0.25">
      <c r="D54" s="1">
        <v>9760</v>
      </c>
      <c r="E54" s="2">
        <v>31</v>
      </c>
      <c r="F54" s="1">
        <v>31</v>
      </c>
      <c r="G54" s="1">
        <v>31</v>
      </c>
      <c r="H54" s="1">
        <v>31</v>
      </c>
      <c r="I54" s="1">
        <v>31</v>
      </c>
      <c r="J54" s="1">
        <v>30</v>
      </c>
      <c r="K54" s="1">
        <v>30</v>
      </c>
      <c r="L54" s="1">
        <v>30</v>
      </c>
      <c r="M54" s="1">
        <v>30</v>
      </c>
      <c r="N54" s="1">
        <v>30</v>
      </c>
      <c r="O54" s="8">
        <f t="shared" si="10"/>
        <v>30.5</v>
      </c>
      <c r="P54" s="8">
        <f t="shared" si="6"/>
        <v>0.52704627669472992</v>
      </c>
      <c r="Q54" s="8">
        <f t="shared" si="7"/>
        <v>0.32666066409000893</v>
      </c>
      <c r="R54" s="8">
        <f t="shared" si="8"/>
        <v>30.17333933590999</v>
      </c>
      <c r="S54" s="8">
        <f t="shared" si="9"/>
        <v>30.82666066409001</v>
      </c>
      <c r="T54" s="8">
        <f t="shared" si="11"/>
        <v>30</v>
      </c>
      <c r="V54" s="7"/>
      <c r="W54" s="7"/>
      <c r="X54" s="7"/>
      <c r="Y54" s="7"/>
      <c r="Z54" s="7"/>
    </row>
    <row r="55" spans="4:26" x14ac:dyDescent="0.25">
      <c r="D55" s="1">
        <v>11320</v>
      </c>
      <c r="E55" s="2">
        <v>41</v>
      </c>
      <c r="F55" s="1">
        <v>41</v>
      </c>
      <c r="G55" s="1">
        <v>41</v>
      </c>
      <c r="H55" s="1">
        <v>41</v>
      </c>
      <c r="I55" s="1">
        <v>41</v>
      </c>
      <c r="J55" s="1">
        <v>47</v>
      </c>
      <c r="K55" s="1">
        <v>43</v>
      </c>
      <c r="L55" s="1">
        <v>41</v>
      </c>
      <c r="M55" s="1">
        <v>41</v>
      </c>
      <c r="N55" s="1">
        <v>41</v>
      </c>
      <c r="O55" s="8">
        <f t="shared" si="10"/>
        <v>41.8</v>
      </c>
      <c r="P55" s="8">
        <f t="shared" si="6"/>
        <v>1.9321835661585918</v>
      </c>
      <c r="Q55" s="8">
        <f t="shared" si="7"/>
        <v>1.1975577758056071</v>
      </c>
      <c r="R55" s="8">
        <f t="shared" si="8"/>
        <v>40.602442224194391</v>
      </c>
      <c r="S55" s="8">
        <f t="shared" si="9"/>
        <v>42.997557775805603</v>
      </c>
      <c r="T55" s="8">
        <f t="shared" si="11"/>
        <v>41</v>
      </c>
      <c r="V55" s="7"/>
      <c r="W55" s="7"/>
      <c r="X55" s="7"/>
      <c r="Y55" s="7"/>
      <c r="Z55" s="7"/>
    </row>
    <row r="56" spans="4:26" x14ac:dyDescent="0.25">
      <c r="D56" s="1">
        <v>12880</v>
      </c>
      <c r="E56" s="2">
        <v>54</v>
      </c>
      <c r="F56" s="1">
        <v>54</v>
      </c>
      <c r="G56" s="1">
        <v>54</v>
      </c>
      <c r="H56" s="1">
        <v>53</v>
      </c>
      <c r="I56" s="1">
        <v>53</v>
      </c>
      <c r="J56" s="1">
        <v>53</v>
      </c>
      <c r="K56" s="1">
        <v>53</v>
      </c>
      <c r="L56" s="1">
        <v>53</v>
      </c>
      <c r="M56" s="1">
        <v>54</v>
      </c>
      <c r="N56" s="1">
        <v>53</v>
      </c>
      <c r="O56" s="8">
        <f t="shared" si="10"/>
        <v>53.4</v>
      </c>
      <c r="P56" s="8">
        <f t="shared" si="6"/>
        <v>0.5163977794943222</v>
      </c>
      <c r="Q56" s="8">
        <f t="shared" si="7"/>
        <v>0.32006077842368724</v>
      </c>
      <c r="R56" s="8">
        <f t="shared" si="8"/>
        <v>53.079939221576311</v>
      </c>
      <c r="S56" s="8">
        <f t="shared" si="9"/>
        <v>53.720060778423687</v>
      </c>
      <c r="T56" s="8">
        <f t="shared" si="11"/>
        <v>53</v>
      </c>
      <c r="V56" s="7"/>
      <c r="W56" s="7"/>
      <c r="X56" s="7"/>
      <c r="Y56" s="7"/>
      <c r="Z56" s="7"/>
    </row>
    <row r="57" spans="4:26" x14ac:dyDescent="0.25">
      <c r="D57" s="1">
        <v>14440</v>
      </c>
      <c r="E57" s="2">
        <v>67</v>
      </c>
      <c r="F57" s="1">
        <v>67</v>
      </c>
      <c r="G57" s="1">
        <v>67</v>
      </c>
      <c r="H57" s="1">
        <v>67</v>
      </c>
      <c r="I57" s="1">
        <v>66</v>
      </c>
      <c r="J57" s="1">
        <v>66</v>
      </c>
      <c r="K57" s="1">
        <v>66</v>
      </c>
      <c r="L57" s="1">
        <v>66</v>
      </c>
      <c r="M57" s="1">
        <v>66</v>
      </c>
      <c r="N57" s="1">
        <v>66</v>
      </c>
      <c r="O57" s="8">
        <f t="shared" si="10"/>
        <v>66.400000000000006</v>
      </c>
      <c r="P57" s="8">
        <f t="shared" si="6"/>
        <v>0.5163977794943222</v>
      </c>
      <c r="Q57" s="8">
        <f t="shared" si="7"/>
        <v>0.32006077842368724</v>
      </c>
      <c r="R57" s="8">
        <f t="shared" si="8"/>
        <v>66.079939221576325</v>
      </c>
      <c r="S57" s="8">
        <f t="shared" si="9"/>
        <v>66.720060778423687</v>
      </c>
      <c r="T57" s="8">
        <f t="shared" si="11"/>
        <v>66</v>
      </c>
      <c r="V57" s="7"/>
      <c r="W57" s="7"/>
      <c r="X57" s="7"/>
      <c r="Y57" s="7"/>
      <c r="Z57" s="7"/>
    </row>
    <row r="58" spans="4:26" x14ac:dyDescent="0.25">
      <c r="D58" s="1">
        <v>16000</v>
      </c>
      <c r="E58" s="2">
        <v>83</v>
      </c>
      <c r="F58" s="1">
        <v>83</v>
      </c>
      <c r="G58" s="1">
        <v>81</v>
      </c>
      <c r="H58" s="1">
        <v>81</v>
      </c>
      <c r="I58" s="1">
        <v>81</v>
      </c>
      <c r="J58" s="1">
        <v>82</v>
      </c>
      <c r="K58" s="1">
        <v>82</v>
      </c>
      <c r="L58" s="1">
        <v>81</v>
      </c>
      <c r="M58" s="1">
        <v>81</v>
      </c>
      <c r="N58" s="1">
        <v>81</v>
      </c>
      <c r="O58" s="8">
        <f t="shared" si="10"/>
        <v>81.599999999999994</v>
      </c>
      <c r="P58" s="8">
        <f t="shared" si="6"/>
        <v>0.84327404271156781</v>
      </c>
      <c r="Q58" s="8">
        <f t="shared" si="7"/>
        <v>0.52265706254401434</v>
      </c>
      <c r="R58" s="8">
        <f t="shared" si="8"/>
        <v>81.077342937455981</v>
      </c>
      <c r="S58" s="8">
        <f t="shared" si="9"/>
        <v>82.122657062544008</v>
      </c>
      <c r="T58" s="8">
        <f t="shared" si="11"/>
        <v>81</v>
      </c>
    </row>
    <row r="60" spans="4:26" ht="26.25" x14ac:dyDescent="0.25">
      <c r="D60" s="1" t="s">
        <v>0</v>
      </c>
      <c r="E60" s="4" t="s">
        <v>11</v>
      </c>
      <c r="F60" s="5"/>
      <c r="G60" s="5"/>
      <c r="H60" s="5"/>
      <c r="I60" s="5"/>
      <c r="J60" s="5"/>
      <c r="K60" s="5"/>
      <c r="L60" s="5"/>
      <c r="M60" s="5"/>
      <c r="N60" s="6"/>
      <c r="O60" s="8" t="s">
        <v>7</v>
      </c>
      <c r="P60" s="10" t="s">
        <v>8</v>
      </c>
      <c r="Q60" s="10" t="s">
        <v>9</v>
      </c>
      <c r="R60" s="10" t="s">
        <v>13</v>
      </c>
      <c r="S60" s="10" t="s">
        <v>14</v>
      </c>
      <c r="T60" s="10" t="s">
        <v>10</v>
      </c>
    </row>
    <row r="61" spans="4:26" x14ac:dyDescent="0.25">
      <c r="D61" s="1">
        <v>400</v>
      </c>
      <c r="E61" s="1">
        <f>E48/E36</f>
        <v>0</v>
      </c>
      <c r="F61" s="1">
        <f t="shared" ref="F61:N61" si="12">F48/F36</f>
        <v>0</v>
      </c>
      <c r="G61" s="1">
        <f t="shared" si="12"/>
        <v>0</v>
      </c>
      <c r="H61" s="1">
        <f t="shared" si="12"/>
        <v>0</v>
      </c>
      <c r="I61" s="1">
        <f t="shared" si="12"/>
        <v>0</v>
      </c>
      <c r="J61" s="1">
        <f t="shared" si="12"/>
        <v>0</v>
      </c>
      <c r="K61" s="1">
        <f t="shared" si="12"/>
        <v>0</v>
      </c>
      <c r="L61" s="1">
        <f t="shared" si="12"/>
        <v>0</v>
      </c>
      <c r="M61" s="1">
        <f t="shared" si="12"/>
        <v>0</v>
      </c>
      <c r="N61" s="1">
        <f t="shared" si="12"/>
        <v>1</v>
      </c>
      <c r="O61" s="8">
        <f>AVERAGE(E61:N61)</f>
        <v>0.1</v>
      </c>
      <c r="P61" s="8">
        <f t="shared" ref="P61:P71" si="13">STDEV(E61:N61)</f>
        <v>0.31622776601683794</v>
      </c>
      <c r="Q61" s="8">
        <f t="shared" ref="Q61:Q71" si="14">CONFIDENCE(0.05,P61,10)</f>
        <v>0.19599639845400535</v>
      </c>
      <c r="R61" s="8">
        <f t="shared" ref="R61:R71" si="15">O61-Q61</f>
        <v>-9.5996398454005344E-2</v>
      </c>
      <c r="S61" s="8">
        <f t="shared" ref="S61:S71" si="16">O61+Q61</f>
        <v>0.29599639845400538</v>
      </c>
      <c r="T61" s="8">
        <f>MIN(E61:N61)</f>
        <v>0</v>
      </c>
    </row>
    <row r="62" spans="4:26" x14ac:dyDescent="0.25">
      <c r="D62" s="1">
        <v>1960</v>
      </c>
      <c r="E62" s="1">
        <f t="shared" ref="E62:N71" si="17">E49/E37</f>
        <v>0.5</v>
      </c>
      <c r="F62" s="1">
        <f t="shared" si="17"/>
        <v>1</v>
      </c>
      <c r="G62" s="1">
        <f t="shared" si="17"/>
        <v>0.5</v>
      </c>
      <c r="H62" s="1">
        <f t="shared" si="17"/>
        <v>0.5</v>
      </c>
      <c r="I62" s="1">
        <f t="shared" si="17"/>
        <v>1</v>
      </c>
      <c r="J62" s="1">
        <f t="shared" si="17"/>
        <v>0.5</v>
      </c>
      <c r="K62" s="1">
        <f t="shared" si="17"/>
        <v>1</v>
      </c>
      <c r="L62" s="1">
        <f t="shared" si="17"/>
        <v>0.5</v>
      </c>
      <c r="M62" s="1">
        <f t="shared" si="17"/>
        <v>1</v>
      </c>
      <c r="N62" s="1">
        <f t="shared" si="17"/>
        <v>0</v>
      </c>
      <c r="O62" s="8">
        <f t="shared" ref="O62:O71" si="18">AVERAGE(E62:N62)</f>
        <v>0.65</v>
      </c>
      <c r="P62" s="8">
        <f t="shared" si="13"/>
        <v>0.33747427885527653</v>
      </c>
      <c r="Q62" s="8">
        <f t="shared" si="14"/>
        <v>0.20916488156506469</v>
      </c>
      <c r="R62" s="8">
        <f t="shared" si="15"/>
        <v>0.44083511843493534</v>
      </c>
      <c r="S62" s="8">
        <f t="shared" si="16"/>
        <v>0.85916488156506476</v>
      </c>
      <c r="T62" s="8">
        <f t="shared" ref="T62:T71" si="19">MIN(E62:N62)</f>
        <v>0</v>
      </c>
    </row>
    <row r="63" spans="4:26" x14ac:dyDescent="0.25">
      <c r="D63" s="1">
        <v>3520</v>
      </c>
      <c r="E63" s="1">
        <f t="shared" si="17"/>
        <v>2</v>
      </c>
      <c r="F63" s="1">
        <f t="shared" si="17"/>
        <v>1.3333333333333333</v>
      </c>
      <c r="G63" s="1">
        <f t="shared" si="17"/>
        <v>2</v>
      </c>
      <c r="H63" s="1">
        <f t="shared" si="17"/>
        <v>2</v>
      </c>
      <c r="I63" s="1">
        <f t="shared" si="17"/>
        <v>2</v>
      </c>
      <c r="J63" s="1">
        <f t="shared" si="17"/>
        <v>2</v>
      </c>
      <c r="K63" s="1">
        <f t="shared" si="17"/>
        <v>2</v>
      </c>
      <c r="L63" s="1">
        <f t="shared" si="17"/>
        <v>2</v>
      </c>
      <c r="M63" s="1">
        <f t="shared" si="17"/>
        <v>2</v>
      </c>
      <c r="N63" s="1">
        <f t="shared" si="17"/>
        <v>1.5</v>
      </c>
      <c r="O63" s="8">
        <f t="shared" si="18"/>
        <v>1.8833333333333333</v>
      </c>
      <c r="P63" s="8">
        <f t="shared" si="13"/>
        <v>0.24907235301622188</v>
      </c>
      <c r="Q63" s="8">
        <f t="shared" si="14"/>
        <v>0.15437380708386236</v>
      </c>
      <c r="R63" s="8">
        <f t="shared" si="15"/>
        <v>1.728959526249471</v>
      </c>
      <c r="S63" s="8">
        <f t="shared" si="16"/>
        <v>2.0377071404171958</v>
      </c>
      <c r="T63" s="8">
        <f t="shared" si="19"/>
        <v>1.3333333333333333</v>
      </c>
    </row>
    <row r="64" spans="4:26" x14ac:dyDescent="0.25">
      <c r="D64" s="1">
        <v>5080</v>
      </c>
      <c r="E64" s="1">
        <f t="shared" si="17"/>
        <v>2</v>
      </c>
      <c r="F64" s="1">
        <f t="shared" si="17"/>
        <v>2</v>
      </c>
      <c r="G64" s="1">
        <f t="shared" si="17"/>
        <v>2.6666666666666665</v>
      </c>
      <c r="H64" s="1">
        <f t="shared" si="17"/>
        <v>2.6666666666666665</v>
      </c>
      <c r="I64" s="1">
        <f t="shared" si="17"/>
        <v>2.6666666666666665</v>
      </c>
      <c r="J64" s="1">
        <f t="shared" si="17"/>
        <v>2.6666666666666665</v>
      </c>
      <c r="K64" s="1">
        <f t="shared" si="17"/>
        <v>2.6666666666666665</v>
      </c>
      <c r="L64" s="1">
        <f t="shared" si="17"/>
        <v>2.6666666666666665</v>
      </c>
      <c r="M64" s="1">
        <f t="shared" si="17"/>
        <v>2.6666666666666665</v>
      </c>
      <c r="N64" s="1">
        <f t="shared" si="17"/>
        <v>2.3333333333333335</v>
      </c>
      <c r="O64" s="8">
        <f t="shared" si="18"/>
        <v>2.5</v>
      </c>
      <c r="P64" s="8">
        <f t="shared" si="13"/>
        <v>0.28327886186626705</v>
      </c>
      <c r="Q64" s="8">
        <f t="shared" si="14"/>
        <v>0.17557483134160237</v>
      </c>
      <c r="R64" s="8">
        <f t="shared" si="15"/>
        <v>2.3244251686583977</v>
      </c>
      <c r="S64" s="8">
        <f t="shared" si="16"/>
        <v>2.6755748313416023</v>
      </c>
      <c r="T64" s="8">
        <f t="shared" si="19"/>
        <v>2</v>
      </c>
    </row>
    <row r="65" spans="4:24" x14ac:dyDescent="0.25">
      <c r="D65" s="1">
        <v>6640</v>
      </c>
      <c r="E65" s="1">
        <f t="shared" si="17"/>
        <v>2.8</v>
      </c>
      <c r="F65" s="1">
        <f t="shared" si="17"/>
        <v>2.3333333333333335</v>
      </c>
      <c r="G65" s="1">
        <f t="shared" si="17"/>
        <v>2.8</v>
      </c>
      <c r="H65" s="1">
        <f t="shared" si="17"/>
        <v>2.8</v>
      </c>
      <c r="I65" s="1">
        <f t="shared" si="17"/>
        <v>2.8</v>
      </c>
      <c r="J65" s="1">
        <f t="shared" si="17"/>
        <v>2.8</v>
      </c>
      <c r="K65" s="1">
        <f t="shared" si="17"/>
        <v>2.8</v>
      </c>
      <c r="L65" s="1">
        <f t="shared" si="17"/>
        <v>2.8</v>
      </c>
      <c r="M65" s="1">
        <f t="shared" si="17"/>
        <v>2.8</v>
      </c>
      <c r="N65" s="1">
        <f t="shared" si="17"/>
        <v>2.6</v>
      </c>
      <c r="O65" s="8">
        <f t="shared" si="18"/>
        <v>2.7333333333333334</v>
      </c>
      <c r="P65" s="8">
        <f t="shared" si="13"/>
        <v>0.15396007178390009</v>
      </c>
      <c r="Q65" s="8">
        <f t="shared" si="14"/>
        <v>9.542368766491495E-2</v>
      </c>
      <c r="R65" s="8">
        <f t="shared" si="15"/>
        <v>2.6379096456684183</v>
      </c>
      <c r="S65" s="8">
        <f t="shared" si="16"/>
        <v>2.8287570209982484</v>
      </c>
      <c r="T65" s="8">
        <f t="shared" si="19"/>
        <v>2.3333333333333335</v>
      </c>
    </row>
    <row r="66" spans="4:24" x14ac:dyDescent="0.25">
      <c r="D66" s="1">
        <v>8200</v>
      </c>
      <c r="E66" s="1">
        <f t="shared" si="17"/>
        <v>3</v>
      </c>
      <c r="F66" s="1">
        <f t="shared" si="17"/>
        <v>2.625</v>
      </c>
      <c r="G66" s="1">
        <f t="shared" si="17"/>
        <v>3</v>
      </c>
      <c r="H66" s="1">
        <f t="shared" si="17"/>
        <v>2.75</v>
      </c>
      <c r="I66" s="1">
        <f t="shared" si="17"/>
        <v>2.75</v>
      </c>
      <c r="J66" s="1">
        <f t="shared" si="17"/>
        <v>3</v>
      </c>
      <c r="K66" s="1">
        <f t="shared" si="17"/>
        <v>3.1428571428571428</v>
      </c>
      <c r="L66" s="1">
        <f t="shared" si="17"/>
        <v>3</v>
      </c>
      <c r="M66" s="1">
        <f t="shared" si="17"/>
        <v>3</v>
      </c>
      <c r="N66" s="1">
        <f t="shared" si="17"/>
        <v>3</v>
      </c>
      <c r="O66" s="8">
        <f t="shared" si="18"/>
        <v>2.9267857142857143</v>
      </c>
      <c r="P66" s="8">
        <f t="shared" si="13"/>
        <v>0.16070326240855484</v>
      </c>
      <c r="Q66" s="8">
        <f t="shared" si="14"/>
        <v>9.9603083715958649E-2</v>
      </c>
      <c r="R66" s="8">
        <f t="shared" si="15"/>
        <v>2.8271826305697556</v>
      </c>
      <c r="S66" s="8">
        <f t="shared" si="16"/>
        <v>3.026388798001673</v>
      </c>
      <c r="T66" s="8">
        <f t="shared" si="19"/>
        <v>2.625</v>
      </c>
    </row>
    <row r="67" spans="4:24" x14ac:dyDescent="0.25">
      <c r="D67" s="1">
        <v>9760</v>
      </c>
      <c r="E67" s="1">
        <f t="shared" si="17"/>
        <v>3.4444444444444446</v>
      </c>
      <c r="F67" s="1">
        <f t="shared" si="17"/>
        <v>3.4444444444444446</v>
      </c>
      <c r="G67" s="1">
        <f t="shared" si="17"/>
        <v>3.4444444444444446</v>
      </c>
      <c r="H67" s="1">
        <f t="shared" si="17"/>
        <v>3.4444444444444446</v>
      </c>
      <c r="I67" s="1">
        <f t="shared" si="17"/>
        <v>3.4444444444444446</v>
      </c>
      <c r="J67" s="1">
        <f t="shared" si="17"/>
        <v>3.3333333333333335</v>
      </c>
      <c r="K67" s="1">
        <f t="shared" si="17"/>
        <v>3.3333333333333335</v>
      </c>
      <c r="L67" s="1">
        <f t="shared" si="17"/>
        <v>3.3333333333333335</v>
      </c>
      <c r="M67" s="1">
        <f t="shared" si="17"/>
        <v>3.3333333333333335</v>
      </c>
      <c r="N67" s="1">
        <f t="shared" si="17"/>
        <v>3.75</v>
      </c>
      <c r="O67" s="8">
        <f t="shared" si="18"/>
        <v>3.4305555555555549</v>
      </c>
      <c r="P67" s="8">
        <f t="shared" si="13"/>
        <v>0.12508570450098419</v>
      </c>
      <c r="Q67" s="8">
        <f t="shared" si="14"/>
        <v>7.7527498262026318E-2</v>
      </c>
      <c r="R67" s="8">
        <f t="shared" si="15"/>
        <v>3.3530280572935287</v>
      </c>
      <c r="S67" s="8">
        <f t="shared" si="16"/>
        <v>3.5080830538175811</v>
      </c>
      <c r="T67" s="8">
        <f t="shared" si="19"/>
        <v>3.3333333333333335</v>
      </c>
    </row>
    <row r="68" spans="4:24" x14ac:dyDescent="0.25">
      <c r="D68" s="1">
        <v>11320</v>
      </c>
      <c r="E68" s="1">
        <f t="shared" si="17"/>
        <v>3.1538461538461537</v>
      </c>
      <c r="F68" s="1">
        <f t="shared" si="17"/>
        <v>2.9285714285714284</v>
      </c>
      <c r="G68" s="1">
        <f t="shared" si="17"/>
        <v>3.1538461538461537</v>
      </c>
      <c r="H68" s="1">
        <f t="shared" si="17"/>
        <v>3.4166666666666665</v>
      </c>
      <c r="I68" s="1">
        <f t="shared" si="17"/>
        <v>3.4166666666666665</v>
      </c>
      <c r="J68" s="1">
        <f t="shared" si="17"/>
        <v>3.9166666666666665</v>
      </c>
      <c r="K68" s="1">
        <f t="shared" si="17"/>
        <v>3.5833333333333335</v>
      </c>
      <c r="L68" s="1">
        <f t="shared" si="17"/>
        <v>3.4166666666666665</v>
      </c>
      <c r="M68" s="1">
        <f t="shared" si="17"/>
        <v>3.4166666666666665</v>
      </c>
      <c r="N68" s="1">
        <f t="shared" si="17"/>
        <v>3.4166666666666665</v>
      </c>
      <c r="O68" s="8">
        <f t="shared" si="18"/>
        <v>3.3819597069597074</v>
      </c>
      <c r="P68" s="8">
        <f t="shared" si="13"/>
        <v>0.26710760474770268</v>
      </c>
      <c r="Q68" s="8">
        <f t="shared" si="14"/>
        <v>0.1655519665133964</v>
      </c>
      <c r="R68" s="8">
        <f t="shared" si="15"/>
        <v>3.2164077404463112</v>
      </c>
      <c r="S68" s="8">
        <f t="shared" si="16"/>
        <v>3.5475116734731036</v>
      </c>
      <c r="T68" s="8">
        <f t="shared" si="19"/>
        <v>2.9285714285714284</v>
      </c>
    </row>
    <row r="69" spans="4:24" x14ac:dyDescent="0.25">
      <c r="D69" s="1">
        <v>12880</v>
      </c>
      <c r="E69" s="1">
        <f t="shared" si="17"/>
        <v>3.6</v>
      </c>
      <c r="F69" s="1">
        <f t="shared" si="17"/>
        <v>3.375</v>
      </c>
      <c r="G69" s="1">
        <f t="shared" si="17"/>
        <v>3.6</v>
      </c>
      <c r="H69" s="1">
        <f t="shared" si="17"/>
        <v>3.3125</v>
      </c>
      <c r="I69" s="1">
        <f t="shared" si="17"/>
        <v>3.3125</v>
      </c>
      <c r="J69" s="1">
        <f t="shared" si="17"/>
        <v>3.5333333333333332</v>
      </c>
      <c r="K69" s="1">
        <f t="shared" si="17"/>
        <v>3.5333333333333332</v>
      </c>
      <c r="L69" s="1">
        <f t="shared" si="17"/>
        <v>3.5333333333333332</v>
      </c>
      <c r="M69" s="1">
        <f t="shared" si="17"/>
        <v>3.6</v>
      </c>
      <c r="N69" s="1">
        <f t="shared" si="17"/>
        <v>3.5333333333333332</v>
      </c>
      <c r="O69" s="8">
        <f t="shared" si="18"/>
        <v>3.4933333333333332</v>
      </c>
      <c r="P69" s="8">
        <f t="shared" si="13"/>
        <v>0.11543997959497782</v>
      </c>
      <c r="Q69" s="8">
        <f t="shared" si="14"/>
        <v>7.1549125882307191E-2</v>
      </c>
      <c r="R69" s="8">
        <f t="shared" si="15"/>
        <v>3.4217842074510258</v>
      </c>
      <c r="S69" s="8">
        <f t="shared" si="16"/>
        <v>3.5648824592156405</v>
      </c>
      <c r="T69" s="8">
        <f t="shared" si="19"/>
        <v>3.3125</v>
      </c>
    </row>
    <row r="70" spans="4:24" x14ac:dyDescent="0.25">
      <c r="D70" s="1">
        <v>14440</v>
      </c>
      <c r="E70" s="1">
        <f t="shared" si="17"/>
        <v>3.35</v>
      </c>
      <c r="F70" s="1">
        <f t="shared" si="17"/>
        <v>3.35</v>
      </c>
      <c r="G70" s="1">
        <f t="shared" si="17"/>
        <v>3.35</v>
      </c>
      <c r="H70" s="1">
        <f t="shared" si="17"/>
        <v>3.1904761904761907</v>
      </c>
      <c r="I70" s="1">
        <f t="shared" si="17"/>
        <v>3.4736842105263159</v>
      </c>
      <c r="J70" s="1">
        <f t="shared" si="17"/>
        <v>3.6666666666666665</v>
      </c>
      <c r="K70" s="1">
        <f t="shared" si="17"/>
        <v>3.6666666666666665</v>
      </c>
      <c r="L70" s="1">
        <f t="shared" si="17"/>
        <v>3.6666666666666665</v>
      </c>
      <c r="M70" s="1">
        <f t="shared" si="17"/>
        <v>3.6666666666666665</v>
      </c>
      <c r="N70" s="1">
        <f t="shared" si="17"/>
        <v>3.6666666666666665</v>
      </c>
      <c r="O70" s="8">
        <f t="shared" si="18"/>
        <v>3.5047493734335844</v>
      </c>
      <c r="P70" s="8">
        <f t="shared" si="13"/>
        <v>0.18338206408313731</v>
      </c>
      <c r="Q70" s="8">
        <f t="shared" si="14"/>
        <v>0.11365929233248524</v>
      </c>
      <c r="R70" s="8">
        <f t="shared" si="15"/>
        <v>3.3910900811010993</v>
      </c>
      <c r="S70" s="8">
        <f t="shared" si="16"/>
        <v>3.6184086657660695</v>
      </c>
      <c r="T70" s="8">
        <f t="shared" si="19"/>
        <v>3.1904761904761907</v>
      </c>
    </row>
    <row r="71" spans="4:24" x14ac:dyDescent="0.25">
      <c r="D71" s="1">
        <v>16000</v>
      </c>
      <c r="E71" s="1">
        <f t="shared" si="17"/>
        <v>3.6086956521739131</v>
      </c>
      <c r="F71" s="1">
        <f t="shared" si="17"/>
        <v>3.7727272727272729</v>
      </c>
      <c r="G71" s="1">
        <f t="shared" si="17"/>
        <v>3.5217391304347827</v>
      </c>
      <c r="H71" s="1">
        <f t="shared" si="17"/>
        <v>3.5217391304347827</v>
      </c>
      <c r="I71" s="1">
        <f t="shared" si="17"/>
        <v>3.5217391304347827</v>
      </c>
      <c r="J71" s="1">
        <f t="shared" si="17"/>
        <v>3.7272727272727271</v>
      </c>
      <c r="K71" s="1">
        <f t="shared" si="17"/>
        <v>3.7272727272727271</v>
      </c>
      <c r="L71" s="1">
        <f t="shared" si="17"/>
        <v>3.6818181818181817</v>
      </c>
      <c r="M71" s="1">
        <f t="shared" si="17"/>
        <v>3.6818181818181817</v>
      </c>
      <c r="N71" s="1">
        <f t="shared" si="17"/>
        <v>3.6818181818181817</v>
      </c>
      <c r="O71" s="8">
        <f t="shared" si="18"/>
        <v>3.644664031620553</v>
      </c>
      <c r="P71" s="8">
        <f t="shared" si="13"/>
        <v>9.476004658715638E-2</v>
      </c>
      <c r="Q71" s="8">
        <f t="shared" si="14"/>
        <v>5.8731806135668328E-2</v>
      </c>
      <c r="R71" s="8">
        <f t="shared" si="15"/>
        <v>3.5859322254848847</v>
      </c>
      <c r="S71" s="8">
        <f t="shared" si="16"/>
        <v>3.7033958377562213</v>
      </c>
      <c r="T71" s="8">
        <f t="shared" si="19"/>
        <v>3.5217391304347827</v>
      </c>
    </row>
    <row r="72" spans="4:24" ht="30" x14ac:dyDescent="0.25">
      <c r="D72" s="1"/>
      <c r="E72" s="3"/>
      <c r="F72" s="3"/>
      <c r="G72" s="3"/>
      <c r="H72" s="3"/>
      <c r="I72" s="3"/>
      <c r="J72" s="3"/>
      <c r="K72" s="3"/>
      <c r="L72" s="3"/>
      <c r="M72" s="3"/>
      <c r="N72" s="3"/>
      <c r="O72" s="8"/>
      <c r="P72" s="10"/>
      <c r="Q72" s="10"/>
      <c r="R72" s="10"/>
      <c r="S72" s="10"/>
      <c r="T72" s="10"/>
      <c r="W72" s="1" t="s">
        <v>0</v>
      </c>
      <c r="X72" s="11" t="s">
        <v>12</v>
      </c>
    </row>
    <row r="73" spans="4:24" x14ac:dyDescent="0.25"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8"/>
      <c r="P73" s="8"/>
      <c r="Q73" s="8"/>
      <c r="R73" s="8"/>
      <c r="S73" s="8"/>
      <c r="T73" s="8"/>
      <c r="W73" s="1">
        <v>400</v>
      </c>
      <c r="X73" s="1">
        <f>Sheet1!K16</f>
        <v>3.9772727272727272E-2</v>
      </c>
    </row>
    <row r="74" spans="4:24" x14ac:dyDescent="0.25"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8"/>
      <c r="P74" s="8"/>
      <c r="Q74" s="8"/>
      <c r="R74" s="8"/>
      <c r="S74" s="8"/>
      <c r="T74" s="8"/>
      <c r="W74" s="1">
        <v>1960</v>
      </c>
      <c r="X74" s="1">
        <f>Sheet1!K17</f>
        <v>0.67525773195876293</v>
      </c>
    </row>
    <row r="75" spans="4:24" x14ac:dyDescent="0.25"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8"/>
      <c r="P75" s="8"/>
      <c r="Q75" s="8"/>
      <c r="R75" s="8"/>
      <c r="S75" s="8"/>
      <c r="T75" s="8"/>
      <c r="W75" s="1">
        <v>3520</v>
      </c>
      <c r="X75" s="1">
        <f>Sheet1!K18</f>
        <v>1.5811320754716982</v>
      </c>
    </row>
    <row r="76" spans="4:24" x14ac:dyDescent="0.25"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8"/>
      <c r="P76" s="8"/>
      <c r="Q76" s="8"/>
      <c r="R76" s="8"/>
      <c r="S76" s="8"/>
      <c r="T76" s="8"/>
      <c r="W76" s="1">
        <v>5080</v>
      </c>
      <c r="X76" s="1">
        <f>Sheet1!K19</f>
        <v>2.1867007672634271</v>
      </c>
    </row>
    <row r="77" spans="4:24" x14ac:dyDescent="0.25"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8"/>
      <c r="P77" s="8"/>
      <c r="Q77" s="8"/>
      <c r="R77" s="8"/>
      <c r="S77" s="8"/>
      <c r="T77" s="8"/>
      <c r="W77" s="1">
        <v>6640</v>
      </c>
      <c r="X77" s="1">
        <f>Sheet1!K20</f>
        <v>2.7271028037383176</v>
      </c>
    </row>
    <row r="78" spans="4:24" x14ac:dyDescent="0.25"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8"/>
      <c r="P78" s="8"/>
      <c r="Q78" s="8"/>
      <c r="R78" s="8"/>
      <c r="S78" s="8"/>
      <c r="T78" s="8"/>
      <c r="W78" s="1">
        <v>8200</v>
      </c>
      <c r="X78" s="1">
        <f>Sheet1!K21</f>
        <v>2.989174560216509</v>
      </c>
    </row>
    <row r="79" spans="4:24" x14ac:dyDescent="0.25"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8"/>
      <c r="P79" s="8"/>
      <c r="Q79" s="8"/>
      <c r="R79" s="8"/>
      <c r="S79" s="8"/>
      <c r="T79" s="8"/>
      <c r="W79" s="1">
        <v>9760</v>
      </c>
      <c r="X79" s="1">
        <f>Sheet1!K22</f>
        <v>3.2440537745604963</v>
      </c>
    </row>
    <row r="80" spans="4:24" x14ac:dyDescent="0.25"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8"/>
      <c r="P80" s="8"/>
      <c r="Q80" s="8"/>
      <c r="R80" s="8"/>
      <c r="S80" s="8"/>
      <c r="T80" s="8"/>
      <c r="W80" s="1">
        <v>11320</v>
      </c>
      <c r="X80" s="1">
        <f>Sheet1!K23</f>
        <v>3.3895161290322582</v>
      </c>
    </row>
    <row r="81" spans="4:24" x14ac:dyDescent="0.25"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8"/>
      <c r="P81" s="8"/>
      <c r="Q81" s="8"/>
      <c r="R81" s="8"/>
      <c r="S81" s="8"/>
      <c r="T81" s="8"/>
      <c r="W81" s="1">
        <v>12880</v>
      </c>
      <c r="X81" s="1">
        <f>Sheet1!K24</f>
        <v>3.5125887669464171</v>
      </c>
    </row>
    <row r="82" spans="4:24" x14ac:dyDescent="0.25"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8"/>
      <c r="P82" s="8"/>
      <c r="Q82" s="8"/>
      <c r="R82" s="8"/>
      <c r="S82" s="8"/>
      <c r="T82" s="8"/>
      <c r="W82" s="1">
        <v>14440</v>
      </c>
      <c r="X82" s="1">
        <f>Sheet1!K25</f>
        <v>3.5893796004206098</v>
      </c>
    </row>
    <row r="83" spans="4:24" x14ac:dyDescent="0.25"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8"/>
      <c r="P83" s="8"/>
      <c r="Q83" s="8"/>
      <c r="R83" s="8"/>
      <c r="S83" s="8"/>
      <c r="T83" s="8"/>
      <c r="W83" s="1">
        <v>16000</v>
      </c>
      <c r="X83" s="1">
        <f>Sheet1!K26</f>
        <v>3.636165577342048</v>
      </c>
    </row>
  </sheetData>
  <mergeCells count="4">
    <mergeCell ref="E47:N47"/>
    <mergeCell ref="E35:N35"/>
    <mergeCell ref="E60:N60"/>
    <mergeCell ref="E72:N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Кирюшин</dc:creator>
  <cp:lastModifiedBy>Виталий Кирюшин</cp:lastModifiedBy>
  <dcterms:created xsi:type="dcterms:W3CDTF">2015-06-05T18:17:20Z</dcterms:created>
  <dcterms:modified xsi:type="dcterms:W3CDTF">2023-05-22T01:04:53Z</dcterms:modified>
</cp:coreProperties>
</file>