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<sst xmlns="http://schemas.openxmlformats.org/spreadsheetml/2006/main" count="70" uniqueCount="23">
  <si>
    <t xml:space="preserve">N</t>
  </si>
  <si>
    <t xml:space="preserve">seq</t>
  </si>
  <si>
    <t xml:space="preserve">par-2</t>
  </si>
  <si>
    <t xml:space="preserve">par-4</t>
  </si>
  <si>
    <t xml:space="preserve">par-8</t>
  </si>
  <si>
    <t xml:space="preserve">par-12</t>
  </si>
  <si>
    <t xml:space="preserve">par-2-pthread</t>
  </si>
  <si>
    <t xml:space="preserve">par-4-pthread</t>
  </si>
  <si>
    <t xml:space="preserve">par-8-pthread</t>
  </si>
  <si>
    <t xml:space="preserve">par-12-ptrhead</t>
  </si>
  <si>
    <t xml:space="preserve">par</t>
  </si>
  <si>
    <t xml:space="preserve">среднее</t>
  </si>
  <si>
    <t xml:space="preserve">Отклонение</t>
  </si>
  <si>
    <t xml:space="preserve">Доверит интервал</t>
  </si>
  <si>
    <t xml:space="preserve">нижняя граница par</t>
  </si>
  <si>
    <t xml:space="preserve">верхняя граница par</t>
  </si>
  <si>
    <t xml:space="preserve">Минимум</t>
  </si>
  <si>
    <t xml:space="preserve">нижняя граница seq</t>
  </si>
  <si>
    <t xml:space="preserve">верхняя граница seq</t>
  </si>
  <si>
    <t xml:space="preserve">second method</t>
  </si>
  <si>
    <t xml:space="preserve">нижняя граница</t>
  </si>
  <si>
    <t xml:space="preserve">верхняя граница</t>
  </si>
  <si>
    <t xml:space="preserve">first method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</si>
</sst>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0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Execution time graph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seq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Sheet1!$F$3:$F$13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Sheet1!$G$3:$G$13</c:f>
              <c:numCache>
                <c:formatCode>General</c:formatCode>
                <c:ptCount val="11"/>
                <c:pt idx="0">
                  <c:v>7</c:v>
                </c:pt>
                <c:pt idx="1">
                  <c:v>131</c:v>
                </c:pt>
                <c:pt idx="2">
                  <c:v>419</c:v>
                </c:pt>
                <c:pt idx="3">
                  <c:v>855</c:v>
                </c:pt>
                <c:pt idx="4">
                  <c:v>1459</c:v>
                </c:pt>
                <c:pt idx="5">
                  <c:v>2209</c:v>
                </c:pt>
                <c:pt idx="6">
                  <c:v>3137</c:v>
                </c:pt>
                <c:pt idx="7">
                  <c:v>4203</c:v>
                </c:pt>
                <c:pt idx="8">
                  <c:v>5441</c:v>
                </c:pt>
                <c:pt idx="9">
                  <c:v>6827</c:v>
                </c:pt>
                <c:pt idx="10">
                  <c:v>8345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par-2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Sheet1!$F$3:$F$13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Sheet1!$H$3:$H$13</c:f>
              <c:numCache>
                <c:formatCode>General</c:formatCode>
                <c:ptCount val="11"/>
                <c:pt idx="0">
                  <c:v>9</c:v>
                </c:pt>
                <c:pt idx="1">
                  <c:v>46</c:v>
                </c:pt>
                <c:pt idx="2">
                  <c:v>115</c:v>
                </c:pt>
                <c:pt idx="3">
                  <c:v>225</c:v>
                </c:pt>
                <c:pt idx="4">
                  <c:v>381</c:v>
                </c:pt>
                <c:pt idx="5">
                  <c:v>572</c:v>
                </c:pt>
                <c:pt idx="6">
                  <c:v>809</c:v>
                </c:pt>
                <c:pt idx="7">
                  <c:v>1089</c:v>
                </c:pt>
                <c:pt idx="8">
                  <c:v>1405</c:v>
                </c:pt>
                <c:pt idx="9">
                  <c:v>1752</c:v>
                </c:pt>
                <c:pt idx="10">
                  <c:v>2133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par-4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Sheet1!$F$3:$F$13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Sheet1!$I$3:$I$13</c:f>
              <c:numCache>
                <c:formatCode>General</c:formatCode>
                <c:ptCount val="11"/>
                <c:pt idx="0">
                  <c:v>12</c:v>
                </c:pt>
                <c:pt idx="1">
                  <c:v>48</c:v>
                </c:pt>
                <c:pt idx="2">
                  <c:v>120</c:v>
                </c:pt>
                <c:pt idx="3">
                  <c:v>243</c:v>
                </c:pt>
                <c:pt idx="4">
                  <c:v>388</c:v>
                </c:pt>
                <c:pt idx="5">
                  <c:v>580</c:v>
                </c:pt>
                <c:pt idx="6">
                  <c:v>819</c:v>
                </c:pt>
                <c:pt idx="7">
                  <c:v>1100</c:v>
                </c:pt>
                <c:pt idx="8">
                  <c:v>1402</c:v>
                </c:pt>
                <c:pt idx="9">
                  <c:v>1774</c:v>
                </c:pt>
                <c:pt idx="10">
                  <c:v>2135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Sheet1!$J$2</c:f>
              <c:strCache>
                <c:ptCount val="1"/>
                <c:pt idx="0">
                  <c:v>par-8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Sheet1!$F$3:$F$13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Sheet1!$J$3:$J$13</c:f>
              <c:numCache>
                <c:formatCode>General</c:formatCode>
                <c:ptCount val="11"/>
                <c:pt idx="0">
                  <c:v>44</c:v>
                </c:pt>
                <c:pt idx="1">
                  <c:v>68</c:v>
                </c:pt>
                <c:pt idx="2">
                  <c:v>137</c:v>
                </c:pt>
                <c:pt idx="3">
                  <c:v>260</c:v>
                </c:pt>
                <c:pt idx="4">
                  <c:v>424</c:v>
                </c:pt>
                <c:pt idx="5">
                  <c:v>609</c:v>
                </c:pt>
                <c:pt idx="6">
                  <c:v>841</c:v>
                </c:pt>
                <c:pt idx="7">
                  <c:v>1103</c:v>
                </c:pt>
                <c:pt idx="8">
                  <c:v>1415</c:v>
                </c:pt>
                <c:pt idx="9">
                  <c:v>1774</c:v>
                </c:pt>
                <c:pt idx="10">
                  <c:v>2168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Sheet1!$K$2</c:f>
              <c:strCache>
                <c:ptCount val="1"/>
                <c:pt idx="0">
                  <c:v>par-12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Sheet1!$F$3:$F$13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Sheet1!$K$3:$K$13</c:f>
              <c:numCache>
                <c:formatCode>General</c:formatCode>
                <c:ptCount val="11"/>
                <c:pt idx="0">
                  <c:v>176</c:v>
                </c:pt>
                <c:pt idx="1">
                  <c:v>194</c:v>
                </c:pt>
                <c:pt idx="2">
                  <c:v>265</c:v>
                </c:pt>
                <c:pt idx="3">
                  <c:v>391</c:v>
                </c:pt>
                <c:pt idx="4">
                  <c:v>535</c:v>
                </c:pt>
                <c:pt idx="5">
                  <c:v>739</c:v>
                </c:pt>
                <c:pt idx="6">
                  <c:v>967</c:v>
                </c:pt>
                <c:pt idx="7">
                  <c:v>1240</c:v>
                </c:pt>
                <c:pt idx="8">
                  <c:v>1549</c:v>
                </c:pt>
                <c:pt idx="9">
                  <c:v>1902</c:v>
                </c:pt>
                <c:pt idx="10">
                  <c:v>2295</c:v>
                </c:pt>
              </c:numCache>
            </c:numRef>
          </c:yVal>
          <c:smooth val="1"/>
        </c:ser>
        <c:axId val="91753816"/>
        <c:axId val="71271306"/>
      </c:scatterChart>
      <c:valAx>
        <c:axId val="917538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271306"/>
        <c:crosses val="autoZero"/>
        <c:crossBetween val="midCat"/>
      </c:valAx>
      <c:valAx>
        <c:axId val="712713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execution time, ms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753816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Parallel boost graph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seq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Sheet1!$F$16:$F$26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Sheet1!$G$16:$G$26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par-2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Sheet1!$F$16:$F$26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Sheet1!$H$16:$H$26</c:f>
              <c:numCache>
                <c:formatCode>General</c:formatCode>
                <c:ptCount val="11"/>
                <c:pt idx="0">
                  <c:v>0.777777777777778</c:v>
                </c:pt>
                <c:pt idx="1">
                  <c:v>2.84782608695652</c:v>
                </c:pt>
                <c:pt idx="2">
                  <c:v>3.64347826086956</c:v>
                </c:pt>
                <c:pt idx="3">
                  <c:v>3.8</c:v>
                </c:pt>
                <c:pt idx="4">
                  <c:v>3.82939632545932</c:v>
                </c:pt>
                <c:pt idx="5">
                  <c:v>3.86188811188811</c:v>
                </c:pt>
                <c:pt idx="6">
                  <c:v>3.87762669962917</c:v>
                </c:pt>
                <c:pt idx="7">
                  <c:v>3.8595041322314</c:v>
                </c:pt>
                <c:pt idx="8">
                  <c:v>3.87259786476868</c:v>
                </c:pt>
                <c:pt idx="9">
                  <c:v>3.89668949771689</c:v>
                </c:pt>
                <c:pt idx="10">
                  <c:v>3.91233005157056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par-4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Sheet1!$F$16:$F$26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Sheet1!$I$16:$I$26</c:f>
              <c:numCache>
                <c:formatCode>General</c:formatCode>
                <c:ptCount val="11"/>
                <c:pt idx="0">
                  <c:v>0.583333333333333</c:v>
                </c:pt>
                <c:pt idx="1">
                  <c:v>2.72916666666667</c:v>
                </c:pt>
                <c:pt idx="2">
                  <c:v>3.49166666666667</c:v>
                </c:pt>
                <c:pt idx="3">
                  <c:v>3.51851851851852</c:v>
                </c:pt>
                <c:pt idx="4">
                  <c:v>3.76030927835052</c:v>
                </c:pt>
                <c:pt idx="5">
                  <c:v>3.80862068965517</c:v>
                </c:pt>
                <c:pt idx="6">
                  <c:v>3.83028083028083</c:v>
                </c:pt>
                <c:pt idx="7">
                  <c:v>3.82090909090909</c:v>
                </c:pt>
                <c:pt idx="8">
                  <c:v>3.88088445078459</c:v>
                </c:pt>
                <c:pt idx="9">
                  <c:v>3.84836527621195</c:v>
                </c:pt>
                <c:pt idx="10">
                  <c:v>3.90866510538642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Sheet1!$J$2</c:f>
              <c:strCache>
                <c:ptCount val="1"/>
                <c:pt idx="0">
                  <c:v>par-8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Sheet1!$F$16:$F$26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Sheet1!$J$16:$J$26</c:f>
              <c:numCache>
                <c:formatCode>General</c:formatCode>
                <c:ptCount val="11"/>
                <c:pt idx="0">
                  <c:v>0.159090909090909</c:v>
                </c:pt>
                <c:pt idx="1">
                  <c:v>1.92647058823529</c:v>
                </c:pt>
                <c:pt idx="2">
                  <c:v>3.05839416058394</c:v>
                </c:pt>
                <c:pt idx="3">
                  <c:v>3.28846153846154</c:v>
                </c:pt>
                <c:pt idx="4">
                  <c:v>3.44103773584906</c:v>
                </c:pt>
                <c:pt idx="5">
                  <c:v>3.62725779967159</c:v>
                </c:pt>
                <c:pt idx="6">
                  <c:v>3.73008323424495</c:v>
                </c:pt>
                <c:pt idx="7">
                  <c:v>3.8105167724388</c:v>
                </c:pt>
                <c:pt idx="8">
                  <c:v>3.8452296819788</c:v>
                </c:pt>
                <c:pt idx="9">
                  <c:v>3.84836527621195</c:v>
                </c:pt>
                <c:pt idx="10">
                  <c:v>3.84916974169742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Sheet1!$K$2</c:f>
              <c:strCache>
                <c:ptCount val="1"/>
                <c:pt idx="0">
                  <c:v>par-12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Sheet1!$F$16:$F$26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Sheet1!$K$16:$K$26</c:f>
              <c:numCache>
                <c:formatCode>General</c:formatCode>
                <c:ptCount val="11"/>
                <c:pt idx="0">
                  <c:v>0.0397727272727273</c:v>
                </c:pt>
                <c:pt idx="1">
                  <c:v>0.675257731958763</c:v>
                </c:pt>
                <c:pt idx="2">
                  <c:v>1.5811320754717</c:v>
                </c:pt>
                <c:pt idx="3">
                  <c:v>2.18670076726343</c:v>
                </c:pt>
                <c:pt idx="4">
                  <c:v>2.72710280373832</c:v>
                </c:pt>
                <c:pt idx="5">
                  <c:v>2.98917456021651</c:v>
                </c:pt>
                <c:pt idx="6">
                  <c:v>3.2440537745605</c:v>
                </c:pt>
                <c:pt idx="7">
                  <c:v>3.38951612903226</c:v>
                </c:pt>
                <c:pt idx="8">
                  <c:v>3.51258876694642</c:v>
                </c:pt>
                <c:pt idx="9">
                  <c:v>3.58937960042061</c:v>
                </c:pt>
                <c:pt idx="10">
                  <c:v>3.63616557734205</c:v>
                </c:pt>
              </c:numCache>
            </c:numRef>
          </c:yVal>
          <c:smooth val="1"/>
        </c:ser>
        <c:axId val="76846639"/>
        <c:axId val="43290329"/>
      </c:scatterChart>
      <c:valAx>
        <c:axId val="7684663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290329"/>
        <c:crosses val="autoZero"/>
        <c:crossBetween val="midCat"/>
      </c:valAx>
      <c:valAx>
        <c:axId val="432903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parallel boost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84663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Execution time graph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seq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Sheet2!$F$3:$F$13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Sheet2!$G$3:$G$13</c:f>
              <c:numCache>
                <c:formatCode>General</c:formatCode>
                <c:ptCount val="11"/>
                <c:pt idx="0">
                  <c:v>7</c:v>
                </c:pt>
                <c:pt idx="1">
                  <c:v>131</c:v>
                </c:pt>
                <c:pt idx="2">
                  <c:v>419</c:v>
                </c:pt>
                <c:pt idx="3">
                  <c:v>855</c:v>
                </c:pt>
                <c:pt idx="4">
                  <c:v>1459</c:v>
                </c:pt>
                <c:pt idx="5">
                  <c:v>2209</c:v>
                </c:pt>
                <c:pt idx="6">
                  <c:v>3137</c:v>
                </c:pt>
                <c:pt idx="7">
                  <c:v>4203</c:v>
                </c:pt>
                <c:pt idx="8">
                  <c:v>5441</c:v>
                </c:pt>
                <c:pt idx="9">
                  <c:v>6827</c:v>
                </c:pt>
                <c:pt idx="10">
                  <c:v>8345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Sheet2!$H$2</c:f>
              <c:strCache>
                <c:ptCount val="1"/>
                <c:pt idx="0">
                  <c:v>par-2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Sheet2!$F$3:$F$13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Sheet2!$H$3:$H$13</c:f>
              <c:numCache>
                <c:formatCode>General</c:formatCode>
                <c:ptCount val="11"/>
                <c:pt idx="0">
                  <c:v>19</c:v>
                </c:pt>
                <c:pt idx="1">
                  <c:v>47</c:v>
                </c:pt>
                <c:pt idx="2">
                  <c:v>127</c:v>
                </c:pt>
                <c:pt idx="3">
                  <c:v>242</c:v>
                </c:pt>
                <c:pt idx="4">
                  <c:v>384</c:v>
                </c:pt>
                <c:pt idx="5">
                  <c:v>574</c:v>
                </c:pt>
                <c:pt idx="6">
                  <c:v>801</c:v>
                </c:pt>
                <c:pt idx="7">
                  <c:v>1073</c:v>
                </c:pt>
                <c:pt idx="8">
                  <c:v>1388</c:v>
                </c:pt>
                <c:pt idx="9">
                  <c:v>1736</c:v>
                </c:pt>
                <c:pt idx="10">
                  <c:v>2128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Sheet2!$I$2</c:f>
              <c:strCache>
                <c:ptCount val="1"/>
                <c:pt idx="0">
                  <c:v>par-4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Sheet2!$F$3:$F$13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Sheet2!$I$3:$I$13</c:f>
              <c:numCache>
                <c:formatCode>General</c:formatCode>
                <c:ptCount val="11"/>
                <c:pt idx="0">
                  <c:v>13</c:v>
                </c:pt>
                <c:pt idx="1">
                  <c:v>23</c:v>
                </c:pt>
                <c:pt idx="2">
                  <c:v>47</c:v>
                </c:pt>
                <c:pt idx="3">
                  <c:v>74</c:v>
                </c:pt>
                <c:pt idx="4">
                  <c:v>113</c:v>
                </c:pt>
                <c:pt idx="5">
                  <c:v>167</c:v>
                </c:pt>
                <c:pt idx="6">
                  <c:v>251</c:v>
                </c:pt>
                <c:pt idx="7">
                  <c:v>300</c:v>
                </c:pt>
                <c:pt idx="8">
                  <c:v>372</c:v>
                </c:pt>
                <c:pt idx="9">
                  <c:v>463</c:v>
                </c:pt>
                <c:pt idx="10">
                  <c:v>562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Sheet2!$J$2</c:f>
              <c:strCache>
                <c:ptCount val="1"/>
                <c:pt idx="0">
                  <c:v>par-8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Sheet2!$F$3:$F$13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Sheet2!$J$3:$J$13</c:f>
              <c:numCache>
                <c:formatCode>General</c:formatCode>
                <c:ptCount val="11"/>
                <c:pt idx="0">
                  <c:v>36</c:v>
                </c:pt>
                <c:pt idx="1">
                  <c:v>36</c:v>
                </c:pt>
                <c:pt idx="2">
                  <c:v>44</c:v>
                </c:pt>
                <c:pt idx="3">
                  <c:v>48</c:v>
                </c:pt>
                <c:pt idx="4">
                  <c:v>63</c:v>
                </c:pt>
                <c:pt idx="5">
                  <c:v>79</c:v>
                </c:pt>
                <c:pt idx="6">
                  <c:v>95</c:v>
                </c:pt>
                <c:pt idx="7">
                  <c:v>116</c:v>
                </c:pt>
                <c:pt idx="8">
                  <c:v>138</c:v>
                </c:pt>
                <c:pt idx="9">
                  <c:v>162</c:v>
                </c:pt>
                <c:pt idx="10">
                  <c:v>187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Sheet2!$K$2</c:f>
              <c:strCache>
                <c:ptCount val="1"/>
                <c:pt idx="0">
                  <c:v>par-12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Sheet2!$F$3:$F$13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Sheet2!$K$3:$K$13</c:f>
              <c:numCache>
                <c:formatCode>General</c:formatCode>
                <c:ptCount val="11"/>
                <c:pt idx="0">
                  <c:v>155</c:v>
                </c:pt>
                <c:pt idx="1">
                  <c:v>161</c:v>
                </c:pt>
                <c:pt idx="2">
                  <c:v>159</c:v>
                </c:pt>
                <c:pt idx="3">
                  <c:v>168</c:v>
                </c:pt>
                <c:pt idx="4">
                  <c:v>194</c:v>
                </c:pt>
                <c:pt idx="5">
                  <c:v>188</c:v>
                </c:pt>
                <c:pt idx="6">
                  <c:v>201</c:v>
                </c:pt>
                <c:pt idx="7">
                  <c:v>214</c:v>
                </c:pt>
                <c:pt idx="8">
                  <c:v>229</c:v>
                </c:pt>
                <c:pt idx="9">
                  <c:v>228</c:v>
                </c:pt>
                <c:pt idx="10">
                  <c:v>247</c:v>
                </c:pt>
              </c:numCache>
            </c:numRef>
          </c:yVal>
          <c:smooth val="1"/>
        </c:ser>
        <c:axId val="71925673"/>
        <c:axId val="98837403"/>
      </c:scatterChart>
      <c:valAx>
        <c:axId val="7192567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837403"/>
        <c:crosses val="autoZero"/>
        <c:crossBetween val="midCat"/>
      </c:valAx>
      <c:valAx>
        <c:axId val="988374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execution time, ms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925673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Parallel boost graph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seq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Sheet2!$F$16:$F$26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Sheet2!$G$16:$G$26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Sheet2!$H$2</c:f>
              <c:strCache>
                <c:ptCount val="1"/>
                <c:pt idx="0">
                  <c:v>par-2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Sheet2!$F$16:$F$26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Sheet2!$H$16:$H$26</c:f>
              <c:numCache>
                <c:formatCode>General</c:formatCode>
                <c:ptCount val="11"/>
                <c:pt idx="0">
                  <c:v>0.368421052631579</c:v>
                </c:pt>
                <c:pt idx="1">
                  <c:v>2.78723404255319</c:v>
                </c:pt>
                <c:pt idx="2">
                  <c:v>3.2992125984252</c:v>
                </c:pt>
                <c:pt idx="3">
                  <c:v>3.53305785123967</c:v>
                </c:pt>
                <c:pt idx="4">
                  <c:v>3.79947916666667</c:v>
                </c:pt>
                <c:pt idx="5">
                  <c:v>3.84843205574913</c:v>
                </c:pt>
                <c:pt idx="6">
                  <c:v>3.91635455680399</c:v>
                </c:pt>
                <c:pt idx="7">
                  <c:v>3.9170549860205</c:v>
                </c:pt>
                <c:pt idx="8">
                  <c:v>3.9200288184438</c:v>
                </c:pt>
                <c:pt idx="9">
                  <c:v>3.93260368663594</c:v>
                </c:pt>
                <c:pt idx="10">
                  <c:v>3.92152255639098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Sheet2!$I$2</c:f>
              <c:strCache>
                <c:ptCount val="1"/>
                <c:pt idx="0">
                  <c:v>par-4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Sheet2!$F$16:$F$26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Sheet2!$I$16:$I$26</c:f>
              <c:numCache>
                <c:formatCode>General</c:formatCode>
                <c:ptCount val="11"/>
                <c:pt idx="0">
                  <c:v>0.538461538461538</c:v>
                </c:pt>
                <c:pt idx="1">
                  <c:v>5.69565217391304</c:v>
                </c:pt>
                <c:pt idx="2">
                  <c:v>8.91489361702128</c:v>
                </c:pt>
                <c:pt idx="3">
                  <c:v>11.5540540540541</c:v>
                </c:pt>
                <c:pt idx="4">
                  <c:v>12.9115044247788</c:v>
                </c:pt>
                <c:pt idx="5">
                  <c:v>13.2275449101796</c:v>
                </c:pt>
                <c:pt idx="6">
                  <c:v>12.4980079681275</c:v>
                </c:pt>
                <c:pt idx="7">
                  <c:v>14.01</c:v>
                </c:pt>
                <c:pt idx="8">
                  <c:v>14.6263440860215</c:v>
                </c:pt>
                <c:pt idx="9">
                  <c:v>14.7451403887689</c:v>
                </c:pt>
                <c:pt idx="10">
                  <c:v>14.8487544483986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Sheet2!$J$2</c:f>
              <c:strCache>
                <c:ptCount val="1"/>
                <c:pt idx="0">
                  <c:v>par-8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Sheet2!$F$16:$F$26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Sheet2!$J$16:$J$26</c:f>
              <c:numCache>
                <c:formatCode>General</c:formatCode>
                <c:ptCount val="11"/>
                <c:pt idx="0">
                  <c:v>0.194444444444444</c:v>
                </c:pt>
                <c:pt idx="1">
                  <c:v>3.63888888888889</c:v>
                </c:pt>
                <c:pt idx="2">
                  <c:v>9.52272727272727</c:v>
                </c:pt>
                <c:pt idx="3">
                  <c:v>17.8125</c:v>
                </c:pt>
                <c:pt idx="4">
                  <c:v>23.1587301587302</c:v>
                </c:pt>
                <c:pt idx="5">
                  <c:v>27.9620253164557</c:v>
                </c:pt>
                <c:pt idx="6">
                  <c:v>33.0210526315789</c:v>
                </c:pt>
                <c:pt idx="7">
                  <c:v>36.2327586206897</c:v>
                </c:pt>
                <c:pt idx="8">
                  <c:v>39.4275362318841</c:v>
                </c:pt>
                <c:pt idx="9">
                  <c:v>42.141975308642</c:v>
                </c:pt>
                <c:pt idx="10">
                  <c:v>44.6256684491979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Sheet2!$K$2</c:f>
              <c:strCache>
                <c:ptCount val="1"/>
                <c:pt idx="0">
                  <c:v>par-12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Sheet2!$F$16:$F$26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Sheet2!$K$16:$K$26</c:f>
              <c:numCache>
                <c:formatCode>General</c:formatCode>
                <c:ptCount val="11"/>
                <c:pt idx="0">
                  <c:v>0.0451612903225806</c:v>
                </c:pt>
                <c:pt idx="1">
                  <c:v>0.813664596273292</c:v>
                </c:pt>
                <c:pt idx="2">
                  <c:v>2.63522012578616</c:v>
                </c:pt>
                <c:pt idx="3">
                  <c:v>5.08928571428571</c:v>
                </c:pt>
                <c:pt idx="4">
                  <c:v>7.52061855670103</c:v>
                </c:pt>
                <c:pt idx="5">
                  <c:v>11.75</c:v>
                </c:pt>
                <c:pt idx="6">
                  <c:v>15.6069651741294</c:v>
                </c:pt>
                <c:pt idx="7">
                  <c:v>19.6401869158879</c:v>
                </c:pt>
                <c:pt idx="8">
                  <c:v>23.7598253275109</c:v>
                </c:pt>
                <c:pt idx="9">
                  <c:v>29.9429824561403</c:v>
                </c:pt>
                <c:pt idx="10">
                  <c:v>33.7854251012146</c:v>
                </c:pt>
              </c:numCache>
            </c:numRef>
          </c:yVal>
          <c:smooth val="1"/>
        </c:ser>
        <c:axId val="20153076"/>
        <c:axId val="70241206"/>
      </c:scatterChart>
      <c:valAx>
        <c:axId val="2015307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241206"/>
        <c:crosses val="autoZero"/>
        <c:crossBetween val="midCat"/>
      </c:valAx>
      <c:valAx>
        <c:axId val="702412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parallel boost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153076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Execution time graph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Sheet3!$G$2</c:f>
              <c:strCache>
                <c:ptCount val="1"/>
                <c:pt idx="0">
                  <c:v>seq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Sheet3!$F$3:$F$13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Sheet3!$G$3:$G$13</c:f>
              <c:numCache>
                <c:formatCode>General</c:formatCode>
                <c:ptCount val="11"/>
                <c:pt idx="0">
                  <c:v>7</c:v>
                </c:pt>
                <c:pt idx="1">
                  <c:v>131</c:v>
                </c:pt>
                <c:pt idx="2">
                  <c:v>419</c:v>
                </c:pt>
                <c:pt idx="3">
                  <c:v>855</c:v>
                </c:pt>
                <c:pt idx="4">
                  <c:v>1459</c:v>
                </c:pt>
                <c:pt idx="5">
                  <c:v>2209</c:v>
                </c:pt>
                <c:pt idx="6">
                  <c:v>3137</c:v>
                </c:pt>
                <c:pt idx="7">
                  <c:v>4203</c:v>
                </c:pt>
                <c:pt idx="8">
                  <c:v>5441</c:v>
                </c:pt>
                <c:pt idx="9">
                  <c:v>6827</c:v>
                </c:pt>
                <c:pt idx="10">
                  <c:v>8345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Sheet3!$H$2</c:f>
              <c:strCache>
                <c:ptCount val="1"/>
                <c:pt idx="0">
                  <c:v>par-2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Sheet3!$F$3:$F$13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Sheet3!$H$3:$H$13</c:f>
              <c:numCache>
                <c:formatCode>General</c:formatCode>
                <c:ptCount val="11"/>
                <c:pt idx="0">
                  <c:v>6</c:v>
                </c:pt>
                <c:pt idx="1">
                  <c:v>16</c:v>
                </c:pt>
                <c:pt idx="2">
                  <c:v>24</c:v>
                </c:pt>
                <c:pt idx="3">
                  <c:v>25</c:v>
                </c:pt>
                <c:pt idx="4">
                  <c:v>33</c:v>
                </c:pt>
                <c:pt idx="5">
                  <c:v>43</c:v>
                </c:pt>
                <c:pt idx="6">
                  <c:v>54</c:v>
                </c:pt>
                <c:pt idx="7">
                  <c:v>64</c:v>
                </c:pt>
                <c:pt idx="8">
                  <c:v>78</c:v>
                </c:pt>
                <c:pt idx="9">
                  <c:v>90</c:v>
                </c:pt>
                <c:pt idx="10">
                  <c:v>105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Sheet3!$I$2</c:f>
              <c:strCache>
                <c:ptCount val="1"/>
                <c:pt idx="0">
                  <c:v>par-4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Sheet3!$F$3:$F$13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Sheet3!$I$3:$I$13</c:f>
              <c:numCache>
                <c:formatCode>General</c:formatCode>
                <c:ptCount val="11"/>
                <c:pt idx="0">
                  <c:v>11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39</c:v>
                </c:pt>
                <c:pt idx="5">
                  <c:v>44</c:v>
                </c:pt>
                <c:pt idx="6">
                  <c:v>52</c:v>
                </c:pt>
                <c:pt idx="7">
                  <c:v>63</c:v>
                </c:pt>
                <c:pt idx="8">
                  <c:v>76</c:v>
                </c:pt>
                <c:pt idx="9">
                  <c:v>90</c:v>
                </c:pt>
                <c:pt idx="10">
                  <c:v>102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Sheet3!$J$2</c:f>
              <c:strCache>
                <c:ptCount val="1"/>
                <c:pt idx="0">
                  <c:v>par-8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Sheet3!$F$3:$F$13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Sheet3!$J$3:$J$13</c:f>
              <c:numCache>
                <c:formatCode>General</c:formatCode>
                <c:ptCount val="11"/>
                <c:pt idx="0">
                  <c:v>40</c:v>
                </c:pt>
                <c:pt idx="1">
                  <c:v>36</c:v>
                </c:pt>
                <c:pt idx="2">
                  <c:v>38</c:v>
                </c:pt>
                <c:pt idx="3">
                  <c:v>46</c:v>
                </c:pt>
                <c:pt idx="4">
                  <c:v>52</c:v>
                </c:pt>
                <c:pt idx="5">
                  <c:v>60</c:v>
                </c:pt>
                <c:pt idx="6">
                  <c:v>71</c:v>
                </c:pt>
                <c:pt idx="7">
                  <c:v>80</c:v>
                </c:pt>
                <c:pt idx="8">
                  <c:v>93</c:v>
                </c:pt>
                <c:pt idx="9">
                  <c:v>104</c:v>
                </c:pt>
                <c:pt idx="10">
                  <c:v>118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Sheet3!$K$2</c:f>
              <c:strCache>
                <c:ptCount val="1"/>
                <c:pt idx="0">
                  <c:v>par-12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Sheet3!$F$3:$F$13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Sheet3!$K$3:$K$13</c:f>
              <c:numCache>
                <c:formatCode>General</c:formatCode>
                <c:ptCount val="11"/>
                <c:pt idx="0">
                  <c:v>165</c:v>
                </c:pt>
                <c:pt idx="1">
                  <c:v>157</c:v>
                </c:pt>
                <c:pt idx="2">
                  <c:v>163</c:v>
                </c:pt>
                <c:pt idx="3">
                  <c:v>169</c:v>
                </c:pt>
                <c:pt idx="4">
                  <c:v>171</c:v>
                </c:pt>
                <c:pt idx="5">
                  <c:v>180</c:v>
                </c:pt>
                <c:pt idx="6">
                  <c:v>193</c:v>
                </c:pt>
                <c:pt idx="7">
                  <c:v>203</c:v>
                </c:pt>
                <c:pt idx="8">
                  <c:v>217</c:v>
                </c:pt>
                <c:pt idx="9">
                  <c:v>240</c:v>
                </c:pt>
                <c:pt idx="10">
                  <c:v>258</c:v>
                </c:pt>
              </c:numCache>
            </c:numRef>
          </c:yVal>
          <c:smooth val="1"/>
        </c:ser>
        <c:axId val="73446198"/>
        <c:axId val="38441439"/>
      </c:scatterChart>
      <c:valAx>
        <c:axId val="7344619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441439"/>
        <c:crosses val="autoZero"/>
        <c:crossBetween val="midCat"/>
      </c:valAx>
      <c:valAx>
        <c:axId val="384414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execution time, ms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446198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Parallel boost graph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Sheet3!$G$2</c:f>
              <c:strCache>
                <c:ptCount val="1"/>
                <c:pt idx="0">
                  <c:v>seq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Sheet3!$F$16:$F$26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Sheet3!$G$16:$G$26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Sheet3!$H$2</c:f>
              <c:strCache>
                <c:ptCount val="1"/>
                <c:pt idx="0">
                  <c:v>par-2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Sheet3!$F$16:$F$26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Sheet3!$H$16:$H$26</c:f>
              <c:numCache>
                <c:formatCode>General</c:formatCode>
                <c:ptCount val="11"/>
                <c:pt idx="0">
                  <c:v>1.16666666666667</c:v>
                </c:pt>
                <c:pt idx="1">
                  <c:v>8.1875</c:v>
                </c:pt>
                <c:pt idx="2">
                  <c:v>17.4583333333333</c:v>
                </c:pt>
                <c:pt idx="3">
                  <c:v>34.2</c:v>
                </c:pt>
                <c:pt idx="4">
                  <c:v>44.2121212121212</c:v>
                </c:pt>
                <c:pt idx="5">
                  <c:v>51.3720930232558</c:v>
                </c:pt>
                <c:pt idx="6">
                  <c:v>58.0925925925926</c:v>
                </c:pt>
                <c:pt idx="7">
                  <c:v>65.671875</c:v>
                </c:pt>
                <c:pt idx="8">
                  <c:v>69.7564102564103</c:v>
                </c:pt>
                <c:pt idx="9">
                  <c:v>75.8555555555556</c:v>
                </c:pt>
                <c:pt idx="10">
                  <c:v>79.4761904761905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Sheet3!$I$2</c:f>
              <c:strCache>
                <c:ptCount val="1"/>
                <c:pt idx="0">
                  <c:v>par-4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Sheet3!$F$16:$F$26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Sheet3!$I$16:$I$26</c:f>
              <c:numCache>
                <c:formatCode>General</c:formatCode>
                <c:ptCount val="11"/>
                <c:pt idx="0">
                  <c:v>0.636363636363636</c:v>
                </c:pt>
                <c:pt idx="1">
                  <c:v>8.1875</c:v>
                </c:pt>
                <c:pt idx="2">
                  <c:v>17.4583333333333</c:v>
                </c:pt>
                <c:pt idx="3">
                  <c:v>26.71875</c:v>
                </c:pt>
                <c:pt idx="4">
                  <c:v>37.4102564102564</c:v>
                </c:pt>
                <c:pt idx="5">
                  <c:v>50.2045454545455</c:v>
                </c:pt>
                <c:pt idx="6">
                  <c:v>60.3269230769231</c:v>
                </c:pt>
                <c:pt idx="7">
                  <c:v>66.7142857142857</c:v>
                </c:pt>
                <c:pt idx="8">
                  <c:v>71.5921052631579</c:v>
                </c:pt>
                <c:pt idx="9">
                  <c:v>75.8555555555556</c:v>
                </c:pt>
                <c:pt idx="10">
                  <c:v>81.8137254901961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Sheet3!$J$2</c:f>
              <c:strCache>
                <c:ptCount val="1"/>
                <c:pt idx="0">
                  <c:v>par-8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Sheet3!$F$16:$F$26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Sheet3!$J$16:$J$26</c:f>
              <c:numCache>
                <c:formatCode>General</c:formatCode>
                <c:ptCount val="11"/>
                <c:pt idx="0">
                  <c:v>0.175</c:v>
                </c:pt>
                <c:pt idx="1">
                  <c:v>3.63888888888889</c:v>
                </c:pt>
                <c:pt idx="2">
                  <c:v>11.0263157894737</c:v>
                </c:pt>
                <c:pt idx="3">
                  <c:v>18.5869565217391</c:v>
                </c:pt>
                <c:pt idx="4">
                  <c:v>28.0576923076923</c:v>
                </c:pt>
                <c:pt idx="5">
                  <c:v>36.8166666666667</c:v>
                </c:pt>
                <c:pt idx="6">
                  <c:v>44.1830985915493</c:v>
                </c:pt>
                <c:pt idx="7">
                  <c:v>52.5375</c:v>
                </c:pt>
                <c:pt idx="8">
                  <c:v>58.505376344086</c:v>
                </c:pt>
                <c:pt idx="9">
                  <c:v>65.6442307692308</c:v>
                </c:pt>
                <c:pt idx="10">
                  <c:v>70.7203389830509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Sheet3!$K$2</c:f>
              <c:strCache>
                <c:ptCount val="1"/>
                <c:pt idx="0">
                  <c:v>par-12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Sheet3!$F$16:$F$26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Sheet3!$K$16:$K$26</c:f>
              <c:numCache>
                <c:formatCode>General</c:formatCode>
                <c:ptCount val="11"/>
                <c:pt idx="0">
                  <c:v>0.0424242424242424</c:v>
                </c:pt>
                <c:pt idx="1">
                  <c:v>0.834394904458599</c:v>
                </c:pt>
                <c:pt idx="2">
                  <c:v>2.57055214723926</c:v>
                </c:pt>
                <c:pt idx="3">
                  <c:v>5.05917159763314</c:v>
                </c:pt>
                <c:pt idx="4">
                  <c:v>8.53216374269006</c:v>
                </c:pt>
                <c:pt idx="5">
                  <c:v>12.2722222222222</c:v>
                </c:pt>
                <c:pt idx="6">
                  <c:v>16.2538860103627</c:v>
                </c:pt>
                <c:pt idx="7">
                  <c:v>20.7044334975369</c:v>
                </c:pt>
                <c:pt idx="8">
                  <c:v>25.073732718894</c:v>
                </c:pt>
                <c:pt idx="9">
                  <c:v>28.4458333333333</c:v>
                </c:pt>
                <c:pt idx="10">
                  <c:v>32.3449612403101</c:v>
                </c:pt>
              </c:numCache>
            </c:numRef>
          </c:yVal>
          <c:smooth val="1"/>
        </c:ser>
        <c:axId val="43403414"/>
        <c:axId val="39932351"/>
      </c:scatterChart>
      <c:valAx>
        <c:axId val="4340341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932351"/>
        <c:crosses val="autoZero"/>
        <c:crossBetween val="midCat"/>
      </c:valAx>
      <c:valAx>
        <c:axId val="399323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parallel boost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403414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Execution 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Sheet4!$E$35</c:f>
              <c:strCache>
                <c:ptCount val="1"/>
                <c:pt idx="0">
                  <c:v>par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Sheet4!$D$36:$D$46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Sheet4!$O$36:$O$46</c:f>
              <c:numCache>
                <c:formatCode>General</c:formatCode>
                <c:ptCount val="11"/>
                <c:pt idx="0">
                  <c:v>1.3</c:v>
                </c:pt>
                <c:pt idx="1">
                  <c:v>1.5</c:v>
                </c:pt>
                <c:pt idx="2">
                  <c:v>2.1</c:v>
                </c:pt>
                <c:pt idx="3">
                  <c:v>3.2</c:v>
                </c:pt>
                <c:pt idx="4">
                  <c:v>5.1</c:v>
                </c:pt>
                <c:pt idx="5">
                  <c:v>7.3</c:v>
                </c:pt>
                <c:pt idx="6">
                  <c:v>8.9</c:v>
                </c:pt>
                <c:pt idx="7">
                  <c:v>12.4</c:v>
                </c:pt>
                <c:pt idx="8">
                  <c:v>15.3</c:v>
                </c:pt>
                <c:pt idx="9">
                  <c:v>19</c:v>
                </c:pt>
                <c:pt idx="10">
                  <c:v>22.4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Sheet4!$E$47</c:f>
              <c:strCache>
                <c:ptCount val="1"/>
                <c:pt idx="0">
                  <c:v>seq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Sheet4!$D$48:$D$58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Sheet4!$O$48:$O$58</c:f>
              <c:numCache>
                <c:formatCode>General</c:formatCode>
                <c:ptCount val="11"/>
                <c:pt idx="0">
                  <c:v>0.1</c:v>
                </c:pt>
                <c:pt idx="1">
                  <c:v>0.9</c:v>
                </c:pt>
                <c:pt idx="2">
                  <c:v>3.9</c:v>
                </c:pt>
                <c:pt idx="3">
                  <c:v>7.9</c:v>
                </c:pt>
                <c:pt idx="4">
                  <c:v>13.9</c:v>
                </c:pt>
                <c:pt idx="5">
                  <c:v>21.3</c:v>
                </c:pt>
                <c:pt idx="6">
                  <c:v>30.5</c:v>
                </c:pt>
                <c:pt idx="7">
                  <c:v>41.8</c:v>
                </c:pt>
                <c:pt idx="8">
                  <c:v>53.4</c:v>
                </c:pt>
                <c:pt idx="9">
                  <c:v>66.4</c:v>
                </c:pt>
                <c:pt idx="10">
                  <c:v>81.6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Sheet4!$R$35</c:f>
              <c:strCache>
                <c:ptCount val="1"/>
                <c:pt idx="0">
                  <c:v>нижняя граница par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Sheet4!$D$36:$D$46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Sheet4!$R$36:$R$46</c:f>
              <c:numCache>
                <c:formatCode>General</c:formatCode>
                <c:ptCount val="11"/>
                <c:pt idx="0">
                  <c:v>1.0006105560486</c:v>
                </c:pt>
                <c:pt idx="1">
                  <c:v>1.17333933590999</c:v>
                </c:pt>
                <c:pt idx="2">
                  <c:v>1.90400360154599</c:v>
                </c:pt>
                <c:pt idx="3">
                  <c:v>2.93867146872799</c:v>
                </c:pt>
                <c:pt idx="4">
                  <c:v>4.904003601546</c:v>
                </c:pt>
                <c:pt idx="5">
                  <c:v>7.0006105560486</c:v>
                </c:pt>
                <c:pt idx="6">
                  <c:v>8.704003601546</c:v>
                </c:pt>
                <c:pt idx="7">
                  <c:v>11.966635657378</c:v>
                </c:pt>
                <c:pt idx="8">
                  <c:v>15.0006105560486</c:v>
                </c:pt>
                <c:pt idx="9">
                  <c:v>18.2843223425131</c:v>
                </c:pt>
                <c:pt idx="10">
                  <c:v>22.0799392215763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Sheet4!$S$35</c:f>
              <c:strCache>
                <c:ptCount val="1"/>
                <c:pt idx="0">
                  <c:v>верхняя граница par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Sheet4!$D$36:$D$46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Sheet4!$S$36:$S$46</c:f>
              <c:numCache>
                <c:formatCode>General</c:formatCode>
                <c:ptCount val="11"/>
                <c:pt idx="0">
                  <c:v>1.5993894439514</c:v>
                </c:pt>
                <c:pt idx="1">
                  <c:v>1.82666066409001</c:v>
                </c:pt>
                <c:pt idx="2">
                  <c:v>2.29599639845401</c:v>
                </c:pt>
                <c:pt idx="3">
                  <c:v>3.46132853127201</c:v>
                </c:pt>
                <c:pt idx="4">
                  <c:v>5.295996398454</c:v>
                </c:pt>
                <c:pt idx="5">
                  <c:v>7.5993894439514</c:v>
                </c:pt>
                <c:pt idx="6">
                  <c:v>9.09599639845401</c:v>
                </c:pt>
                <c:pt idx="7">
                  <c:v>12.833364342622</c:v>
                </c:pt>
                <c:pt idx="8">
                  <c:v>15.5993894439514</c:v>
                </c:pt>
                <c:pt idx="9">
                  <c:v>19.7156776574869</c:v>
                </c:pt>
                <c:pt idx="10">
                  <c:v>22.7200607784237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Sheet4!$R$47</c:f>
              <c:strCache>
                <c:ptCount val="1"/>
                <c:pt idx="0">
                  <c:v>нижняя граница seq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Sheet4!$D$48:$D$58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Sheet4!$R$48:$R$58</c:f>
              <c:numCache>
                <c:formatCode>General</c:formatCode>
                <c:ptCount val="11"/>
                <c:pt idx="0">
                  <c:v>-0.0959963984540053</c:v>
                </c:pt>
                <c:pt idx="1">
                  <c:v>0.704003601545995</c:v>
                </c:pt>
                <c:pt idx="2">
                  <c:v>3.70400360154599</c:v>
                </c:pt>
                <c:pt idx="3">
                  <c:v>7.704003601546</c:v>
                </c:pt>
                <c:pt idx="4">
                  <c:v>13.704003601546</c:v>
                </c:pt>
                <c:pt idx="5">
                  <c:v>21.0006105560486</c:v>
                </c:pt>
                <c:pt idx="6">
                  <c:v>30.17333933591</c:v>
                </c:pt>
                <c:pt idx="7">
                  <c:v>40.6024422241944</c:v>
                </c:pt>
                <c:pt idx="8">
                  <c:v>53.0799392215763</c:v>
                </c:pt>
                <c:pt idx="9">
                  <c:v>66.0799392215763</c:v>
                </c:pt>
                <c:pt idx="10">
                  <c:v>81.077342937456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Sheet4!$S$47</c:f>
              <c:strCache>
                <c:ptCount val="1"/>
                <c:pt idx="0">
                  <c:v>верхняя граница seq</c:v>
                </c:pt>
              </c:strCache>
            </c:strRef>
          </c:tx>
          <c:spPr>
            <a:solidFill>
              <a:srgbClr val="70ad47"/>
            </a:solidFill>
            <a:ln cap="rnd"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Sheet4!$D$48:$D$58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Sheet4!$S$48:$S$58</c:f>
              <c:numCache>
                <c:formatCode>General</c:formatCode>
                <c:ptCount val="11"/>
                <c:pt idx="0">
                  <c:v>0.295996398454005</c:v>
                </c:pt>
                <c:pt idx="1">
                  <c:v>1.09599639845401</c:v>
                </c:pt>
                <c:pt idx="2">
                  <c:v>4.09599639845401</c:v>
                </c:pt>
                <c:pt idx="3">
                  <c:v>8.09599639845401</c:v>
                </c:pt>
                <c:pt idx="4">
                  <c:v>14.095996398454</c:v>
                </c:pt>
                <c:pt idx="5">
                  <c:v>21.5993894439514</c:v>
                </c:pt>
                <c:pt idx="6">
                  <c:v>30.82666066409</c:v>
                </c:pt>
                <c:pt idx="7">
                  <c:v>42.9975577758056</c:v>
                </c:pt>
                <c:pt idx="8">
                  <c:v>53.7200607784237</c:v>
                </c:pt>
                <c:pt idx="9">
                  <c:v>66.7200607784237</c:v>
                </c:pt>
                <c:pt idx="10">
                  <c:v>82.122657062544</c:v>
                </c:pt>
              </c:numCache>
            </c:numRef>
          </c:yVal>
          <c:smooth val="1"/>
        </c:ser>
        <c:axId val="44734282"/>
        <c:axId val="33139300"/>
      </c:scatterChart>
      <c:valAx>
        <c:axId val="4473428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139300"/>
        <c:crosses val="autoZero"/>
        <c:crossBetween val="midCat"/>
      </c:valAx>
      <c:valAx>
        <c:axId val="331393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execution time, ms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734282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Parallel boost, compare second and first method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Sheet4!$E$60</c:f>
              <c:strCache>
                <c:ptCount val="1"/>
                <c:pt idx="0">
                  <c:v>second method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Sheet4!$D$36:$D$46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Sheet4!$O$61:$O$71</c:f>
              <c:numCache>
                <c:formatCode>General</c:formatCode>
                <c:ptCount val="11"/>
                <c:pt idx="0">
                  <c:v>0.1</c:v>
                </c:pt>
                <c:pt idx="1">
                  <c:v>0.65</c:v>
                </c:pt>
                <c:pt idx="2">
                  <c:v>1.88333333333333</c:v>
                </c:pt>
                <c:pt idx="3">
                  <c:v>2.5</c:v>
                </c:pt>
                <c:pt idx="4">
                  <c:v>2.73333333333333</c:v>
                </c:pt>
                <c:pt idx="5">
                  <c:v>2.92678571428571</c:v>
                </c:pt>
                <c:pt idx="6">
                  <c:v>3.43055555555556</c:v>
                </c:pt>
                <c:pt idx="7">
                  <c:v>3.38195970695971</c:v>
                </c:pt>
                <c:pt idx="8">
                  <c:v>3.49333333333333</c:v>
                </c:pt>
                <c:pt idx="9">
                  <c:v>3.50474937343358</c:v>
                </c:pt>
                <c:pt idx="10">
                  <c:v>3.64466403162055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Sheet4!$R$35</c:f>
              <c:strCache>
                <c:ptCount val="1"/>
                <c:pt idx="0">
                  <c:v>нижняя граница par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Sheet4!$D$36:$D$46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Sheet4!$R$61:$R$71</c:f>
              <c:numCache>
                <c:formatCode>General</c:formatCode>
                <c:ptCount val="11"/>
                <c:pt idx="0">
                  <c:v>-0.0959963984540053</c:v>
                </c:pt>
                <c:pt idx="1">
                  <c:v>0.440835118434935</c:v>
                </c:pt>
                <c:pt idx="2">
                  <c:v>1.72895952624947</c:v>
                </c:pt>
                <c:pt idx="3">
                  <c:v>2.3244251686584</c:v>
                </c:pt>
                <c:pt idx="4">
                  <c:v>2.63790964566842</c:v>
                </c:pt>
                <c:pt idx="5">
                  <c:v>2.82718263056976</c:v>
                </c:pt>
                <c:pt idx="6">
                  <c:v>3.35302805729353</c:v>
                </c:pt>
                <c:pt idx="7">
                  <c:v>3.21640774044631</c:v>
                </c:pt>
                <c:pt idx="8">
                  <c:v>3.42178420745103</c:v>
                </c:pt>
                <c:pt idx="9">
                  <c:v>3.3910900811011</c:v>
                </c:pt>
                <c:pt idx="10">
                  <c:v>3.58593222548488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Sheet4!$S$35</c:f>
              <c:strCache>
                <c:ptCount val="1"/>
                <c:pt idx="0">
                  <c:v>верхняя граница par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Sheet4!$D$36:$D$46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Sheet4!$S$61:$S$71</c:f>
              <c:numCache>
                <c:formatCode>General</c:formatCode>
                <c:ptCount val="11"/>
                <c:pt idx="0">
                  <c:v>0.295996398454005</c:v>
                </c:pt>
                <c:pt idx="1">
                  <c:v>0.859164881565065</c:v>
                </c:pt>
                <c:pt idx="2">
                  <c:v>2.0377071404172</c:v>
                </c:pt>
                <c:pt idx="3">
                  <c:v>2.6755748313416</c:v>
                </c:pt>
                <c:pt idx="4">
                  <c:v>2.82875702099825</c:v>
                </c:pt>
                <c:pt idx="5">
                  <c:v>3.02638879800167</c:v>
                </c:pt>
                <c:pt idx="6">
                  <c:v>3.50808305381758</c:v>
                </c:pt>
                <c:pt idx="7">
                  <c:v>3.5475116734731</c:v>
                </c:pt>
                <c:pt idx="8">
                  <c:v>3.56488245921564</c:v>
                </c:pt>
                <c:pt idx="9">
                  <c:v>3.61840866576607</c:v>
                </c:pt>
                <c:pt idx="10">
                  <c:v>3.70339583775622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Sheet4!$X$72</c:f>
              <c:strCache>
                <c:ptCount val="1"/>
                <c:pt idx="0">
                  <c:v>first method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Sheet4!$W$73:$W$83</c:f>
              <c:numCache>
                <c:formatCode>General</c:formatCode>
                <c:ptCount val="11"/>
                <c:pt idx="0">
                  <c:v>400</c:v>
                </c:pt>
                <c:pt idx="1">
                  <c:v>1960</c:v>
                </c:pt>
                <c:pt idx="2">
                  <c:v>3520</c:v>
                </c:pt>
                <c:pt idx="3">
                  <c:v>5080</c:v>
                </c:pt>
                <c:pt idx="4">
                  <c:v>6640</c:v>
                </c:pt>
                <c:pt idx="5">
                  <c:v>8200</c:v>
                </c:pt>
                <c:pt idx="6">
                  <c:v>9760</c:v>
                </c:pt>
                <c:pt idx="7">
                  <c:v>11320</c:v>
                </c:pt>
                <c:pt idx="8">
                  <c:v>12880</c:v>
                </c:pt>
                <c:pt idx="9">
                  <c:v>14440</c:v>
                </c:pt>
                <c:pt idx="10">
                  <c:v>16000</c:v>
                </c:pt>
              </c:numCache>
            </c:numRef>
          </c:xVal>
          <c:yVal>
            <c:numRef>
              <c:f>Sheet4!$X$73:$X$83</c:f>
              <c:numCache>
                <c:formatCode>General</c:formatCode>
                <c:ptCount val="11"/>
                <c:pt idx="0">
                  <c:v>0.0397727272727273</c:v>
                </c:pt>
                <c:pt idx="1">
                  <c:v>0.675257731958763</c:v>
                </c:pt>
                <c:pt idx="2">
                  <c:v>1.5811320754717</c:v>
                </c:pt>
                <c:pt idx="3">
                  <c:v>2.18670076726343</c:v>
                </c:pt>
                <c:pt idx="4">
                  <c:v>2.72710280373832</c:v>
                </c:pt>
                <c:pt idx="5">
                  <c:v>2.98917456021651</c:v>
                </c:pt>
                <c:pt idx="6">
                  <c:v>3.2440537745605</c:v>
                </c:pt>
                <c:pt idx="7">
                  <c:v>3.38951612903226</c:v>
                </c:pt>
                <c:pt idx="8">
                  <c:v>3.51258876694642</c:v>
                </c:pt>
                <c:pt idx="9">
                  <c:v>3.58937960042061</c:v>
                </c:pt>
                <c:pt idx="10">
                  <c:v>3.63616557734205</c:v>
                </c:pt>
              </c:numCache>
            </c:numRef>
          </c:yVal>
          <c:smooth val="1"/>
        </c:ser>
        <c:axId val="22864221"/>
        <c:axId val="32566268"/>
      </c:scatterChart>
      <c:valAx>
        <c:axId val="2286422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566268"/>
        <c:crosses val="autoZero"/>
        <c:crossBetween val="midCat"/>
      </c:valAx>
      <c:valAx>
        <c:axId val="325662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parallel boost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864221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757080</xdr:colOff>
      <xdr:row>27</xdr:row>
      <xdr:rowOff>17640</xdr:rowOff>
    </xdr:from>
    <xdr:to>
      <xdr:col>24</xdr:col>
      <xdr:colOff>489960</xdr:colOff>
      <xdr:row>53</xdr:row>
      <xdr:rowOff>52560</xdr:rowOff>
    </xdr:to>
    <xdr:graphicFrame>
      <xdr:nvGraphicFramePr>
        <xdr:cNvPr id="0" name="Диаграмма 3"/>
        <xdr:cNvGraphicFramePr/>
      </xdr:nvGraphicFramePr>
      <xdr:xfrm>
        <a:off x="11380680" y="4795560"/>
        <a:ext cx="7320960" cy="480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748440</xdr:colOff>
      <xdr:row>27</xdr:row>
      <xdr:rowOff>9000</xdr:rowOff>
    </xdr:from>
    <xdr:to>
      <xdr:col>14</xdr:col>
      <xdr:colOff>331920</xdr:colOff>
      <xdr:row>52</xdr:row>
      <xdr:rowOff>51840</xdr:rowOff>
    </xdr:to>
    <xdr:graphicFrame>
      <xdr:nvGraphicFramePr>
        <xdr:cNvPr id="1" name="Диаграмма 4"/>
        <xdr:cNvGraphicFramePr/>
      </xdr:nvGraphicFramePr>
      <xdr:xfrm>
        <a:off x="3783600" y="4786920"/>
        <a:ext cx="7171920" cy="462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590400</xdr:colOff>
      <xdr:row>0</xdr:row>
      <xdr:rowOff>166680</xdr:rowOff>
    </xdr:from>
    <xdr:to>
      <xdr:col>23</xdr:col>
      <xdr:colOff>323280</xdr:colOff>
      <xdr:row>26</xdr:row>
      <xdr:rowOff>18720</xdr:rowOff>
    </xdr:to>
    <xdr:graphicFrame>
      <xdr:nvGraphicFramePr>
        <xdr:cNvPr id="2" name="Диаграмма 1"/>
        <xdr:cNvGraphicFramePr/>
      </xdr:nvGraphicFramePr>
      <xdr:xfrm>
        <a:off x="10455120" y="166680"/>
        <a:ext cx="7320960" cy="480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19080</xdr:colOff>
      <xdr:row>26</xdr:row>
      <xdr:rowOff>152280</xdr:rowOff>
    </xdr:from>
    <xdr:to>
      <xdr:col>23</xdr:col>
      <xdr:colOff>361800</xdr:colOff>
      <xdr:row>52</xdr:row>
      <xdr:rowOff>4320</xdr:rowOff>
    </xdr:to>
    <xdr:graphicFrame>
      <xdr:nvGraphicFramePr>
        <xdr:cNvPr id="3" name="Диаграмма 2"/>
        <xdr:cNvGraphicFramePr/>
      </xdr:nvGraphicFramePr>
      <xdr:xfrm>
        <a:off x="10642680" y="5105160"/>
        <a:ext cx="7171920" cy="480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590400</xdr:colOff>
      <xdr:row>0</xdr:row>
      <xdr:rowOff>166680</xdr:rowOff>
    </xdr:from>
    <xdr:to>
      <xdr:col>23</xdr:col>
      <xdr:colOff>323280</xdr:colOff>
      <xdr:row>26</xdr:row>
      <xdr:rowOff>18720</xdr:rowOff>
    </xdr:to>
    <xdr:graphicFrame>
      <xdr:nvGraphicFramePr>
        <xdr:cNvPr id="4" name="Диаграмма 1"/>
        <xdr:cNvGraphicFramePr/>
      </xdr:nvGraphicFramePr>
      <xdr:xfrm>
        <a:off x="10455120" y="166680"/>
        <a:ext cx="7320960" cy="480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19080</xdr:colOff>
      <xdr:row>26</xdr:row>
      <xdr:rowOff>152280</xdr:rowOff>
    </xdr:from>
    <xdr:to>
      <xdr:col>23</xdr:col>
      <xdr:colOff>361800</xdr:colOff>
      <xdr:row>52</xdr:row>
      <xdr:rowOff>4320</xdr:rowOff>
    </xdr:to>
    <xdr:graphicFrame>
      <xdr:nvGraphicFramePr>
        <xdr:cNvPr id="5" name="Диаграмма 2"/>
        <xdr:cNvGraphicFramePr/>
      </xdr:nvGraphicFramePr>
      <xdr:xfrm>
        <a:off x="10642680" y="5105160"/>
        <a:ext cx="7171920" cy="480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600120</xdr:colOff>
      <xdr:row>9</xdr:row>
      <xdr:rowOff>14400</xdr:rowOff>
    </xdr:from>
    <xdr:to>
      <xdr:col>33</xdr:col>
      <xdr:colOff>361800</xdr:colOff>
      <xdr:row>33</xdr:row>
      <xdr:rowOff>18720</xdr:rowOff>
    </xdr:to>
    <xdr:graphicFrame>
      <xdr:nvGraphicFramePr>
        <xdr:cNvPr id="6" name="Диаграмма 4"/>
        <xdr:cNvGraphicFramePr/>
      </xdr:nvGraphicFramePr>
      <xdr:xfrm>
        <a:off x="17294400" y="1729080"/>
        <a:ext cx="8108640" cy="457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19080</xdr:colOff>
      <xdr:row>41</xdr:row>
      <xdr:rowOff>47520</xdr:rowOff>
    </xdr:from>
    <xdr:to>
      <xdr:col>33</xdr:col>
      <xdr:colOff>390240</xdr:colOff>
      <xdr:row>63</xdr:row>
      <xdr:rowOff>147240</xdr:rowOff>
    </xdr:to>
    <xdr:graphicFrame>
      <xdr:nvGraphicFramePr>
        <xdr:cNvPr id="7" name="Диаграмма 5"/>
        <xdr:cNvGraphicFramePr/>
      </xdr:nvGraphicFramePr>
      <xdr:xfrm>
        <a:off x="17471880" y="8163000"/>
        <a:ext cx="7959600" cy="473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F2:O39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Q15" activeCellId="0" sqref="Q15"/>
    </sheetView>
  </sheetViews>
  <sheetFormatPr defaultColWidth="8.5390625" defaultRowHeight="15" zeroHeight="false" outlineLevelRow="0" outlineLevelCol="0"/>
  <sheetData>
    <row r="2" customFormat="false" ht="13.8" hidden="false" customHeight="false" outlineLevel="0" collapsed="false">
      <c r="F2" s="1" t="s">
        <v>0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</row>
    <row r="3" customFormat="false" ht="13.8" hidden="false" customHeight="false" outlineLevel="0" collapsed="false">
      <c r="F3" s="2" t="n">
        <v>400</v>
      </c>
      <c r="G3" s="2" t="n">
        <v>7</v>
      </c>
      <c r="H3" s="2" t="n">
        <v>9</v>
      </c>
      <c r="I3" s="2" t="n">
        <v>12</v>
      </c>
      <c r="J3" s="2" t="n">
        <v>44</v>
      </c>
      <c r="K3" s="2" t="n">
        <v>176</v>
      </c>
      <c r="L3" s="0" t="n">
        <v>51</v>
      </c>
      <c r="M3" s="0" t="n">
        <v>85</v>
      </c>
      <c r="N3" s="0" t="n">
        <v>145</v>
      </c>
      <c r="O3" s="0" t="n">
        <v>192</v>
      </c>
    </row>
    <row r="4" customFormat="false" ht="13.8" hidden="false" customHeight="false" outlineLevel="0" collapsed="false">
      <c r="F4" s="2" t="n">
        <v>1960</v>
      </c>
      <c r="G4" s="2" t="n">
        <v>131</v>
      </c>
      <c r="H4" s="2" t="n">
        <v>46</v>
      </c>
      <c r="I4" s="2" t="n">
        <v>48</v>
      </c>
      <c r="J4" s="2" t="n">
        <v>68</v>
      </c>
      <c r="K4" s="2" t="n">
        <v>194</v>
      </c>
      <c r="L4" s="0" t="n">
        <v>208</v>
      </c>
      <c r="M4" s="0" t="n">
        <v>241</v>
      </c>
      <c r="N4" s="0" t="n">
        <v>311</v>
      </c>
      <c r="O4" s="0" t="n">
        <v>383</v>
      </c>
    </row>
    <row r="5" customFormat="false" ht="13.8" hidden="false" customHeight="false" outlineLevel="0" collapsed="false">
      <c r="F5" s="2" t="n">
        <v>3520</v>
      </c>
      <c r="G5" s="2" t="n">
        <v>419</v>
      </c>
      <c r="H5" s="2" t="n">
        <v>115</v>
      </c>
      <c r="I5" s="2" t="n">
        <v>120</v>
      </c>
      <c r="J5" s="2" t="n">
        <v>137</v>
      </c>
      <c r="K5" s="2" t="n">
        <v>265</v>
      </c>
      <c r="L5" s="0" t="n">
        <v>515</v>
      </c>
      <c r="M5" s="0" t="n">
        <v>522</v>
      </c>
      <c r="N5" s="0" t="n">
        <v>669</v>
      </c>
      <c r="O5" s="0" t="n">
        <v>617</v>
      </c>
    </row>
    <row r="6" customFormat="false" ht="13.8" hidden="false" customHeight="false" outlineLevel="0" collapsed="false">
      <c r="F6" s="2" t="n">
        <v>5080</v>
      </c>
      <c r="G6" s="2" t="n">
        <v>855</v>
      </c>
      <c r="H6" s="2" t="n">
        <v>225</v>
      </c>
      <c r="I6" s="2" t="n">
        <v>243</v>
      </c>
      <c r="J6" s="2" t="n">
        <v>260</v>
      </c>
      <c r="K6" s="2" t="n">
        <v>391</v>
      </c>
      <c r="L6" s="0" t="n">
        <v>956</v>
      </c>
      <c r="M6" s="0" t="n">
        <v>936</v>
      </c>
      <c r="N6" s="0" t="n">
        <v>1110</v>
      </c>
      <c r="O6" s="0" t="n">
        <v>1150</v>
      </c>
    </row>
    <row r="7" customFormat="false" ht="13.8" hidden="false" customHeight="false" outlineLevel="0" collapsed="false">
      <c r="F7" s="2" t="n">
        <v>6640</v>
      </c>
      <c r="G7" s="2" t="n">
        <v>1459</v>
      </c>
      <c r="H7" s="2" t="n">
        <v>381</v>
      </c>
      <c r="I7" s="2" t="n">
        <v>388</v>
      </c>
      <c r="J7" s="2" t="n">
        <v>424</v>
      </c>
      <c r="K7" s="2" t="n">
        <v>535</v>
      </c>
      <c r="L7" s="0" t="n">
        <v>1486</v>
      </c>
      <c r="M7" s="0" t="n">
        <v>1504</v>
      </c>
      <c r="N7" s="0" t="n">
        <v>1688</v>
      </c>
      <c r="O7" s="0" t="n">
        <v>1740</v>
      </c>
    </row>
    <row r="8" customFormat="false" ht="13.8" hidden="false" customHeight="false" outlineLevel="0" collapsed="false">
      <c r="F8" s="2" t="n">
        <v>8200</v>
      </c>
      <c r="G8" s="2" t="n">
        <v>2209</v>
      </c>
      <c r="H8" s="2" t="n">
        <v>572</v>
      </c>
      <c r="I8" s="2" t="n">
        <v>580</v>
      </c>
      <c r="J8" s="2" t="n">
        <v>609</v>
      </c>
      <c r="K8" s="2" t="n">
        <v>739</v>
      </c>
      <c r="L8" s="0" t="n">
        <v>2283</v>
      </c>
      <c r="M8" s="0" t="n">
        <v>2255</v>
      </c>
      <c r="N8" s="0" t="n">
        <v>2429</v>
      </c>
      <c r="O8" s="0" t="n">
        <v>2532</v>
      </c>
    </row>
    <row r="9" customFormat="false" ht="13.8" hidden="false" customHeight="false" outlineLevel="0" collapsed="false">
      <c r="F9" s="2" t="n">
        <v>9760</v>
      </c>
      <c r="G9" s="2" t="n">
        <v>3137</v>
      </c>
      <c r="H9" s="2" t="n">
        <v>809</v>
      </c>
      <c r="I9" s="2" t="n">
        <v>819</v>
      </c>
      <c r="J9" s="2" t="n">
        <v>841</v>
      </c>
      <c r="K9" s="2" t="n">
        <v>967</v>
      </c>
      <c r="L9" s="0" t="n">
        <v>3133</v>
      </c>
      <c r="M9" s="0" t="n">
        <v>3160</v>
      </c>
      <c r="N9" s="0" t="n">
        <v>3306</v>
      </c>
      <c r="O9" s="0" t="n">
        <v>3425</v>
      </c>
    </row>
    <row r="10" customFormat="false" ht="13.8" hidden="false" customHeight="false" outlineLevel="0" collapsed="false">
      <c r="F10" s="2" t="n">
        <v>11320</v>
      </c>
      <c r="G10" s="2" t="n">
        <v>4203</v>
      </c>
      <c r="H10" s="2" t="n">
        <v>1089</v>
      </c>
      <c r="I10" s="2" t="n">
        <v>1100</v>
      </c>
      <c r="J10" s="2" t="n">
        <v>1103</v>
      </c>
      <c r="K10" s="2" t="n">
        <v>1240</v>
      </c>
      <c r="L10" s="0" t="n">
        <v>4138</v>
      </c>
      <c r="M10" s="0" t="n">
        <v>4164</v>
      </c>
      <c r="N10" s="0" t="n">
        <v>4323</v>
      </c>
      <c r="O10" s="0" t="n">
        <v>4449</v>
      </c>
    </row>
    <row r="11" customFormat="false" ht="13.8" hidden="false" customHeight="false" outlineLevel="0" collapsed="false">
      <c r="F11" s="2" t="n">
        <v>12880</v>
      </c>
      <c r="G11" s="2" t="n">
        <v>5441</v>
      </c>
      <c r="H11" s="2" t="n">
        <v>1405</v>
      </c>
      <c r="I11" s="2" t="n">
        <v>1402</v>
      </c>
      <c r="J11" s="2" t="n">
        <v>1415</v>
      </c>
      <c r="K11" s="2" t="n">
        <v>1549</v>
      </c>
      <c r="L11" s="0" t="n">
        <v>5164</v>
      </c>
      <c r="M11" s="0" t="n">
        <v>5329</v>
      </c>
      <c r="N11" s="0" t="n">
        <v>5231</v>
      </c>
      <c r="O11" s="0" t="n">
        <v>5548</v>
      </c>
    </row>
    <row r="12" customFormat="false" ht="13.8" hidden="false" customHeight="false" outlineLevel="0" collapsed="false">
      <c r="F12" s="2" t="n">
        <v>14440</v>
      </c>
      <c r="G12" s="2" t="n">
        <v>6827</v>
      </c>
      <c r="H12" s="2" t="n">
        <v>1752</v>
      </c>
      <c r="I12" s="2" t="n">
        <v>1774</v>
      </c>
      <c r="J12" s="2" t="n">
        <v>1774</v>
      </c>
      <c r="K12" s="2" t="n">
        <v>1902</v>
      </c>
      <c r="L12" s="0" t="n">
        <v>5539</v>
      </c>
      <c r="M12" s="0" t="n">
        <v>5706</v>
      </c>
      <c r="N12" s="0" t="n">
        <v>4600</v>
      </c>
      <c r="O12" s="0" t="n">
        <v>5745</v>
      </c>
    </row>
    <row r="13" customFormat="false" ht="13.8" hidden="false" customHeight="false" outlineLevel="0" collapsed="false">
      <c r="F13" s="2" t="n">
        <v>16000</v>
      </c>
      <c r="G13" s="2" t="n">
        <v>8345</v>
      </c>
      <c r="H13" s="2" t="n">
        <v>2133</v>
      </c>
      <c r="I13" s="2" t="n">
        <v>2135</v>
      </c>
      <c r="J13" s="2" t="n">
        <v>2168</v>
      </c>
      <c r="K13" s="2" t="n">
        <v>2295</v>
      </c>
      <c r="L13" s="0" t="n">
        <v>6058</v>
      </c>
      <c r="M13" s="0" t="n">
        <v>6520</v>
      </c>
      <c r="N13" s="0" t="n">
        <v>5382</v>
      </c>
      <c r="O13" s="0" t="n">
        <v>5935</v>
      </c>
    </row>
    <row r="15" customFormat="false" ht="13.8" hidden="false" customHeight="false" outlineLevel="0" collapsed="false">
      <c r="F15" s="2" t="s">
        <v>0</v>
      </c>
      <c r="G15" s="2" t="s">
        <v>1</v>
      </c>
      <c r="H15" s="2" t="s">
        <v>2</v>
      </c>
      <c r="I15" s="2" t="s">
        <v>3</v>
      </c>
      <c r="J15" s="2" t="s">
        <v>4</v>
      </c>
      <c r="K15" s="2" t="s">
        <v>5</v>
      </c>
      <c r="L15" s="2" t="s">
        <v>6</v>
      </c>
      <c r="M15" s="2" t="s">
        <v>7</v>
      </c>
      <c r="N15" s="2" t="s">
        <v>8</v>
      </c>
      <c r="O15" s="1" t="s">
        <v>9</v>
      </c>
    </row>
    <row r="16" customFormat="false" ht="13.8" hidden="false" customHeight="false" outlineLevel="0" collapsed="false">
      <c r="F16" s="2" t="n">
        <v>400</v>
      </c>
      <c r="G16" s="2" t="n">
        <f aca="false">$G3/G3</f>
        <v>1</v>
      </c>
      <c r="H16" s="2" t="n">
        <f aca="false">$G3/H3</f>
        <v>0.777777777777778</v>
      </c>
      <c r="I16" s="2" t="n">
        <f aca="false">$G3/I3</f>
        <v>0.583333333333333</v>
      </c>
      <c r="J16" s="2" t="n">
        <f aca="false">$G3/J3</f>
        <v>0.159090909090909</v>
      </c>
      <c r="K16" s="2" t="n">
        <f aca="false">$G3/K3</f>
        <v>0.0397727272727273</v>
      </c>
      <c r="L16" s="2" t="n">
        <f aca="false">$G3/L3</f>
        <v>0.137254901960784</v>
      </c>
      <c r="M16" s="2" t="n">
        <f aca="false">$G3/M3</f>
        <v>0.0823529411764706</v>
      </c>
      <c r="N16" s="2" t="n">
        <f aca="false">$G3/N3</f>
        <v>0.0482758620689655</v>
      </c>
      <c r="O16" s="2" t="n">
        <f aca="false">$G3/O3</f>
        <v>0.0364583333333333</v>
      </c>
    </row>
    <row r="17" customFormat="false" ht="13.8" hidden="false" customHeight="false" outlineLevel="0" collapsed="false">
      <c r="F17" s="2" t="n">
        <v>1960</v>
      </c>
      <c r="G17" s="2" t="n">
        <f aca="false">$G4/G4</f>
        <v>1</v>
      </c>
      <c r="H17" s="2" t="n">
        <f aca="false">$G4/H4</f>
        <v>2.84782608695652</v>
      </c>
      <c r="I17" s="2" t="n">
        <f aca="false">$G4/I4</f>
        <v>2.72916666666667</v>
      </c>
      <c r="J17" s="2" t="n">
        <f aca="false">$G4/J4</f>
        <v>1.92647058823529</v>
      </c>
      <c r="K17" s="2" t="n">
        <f aca="false">$G4/K4</f>
        <v>0.675257731958763</v>
      </c>
      <c r="L17" s="2" t="n">
        <f aca="false">$G4/L4</f>
        <v>0.629807692307692</v>
      </c>
      <c r="M17" s="2" t="n">
        <f aca="false">$G4/M4</f>
        <v>0.54356846473029</v>
      </c>
      <c r="N17" s="2" t="n">
        <f aca="false">$G4/N4</f>
        <v>0.421221864951769</v>
      </c>
      <c r="O17" s="2" t="n">
        <f aca="false">$G4/O4</f>
        <v>0.342036553524804</v>
      </c>
    </row>
    <row r="18" customFormat="false" ht="13.8" hidden="false" customHeight="false" outlineLevel="0" collapsed="false">
      <c r="F18" s="2" t="n">
        <v>3520</v>
      </c>
      <c r="G18" s="2" t="n">
        <f aca="false">$G5/G5</f>
        <v>1</v>
      </c>
      <c r="H18" s="2" t="n">
        <f aca="false">$G5/H5</f>
        <v>3.64347826086956</v>
      </c>
      <c r="I18" s="2" t="n">
        <f aca="false">$G5/I5</f>
        <v>3.49166666666667</v>
      </c>
      <c r="J18" s="2" t="n">
        <f aca="false">$G5/J5</f>
        <v>3.05839416058394</v>
      </c>
      <c r="K18" s="2" t="n">
        <f aca="false">$G5/K5</f>
        <v>1.5811320754717</v>
      </c>
      <c r="L18" s="2" t="n">
        <f aca="false">$G5/L5</f>
        <v>0.813592233009709</v>
      </c>
      <c r="M18" s="2" t="n">
        <f aca="false">$G5/M5</f>
        <v>0.802681992337165</v>
      </c>
      <c r="N18" s="2" t="n">
        <f aca="false">$G5/N5</f>
        <v>0.626307922272048</v>
      </c>
      <c r="O18" s="2" t="n">
        <f aca="false">$G5/O5</f>
        <v>0.679092382495948</v>
      </c>
    </row>
    <row r="19" customFormat="false" ht="13.8" hidden="false" customHeight="false" outlineLevel="0" collapsed="false">
      <c r="F19" s="2" t="n">
        <v>5080</v>
      </c>
      <c r="G19" s="2" t="n">
        <f aca="false">$G6/G6</f>
        <v>1</v>
      </c>
      <c r="H19" s="2" t="n">
        <f aca="false">$G6/H6</f>
        <v>3.8</v>
      </c>
      <c r="I19" s="2" t="n">
        <f aca="false">$G6/I6</f>
        <v>3.51851851851852</v>
      </c>
      <c r="J19" s="2" t="n">
        <f aca="false">$G6/J6</f>
        <v>3.28846153846154</v>
      </c>
      <c r="K19" s="2" t="n">
        <f aca="false">$G6/K6</f>
        <v>2.18670076726343</v>
      </c>
      <c r="L19" s="2" t="n">
        <f aca="false">$G6/L6</f>
        <v>0.894351464435146</v>
      </c>
      <c r="M19" s="2" t="n">
        <f aca="false">$G6/M6</f>
        <v>0.913461538461538</v>
      </c>
      <c r="N19" s="2" t="n">
        <f aca="false">$G6/N6</f>
        <v>0.77027027027027</v>
      </c>
      <c r="O19" s="2" t="n">
        <f aca="false">$G6/O6</f>
        <v>0.743478260869565</v>
      </c>
    </row>
    <row r="20" customFormat="false" ht="13.8" hidden="false" customHeight="false" outlineLevel="0" collapsed="false">
      <c r="F20" s="2" t="n">
        <v>6640</v>
      </c>
      <c r="G20" s="2" t="n">
        <f aca="false">$G7/G7</f>
        <v>1</v>
      </c>
      <c r="H20" s="2" t="n">
        <f aca="false">$G7/H7</f>
        <v>3.82939632545932</v>
      </c>
      <c r="I20" s="2" t="n">
        <f aca="false">$G7/I7</f>
        <v>3.76030927835052</v>
      </c>
      <c r="J20" s="2" t="n">
        <f aca="false">$G7/J7</f>
        <v>3.44103773584906</v>
      </c>
      <c r="K20" s="2" t="n">
        <f aca="false">$G7/K7</f>
        <v>2.72710280373832</v>
      </c>
      <c r="L20" s="2" t="n">
        <f aca="false">$G7/L7</f>
        <v>0.981830417227456</v>
      </c>
      <c r="M20" s="2" t="n">
        <f aca="false">$G7/M7</f>
        <v>0.970079787234043</v>
      </c>
      <c r="N20" s="2" t="n">
        <f aca="false">$G7/N7</f>
        <v>0.864336492890995</v>
      </c>
      <c r="O20" s="2" t="n">
        <f aca="false">$G7/O7</f>
        <v>0.838505747126437</v>
      </c>
    </row>
    <row r="21" customFormat="false" ht="13.8" hidden="false" customHeight="false" outlineLevel="0" collapsed="false">
      <c r="F21" s="2" t="n">
        <v>8200</v>
      </c>
      <c r="G21" s="2" t="n">
        <f aca="false">$G8/G8</f>
        <v>1</v>
      </c>
      <c r="H21" s="2" t="n">
        <f aca="false">$G8/H8</f>
        <v>3.86188811188811</v>
      </c>
      <c r="I21" s="2" t="n">
        <f aca="false">$G8/I8</f>
        <v>3.80862068965517</v>
      </c>
      <c r="J21" s="2" t="n">
        <f aca="false">$G8/J8</f>
        <v>3.62725779967159</v>
      </c>
      <c r="K21" s="2" t="n">
        <f aca="false">$G8/K8</f>
        <v>2.98917456021651</v>
      </c>
      <c r="L21" s="2" t="n">
        <f aca="false">$G8/L8</f>
        <v>0.967586508979413</v>
      </c>
      <c r="M21" s="2" t="n">
        <f aca="false">$G8/M8</f>
        <v>0.97960088691796</v>
      </c>
      <c r="N21" s="2" t="n">
        <f aca="false">$G8/N8</f>
        <v>0.909427748044463</v>
      </c>
      <c r="O21" s="2" t="n">
        <f aca="false">$G8/O8</f>
        <v>0.872432859399684</v>
      </c>
    </row>
    <row r="22" customFormat="false" ht="13.8" hidden="false" customHeight="false" outlineLevel="0" collapsed="false">
      <c r="F22" s="2" t="n">
        <v>9760</v>
      </c>
      <c r="G22" s="2" t="n">
        <f aca="false">$G9/G9</f>
        <v>1</v>
      </c>
      <c r="H22" s="2" t="n">
        <f aca="false">$G9/H9</f>
        <v>3.87762669962917</v>
      </c>
      <c r="I22" s="2" t="n">
        <f aca="false">$G9/I9</f>
        <v>3.83028083028083</v>
      </c>
      <c r="J22" s="2" t="n">
        <f aca="false">$G9/J9</f>
        <v>3.73008323424495</v>
      </c>
      <c r="K22" s="2" t="n">
        <f aca="false">$G9/K9</f>
        <v>3.2440537745605</v>
      </c>
      <c r="L22" s="2" t="n">
        <f aca="false">$G9/L9</f>
        <v>1.00127673156719</v>
      </c>
      <c r="M22" s="2" t="n">
        <f aca="false">$G9/M9</f>
        <v>0.992721518987342</v>
      </c>
      <c r="N22" s="2" t="n">
        <f aca="false">$G9/N9</f>
        <v>0.948880822746522</v>
      </c>
      <c r="O22" s="2" t="n">
        <f aca="false">$G9/O9</f>
        <v>0.915912408759124</v>
      </c>
    </row>
    <row r="23" customFormat="false" ht="13.8" hidden="false" customHeight="false" outlineLevel="0" collapsed="false">
      <c r="F23" s="2" t="n">
        <v>11320</v>
      </c>
      <c r="G23" s="2" t="n">
        <f aca="false">$G10/G10</f>
        <v>1</v>
      </c>
      <c r="H23" s="2" t="n">
        <f aca="false">$G10/H10</f>
        <v>3.8595041322314</v>
      </c>
      <c r="I23" s="2" t="n">
        <f aca="false">$G10/I10</f>
        <v>3.82090909090909</v>
      </c>
      <c r="J23" s="2" t="n">
        <f aca="false">$G10/J10</f>
        <v>3.8105167724388</v>
      </c>
      <c r="K23" s="2" t="n">
        <f aca="false">$G10/K10</f>
        <v>3.38951612903226</v>
      </c>
      <c r="L23" s="2" t="n">
        <f aca="false">$G10/L10</f>
        <v>1.01570807153214</v>
      </c>
      <c r="M23" s="2" t="n">
        <f aca="false">$G10/M10</f>
        <v>1.00936599423631</v>
      </c>
      <c r="N23" s="2" t="n">
        <f aca="false">$G10/N10</f>
        <v>0.972241498959056</v>
      </c>
      <c r="O23" s="2" t="n">
        <f aca="false">$G10/O10</f>
        <v>0.944706675657451</v>
      </c>
    </row>
    <row r="24" customFormat="false" ht="13.8" hidden="false" customHeight="false" outlineLevel="0" collapsed="false">
      <c r="F24" s="2" t="n">
        <v>12880</v>
      </c>
      <c r="G24" s="2" t="n">
        <f aca="false">$G11/G11</f>
        <v>1</v>
      </c>
      <c r="H24" s="2" t="n">
        <f aca="false">$G11/H11</f>
        <v>3.87259786476868</v>
      </c>
      <c r="I24" s="2" t="n">
        <f aca="false">$G11/I11</f>
        <v>3.88088445078459</v>
      </c>
      <c r="J24" s="2" t="n">
        <f aca="false">$G11/J11</f>
        <v>3.8452296819788</v>
      </c>
      <c r="K24" s="2" t="n">
        <f aca="false">$G11/K11</f>
        <v>3.51258876694642</v>
      </c>
      <c r="L24" s="2" t="n">
        <f aca="false">$G11/L11</f>
        <v>1.05364058869094</v>
      </c>
      <c r="M24" s="2" t="n">
        <f aca="false">$G11/M11</f>
        <v>1.02101707637455</v>
      </c>
      <c r="N24" s="2" t="n">
        <f aca="false">$G11/N11</f>
        <v>1.0401452877079</v>
      </c>
      <c r="O24" s="2" t="n">
        <f aca="false">$G11/O11</f>
        <v>0.98071377072819</v>
      </c>
    </row>
    <row r="25" customFormat="false" ht="13.8" hidden="false" customHeight="false" outlineLevel="0" collapsed="false">
      <c r="F25" s="2" t="n">
        <v>14440</v>
      </c>
      <c r="G25" s="2" t="n">
        <f aca="false">$G12/G12</f>
        <v>1</v>
      </c>
      <c r="H25" s="2" t="n">
        <f aca="false">$G12/H12</f>
        <v>3.89668949771689</v>
      </c>
      <c r="I25" s="2" t="n">
        <f aca="false">$G12/I12</f>
        <v>3.84836527621195</v>
      </c>
      <c r="J25" s="2" t="n">
        <f aca="false">$G12/J12</f>
        <v>3.84836527621195</v>
      </c>
      <c r="K25" s="2" t="n">
        <f aca="false">$G12/K12</f>
        <v>3.58937960042061</v>
      </c>
      <c r="L25" s="2" t="n">
        <f aca="false">$G12/L12</f>
        <v>1.23253294818559</v>
      </c>
      <c r="M25" s="2" t="n">
        <f aca="false">$G12/M12</f>
        <v>1.19645986680687</v>
      </c>
      <c r="N25" s="2" t="n">
        <f aca="false">$G12/N12</f>
        <v>1.48413043478261</v>
      </c>
      <c r="O25" s="2" t="n">
        <f aca="false">$G12/O12</f>
        <v>1.18833768494343</v>
      </c>
    </row>
    <row r="26" customFormat="false" ht="13.8" hidden="false" customHeight="false" outlineLevel="0" collapsed="false">
      <c r="F26" s="2" t="n">
        <v>16000</v>
      </c>
      <c r="G26" s="2" t="n">
        <f aca="false">$G13/G13</f>
        <v>1</v>
      </c>
      <c r="H26" s="2" t="n">
        <f aca="false">$G13/H13</f>
        <v>3.91233005157056</v>
      </c>
      <c r="I26" s="2" t="n">
        <f aca="false">$G13/I13</f>
        <v>3.90866510538642</v>
      </c>
      <c r="J26" s="2" t="n">
        <f aca="false">$G13/J13</f>
        <v>3.84916974169742</v>
      </c>
      <c r="K26" s="2" t="n">
        <f aca="false">$G13/K13</f>
        <v>3.63616557734205</v>
      </c>
      <c r="L26" s="2" t="n">
        <f aca="false">$G13/L13</f>
        <v>1.37751733245295</v>
      </c>
      <c r="M26" s="2" t="n">
        <f aca="false">$G13/M13</f>
        <v>1.27990797546012</v>
      </c>
      <c r="N26" s="2" t="n">
        <f aca="false">$G13/N13</f>
        <v>1.55053883314753</v>
      </c>
      <c r="O26" s="2" t="n">
        <f aca="false">$G13/O13</f>
        <v>1.40606571187869</v>
      </c>
    </row>
    <row r="28" customFormat="false" ht="13.8" hidden="false" customHeight="false" outlineLevel="0" collapsed="false">
      <c r="F28" s="2"/>
      <c r="G28" s="2"/>
      <c r="H28" s="2"/>
      <c r="I28" s="2"/>
      <c r="J28" s="2"/>
      <c r="K28" s="2"/>
      <c r="L28" s="2"/>
      <c r="M28" s="2"/>
      <c r="N28" s="2"/>
      <c r="O28" s="1"/>
    </row>
    <row r="29" customFormat="false" ht="13.8" hidden="false" customHeight="false" outlineLevel="0" collapsed="false"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3.8" hidden="false" customHeight="false" outlineLevel="0" collapsed="false"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3.8" hidden="false" customHeight="false" outlineLevel="0" collapsed="false">
      <c r="F31" s="2"/>
      <c r="G31" s="2"/>
      <c r="H31" s="2"/>
      <c r="I31" s="2"/>
      <c r="J31" s="2"/>
      <c r="K31" s="2"/>
      <c r="L31" s="2"/>
      <c r="M31" s="2"/>
      <c r="N31" s="2"/>
      <c r="O31" s="2"/>
    </row>
    <row r="32" customFormat="false" ht="13.8" hidden="false" customHeight="false" outlineLevel="0" collapsed="false">
      <c r="F32" s="2"/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3.8" hidden="false" customHeight="false" outlineLevel="0" collapsed="false"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3.8" hidden="false" customHeight="false" outlineLevel="0" collapsed="false">
      <c r="F34" s="2"/>
      <c r="G34" s="2"/>
      <c r="H34" s="2"/>
      <c r="I34" s="2"/>
      <c r="J34" s="2"/>
      <c r="K34" s="2"/>
      <c r="L34" s="2"/>
      <c r="M34" s="2"/>
      <c r="N34" s="2"/>
      <c r="O34" s="2"/>
    </row>
    <row r="35" customFormat="false" ht="13.8" hidden="false" customHeight="false" outlineLevel="0" collapsed="false"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3.8" hidden="false" customHeight="false" outlineLevel="0" collapsed="false">
      <c r="F36" s="2"/>
      <c r="G36" s="2"/>
      <c r="H36" s="2"/>
      <c r="I36" s="2"/>
      <c r="J36" s="2"/>
      <c r="K36" s="2"/>
      <c r="L36" s="2"/>
      <c r="M36" s="2"/>
      <c r="N36" s="2"/>
      <c r="O36" s="2"/>
    </row>
    <row r="37" customFormat="false" ht="13.8" hidden="false" customHeight="false" outlineLevel="0" collapsed="false">
      <c r="F37" s="2"/>
      <c r="G37" s="2"/>
      <c r="H37" s="2"/>
      <c r="I37" s="2"/>
      <c r="J37" s="2"/>
      <c r="K37" s="2"/>
      <c r="L37" s="2"/>
      <c r="M37" s="2"/>
      <c r="N37" s="2"/>
      <c r="O37" s="2"/>
    </row>
    <row r="38" customFormat="false" ht="13.8" hidden="false" customHeight="false" outlineLevel="0" collapsed="false">
      <c r="F38" s="2"/>
      <c r="G38" s="2"/>
      <c r="H38" s="2"/>
      <c r="I38" s="2"/>
      <c r="J38" s="2"/>
      <c r="K38" s="2"/>
      <c r="L38" s="2"/>
      <c r="M38" s="2"/>
      <c r="N38" s="2"/>
      <c r="O38" s="2"/>
    </row>
    <row r="39" customFormat="false" ht="13.8" hidden="false" customHeight="false" outlineLevel="0" collapsed="false">
      <c r="F39" s="2"/>
      <c r="G39" s="2"/>
      <c r="H39" s="2"/>
      <c r="I39" s="2"/>
      <c r="J39" s="2"/>
      <c r="K39" s="2"/>
      <c r="L39" s="2"/>
      <c r="M39" s="2"/>
      <c r="N39" s="2"/>
      <c r="O39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F2:K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5" activeCellId="0" sqref="L35"/>
    </sheetView>
  </sheetViews>
  <sheetFormatPr defaultColWidth="8.5390625" defaultRowHeight="15" zeroHeight="false" outlineLevelRow="0" outlineLevelCol="0"/>
  <sheetData>
    <row r="2" customFormat="false" ht="15" hidden="false" customHeight="false" outlineLevel="0" collapsed="false">
      <c r="F2" s="2" t="s">
        <v>0</v>
      </c>
      <c r="G2" s="2" t="s">
        <v>1</v>
      </c>
      <c r="H2" s="2" t="s">
        <v>2</v>
      </c>
      <c r="I2" s="2" t="s">
        <v>3</v>
      </c>
      <c r="J2" s="2" t="s">
        <v>4</v>
      </c>
      <c r="K2" s="2" t="s">
        <v>5</v>
      </c>
    </row>
    <row r="3" customFormat="false" ht="15" hidden="false" customHeight="false" outlineLevel="0" collapsed="false">
      <c r="F3" s="2" t="n">
        <v>400</v>
      </c>
      <c r="G3" s="2" t="n">
        <v>7</v>
      </c>
      <c r="H3" s="2" t="n">
        <v>19</v>
      </c>
      <c r="I3" s="2" t="n">
        <v>13</v>
      </c>
      <c r="J3" s="2" t="n">
        <v>36</v>
      </c>
      <c r="K3" s="2" t="n">
        <v>155</v>
      </c>
    </row>
    <row r="4" customFormat="false" ht="15" hidden="false" customHeight="false" outlineLevel="0" collapsed="false">
      <c r="F4" s="2" t="n">
        <v>1960</v>
      </c>
      <c r="G4" s="2" t="n">
        <v>131</v>
      </c>
      <c r="H4" s="2" t="n">
        <v>47</v>
      </c>
      <c r="I4" s="2" t="n">
        <v>23</v>
      </c>
      <c r="J4" s="2" t="n">
        <v>36</v>
      </c>
      <c r="K4" s="2" t="n">
        <v>161</v>
      </c>
    </row>
    <row r="5" customFormat="false" ht="15" hidden="false" customHeight="false" outlineLevel="0" collapsed="false">
      <c r="F5" s="2" t="n">
        <v>3520</v>
      </c>
      <c r="G5" s="2" t="n">
        <v>419</v>
      </c>
      <c r="H5" s="2" t="n">
        <v>127</v>
      </c>
      <c r="I5" s="2" t="n">
        <v>47</v>
      </c>
      <c r="J5" s="2" t="n">
        <v>44</v>
      </c>
      <c r="K5" s="2" t="n">
        <v>159</v>
      </c>
    </row>
    <row r="6" customFormat="false" ht="15" hidden="false" customHeight="false" outlineLevel="0" collapsed="false">
      <c r="F6" s="2" t="n">
        <v>5080</v>
      </c>
      <c r="G6" s="2" t="n">
        <v>855</v>
      </c>
      <c r="H6" s="2" t="n">
        <v>242</v>
      </c>
      <c r="I6" s="2" t="n">
        <v>74</v>
      </c>
      <c r="J6" s="2" t="n">
        <v>48</v>
      </c>
      <c r="K6" s="2" t="n">
        <v>168</v>
      </c>
    </row>
    <row r="7" customFormat="false" ht="15" hidden="false" customHeight="false" outlineLevel="0" collapsed="false">
      <c r="F7" s="2" t="n">
        <v>6640</v>
      </c>
      <c r="G7" s="2" t="n">
        <v>1459</v>
      </c>
      <c r="H7" s="2" t="n">
        <v>384</v>
      </c>
      <c r="I7" s="2" t="n">
        <v>113</v>
      </c>
      <c r="J7" s="2" t="n">
        <v>63</v>
      </c>
      <c r="K7" s="2" t="n">
        <v>194</v>
      </c>
    </row>
    <row r="8" customFormat="false" ht="15" hidden="false" customHeight="false" outlineLevel="0" collapsed="false">
      <c r="F8" s="2" t="n">
        <v>8200</v>
      </c>
      <c r="G8" s="2" t="n">
        <v>2209</v>
      </c>
      <c r="H8" s="2" t="n">
        <v>574</v>
      </c>
      <c r="I8" s="2" t="n">
        <v>167</v>
      </c>
      <c r="J8" s="2" t="n">
        <v>79</v>
      </c>
      <c r="K8" s="2" t="n">
        <v>188</v>
      </c>
    </row>
    <row r="9" customFormat="false" ht="15" hidden="false" customHeight="false" outlineLevel="0" collapsed="false">
      <c r="F9" s="2" t="n">
        <v>9760</v>
      </c>
      <c r="G9" s="2" t="n">
        <v>3137</v>
      </c>
      <c r="H9" s="2" t="n">
        <v>801</v>
      </c>
      <c r="I9" s="2" t="n">
        <v>251</v>
      </c>
      <c r="J9" s="2" t="n">
        <v>95</v>
      </c>
      <c r="K9" s="2" t="n">
        <v>201</v>
      </c>
    </row>
    <row r="10" customFormat="false" ht="15" hidden="false" customHeight="false" outlineLevel="0" collapsed="false">
      <c r="F10" s="2" t="n">
        <v>11320</v>
      </c>
      <c r="G10" s="2" t="n">
        <v>4203</v>
      </c>
      <c r="H10" s="2" t="n">
        <v>1073</v>
      </c>
      <c r="I10" s="2" t="n">
        <v>300</v>
      </c>
      <c r="J10" s="2" t="n">
        <v>116</v>
      </c>
      <c r="K10" s="2" t="n">
        <v>214</v>
      </c>
    </row>
    <row r="11" customFormat="false" ht="15" hidden="false" customHeight="false" outlineLevel="0" collapsed="false">
      <c r="F11" s="2" t="n">
        <v>12880</v>
      </c>
      <c r="G11" s="2" t="n">
        <v>5441</v>
      </c>
      <c r="H11" s="2" t="n">
        <v>1388</v>
      </c>
      <c r="I11" s="2" t="n">
        <v>372</v>
      </c>
      <c r="J11" s="2" t="n">
        <v>138</v>
      </c>
      <c r="K11" s="2" t="n">
        <v>229</v>
      </c>
    </row>
    <row r="12" customFormat="false" ht="15" hidden="false" customHeight="false" outlineLevel="0" collapsed="false">
      <c r="F12" s="2" t="n">
        <v>14440</v>
      </c>
      <c r="G12" s="2" t="n">
        <v>6827</v>
      </c>
      <c r="H12" s="2" t="n">
        <v>1736</v>
      </c>
      <c r="I12" s="2" t="n">
        <v>463</v>
      </c>
      <c r="J12" s="2" t="n">
        <v>162</v>
      </c>
      <c r="K12" s="2" t="n">
        <v>228</v>
      </c>
    </row>
    <row r="13" customFormat="false" ht="15" hidden="false" customHeight="false" outlineLevel="0" collapsed="false">
      <c r="F13" s="2" t="n">
        <v>16000</v>
      </c>
      <c r="G13" s="2" t="n">
        <v>8345</v>
      </c>
      <c r="H13" s="2" t="n">
        <v>2128</v>
      </c>
      <c r="I13" s="2" t="n">
        <v>562</v>
      </c>
      <c r="J13" s="2" t="n">
        <v>187</v>
      </c>
      <c r="K13" s="2" t="n">
        <v>247</v>
      </c>
    </row>
    <row r="15" customFormat="false" ht="15" hidden="false" customHeight="false" outlineLevel="0" collapsed="false">
      <c r="F15" s="2" t="s">
        <v>0</v>
      </c>
      <c r="G15" s="2" t="s">
        <v>1</v>
      </c>
      <c r="H15" s="2" t="s">
        <v>2</v>
      </c>
      <c r="I15" s="2" t="s">
        <v>3</v>
      </c>
      <c r="J15" s="2" t="s">
        <v>4</v>
      </c>
      <c r="K15" s="2" t="s">
        <v>5</v>
      </c>
    </row>
    <row r="16" customFormat="false" ht="15" hidden="false" customHeight="false" outlineLevel="0" collapsed="false">
      <c r="F16" s="2" t="n">
        <v>400</v>
      </c>
      <c r="G16" s="2" t="n">
        <f aca="false">$G3/G3</f>
        <v>1</v>
      </c>
      <c r="H16" s="2" t="n">
        <f aca="false">$G3/H3</f>
        <v>0.368421052631579</v>
      </c>
      <c r="I16" s="2" t="n">
        <f aca="false">$G3/I3</f>
        <v>0.538461538461538</v>
      </c>
      <c r="J16" s="2" t="n">
        <f aca="false">$G3/J3</f>
        <v>0.194444444444444</v>
      </c>
      <c r="K16" s="2" t="n">
        <f aca="false">$G3/K3</f>
        <v>0.0451612903225806</v>
      </c>
    </row>
    <row r="17" customFormat="false" ht="15" hidden="false" customHeight="false" outlineLevel="0" collapsed="false">
      <c r="F17" s="2" t="n">
        <v>1960</v>
      </c>
      <c r="G17" s="2" t="n">
        <f aca="false">$G4/G4</f>
        <v>1</v>
      </c>
      <c r="H17" s="2" t="n">
        <f aca="false">$G4/H4</f>
        <v>2.78723404255319</v>
      </c>
      <c r="I17" s="2" t="n">
        <f aca="false">$G4/I4</f>
        <v>5.69565217391304</v>
      </c>
      <c r="J17" s="2" t="n">
        <f aca="false">$G4/J4</f>
        <v>3.63888888888889</v>
      </c>
      <c r="K17" s="2" t="n">
        <f aca="false">$G4/K4</f>
        <v>0.813664596273292</v>
      </c>
    </row>
    <row r="18" customFormat="false" ht="15" hidden="false" customHeight="false" outlineLevel="0" collapsed="false">
      <c r="F18" s="2" t="n">
        <v>3520</v>
      </c>
      <c r="G18" s="2" t="n">
        <f aca="false">$G5/G5</f>
        <v>1</v>
      </c>
      <c r="H18" s="2" t="n">
        <f aca="false">$G5/H5</f>
        <v>3.2992125984252</v>
      </c>
      <c r="I18" s="2" t="n">
        <f aca="false">$G5/I5</f>
        <v>8.91489361702128</v>
      </c>
      <c r="J18" s="2" t="n">
        <f aca="false">$G5/J5</f>
        <v>9.52272727272727</v>
      </c>
      <c r="K18" s="2" t="n">
        <f aca="false">$G5/K5</f>
        <v>2.63522012578616</v>
      </c>
    </row>
    <row r="19" customFormat="false" ht="15" hidden="false" customHeight="false" outlineLevel="0" collapsed="false">
      <c r="F19" s="2" t="n">
        <v>5080</v>
      </c>
      <c r="G19" s="2" t="n">
        <f aca="false">$G6/G6</f>
        <v>1</v>
      </c>
      <c r="H19" s="2" t="n">
        <f aca="false">$G6/H6</f>
        <v>3.53305785123967</v>
      </c>
      <c r="I19" s="2" t="n">
        <f aca="false">$G6/I6</f>
        <v>11.5540540540541</v>
      </c>
      <c r="J19" s="2" t="n">
        <f aca="false">$G6/J6</f>
        <v>17.8125</v>
      </c>
      <c r="K19" s="2" t="n">
        <f aca="false">$G6/K6</f>
        <v>5.08928571428571</v>
      </c>
    </row>
    <row r="20" customFormat="false" ht="15" hidden="false" customHeight="false" outlineLevel="0" collapsed="false">
      <c r="F20" s="2" t="n">
        <v>6640</v>
      </c>
      <c r="G20" s="2" t="n">
        <f aca="false">$G7/G7</f>
        <v>1</v>
      </c>
      <c r="H20" s="2" t="n">
        <f aca="false">$G7/H7</f>
        <v>3.79947916666667</v>
      </c>
      <c r="I20" s="2" t="n">
        <f aca="false">$G7/I7</f>
        <v>12.9115044247788</v>
      </c>
      <c r="J20" s="2" t="n">
        <f aca="false">$G7/J7</f>
        <v>23.1587301587302</v>
      </c>
      <c r="K20" s="2" t="n">
        <f aca="false">$G7/K7</f>
        <v>7.52061855670103</v>
      </c>
    </row>
    <row r="21" customFormat="false" ht="15" hidden="false" customHeight="false" outlineLevel="0" collapsed="false">
      <c r="F21" s="2" t="n">
        <v>8200</v>
      </c>
      <c r="G21" s="2" t="n">
        <f aca="false">$G8/G8</f>
        <v>1</v>
      </c>
      <c r="H21" s="2" t="n">
        <f aca="false">$G8/H8</f>
        <v>3.84843205574913</v>
      </c>
      <c r="I21" s="2" t="n">
        <f aca="false">$G8/I8</f>
        <v>13.2275449101796</v>
      </c>
      <c r="J21" s="2" t="n">
        <f aca="false">$G8/J8</f>
        <v>27.9620253164557</v>
      </c>
      <c r="K21" s="2" t="n">
        <f aca="false">$G8/K8</f>
        <v>11.75</v>
      </c>
    </row>
    <row r="22" customFormat="false" ht="15" hidden="false" customHeight="false" outlineLevel="0" collapsed="false">
      <c r="F22" s="2" t="n">
        <v>9760</v>
      </c>
      <c r="G22" s="2" t="n">
        <f aca="false">$G9/G9</f>
        <v>1</v>
      </c>
      <c r="H22" s="2" t="n">
        <f aca="false">$G9/H9</f>
        <v>3.91635455680399</v>
      </c>
      <c r="I22" s="2" t="n">
        <f aca="false">$G9/I9</f>
        <v>12.4980079681275</v>
      </c>
      <c r="J22" s="2" t="n">
        <f aca="false">$G9/J9</f>
        <v>33.0210526315789</v>
      </c>
      <c r="K22" s="2" t="n">
        <f aca="false">$G9/K9</f>
        <v>15.6069651741294</v>
      </c>
    </row>
    <row r="23" customFormat="false" ht="15" hidden="false" customHeight="false" outlineLevel="0" collapsed="false">
      <c r="F23" s="2" t="n">
        <v>11320</v>
      </c>
      <c r="G23" s="2" t="n">
        <f aca="false">$G10/G10</f>
        <v>1</v>
      </c>
      <c r="H23" s="2" t="n">
        <f aca="false">$G10/H10</f>
        <v>3.9170549860205</v>
      </c>
      <c r="I23" s="2" t="n">
        <f aca="false">$G10/I10</f>
        <v>14.01</v>
      </c>
      <c r="J23" s="2" t="n">
        <f aca="false">$G10/J10</f>
        <v>36.2327586206897</v>
      </c>
      <c r="K23" s="2" t="n">
        <f aca="false">$G10/K10</f>
        <v>19.6401869158879</v>
      </c>
    </row>
    <row r="24" customFormat="false" ht="15" hidden="false" customHeight="false" outlineLevel="0" collapsed="false">
      <c r="F24" s="2" t="n">
        <v>12880</v>
      </c>
      <c r="G24" s="2" t="n">
        <f aca="false">$G11/G11</f>
        <v>1</v>
      </c>
      <c r="H24" s="2" t="n">
        <f aca="false">$G11/H11</f>
        <v>3.9200288184438</v>
      </c>
      <c r="I24" s="2" t="n">
        <f aca="false">$G11/I11</f>
        <v>14.6263440860215</v>
      </c>
      <c r="J24" s="2" t="n">
        <f aca="false">$G11/J11</f>
        <v>39.4275362318841</v>
      </c>
      <c r="K24" s="2" t="n">
        <f aca="false">$G11/K11</f>
        <v>23.7598253275109</v>
      </c>
    </row>
    <row r="25" customFormat="false" ht="15" hidden="false" customHeight="false" outlineLevel="0" collapsed="false">
      <c r="F25" s="2" t="n">
        <v>14440</v>
      </c>
      <c r="G25" s="2" t="n">
        <f aca="false">$G12/G12</f>
        <v>1</v>
      </c>
      <c r="H25" s="2" t="n">
        <f aca="false">$G12/H12</f>
        <v>3.93260368663594</v>
      </c>
      <c r="I25" s="2" t="n">
        <f aca="false">$G12/I12</f>
        <v>14.7451403887689</v>
      </c>
      <c r="J25" s="2" t="n">
        <f aca="false">$G12/J12</f>
        <v>42.141975308642</v>
      </c>
      <c r="K25" s="2" t="n">
        <f aca="false">$G12/K12</f>
        <v>29.9429824561403</v>
      </c>
    </row>
    <row r="26" customFormat="false" ht="15" hidden="false" customHeight="false" outlineLevel="0" collapsed="false">
      <c r="F26" s="2" t="n">
        <v>16000</v>
      </c>
      <c r="G26" s="2" t="n">
        <f aca="false">$G13/G13</f>
        <v>1</v>
      </c>
      <c r="H26" s="2" t="n">
        <f aca="false">$G13/H13</f>
        <v>3.92152255639098</v>
      </c>
      <c r="I26" s="2" t="n">
        <f aca="false">$G13/I13</f>
        <v>14.8487544483986</v>
      </c>
      <c r="J26" s="2" t="n">
        <f aca="false">$G13/J13</f>
        <v>44.6256684491979</v>
      </c>
      <c r="K26" s="2" t="n">
        <f aca="false">$G13/K13</f>
        <v>33.7854251012146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F2:K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ColWidth="8.5390625" defaultRowHeight="15" zeroHeight="false" outlineLevelRow="0" outlineLevelCol="0"/>
  <sheetData>
    <row r="2" customFormat="false" ht="15" hidden="false" customHeight="false" outlineLevel="0" collapsed="false">
      <c r="F2" s="2" t="s">
        <v>0</v>
      </c>
      <c r="G2" s="2" t="s">
        <v>1</v>
      </c>
      <c r="H2" s="2" t="s">
        <v>2</v>
      </c>
      <c r="I2" s="2" t="s">
        <v>3</v>
      </c>
      <c r="J2" s="2" t="s">
        <v>4</v>
      </c>
      <c r="K2" s="2" t="s">
        <v>5</v>
      </c>
    </row>
    <row r="3" customFormat="false" ht="15" hidden="false" customHeight="false" outlineLevel="0" collapsed="false">
      <c r="F3" s="2" t="n">
        <v>400</v>
      </c>
      <c r="G3" s="2" t="n">
        <v>7</v>
      </c>
      <c r="H3" s="2" t="n">
        <v>6</v>
      </c>
      <c r="I3" s="2" t="n">
        <v>11</v>
      </c>
      <c r="J3" s="2" t="n">
        <v>40</v>
      </c>
      <c r="K3" s="2" t="n">
        <v>165</v>
      </c>
    </row>
    <row r="4" customFormat="false" ht="15" hidden="false" customHeight="false" outlineLevel="0" collapsed="false">
      <c r="F4" s="2" t="n">
        <v>1960</v>
      </c>
      <c r="G4" s="2" t="n">
        <v>131</v>
      </c>
      <c r="H4" s="2" t="n">
        <v>16</v>
      </c>
      <c r="I4" s="2" t="n">
        <v>16</v>
      </c>
      <c r="J4" s="2" t="n">
        <v>36</v>
      </c>
      <c r="K4" s="2" t="n">
        <v>157</v>
      </c>
    </row>
    <row r="5" customFormat="false" ht="15" hidden="false" customHeight="false" outlineLevel="0" collapsed="false">
      <c r="F5" s="2" t="n">
        <v>3520</v>
      </c>
      <c r="G5" s="2" t="n">
        <v>419</v>
      </c>
      <c r="H5" s="2" t="n">
        <v>24</v>
      </c>
      <c r="I5" s="2" t="n">
        <v>24</v>
      </c>
      <c r="J5" s="2" t="n">
        <v>38</v>
      </c>
      <c r="K5" s="2" t="n">
        <v>163</v>
      </c>
    </row>
    <row r="6" customFormat="false" ht="15" hidden="false" customHeight="false" outlineLevel="0" collapsed="false">
      <c r="F6" s="2" t="n">
        <v>5080</v>
      </c>
      <c r="G6" s="2" t="n">
        <v>855</v>
      </c>
      <c r="H6" s="2" t="n">
        <v>25</v>
      </c>
      <c r="I6" s="2" t="n">
        <v>32</v>
      </c>
      <c r="J6" s="2" t="n">
        <v>46</v>
      </c>
      <c r="K6" s="2" t="n">
        <v>169</v>
      </c>
    </row>
    <row r="7" customFormat="false" ht="15" hidden="false" customHeight="false" outlineLevel="0" collapsed="false">
      <c r="F7" s="2" t="n">
        <v>6640</v>
      </c>
      <c r="G7" s="2" t="n">
        <v>1459</v>
      </c>
      <c r="H7" s="2" t="n">
        <v>33</v>
      </c>
      <c r="I7" s="2" t="n">
        <v>39</v>
      </c>
      <c r="J7" s="2" t="n">
        <v>52</v>
      </c>
      <c r="K7" s="2" t="n">
        <v>171</v>
      </c>
    </row>
    <row r="8" customFormat="false" ht="15" hidden="false" customHeight="false" outlineLevel="0" collapsed="false">
      <c r="F8" s="2" t="n">
        <v>8200</v>
      </c>
      <c r="G8" s="2" t="n">
        <v>2209</v>
      </c>
      <c r="H8" s="2" t="n">
        <v>43</v>
      </c>
      <c r="I8" s="2" t="n">
        <v>44</v>
      </c>
      <c r="J8" s="2" t="n">
        <v>60</v>
      </c>
      <c r="K8" s="2" t="n">
        <v>180</v>
      </c>
    </row>
    <row r="9" customFormat="false" ht="15" hidden="false" customHeight="false" outlineLevel="0" collapsed="false">
      <c r="F9" s="2" t="n">
        <v>9760</v>
      </c>
      <c r="G9" s="2" t="n">
        <v>3137</v>
      </c>
      <c r="H9" s="2" t="n">
        <v>54</v>
      </c>
      <c r="I9" s="2" t="n">
        <v>52</v>
      </c>
      <c r="J9" s="2" t="n">
        <v>71</v>
      </c>
      <c r="K9" s="2" t="n">
        <v>193</v>
      </c>
    </row>
    <row r="10" customFormat="false" ht="15" hidden="false" customHeight="false" outlineLevel="0" collapsed="false">
      <c r="F10" s="2" t="n">
        <v>11320</v>
      </c>
      <c r="G10" s="2" t="n">
        <v>4203</v>
      </c>
      <c r="H10" s="2" t="n">
        <v>64</v>
      </c>
      <c r="I10" s="2" t="n">
        <v>63</v>
      </c>
      <c r="J10" s="2" t="n">
        <v>80</v>
      </c>
      <c r="K10" s="2" t="n">
        <v>203</v>
      </c>
    </row>
    <row r="11" customFormat="false" ht="15" hidden="false" customHeight="false" outlineLevel="0" collapsed="false">
      <c r="F11" s="2" t="n">
        <v>12880</v>
      </c>
      <c r="G11" s="2" t="n">
        <v>5441</v>
      </c>
      <c r="H11" s="2" t="n">
        <v>78</v>
      </c>
      <c r="I11" s="2" t="n">
        <v>76</v>
      </c>
      <c r="J11" s="2" t="n">
        <v>93</v>
      </c>
      <c r="K11" s="2" t="n">
        <v>217</v>
      </c>
    </row>
    <row r="12" customFormat="false" ht="15" hidden="false" customHeight="false" outlineLevel="0" collapsed="false">
      <c r="F12" s="2" t="n">
        <v>14440</v>
      </c>
      <c r="G12" s="2" t="n">
        <v>6827</v>
      </c>
      <c r="H12" s="2" t="n">
        <v>90</v>
      </c>
      <c r="I12" s="2" t="n">
        <v>90</v>
      </c>
      <c r="J12" s="2" t="n">
        <v>104</v>
      </c>
      <c r="K12" s="2" t="n">
        <v>240</v>
      </c>
    </row>
    <row r="13" customFormat="false" ht="15" hidden="false" customHeight="false" outlineLevel="0" collapsed="false">
      <c r="F13" s="2" t="n">
        <v>16000</v>
      </c>
      <c r="G13" s="2" t="n">
        <v>8345</v>
      </c>
      <c r="H13" s="2" t="n">
        <v>105</v>
      </c>
      <c r="I13" s="2" t="n">
        <v>102</v>
      </c>
      <c r="J13" s="2" t="n">
        <v>118</v>
      </c>
      <c r="K13" s="2" t="n">
        <v>258</v>
      </c>
    </row>
    <row r="15" customFormat="false" ht="15" hidden="false" customHeight="false" outlineLevel="0" collapsed="false">
      <c r="F15" s="2" t="s">
        <v>0</v>
      </c>
      <c r="G15" s="2" t="s">
        <v>1</v>
      </c>
      <c r="H15" s="2" t="s">
        <v>2</v>
      </c>
      <c r="I15" s="2" t="s">
        <v>3</v>
      </c>
      <c r="J15" s="2" t="s">
        <v>4</v>
      </c>
      <c r="K15" s="2" t="s">
        <v>5</v>
      </c>
    </row>
    <row r="16" customFormat="false" ht="15" hidden="false" customHeight="false" outlineLevel="0" collapsed="false">
      <c r="F16" s="2" t="n">
        <v>400</v>
      </c>
      <c r="G16" s="2" t="n">
        <f aca="false">$G3/G3</f>
        <v>1</v>
      </c>
      <c r="H16" s="2" t="n">
        <f aca="false">$G3/H3</f>
        <v>1.16666666666667</v>
      </c>
      <c r="I16" s="2" t="n">
        <f aca="false">$G3/I3</f>
        <v>0.636363636363636</v>
      </c>
      <c r="J16" s="2" t="n">
        <f aca="false">$G3/J3</f>
        <v>0.175</v>
      </c>
      <c r="K16" s="2" t="n">
        <f aca="false">$G3/K3</f>
        <v>0.0424242424242424</v>
      </c>
    </row>
    <row r="17" customFormat="false" ht="15" hidden="false" customHeight="false" outlineLevel="0" collapsed="false">
      <c r="F17" s="2" t="n">
        <v>1960</v>
      </c>
      <c r="G17" s="2" t="n">
        <f aca="false">$G4/G4</f>
        <v>1</v>
      </c>
      <c r="H17" s="2" t="n">
        <f aca="false">$G4/H4</f>
        <v>8.1875</v>
      </c>
      <c r="I17" s="2" t="n">
        <f aca="false">$G4/I4</f>
        <v>8.1875</v>
      </c>
      <c r="J17" s="2" t="n">
        <f aca="false">$G4/J4</f>
        <v>3.63888888888889</v>
      </c>
      <c r="K17" s="2" t="n">
        <f aca="false">$G4/K4</f>
        <v>0.834394904458599</v>
      </c>
    </row>
    <row r="18" customFormat="false" ht="15" hidden="false" customHeight="false" outlineLevel="0" collapsed="false">
      <c r="F18" s="2" t="n">
        <v>3520</v>
      </c>
      <c r="G18" s="2" t="n">
        <f aca="false">$G5/G5</f>
        <v>1</v>
      </c>
      <c r="H18" s="2" t="n">
        <f aca="false">$G5/H5</f>
        <v>17.4583333333333</v>
      </c>
      <c r="I18" s="2" t="n">
        <f aca="false">$G5/I5</f>
        <v>17.4583333333333</v>
      </c>
      <c r="J18" s="2" t="n">
        <f aca="false">$G5/J5</f>
        <v>11.0263157894737</v>
      </c>
      <c r="K18" s="2" t="n">
        <f aca="false">$G5/K5</f>
        <v>2.57055214723926</v>
      </c>
    </row>
    <row r="19" customFormat="false" ht="15" hidden="false" customHeight="false" outlineLevel="0" collapsed="false">
      <c r="F19" s="2" t="n">
        <v>5080</v>
      </c>
      <c r="G19" s="2" t="n">
        <f aca="false">$G6/G6</f>
        <v>1</v>
      </c>
      <c r="H19" s="2" t="n">
        <f aca="false">$G6/H6</f>
        <v>34.2</v>
      </c>
      <c r="I19" s="2" t="n">
        <f aca="false">$G6/I6</f>
        <v>26.71875</v>
      </c>
      <c r="J19" s="2" t="n">
        <f aca="false">$G6/J6</f>
        <v>18.5869565217391</v>
      </c>
      <c r="K19" s="2" t="n">
        <f aca="false">$G6/K6</f>
        <v>5.05917159763314</v>
      </c>
    </row>
    <row r="20" customFormat="false" ht="15" hidden="false" customHeight="false" outlineLevel="0" collapsed="false">
      <c r="F20" s="2" t="n">
        <v>6640</v>
      </c>
      <c r="G20" s="2" t="n">
        <f aca="false">$G7/G7</f>
        <v>1</v>
      </c>
      <c r="H20" s="2" t="n">
        <f aca="false">$G7/H7</f>
        <v>44.2121212121212</v>
      </c>
      <c r="I20" s="2" t="n">
        <f aca="false">$G7/I7</f>
        <v>37.4102564102564</v>
      </c>
      <c r="J20" s="2" t="n">
        <f aca="false">$G7/J7</f>
        <v>28.0576923076923</v>
      </c>
      <c r="K20" s="2" t="n">
        <f aca="false">$G7/K7</f>
        <v>8.53216374269006</v>
      </c>
    </row>
    <row r="21" customFormat="false" ht="15" hidden="false" customHeight="false" outlineLevel="0" collapsed="false">
      <c r="F21" s="2" t="n">
        <v>8200</v>
      </c>
      <c r="G21" s="2" t="n">
        <f aca="false">$G8/G8</f>
        <v>1</v>
      </c>
      <c r="H21" s="2" t="n">
        <f aca="false">$G8/H8</f>
        <v>51.3720930232558</v>
      </c>
      <c r="I21" s="2" t="n">
        <f aca="false">$G8/I8</f>
        <v>50.2045454545455</v>
      </c>
      <c r="J21" s="2" t="n">
        <f aca="false">$G8/J8</f>
        <v>36.8166666666667</v>
      </c>
      <c r="K21" s="2" t="n">
        <f aca="false">$G8/K8</f>
        <v>12.2722222222222</v>
      </c>
    </row>
    <row r="22" customFormat="false" ht="15" hidden="false" customHeight="false" outlineLevel="0" collapsed="false">
      <c r="F22" s="2" t="n">
        <v>9760</v>
      </c>
      <c r="G22" s="2" t="n">
        <f aca="false">$G9/G9</f>
        <v>1</v>
      </c>
      <c r="H22" s="2" t="n">
        <f aca="false">$G9/H9</f>
        <v>58.0925925925926</v>
      </c>
      <c r="I22" s="2" t="n">
        <f aca="false">$G9/I9</f>
        <v>60.3269230769231</v>
      </c>
      <c r="J22" s="2" t="n">
        <f aca="false">$G9/J9</f>
        <v>44.1830985915493</v>
      </c>
      <c r="K22" s="2" t="n">
        <f aca="false">$G9/K9</f>
        <v>16.2538860103627</v>
      </c>
    </row>
    <row r="23" customFormat="false" ht="15" hidden="false" customHeight="false" outlineLevel="0" collapsed="false">
      <c r="F23" s="2" t="n">
        <v>11320</v>
      </c>
      <c r="G23" s="2" t="n">
        <f aca="false">$G10/G10</f>
        <v>1</v>
      </c>
      <c r="H23" s="2" t="n">
        <f aca="false">$G10/H10</f>
        <v>65.671875</v>
      </c>
      <c r="I23" s="2" t="n">
        <f aca="false">$G10/I10</f>
        <v>66.7142857142857</v>
      </c>
      <c r="J23" s="2" t="n">
        <f aca="false">$G10/J10</f>
        <v>52.5375</v>
      </c>
      <c r="K23" s="2" t="n">
        <f aca="false">$G10/K10</f>
        <v>20.7044334975369</v>
      </c>
    </row>
    <row r="24" customFormat="false" ht="15" hidden="false" customHeight="false" outlineLevel="0" collapsed="false">
      <c r="F24" s="2" t="n">
        <v>12880</v>
      </c>
      <c r="G24" s="2" t="n">
        <f aca="false">$G11/G11</f>
        <v>1</v>
      </c>
      <c r="H24" s="2" t="n">
        <f aca="false">$G11/H11</f>
        <v>69.7564102564103</v>
      </c>
      <c r="I24" s="2" t="n">
        <f aca="false">$G11/I11</f>
        <v>71.5921052631579</v>
      </c>
      <c r="J24" s="2" t="n">
        <f aca="false">$G11/J11</f>
        <v>58.505376344086</v>
      </c>
      <c r="K24" s="2" t="n">
        <f aca="false">$G11/K11</f>
        <v>25.073732718894</v>
      </c>
    </row>
    <row r="25" customFormat="false" ht="15" hidden="false" customHeight="false" outlineLevel="0" collapsed="false">
      <c r="F25" s="2" t="n">
        <v>14440</v>
      </c>
      <c r="G25" s="2" t="n">
        <f aca="false">$G12/G12</f>
        <v>1</v>
      </c>
      <c r="H25" s="2" t="n">
        <f aca="false">$G12/H12</f>
        <v>75.8555555555556</v>
      </c>
      <c r="I25" s="2" t="n">
        <f aca="false">$G12/I12</f>
        <v>75.8555555555556</v>
      </c>
      <c r="J25" s="2" t="n">
        <f aca="false">$G12/J12</f>
        <v>65.6442307692308</v>
      </c>
      <c r="K25" s="2" t="n">
        <f aca="false">$G12/K12</f>
        <v>28.4458333333333</v>
      </c>
    </row>
    <row r="26" customFormat="false" ht="15" hidden="false" customHeight="false" outlineLevel="0" collapsed="false">
      <c r="F26" s="2" t="n">
        <v>16000</v>
      </c>
      <c r="G26" s="2" t="n">
        <f aca="false">$G13/G13</f>
        <v>1</v>
      </c>
      <c r="H26" s="2" t="n">
        <f aca="false">$G13/H13</f>
        <v>79.4761904761905</v>
      </c>
      <c r="I26" s="2" t="n">
        <f aca="false">$G13/I13</f>
        <v>81.8137254901961</v>
      </c>
      <c r="J26" s="2" t="n">
        <f aca="false">$G13/J13</f>
        <v>70.7203389830509</v>
      </c>
      <c r="K26" s="2" t="n">
        <f aca="false">$G13/K13</f>
        <v>32.3449612403101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2:Z83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S41" activeCellId="0" sqref="S41"/>
    </sheetView>
  </sheetViews>
  <sheetFormatPr defaultColWidth="8.5390625" defaultRowHeight="15" zeroHeight="false" outlineLevelRow="0" outlineLevelCol="0"/>
  <sheetData>
    <row r="2" customFormat="false" ht="15" hidden="false" customHeight="false" outlineLevel="0" collapsed="false">
      <c r="F2" s="2"/>
      <c r="G2" s="2"/>
      <c r="H2" s="2"/>
      <c r="I2" s="2"/>
      <c r="J2" s="2"/>
      <c r="K2" s="2"/>
    </row>
    <row r="3" customFormat="false" ht="15" hidden="false" customHeight="false" outlineLevel="0" collapsed="false">
      <c r="F3" s="2"/>
      <c r="G3" s="2"/>
      <c r="H3" s="2"/>
      <c r="I3" s="2"/>
      <c r="J3" s="2"/>
      <c r="K3" s="2"/>
    </row>
    <row r="4" customFormat="false" ht="15" hidden="false" customHeight="false" outlineLevel="0" collapsed="false">
      <c r="F4" s="2"/>
      <c r="G4" s="2"/>
      <c r="H4" s="2"/>
      <c r="I4" s="2"/>
      <c r="J4" s="2"/>
      <c r="K4" s="2"/>
    </row>
    <row r="5" customFormat="false" ht="15" hidden="false" customHeight="false" outlineLevel="0" collapsed="false">
      <c r="F5" s="2"/>
      <c r="G5" s="2"/>
      <c r="H5" s="2"/>
      <c r="I5" s="2"/>
      <c r="J5" s="2"/>
      <c r="K5" s="2"/>
    </row>
    <row r="6" customFormat="false" ht="15" hidden="false" customHeight="false" outlineLevel="0" collapsed="false">
      <c r="F6" s="2"/>
      <c r="G6" s="2"/>
      <c r="H6" s="2"/>
      <c r="I6" s="2"/>
      <c r="J6" s="2"/>
      <c r="K6" s="2"/>
    </row>
    <row r="7" customFormat="false" ht="15" hidden="false" customHeight="false" outlineLevel="0" collapsed="false">
      <c r="F7" s="2"/>
      <c r="G7" s="2"/>
      <c r="H7" s="2"/>
      <c r="I7" s="2"/>
      <c r="J7" s="2"/>
      <c r="K7" s="2"/>
    </row>
    <row r="8" customFormat="false" ht="15" hidden="false" customHeight="false" outlineLevel="0" collapsed="false">
      <c r="F8" s="2"/>
      <c r="G8" s="2"/>
      <c r="H8" s="2"/>
      <c r="I8" s="2"/>
      <c r="J8" s="2"/>
      <c r="K8" s="2"/>
    </row>
    <row r="9" customFormat="false" ht="15" hidden="false" customHeight="false" outlineLevel="0" collapsed="false">
      <c r="F9" s="2"/>
      <c r="G9" s="2"/>
      <c r="H9" s="2"/>
      <c r="I9" s="2"/>
      <c r="J9" s="2"/>
      <c r="K9" s="2"/>
    </row>
    <row r="10" customFormat="false" ht="15" hidden="false" customHeight="false" outlineLevel="0" collapsed="false">
      <c r="F10" s="2"/>
      <c r="G10" s="2"/>
      <c r="H10" s="2"/>
      <c r="I10" s="2"/>
      <c r="J10" s="2"/>
      <c r="K10" s="2"/>
    </row>
    <row r="11" customFormat="false" ht="15" hidden="false" customHeight="false" outlineLevel="0" collapsed="false">
      <c r="F11" s="2"/>
      <c r="G11" s="2"/>
      <c r="H11" s="2"/>
      <c r="I11" s="2"/>
      <c r="J11" s="2"/>
      <c r="K11" s="2"/>
    </row>
    <row r="12" customFormat="false" ht="15" hidden="false" customHeight="false" outlineLevel="0" collapsed="false">
      <c r="F12" s="2"/>
      <c r="G12" s="2"/>
      <c r="H12" s="2"/>
      <c r="I12" s="2"/>
      <c r="J12" s="2"/>
      <c r="K12" s="2"/>
    </row>
    <row r="13" customFormat="false" ht="15" hidden="false" customHeight="false" outlineLevel="0" collapsed="false">
      <c r="F13" s="2"/>
      <c r="G13" s="2"/>
      <c r="H13" s="2"/>
      <c r="I13" s="2"/>
      <c r="J13" s="2"/>
      <c r="K13" s="2"/>
    </row>
    <row r="15" customFormat="false" ht="15" hidden="false" customHeight="false" outlineLevel="0" collapsed="false">
      <c r="F15" s="2"/>
      <c r="G15" s="2"/>
      <c r="H15" s="2"/>
      <c r="I15" s="2"/>
      <c r="J15" s="2"/>
      <c r="K15" s="2"/>
    </row>
    <row r="16" customFormat="false" ht="15" hidden="false" customHeight="false" outlineLevel="0" collapsed="false">
      <c r="F16" s="2"/>
      <c r="G16" s="2"/>
      <c r="H16" s="2"/>
      <c r="I16" s="2"/>
      <c r="J16" s="2"/>
      <c r="K16" s="2"/>
    </row>
    <row r="17" customFormat="false" ht="15" hidden="false" customHeight="false" outlineLevel="0" collapsed="false">
      <c r="F17" s="2"/>
      <c r="G17" s="2"/>
      <c r="H17" s="2"/>
      <c r="I17" s="2"/>
      <c r="J17" s="2"/>
      <c r="K17" s="2"/>
    </row>
    <row r="18" customFormat="false" ht="15" hidden="false" customHeight="false" outlineLevel="0" collapsed="false">
      <c r="F18" s="2"/>
      <c r="G18" s="2"/>
      <c r="H18" s="2"/>
      <c r="I18" s="2"/>
      <c r="J18" s="2"/>
      <c r="K18" s="2"/>
    </row>
    <row r="19" customFormat="false" ht="15" hidden="false" customHeight="false" outlineLevel="0" collapsed="false">
      <c r="F19" s="2"/>
      <c r="G19" s="2"/>
      <c r="H19" s="2"/>
      <c r="I19" s="2"/>
      <c r="J19" s="2"/>
      <c r="K19" s="2"/>
    </row>
    <row r="20" customFormat="false" ht="15" hidden="false" customHeight="false" outlineLevel="0" collapsed="false">
      <c r="F20" s="2"/>
      <c r="G20" s="2"/>
      <c r="H20" s="2"/>
      <c r="I20" s="2"/>
      <c r="J20" s="2"/>
      <c r="K20" s="2"/>
    </row>
    <row r="21" customFormat="false" ht="15" hidden="false" customHeight="false" outlineLevel="0" collapsed="false">
      <c r="F21" s="2"/>
      <c r="G21" s="2"/>
      <c r="H21" s="2"/>
      <c r="I21" s="2"/>
      <c r="J21" s="2"/>
      <c r="K21" s="2"/>
    </row>
    <row r="22" customFormat="false" ht="15" hidden="false" customHeight="false" outlineLevel="0" collapsed="false">
      <c r="F22" s="2"/>
      <c r="G22" s="2"/>
      <c r="H22" s="2"/>
      <c r="I22" s="2"/>
      <c r="J22" s="2"/>
      <c r="K22" s="2"/>
    </row>
    <row r="23" customFormat="false" ht="15" hidden="false" customHeight="false" outlineLevel="0" collapsed="false">
      <c r="F23" s="2"/>
      <c r="G23" s="2"/>
      <c r="H23" s="2"/>
      <c r="I23" s="2"/>
      <c r="J23" s="2"/>
      <c r="K23" s="2"/>
    </row>
    <row r="24" customFormat="false" ht="15" hidden="false" customHeight="false" outlineLevel="0" collapsed="false">
      <c r="F24" s="2"/>
      <c r="G24" s="2"/>
      <c r="H24" s="2"/>
      <c r="I24" s="2"/>
      <c r="J24" s="2"/>
      <c r="K24" s="2"/>
    </row>
    <row r="25" customFormat="false" ht="15" hidden="false" customHeight="false" outlineLevel="0" collapsed="false">
      <c r="F25" s="2"/>
      <c r="G25" s="2"/>
      <c r="H25" s="2"/>
      <c r="I25" s="2"/>
      <c r="J25" s="2"/>
      <c r="K25" s="2"/>
    </row>
    <row r="26" customFormat="false" ht="15" hidden="false" customHeight="false" outlineLevel="0" collapsed="false">
      <c r="F26" s="2"/>
      <c r="G26" s="2"/>
      <c r="H26" s="2"/>
      <c r="I26" s="2"/>
      <c r="J26" s="2"/>
      <c r="K26" s="2"/>
    </row>
    <row r="34" customFormat="false" ht="15" hidden="false" customHeight="false" outlineLevel="0" collapsed="false">
      <c r="V34" s="3"/>
      <c r="W34" s="3"/>
      <c r="X34" s="3"/>
      <c r="Y34" s="3"/>
      <c r="Z34" s="3"/>
    </row>
    <row r="35" customFormat="false" ht="39" hidden="false" customHeight="false" outlineLevel="0" collapsed="false">
      <c r="D35" s="2" t="s">
        <v>0</v>
      </c>
      <c r="E35" s="4" t="s">
        <v>10</v>
      </c>
      <c r="F35" s="4"/>
      <c r="G35" s="4"/>
      <c r="H35" s="4"/>
      <c r="I35" s="4"/>
      <c r="J35" s="4"/>
      <c r="K35" s="4"/>
      <c r="L35" s="4"/>
      <c r="M35" s="4"/>
      <c r="N35" s="4"/>
      <c r="O35" s="5" t="s">
        <v>11</v>
      </c>
      <c r="P35" s="6" t="s">
        <v>12</v>
      </c>
      <c r="Q35" s="6" t="s">
        <v>13</v>
      </c>
      <c r="R35" s="6" t="s">
        <v>14</v>
      </c>
      <c r="S35" s="6" t="s">
        <v>15</v>
      </c>
      <c r="T35" s="6" t="s">
        <v>16</v>
      </c>
      <c r="V35" s="7"/>
      <c r="W35" s="7"/>
      <c r="X35" s="7"/>
      <c r="Y35" s="7"/>
      <c r="Z35" s="7"/>
    </row>
    <row r="36" customFormat="false" ht="15" hidden="false" customHeight="false" outlineLevel="0" collapsed="false">
      <c r="D36" s="2" t="n">
        <v>400</v>
      </c>
      <c r="E36" s="2" t="n">
        <v>2</v>
      </c>
      <c r="F36" s="2" t="n">
        <v>1</v>
      </c>
      <c r="G36" s="2" t="n">
        <v>2</v>
      </c>
      <c r="H36" s="2" t="n">
        <v>1</v>
      </c>
      <c r="I36" s="2" t="n">
        <v>1</v>
      </c>
      <c r="J36" s="2" t="n">
        <v>2</v>
      </c>
      <c r="K36" s="2" t="n">
        <v>1</v>
      </c>
      <c r="L36" s="2" t="n">
        <v>1</v>
      </c>
      <c r="M36" s="2" t="n">
        <v>1</v>
      </c>
      <c r="N36" s="2" t="n">
        <v>1</v>
      </c>
      <c r="O36" s="5" t="n">
        <f aca="false">AVERAGE(E36:N36)</f>
        <v>1.3</v>
      </c>
      <c r="P36" s="5" t="n">
        <f aca="false">STDEV(E36:N36)</f>
        <v>0.483045891539648</v>
      </c>
      <c r="Q36" s="5" t="n">
        <f aca="false">CONFIDENCE(0.05,P36,10)</f>
        <v>0.299389443951402</v>
      </c>
      <c r="R36" s="5" t="n">
        <f aca="false">O36-Q36</f>
        <v>1.0006105560486</v>
      </c>
      <c r="S36" s="5" t="n">
        <f aca="false">O36+Q36</f>
        <v>1.5993894439514</v>
      </c>
      <c r="T36" s="5" t="n">
        <f aca="false">MIN(E36:N36)</f>
        <v>1</v>
      </c>
      <c r="V36" s="7"/>
      <c r="W36" s="7"/>
      <c r="X36" s="7"/>
      <c r="Y36" s="7"/>
      <c r="Z36" s="7"/>
    </row>
    <row r="37" customFormat="false" ht="15" hidden="false" customHeight="false" outlineLevel="0" collapsed="false">
      <c r="D37" s="2" t="n">
        <v>1960</v>
      </c>
      <c r="E37" s="2" t="n">
        <v>2</v>
      </c>
      <c r="F37" s="2" t="n">
        <v>1</v>
      </c>
      <c r="G37" s="2" t="n">
        <v>2</v>
      </c>
      <c r="H37" s="2" t="n">
        <v>2</v>
      </c>
      <c r="I37" s="2" t="n">
        <v>1</v>
      </c>
      <c r="J37" s="2" t="n">
        <v>2</v>
      </c>
      <c r="K37" s="2" t="n">
        <v>1</v>
      </c>
      <c r="L37" s="2" t="n">
        <v>2</v>
      </c>
      <c r="M37" s="2" t="n">
        <v>1</v>
      </c>
      <c r="N37" s="2" t="n">
        <v>1</v>
      </c>
      <c r="O37" s="5" t="n">
        <f aca="false">AVERAGE(E37:N37)</f>
        <v>1.5</v>
      </c>
      <c r="P37" s="5" t="n">
        <f aca="false">STDEV(E37:N37)</f>
        <v>0.52704627669473</v>
      </c>
      <c r="Q37" s="5" t="n">
        <f aca="false">CONFIDENCE(0.05,P37,10)</f>
        <v>0.326660664090009</v>
      </c>
      <c r="R37" s="5" t="n">
        <f aca="false">O37-Q37</f>
        <v>1.17333933590999</v>
      </c>
      <c r="S37" s="5" t="n">
        <f aca="false">O37+Q37</f>
        <v>1.82666066409001</v>
      </c>
      <c r="T37" s="5" t="n">
        <f aca="false">MIN(E37:N37)</f>
        <v>1</v>
      </c>
      <c r="V37" s="7"/>
      <c r="W37" s="7"/>
      <c r="X37" s="7"/>
      <c r="Y37" s="7"/>
      <c r="Z37" s="7"/>
    </row>
    <row r="38" customFormat="false" ht="15" hidden="false" customHeight="false" outlineLevel="0" collapsed="false">
      <c r="D38" s="2" t="n">
        <v>3520</v>
      </c>
      <c r="E38" s="2" t="n">
        <v>2</v>
      </c>
      <c r="F38" s="2" t="n">
        <v>3</v>
      </c>
      <c r="G38" s="2" t="n">
        <v>2</v>
      </c>
      <c r="H38" s="2" t="n">
        <v>2</v>
      </c>
      <c r="I38" s="2" t="n">
        <v>2</v>
      </c>
      <c r="J38" s="2" t="n">
        <v>2</v>
      </c>
      <c r="K38" s="2" t="n">
        <v>2</v>
      </c>
      <c r="L38" s="2" t="n">
        <v>2</v>
      </c>
      <c r="M38" s="2" t="n">
        <v>2</v>
      </c>
      <c r="N38" s="2" t="n">
        <v>2</v>
      </c>
      <c r="O38" s="5" t="n">
        <f aca="false">AVERAGE(E38:N38)</f>
        <v>2.1</v>
      </c>
      <c r="P38" s="5" t="n">
        <f aca="false">STDEV(E38:N38)</f>
        <v>0.316227766016838</v>
      </c>
      <c r="Q38" s="5" t="n">
        <f aca="false">CONFIDENCE(0.05,P38,10)</f>
        <v>0.195996398454005</v>
      </c>
      <c r="R38" s="5" t="n">
        <f aca="false">O38-Q38</f>
        <v>1.90400360154599</v>
      </c>
      <c r="S38" s="5" t="n">
        <f aca="false">O38+Q38</f>
        <v>2.29599639845401</v>
      </c>
      <c r="T38" s="5" t="n">
        <f aca="false">MIN(E38:N38)</f>
        <v>2</v>
      </c>
      <c r="V38" s="7"/>
      <c r="W38" s="7"/>
      <c r="X38" s="7"/>
      <c r="Y38" s="7"/>
      <c r="Z38" s="7"/>
    </row>
    <row r="39" customFormat="false" ht="15" hidden="false" customHeight="false" outlineLevel="0" collapsed="false">
      <c r="D39" s="2" t="n">
        <v>5080</v>
      </c>
      <c r="E39" s="2" t="n">
        <v>4</v>
      </c>
      <c r="F39" s="2" t="n">
        <v>4</v>
      </c>
      <c r="G39" s="2" t="n">
        <v>3</v>
      </c>
      <c r="H39" s="2" t="n">
        <v>3</v>
      </c>
      <c r="I39" s="2" t="n">
        <v>3</v>
      </c>
      <c r="J39" s="2" t="n">
        <v>3</v>
      </c>
      <c r="K39" s="2" t="n">
        <v>3</v>
      </c>
      <c r="L39" s="2" t="n">
        <v>3</v>
      </c>
      <c r="M39" s="2" t="n">
        <v>3</v>
      </c>
      <c r="N39" s="2" t="n">
        <v>3</v>
      </c>
      <c r="O39" s="5" t="n">
        <f aca="false">AVERAGE(E39:N39)</f>
        <v>3.2</v>
      </c>
      <c r="P39" s="5" t="n">
        <f aca="false">STDEV(E39:N39)</f>
        <v>0.421637021355784</v>
      </c>
      <c r="Q39" s="5" t="n">
        <f aca="false">CONFIDENCE(0.05,P39,10)</f>
        <v>0.261328531272007</v>
      </c>
      <c r="R39" s="5" t="n">
        <f aca="false">O39-Q39</f>
        <v>2.93867146872799</v>
      </c>
      <c r="S39" s="5" t="n">
        <f aca="false">O39+Q39</f>
        <v>3.46132853127201</v>
      </c>
      <c r="T39" s="5" t="n">
        <f aca="false">MIN(E39:N39)</f>
        <v>3</v>
      </c>
      <c r="V39" s="7"/>
      <c r="W39" s="7"/>
      <c r="X39" s="7"/>
      <c r="Y39" s="7"/>
      <c r="Z39" s="7"/>
    </row>
    <row r="40" customFormat="false" ht="15" hidden="false" customHeight="false" outlineLevel="0" collapsed="false">
      <c r="D40" s="2" t="n">
        <v>6640</v>
      </c>
      <c r="E40" s="2" t="n">
        <v>5</v>
      </c>
      <c r="F40" s="2" t="n">
        <v>6</v>
      </c>
      <c r="G40" s="2" t="n">
        <v>5</v>
      </c>
      <c r="H40" s="2" t="n">
        <v>5</v>
      </c>
      <c r="I40" s="2" t="n">
        <v>5</v>
      </c>
      <c r="J40" s="2" t="n">
        <v>5</v>
      </c>
      <c r="K40" s="2" t="n">
        <v>5</v>
      </c>
      <c r="L40" s="2" t="n">
        <v>5</v>
      </c>
      <c r="M40" s="2" t="n">
        <v>5</v>
      </c>
      <c r="N40" s="2" t="n">
        <v>5</v>
      </c>
      <c r="O40" s="5" t="n">
        <f aca="false">AVERAGE(E40:N40)</f>
        <v>5.1</v>
      </c>
      <c r="P40" s="5" t="n">
        <f aca="false">STDEV(E40:N40)</f>
        <v>0.316227766016838</v>
      </c>
      <c r="Q40" s="5" t="n">
        <f aca="false">CONFIDENCE(0.05,P40,10)</f>
        <v>0.195996398454005</v>
      </c>
      <c r="R40" s="5" t="n">
        <f aca="false">O40-Q40</f>
        <v>4.904003601546</v>
      </c>
      <c r="S40" s="5" t="n">
        <f aca="false">O40+Q40</f>
        <v>5.295996398454</v>
      </c>
      <c r="T40" s="5" t="n">
        <f aca="false">MIN(E40:N40)</f>
        <v>5</v>
      </c>
      <c r="V40" s="7"/>
      <c r="W40" s="7"/>
      <c r="X40" s="7"/>
      <c r="Y40" s="7"/>
      <c r="Z40" s="7"/>
    </row>
    <row r="41" customFormat="false" ht="15" hidden="false" customHeight="false" outlineLevel="0" collapsed="false">
      <c r="D41" s="2" t="n">
        <v>8200</v>
      </c>
      <c r="E41" s="2" t="n">
        <v>7</v>
      </c>
      <c r="F41" s="2" t="n">
        <v>8</v>
      </c>
      <c r="G41" s="2" t="n">
        <v>7</v>
      </c>
      <c r="H41" s="2" t="n">
        <v>8</v>
      </c>
      <c r="I41" s="2" t="n">
        <v>8</v>
      </c>
      <c r="J41" s="2" t="n">
        <v>7</v>
      </c>
      <c r="K41" s="2" t="n">
        <v>7</v>
      </c>
      <c r="L41" s="2" t="n">
        <v>7</v>
      </c>
      <c r="M41" s="2" t="n">
        <v>7</v>
      </c>
      <c r="N41" s="2" t="n">
        <v>7</v>
      </c>
      <c r="O41" s="5" t="n">
        <f aca="false">AVERAGE(E41:N41)</f>
        <v>7.3</v>
      </c>
      <c r="P41" s="5" t="n">
        <f aca="false">STDEV(E41:N41)</f>
        <v>0.483045891539648</v>
      </c>
      <c r="Q41" s="5" t="n">
        <f aca="false">CONFIDENCE(0.05,P41,10)</f>
        <v>0.299389443951402</v>
      </c>
      <c r="R41" s="5" t="n">
        <f aca="false">O41-Q41</f>
        <v>7.0006105560486</v>
      </c>
      <c r="S41" s="5" t="n">
        <f aca="false">O41+Q41</f>
        <v>7.5993894439514</v>
      </c>
      <c r="T41" s="5" t="n">
        <f aca="false">MIN(E41:N41)</f>
        <v>7</v>
      </c>
      <c r="V41" s="7"/>
      <c r="W41" s="7"/>
      <c r="X41" s="7"/>
      <c r="Y41" s="7"/>
      <c r="Z41" s="7"/>
    </row>
    <row r="42" customFormat="false" ht="15" hidden="false" customHeight="false" outlineLevel="0" collapsed="false">
      <c r="D42" s="2" t="n">
        <v>9760</v>
      </c>
      <c r="E42" s="2" t="n">
        <v>9</v>
      </c>
      <c r="F42" s="2" t="n">
        <v>9</v>
      </c>
      <c r="G42" s="2" t="n">
        <v>9</v>
      </c>
      <c r="H42" s="2" t="n">
        <v>9</v>
      </c>
      <c r="I42" s="2" t="n">
        <v>9</v>
      </c>
      <c r="J42" s="2" t="n">
        <v>9</v>
      </c>
      <c r="K42" s="2" t="n">
        <v>9</v>
      </c>
      <c r="L42" s="2" t="n">
        <v>9</v>
      </c>
      <c r="M42" s="2" t="n">
        <v>9</v>
      </c>
      <c r="N42" s="2" t="n">
        <v>8</v>
      </c>
      <c r="O42" s="5" t="n">
        <f aca="false">AVERAGE(E42:N42)</f>
        <v>8.9</v>
      </c>
      <c r="P42" s="5" t="n">
        <f aca="false">STDEV(E42:N42)</f>
        <v>0.316227766016838</v>
      </c>
      <c r="Q42" s="5" t="n">
        <f aca="false">CONFIDENCE(0.05,P42,10)</f>
        <v>0.195996398454005</v>
      </c>
      <c r="R42" s="5" t="n">
        <f aca="false">O42-Q42</f>
        <v>8.704003601546</v>
      </c>
      <c r="S42" s="5" t="n">
        <f aca="false">O42+Q42</f>
        <v>9.09599639845401</v>
      </c>
      <c r="T42" s="5" t="n">
        <f aca="false">MIN(E42:N42)</f>
        <v>8</v>
      </c>
      <c r="V42" s="7"/>
      <c r="W42" s="7"/>
      <c r="X42" s="7"/>
      <c r="Y42" s="7"/>
      <c r="Z42" s="7"/>
    </row>
    <row r="43" customFormat="false" ht="15" hidden="false" customHeight="false" outlineLevel="0" collapsed="false">
      <c r="D43" s="2" t="n">
        <v>11320</v>
      </c>
      <c r="E43" s="2" t="n">
        <v>13</v>
      </c>
      <c r="F43" s="2" t="n">
        <v>14</v>
      </c>
      <c r="G43" s="2" t="n">
        <v>13</v>
      </c>
      <c r="H43" s="2" t="n">
        <v>12</v>
      </c>
      <c r="I43" s="2" t="n">
        <v>12</v>
      </c>
      <c r="J43" s="2" t="n">
        <v>12</v>
      </c>
      <c r="K43" s="2" t="n">
        <v>12</v>
      </c>
      <c r="L43" s="2" t="n">
        <v>12</v>
      </c>
      <c r="M43" s="2" t="n">
        <v>12</v>
      </c>
      <c r="N43" s="2" t="n">
        <v>12</v>
      </c>
      <c r="O43" s="5" t="n">
        <f aca="false">AVERAGE(E43:N43)</f>
        <v>12.4</v>
      </c>
      <c r="P43" s="5" t="n">
        <f aca="false">STDEV(E43:N43)</f>
        <v>0.699205898780101</v>
      </c>
      <c r="Q43" s="5" t="n">
        <f aca="false">CONFIDENCE(0.05,P43,10)</f>
        <v>0.433364342621953</v>
      </c>
      <c r="R43" s="5" t="n">
        <f aca="false">O43-Q43</f>
        <v>11.966635657378</v>
      </c>
      <c r="S43" s="5" t="n">
        <f aca="false">O43+Q43</f>
        <v>12.833364342622</v>
      </c>
      <c r="T43" s="5" t="n">
        <f aca="false">MIN(E43:N43)</f>
        <v>12</v>
      </c>
      <c r="V43" s="7"/>
      <c r="W43" s="7"/>
      <c r="X43" s="7"/>
      <c r="Y43" s="7"/>
      <c r="Z43" s="7"/>
    </row>
    <row r="44" customFormat="false" ht="15" hidden="false" customHeight="false" outlineLevel="0" collapsed="false">
      <c r="D44" s="2" t="n">
        <v>12880</v>
      </c>
      <c r="E44" s="2" t="n">
        <v>15</v>
      </c>
      <c r="F44" s="2" t="n">
        <v>16</v>
      </c>
      <c r="G44" s="2" t="n">
        <v>15</v>
      </c>
      <c r="H44" s="2" t="n">
        <v>16</v>
      </c>
      <c r="I44" s="2" t="n">
        <v>16</v>
      </c>
      <c r="J44" s="2" t="n">
        <v>15</v>
      </c>
      <c r="K44" s="2" t="n">
        <v>15</v>
      </c>
      <c r="L44" s="2" t="n">
        <v>15</v>
      </c>
      <c r="M44" s="2" t="n">
        <v>15</v>
      </c>
      <c r="N44" s="2" t="n">
        <v>15</v>
      </c>
      <c r="O44" s="5" t="n">
        <f aca="false">AVERAGE(E44:N44)</f>
        <v>15.3</v>
      </c>
      <c r="P44" s="5" t="n">
        <f aca="false">STDEV(E44:N44)</f>
        <v>0.483045891539648</v>
      </c>
      <c r="Q44" s="5" t="n">
        <f aca="false">CONFIDENCE(0.05,P44,10)</f>
        <v>0.299389443951402</v>
      </c>
      <c r="R44" s="5" t="n">
        <f aca="false">O44-Q44</f>
        <v>15.0006105560486</v>
      </c>
      <c r="S44" s="5" t="n">
        <f aca="false">O44+Q44</f>
        <v>15.5993894439514</v>
      </c>
      <c r="T44" s="5" t="n">
        <f aca="false">MIN(E44:N44)</f>
        <v>15</v>
      </c>
      <c r="V44" s="7"/>
      <c r="W44" s="7"/>
      <c r="X44" s="7"/>
      <c r="Y44" s="7"/>
      <c r="Z44" s="7"/>
    </row>
    <row r="45" customFormat="false" ht="15" hidden="false" customHeight="false" outlineLevel="0" collapsed="false">
      <c r="D45" s="2" t="n">
        <v>14440</v>
      </c>
      <c r="E45" s="2" t="n">
        <v>20</v>
      </c>
      <c r="F45" s="2" t="n">
        <v>20</v>
      </c>
      <c r="G45" s="2" t="n">
        <v>20</v>
      </c>
      <c r="H45" s="2" t="n">
        <v>21</v>
      </c>
      <c r="I45" s="2" t="n">
        <v>19</v>
      </c>
      <c r="J45" s="2" t="n">
        <v>18</v>
      </c>
      <c r="K45" s="2" t="n">
        <v>18</v>
      </c>
      <c r="L45" s="2" t="n">
        <v>18</v>
      </c>
      <c r="M45" s="2" t="n">
        <v>18</v>
      </c>
      <c r="N45" s="2" t="n">
        <v>18</v>
      </c>
      <c r="O45" s="5" t="n">
        <f aca="false">AVERAGE(E45:N45)</f>
        <v>19</v>
      </c>
      <c r="P45" s="5" t="n">
        <f aca="false">STDEV(E45:N45)</f>
        <v>1.15470053837925</v>
      </c>
      <c r="Q45" s="5" t="n">
        <f aca="false">CONFIDENCE(0.05,P45,10)</f>
        <v>0.715677657486863</v>
      </c>
      <c r="R45" s="5" t="n">
        <f aca="false">O45-Q45</f>
        <v>18.2843223425131</v>
      </c>
      <c r="S45" s="5" t="n">
        <f aca="false">O45+Q45</f>
        <v>19.7156776574869</v>
      </c>
      <c r="T45" s="5" t="n">
        <f aca="false">MIN(E45:N45)</f>
        <v>18</v>
      </c>
      <c r="V45" s="7"/>
      <c r="W45" s="7"/>
      <c r="X45" s="7"/>
      <c r="Y45" s="7"/>
      <c r="Z45" s="7"/>
    </row>
    <row r="46" customFormat="false" ht="15" hidden="false" customHeight="false" outlineLevel="0" collapsed="false">
      <c r="D46" s="2" t="n">
        <v>16000</v>
      </c>
      <c r="E46" s="2" t="n">
        <v>23</v>
      </c>
      <c r="F46" s="2" t="n">
        <v>22</v>
      </c>
      <c r="G46" s="2" t="n">
        <v>23</v>
      </c>
      <c r="H46" s="2" t="n">
        <v>23</v>
      </c>
      <c r="I46" s="2" t="n">
        <v>23</v>
      </c>
      <c r="J46" s="2" t="n">
        <v>22</v>
      </c>
      <c r="K46" s="2" t="n">
        <v>22</v>
      </c>
      <c r="L46" s="2" t="n">
        <v>22</v>
      </c>
      <c r="M46" s="2" t="n">
        <v>22</v>
      </c>
      <c r="N46" s="2" t="n">
        <v>22</v>
      </c>
      <c r="O46" s="5" t="n">
        <f aca="false">AVERAGE(E46:N46)</f>
        <v>22.4</v>
      </c>
      <c r="P46" s="5" t="n">
        <f aca="false">STDEV(E46:N46)</f>
        <v>0.516397779494322</v>
      </c>
      <c r="Q46" s="5" t="n">
        <f aca="false">CONFIDENCE(0.05,P46,10)</f>
        <v>0.320060778423687</v>
      </c>
      <c r="R46" s="5" t="n">
        <f aca="false">O46-Q46</f>
        <v>22.0799392215763</v>
      </c>
      <c r="S46" s="5" t="n">
        <f aca="false">O46+Q46</f>
        <v>22.7200607784237</v>
      </c>
      <c r="T46" s="5" t="n">
        <f aca="false">MIN(E46:N46)</f>
        <v>22</v>
      </c>
      <c r="V46" s="3"/>
      <c r="W46" s="3"/>
      <c r="X46" s="3"/>
      <c r="Y46" s="3"/>
      <c r="Z46" s="3"/>
    </row>
    <row r="47" customFormat="false" ht="39" hidden="false" customHeight="false" outlineLevel="0" collapsed="false">
      <c r="D47" s="2" t="s">
        <v>0</v>
      </c>
      <c r="E47" s="4" t="s">
        <v>1</v>
      </c>
      <c r="F47" s="4"/>
      <c r="G47" s="4"/>
      <c r="H47" s="4"/>
      <c r="I47" s="4"/>
      <c r="J47" s="4"/>
      <c r="K47" s="4"/>
      <c r="L47" s="4"/>
      <c r="M47" s="4"/>
      <c r="N47" s="4"/>
      <c r="O47" s="5" t="s">
        <v>11</v>
      </c>
      <c r="P47" s="6" t="s">
        <v>12</v>
      </c>
      <c r="Q47" s="6" t="s">
        <v>13</v>
      </c>
      <c r="R47" s="6" t="s">
        <v>17</v>
      </c>
      <c r="S47" s="6" t="s">
        <v>18</v>
      </c>
      <c r="T47" s="6" t="s">
        <v>16</v>
      </c>
      <c r="V47" s="7"/>
      <c r="W47" s="7"/>
      <c r="X47" s="7"/>
      <c r="Y47" s="7"/>
      <c r="Z47" s="7"/>
    </row>
    <row r="48" customFormat="false" ht="15" hidden="false" customHeight="false" outlineLevel="0" collapsed="false">
      <c r="D48" s="2" t="n">
        <v>400</v>
      </c>
      <c r="E48" s="8" t="n">
        <v>0</v>
      </c>
      <c r="F48" s="2" t="n">
        <v>0</v>
      </c>
      <c r="G48" s="2" t="n">
        <v>0</v>
      </c>
      <c r="H48" s="2" t="n">
        <v>0</v>
      </c>
      <c r="I48" s="2" t="n">
        <v>0</v>
      </c>
      <c r="J48" s="2" t="n">
        <v>0</v>
      </c>
      <c r="K48" s="2" t="n">
        <v>0</v>
      </c>
      <c r="L48" s="2" t="n">
        <v>0</v>
      </c>
      <c r="M48" s="2" t="n">
        <v>0</v>
      </c>
      <c r="N48" s="2" t="n">
        <v>1</v>
      </c>
      <c r="O48" s="5" t="n">
        <f aca="false">AVERAGE(E48:N48)</f>
        <v>0.1</v>
      </c>
      <c r="P48" s="5" t="n">
        <f aca="false">STDEV(E48:N48)</f>
        <v>0.316227766016838</v>
      </c>
      <c r="Q48" s="5" t="n">
        <f aca="false">CONFIDENCE(0.05,P48,10)</f>
        <v>0.195996398454005</v>
      </c>
      <c r="R48" s="5" t="n">
        <f aca="false">O48-Q48</f>
        <v>-0.0959963984540053</v>
      </c>
      <c r="S48" s="5" t="n">
        <f aca="false">O48+Q48</f>
        <v>0.295996398454005</v>
      </c>
      <c r="T48" s="5" t="n">
        <f aca="false">MIN(E48:N48)</f>
        <v>0</v>
      </c>
      <c r="V48" s="7"/>
      <c r="W48" s="7"/>
      <c r="X48" s="7"/>
      <c r="Y48" s="7"/>
      <c r="Z48" s="7"/>
    </row>
    <row r="49" customFormat="false" ht="15" hidden="false" customHeight="false" outlineLevel="0" collapsed="false">
      <c r="D49" s="2" t="n">
        <v>1960</v>
      </c>
      <c r="E49" s="8" t="n">
        <v>1</v>
      </c>
      <c r="F49" s="2" t="n">
        <v>1</v>
      </c>
      <c r="G49" s="2" t="n">
        <v>1</v>
      </c>
      <c r="H49" s="2" t="n">
        <v>1</v>
      </c>
      <c r="I49" s="2" t="n">
        <v>1</v>
      </c>
      <c r="J49" s="2" t="n">
        <v>1</v>
      </c>
      <c r="K49" s="2" t="n">
        <v>1</v>
      </c>
      <c r="L49" s="2" t="n">
        <v>1</v>
      </c>
      <c r="M49" s="2" t="n">
        <v>1</v>
      </c>
      <c r="N49" s="2" t="n">
        <v>0</v>
      </c>
      <c r="O49" s="5" t="n">
        <f aca="false">AVERAGE(E49:N49)</f>
        <v>0.9</v>
      </c>
      <c r="P49" s="5" t="n">
        <f aca="false">STDEV(E49:N49)</f>
        <v>0.316227766016838</v>
      </c>
      <c r="Q49" s="5" t="n">
        <f aca="false">CONFIDENCE(0.05,P49,10)</f>
        <v>0.195996398454005</v>
      </c>
      <c r="R49" s="5" t="n">
        <f aca="false">O49-Q49</f>
        <v>0.704003601545995</v>
      </c>
      <c r="S49" s="5" t="n">
        <f aca="false">O49+Q49</f>
        <v>1.09599639845401</v>
      </c>
      <c r="T49" s="5" t="n">
        <f aca="false">MIN(E49:N49)</f>
        <v>0</v>
      </c>
      <c r="V49" s="7"/>
      <c r="W49" s="7"/>
      <c r="X49" s="7"/>
      <c r="Y49" s="7"/>
      <c r="Z49" s="7"/>
    </row>
    <row r="50" customFormat="false" ht="15" hidden="false" customHeight="false" outlineLevel="0" collapsed="false">
      <c r="D50" s="2" t="n">
        <v>3520</v>
      </c>
      <c r="E50" s="8" t="n">
        <v>4</v>
      </c>
      <c r="F50" s="2" t="n">
        <v>4</v>
      </c>
      <c r="G50" s="2" t="n">
        <v>4</v>
      </c>
      <c r="H50" s="2" t="n">
        <v>4</v>
      </c>
      <c r="I50" s="2" t="n">
        <v>4</v>
      </c>
      <c r="J50" s="2" t="n">
        <v>4</v>
      </c>
      <c r="K50" s="2" t="n">
        <v>4</v>
      </c>
      <c r="L50" s="2" t="n">
        <v>4</v>
      </c>
      <c r="M50" s="2" t="n">
        <v>4</v>
      </c>
      <c r="N50" s="2" t="n">
        <v>3</v>
      </c>
      <c r="O50" s="5" t="n">
        <f aca="false">AVERAGE(E50:N50)</f>
        <v>3.9</v>
      </c>
      <c r="P50" s="5" t="n">
        <f aca="false">STDEV(E50:N50)</f>
        <v>0.316227766016838</v>
      </c>
      <c r="Q50" s="5" t="n">
        <f aca="false">CONFIDENCE(0.05,P50,10)</f>
        <v>0.195996398454005</v>
      </c>
      <c r="R50" s="5" t="n">
        <f aca="false">O50-Q50</f>
        <v>3.70400360154599</v>
      </c>
      <c r="S50" s="5" t="n">
        <f aca="false">O50+Q50</f>
        <v>4.09599639845401</v>
      </c>
      <c r="T50" s="5" t="n">
        <f aca="false">MIN(E50:N50)</f>
        <v>3</v>
      </c>
      <c r="V50" s="7"/>
      <c r="W50" s="7"/>
      <c r="X50" s="7"/>
      <c r="Y50" s="7"/>
      <c r="Z50" s="7"/>
    </row>
    <row r="51" customFormat="false" ht="15" hidden="false" customHeight="false" outlineLevel="0" collapsed="false">
      <c r="D51" s="2" t="n">
        <v>5080</v>
      </c>
      <c r="E51" s="8" t="n">
        <v>8</v>
      </c>
      <c r="F51" s="2" t="n">
        <v>8</v>
      </c>
      <c r="G51" s="2" t="n">
        <v>8</v>
      </c>
      <c r="H51" s="2" t="n">
        <v>8</v>
      </c>
      <c r="I51" s="2" t="n">
        <v>8</v>
      </c>
      <c r="J51" s="2" t="n">
        <v>8</v>
      </c>
      <c r="K51" s="2" t="n">
        <v>8</v>
      </c>
      <c r="L51" s="2" t="n">
        <v>8</v>
      </c>
      <c r="M51" s="2" t="n">
        <v>8</v>
      </c>
      <c r="N51" s="2" t="n">
        <v>7</v>
      </c>
      <c r="O51" s="5" t="n">
        <f aca="false">AVERAGE(E51:N51)</f>
        <v>7.9</v>
      </c>
      <c r="P51" s="5" t="n">
        <f aca="false">STDEV(E51:N51)</f>
        <v>0.316227766016838</v>
      </c>
      <c r="Q51" s="5" t="n">
        <f aca="false">CONFIDENCE(0.05,P51,10)</f>
        <v>0.195996398454005</v>
      </c>
      <c r="R51" s="5" t="n">
        <f aca="false">O51-Q51</f>
        <v>7.704003601546</v>
      </c>
      <c r="S51" s="5" t="n">
        <f aca="false">O51+Q51</f>
        <v>8.09599639845401</v>
      </c>
      <c r="T51" s="5" t="n">
        <f aca="false">MIN(E51:N51)</f>
        <v>7</v>
      </c>
      <c r="V51" s="7"/>
      <c r="W51" s="7"/>
      <c r="X51" s="7"/>
      <c r="Y51" s="7"/>
      <c r="Z51" s="7"/>
    </row>
    <row r="52" customFormat="false" ht="15" hidden="false" customHeight="false" outlineLevel="0" collapsed="false">
      <c r="D52" s="2" t="n">
        <v>6640</v>
      </c>
      <c r="E52" s="8" t="n">
        <v>14</v>
      </c>
      <c r="F52" s="2" t="n">
        <v>14</v>
      </c>
      <c r="G52" s="2" t="n">
        <v>14</v>
      </c>
      <c r="H52" s="2" t="n">
        <v>14</v>
      </c>
      <c r="I52" s="2" t="n">
        <v>14</v>
      </c>
      <c r="J52" s="2" t="n">
        <v>14</v>
      </c>
      <c r="K52" s="2" t="n">
        <v>14</v>
      </c>
      <c r="L52" s="2" t="n">
        <v>14</v>
      </c>
      <c r="M52" s="2" t="n">
        <v>14</v>
      </c>
      <c r="N52" s="2" t="n">
        <v>13</v>
      </c>
      <c r="O52" s="5" t="n">
        <f aca="false">AVERAGE(E52:N52)</f>
        <v>13.9</v>
      </c>
      <c r="P52" s="5" t="n">
        <f aca="false">STDEV(E52:N52)</f>
        <v>0.316227766016838</v>
      </c>
      <c r="Q52" s="5" t="n">
        <f aca="false">CONFIDENCE(0.05,P52,10)</f>
        <v>0.195996398454005</v>
      </c>
      <c r="R52" s="5" t="n">
        <f aca="false">O52-Q52</f>
        <v>13.704003601546</v>
      </c>
      <c r="S52" s="5" t="n">
        <f aca="false">O52+Q52</f>
        <v>14.095996398454</v>
      </c>
      <c r="T52" s="5" t="n">
        <f aca="false">MIN(E52:N52)</f>
        <v>13</v>
      </c>
      <c r="V52" s="7"/>
      <c r="W52" s="7"/>
      <c r="X52" s="7"/>
      <c r="Y52" s="7"/>
      <c r="Z52" s="7"/>
    </row>
    <row r="53" customFormat="false" ht="15" hidden="false" customHeight="false" outlineLevel="0" collapsed="false">
      <c r="D53" s="2" t="n">
        <v>8200</v>
      </c>
      <c r="E53" s="8" t="n">
        <v>21</v>
      </c>
      <c r="F53" s="2" t="n">
        <v>21</v>
      </c>
      <c r="G53" s="2" t="n">
        <v>21</v>
      </c>
      <c r="H53" s="2" t="n">
        <v>22</v>
      </c>
      <c r="I53" s="2" t="n">
        <v>22</v>
      </c>
      <c r="J53" s="2" t="n">
        <v>21</v>
      </c>
      <c r="K53" s="2" t="n">
        <v>22</v>
      </c>
      <c r="L53" s="2" t="n">
        <v>21</v>
      </c>
      <c r="M53" s="2" t="n">
        <v>21</v>
      </c>
      <c r="N53" s="2" t="n">
        <v>21</v>
      </c>
      <c r="O53" s="5" t="n">
        <f aca="false">AVERAGE(E53:N53)</f>
        <v>21.3</v>
      </c>
      <c r="P53" s="5" t="n">
        <f aca="false">STDEV(E53:N53)</f>
        <v>0.483045891539648</v>
      </c>
      <c r="Q53" s="5" t="n">
        <f aca="false">CONFIDENCE(0.05,P53,10)</f>
        <v>0.299389443951402</v>
      </c>
      <c r="R53" s="5" t="n">
        <f aca="false">O53-Q53</f>
        <v>21.0006105560486</v>
      </c>
      <c r="S53" s="5" t="n">
        <f aca="false">O53+Q53</f>
        <v>21.5993894439514</v>
      </c>
      <c r="T53" s="5" t="n">
        <f aca="false">MIN(E53:N53)</f>
        <v>21</v>
      </c>
      <c r="V53" s="7"/>
      <c r="W53" s="7"/>
      <c r="X53" s="7"/>
      <c r="Y53" s="7"/>
      <c r="Z53" s="7"/>
    </row>
    <row r="54" customFormat="false" ht="15" hidden="false" customHeight="false" outlineLevel="0" collapsed="false">
      <c r="D54" s="2" t="n">
        <v>9760</v>
      </c>
      <c r="E54" s="8" t="n">
        <v>31</v>
      </c>
      <c r="F54" s="2" t="n">
        <v>31</v>
      </c>
      <c r="G54" s="2" t="n">
        <v>31</v>
      </c>
      <c r="H54" s="2" t="n">
        <v>31</v>
      </c>
      <c r="I54" s="2" t="n">
        <v>31</v>
      </c>
      <c r="J54" s="2" t="n">
        <v>30</v>
      </c>
      <c r="K54" s="2" t="n">
        <v>30</v>
      </c>
      <c r="L54" s="2" t="n">
        <v>30</v>
      </c>
      <c r="M54" s="2" t="n">
        <v>30</v>
      </c>
      <c r="N54" s="2" t="n">
        <v>30</v>
      </c>
      <c r="O54" s="5" t="n">
        <f aca="false">AVERAGE(E54:N54)</f>
        <v>30.5</v>
      </c>
      <c r="P54" s="5" t="n">
        <f aca="false">STDEV(E54:N54)</f>
        <v>0.52704627669473</v>
      </c>
      <c r="Q54" s="5" t="n">
        <f aca="false">CONFIDENCE(0.05,P54,10)</f>
        <v>0.326660664090009</v>
      </c>
      <c r="R54" s="5" t="n">
        <f aca="false">O54-Q54</f>
        <v>30.17333933591</v>
      </c>
      <c r="S54" s="5" t="n">
        <f aca="false">O54+Q54</f>
        <v>30.82666066409</v>
      </c>
      <c r="T54" s="5" t="n">
        <f aca="false">MIN(E54:N54)</f>
        <v>30</v>
      </c>
      <c r="V54" s="7"/>
      <c r="W54" s="7"/>
      <c r="X54" s="7"/>
      <c r="Y54" s="7"/>
      <c r="Z54" s="7"/>
    </row>
    <row r="55" customFormat="false" ht="15" hidden="false" customHeight="false" outlineLevel="0" collapsed="false">
      <c r="D55" s="2" t="n">
        <v>11320</v>
      </c>
      <c r="E55" s="8" t="n">
        <v>41</v>
      </c>
      <c r="F55" s="2" t="n">
        <v>41</v>
      </c>
      <c r="G55" s="2" t="n">
        <v>41</v>
      </c>
      <c r="H55" s="2" t="n">
        <v>41</v>
      </c>
      <c r="I55" s="2" t="n">
        <v>41</v>
      </c>
      <c r="J55" s="2" t="n">
        <v>47</v>
      </c>
      <c r="K55" s="2" t="n">
        <v>43</v>
      </c>
      <c r="L55" s="2" t="n">
        <v>41</v>
      </c>
      <c r="M55" s="2" t="n">
        <v>41</v>
      </c>
      <c r="N55" s="2" t="n">
        <v>41</v>
      </c>
      <c r="O55" s="5" t="n">
        <f aca="false">AVERAGE(E55:N55)</f>
        <v>41.8</v>
      </c>
      <c r="P55" s="5" t="n">
        <f aca="false">STDEV(E55:N55)</f>
        <v>1.93218356615859</v>
      </c>
      <c r="Q55" s="5" t="n">
        <f aca="false">CONFIDENCE(0.05,P55,10)</f>
        <v>1.19755777580561</v>
      </c>
      <c r="R55" s="5" t="n">
        <f aca="false">O55-Q55</f>
        <v>40.6024422241944</v>
      </c>
      <c r="S55" s="5" t="n">
        <f aca="false">O55+Q55</f>
        <v>42.9975577758056</v>
      </c>
      <c r="T55" s="5" t="n">
        <f aca="false">MIN(E55:N55)</f>
        <v>41</v>
      </c>
      <c r="V55" s="7"/>
      <c r="W55" s="7"/>
      <c r="X55" s="7"/>
      <c r="Y55" s="7"/>
      <c r="Z55" s="7"/>
    </row>
    <row r="56" customFormat="false" ht="15" hidden="false" customHeight="false" outlineLevel="0" collapsed="false">
      <c r="D56" s="2" t="n">
        <v>12880</v>
      </c>
      <c r="E56" s="8" t="n">
        <v>54</v>
      </c>
      <c r="F56" s="2" t="n">
        <v>54</v>
      </c>
      <c r="G56" s="2" t="n">
        <v>54</v>
      </c>
      <c r="H56" s="2" t="n">
        <v>53</v>
      </c>
      <c r="I56" s="2" t="n">
        <v>53</v>
      </c>
      <c r="J56" s="2" t="n">
        <v>53</v>
      </c>
      <c r="K56" s="2" t="n">
        <v>53</v>
      </c>
      <c r="L56" s="2" t="n">
        <v>53</v>
      </c>
      <c r="M56" s="2" t="n">
        <v>54</v>
      </c>
      <c r="N56" s="2" t="n">
        <v>53</v>
      </c>
      <c r="O56" s="5" t="n">
        <f aca="false">AVERAGE(E56:N56)</f>
        <v>53.4</v>
      </c>
      <c r="P56" s="5" t="n">
        <f aca="false">STDEV(E56:N56)</f>
        <v>0.516397779494322</v>
      </c>
      <c r="Q56" s="5" t="n">
        <f aca="false">CONFIDENCE(0.05,P56,10)</f>
        <v>0.320060778423687</v>
      </c>
      <c r="R56" s="5" t="n">
        <f aca="false">O56-Q56</f>
        <v>53.0799392215763</v>
      </c>
      <c r="S56" s="5" t="n">
        <f aca="false">O56+Q56</f>
        <v>53.7200607784237</v>
      </c>
      <c r="T56" s="5" t="n">
        <f aca="false">MIN(E56:N56)</f>
        <v>53</v>
      </c>
      <c r="V56" s="7"/>
      <c r="W56" s="7"/>
      <c r="X56" s="7"/>
      <c r="Y56" s="7"/>
      <c r="Z56" s="7"/>
    </row>
    <row r="57" customFormat="false" ht="15" hidden="false" customHeight="false" outlineLevel="0" collapsed="false">
      <c r="D57" s="2" t="n">
        <v>14440</v>
      </c>
      <c r="E57" s="8" t="n">
        <v>67</v>
      </c>
      <c r="F57" s="2" t="n">
        <v>67</v>
      </c>
      <c r="G57" s="2" t="n">
        <v>67</v>
      </c>
      <c r="H57" s="2" t="n">
        <v>67</v>
      </c>
      <c r="I57" s="2" t="n">
        <v>66</v>
      </c>
      <c r="J57" s="2" t="n">
        <v>66</v>
      </c>
      <c r="K57" s="2" t="n">
        <v>66</v>
      </c>
      <c r="L57" s="2" t="n">
        <v>66</v>
      </c>
      <c r="M57" s="2" t="n">
        <v>66</v>
      </c>
      <c r="N57" s="2" t="n">
        <v>66</v>
      </c>
      <c r="O57" s="5" t="n">
        <f aca="false">AVERAGE(E57:N57)</f>
        <v>66.4</v>
      </c>
      <c r="P57" s="5" t="n">
        <f aca="false">STDEV(E57:N57)</f>
        <v>0.516397779494322</v>
      </c>
      <c r="Q57" s="5" t="n">
        <f aca="false">CONFIDENCE(0.05,P57,10)</f>
        <v>0.320060778423687</v>
      </c>
      <c r="R57" s="5" t="n">
        <f aca="false">O57-Q57</f>
        <v>66.0799392215763</v>
      </c>
      <c r="S57" s="5" t="n">
        <f aca="false">O57+Q57</f>
        <v>66.7200607784237</v>
      </c>
      <c r="T57" s="5" t="n">
        <f aca="false">MIN(E57:N57)</f>
        <v>66</v>
      </c>
      <c r="V57" s="7"/>
      <c r="W57" s="7"/>
      <c r="X57" s="7"/>
      <c r="Y57" s="7"/>
      <c r="Z57" s="7"/>
    </row>
    <row r="58" customFormat="false" ht="15" hidden="false" customHeight="false" outlineLevel="0" collapsed="false">
      <c r="D58" s="2" t="n">
        <v>16000</v>
      </c>
      <c r="E58" s="8" t="n">
        <v>83</v>
      </c>
      <c r="F58" s="2" t="n">
        <v>83</v>
      </c>
      <c r="G58" s="2" t="n">
        <v>81</v>
      </c>
      <c r="H58" s="2" t="n">
        <v>81</v>
      </c>
      <c r="I58" s="2" t="n">
        <v>81</v>
      </c>
      <c r="J58" s="2" t="n">
        <v>82</v>
      </c>
      <c r="K58" s="2" t="n">
        <v>82</v>
      </c>
      <c r="L58" s="2" t="n">
        <v>81</v>
      </c>
      <c r="M58" s="2" t="n">
        <v>81</v>
      </c>
      <c r="N58" s="2" t="n">
        <v>81</v>
      </c>
      <c r="O58" s="5" t="n">
        <f aca="false">AVERAGE(E58:N58)</f>
        <v>81.6</v>
      </c>
      <c r="P58" s="5" t="n">
        <f aca="false">STDEV(E58:N58)</f>
        <v>0.843274042711568</v>
      </c>
      <c r="Q58" s="5" t="n">
        <f aca="false">CONFIDENCE(0.05,P58,10)</f>
        <v>0.522657062544014</v>
      </c>
      <c r="R58" s="5" t="n">
        <f aca="false">O58-Q58</f>
        <v>81.077342937456</v>
      </c>
      <c r="S58" s="5" t="n">
        <f aca="false">O58+Q58</f>
        <v>82.122657062544</v>
      </c>
      <c r="T58" s="5" t="n">
        <f aca="false">MIN(E58:N58)</f>
        <v>81</v>
      </c>
    </row>
    <row r="60" customFormat="false" ht="26.25" hidden="false" customHeight="false" outlineLevel="0" collapsed="false">
      <c r="D60" s="2" t="s">
        <v>0</v>
      </c>
      <c r="E60" s="4" t="s">
        <v>19</v>
      </c>
      <c r="F60" s="4"/>
      <c r="G60" s="4"/>
      <c r="H60" s="4"/>
      <c r="I60" s="4"/>
      <c r="J60" s="4"/>
      <c r="K60" s="4"/>
      <c r="L60" s="4"/>
      <c r="M60" s="4"/>
      <c r="N60" s="4"/>
      <c r="O60" s="5" t="s">
        <v>11</v>
      </c>
      <c r="P60" s="6" t="s">
        <v>12</v>
      </c>
      <c r="Q60" s="6" t="s">
        <v>13</v>
      </c>
      <c r="R60" s="6" t="s">
        <v>20</v>
      </c>
      <c r="S60" s="6" t="s">
        <v>21</v>
      </c>
      <c r="T60" s="6" t="s">
        <v>16</v>
      </c>
    </row>
    <row r="61" customFormat="false" ht="15" hidden="false" customHeight="false" outlineLevel="0" collapsed="false">
      <c r="D61" s="2" t="n">
        <v>400</v>
      </c>
      <c r="E61" s="2" t="n">
        <f aca="false">E48/E36</f>
        <v>0</v>
      </c>
      <c r="F61" s="2" t="n">
        <f aca="false">F48/F36</f>
        <v>0</v>
      </c>
      <c r="G61" s="2" t="n">
        <f aca="false">G48/G36</f>
        <v>0</v>
      </c>
      <c r="H61" s="2" t="n">
        <f aca="false">H48/H36</f>
        <v>0</v>
      </c>
      <c r="I61" s="2" t="n">
        <f aca="false">I48/I36</f>
        <v>0</v>
      </c>
      <c r="J61" s="2" t="n">
        <f aca="false">J48/J36</f>
        <v>0</v>
      </c>
      <c r="K61" s="2" t="n">
        <f aca="false">K48/K36</f>
        <v>0</v>
      </c>
      <c r="L61" s="2" t="n">
        <f aca="false">L48/L36</f>
        <v>0</v>
      </c>
      <c r="M61" s="2" t="n">
        <f aca="false">M48/M36</f>
        <v>0</v>
      </c>
      <c r="N61" s="2" t="n">
        <f aca="false">N48/N36</f>
        <v>1</v>
      </c>
      <c r="O61" s="5" t="n">
        <f aca="false">AVERAGE(E61:N61)</f>
        <v>0.1</v>
      </c>
      <c r="P61" s="5" t="n">
        <f aca="false">STDEV(E61:N61)</f>
        <v>0.316227766016838</v>
      </c>
      <c r="Q61" s="5" t="n">
        <f aca="false">CONFIDENCE(0.05,P61,10)</f>
        <v>0.195996398454005</v>
      </c>
      <c r="R61" s="5" t="n">
        <f aca="false">O61-Q61</f>
        <v>-0.0959963984540053</v>
      </c>
      <c r="S61" s="5" t="n">
        <f aca="false">O61+Q61</f>
        <v>0.295996398454005</v>
      </c>
      <c r="T61" s="5" t="n">
        <f aca="false">MIN(E61:N61)</f>
        <v>0</v>
      </c>
    </row>
    <row r="62" customFormat="false" ht="15" hidden="false" customHeight="false" outlineLevel="0" collapsed="false">
      <c r="D62" s="2" t="n">
        <v>1960</v>
      </c>
      <c r="E62" s="2" t="n">
        <f aca="false">E49/E37</f>
        <v>0.5</v>
      </c>
      <c r="F62" s="2" t="n">
        <f aca="false">F49/F37</f>
        <v>1</v>
      </c>
      <c r="G62" s="2" t="n">
        <f aca="false">G49/G37</f>
        <v>0.5</v>
      </c>
      <c r="H62" s="2" t="n">
        <f aca="false">H49/H37</f>
        <v>0.5</v>
      </c>
      <c r="I62" s="2" t="n">
        <f aca="false">I49/I37</f>
        <v>1</v>
      </c>
      <c r="J62" s="2" t="n">
        <f aca="false">J49/J37</f>
        <v>0.5</v>
      </c>
      <c r="K62" s="2" t="n">
        <f aca="false">K49/K37</f>
        <v>1</v>
      </c>
      <c r="L62" s="2" t="n">
        <f aca="false">L49/L37</f>
        <v>0.5</v>
      </c>
      <c r="M62" s="2" t="n">
        <f aca="false">M49/M37</f>
        <v>1</v>
      </c>
      <c r="N62" s="2" t="n">
        <f aca="false">N49/N37</f>
        <v>0</v>
      </c>
      <c r="O62" s="5" t="n">
        <f aca="false">AVERAGE(E62:N62)</f>
        <v>0.65</v>
      </c>
      <c r="P62" s="5" t="n">
        <f aca="false">STDEV(E62:N62)</f>
        <v>0.337474278855276</v>
      </c>
      <c r="Q62" s="5" t="n">
        <f aca="false">CONFIDENCE(0.05,P62,10)</f>
        <v>0.209164881565065</v>
      </c>
      <c r="R62" s="5" t="n">
        <f aca="false">O62-Q62</f>
        <v>0.440835118434935</v>
      </c>
      <c r="S62" s="5" t="n">
        <f aca="false">O62+Q62</f>
        <v>0.859164881565065</v>
      </c>
      <c r="T62" s="5" t="n">
        <f aca="false">MIN(E62:N62)</f>
        <v>0</v>
      </c>
    </row>
    <row r="63" customFormat="false" ht="15" hidden="false" customHeight="false" outlineLevel="0" collapsed="false">
      <c r="D63" s="2" t="n">
        <v>3520</v>
      </c>
      <c r="E63" s="2" t="n">
        <f aca="false">E50/E38</f>
        <v>2</v>
      </c>
      <c r="F63" s="2" t="n">
        <f aca="false">F50/F38</f>
        <v>1.33333333333333</v>
      </c>
      <c r="G63" s="2" t="n">
        <f aca="false">G50/G38</f>
        <v>2</v>
      </c>
      <c r="H63" s="2" t="n">
        <f aca="false">H50/H38</f>
        <v>2</v>
      </c>
      <c r="I63" s="2" t="n">
        <f aca="false">I50/I38</f>
        <v>2</v>
      </c>
      <c r="J63" s="2" t="n">
        <f aca="false">J50/J38</f>
        <v>2</v>
      </c>
      <c r="K63" s="2" t="n">
        <f aca="false">K50/K38</f>
        <v>2</v>
      </c>
      <c r="L63" s="2" t="n">
        <f aca="false">L50/L38</f>
        <v>2</v>
      </c>
      <c r="M63" s="2" t="n">
        <f aca="false">M50/M38</f>
        <v>2</v>
      </c>
      <c r="N63" s="2" t="n">
        <f aca="false">N50/N38</f>
        <v>1.5</v>
      </c>
      <c r="O63" s="5" t="n">
        <f aca="false">AVERAGE(E63:N63)</f>
        <v>1.88333333333333</v>
      </c>
      <c r="P63" s="5" t="n">
        <f aca="false">STDEV(E63:N63)</f>
        <v>0.249072353016221</v>
      </c>
      <c r="Q63" s="5" t="n">
        <f aca="false">CONFIDENCE(0.05,P63,10)</f>
        <v>0.154373807083862</v>
      </c>
      <c r="R63" s="5" t="n">
        <f aca="false">O63-Q63</f>
        <v>1.72895952624947</v>
      </c>
      <c r="S63" s="5" t="n">
        <f aca="false">O63+Q63</f>
        <v>2.0377071404172</v>
      </c>
      <c r="T63" s="5" t="n">
        <f aca="false">MIN(E63:N63)</f>
        <v>1.33333333333333</v>
      </c>
    </row>
    <row r="64" customFormat="false" ht="15" hidden="false" customHeight="false" outlineLevel="0" collapsed="false">
      <c r="D64" s="2" t="n">
        <v>5080</v>
      </c>
      <c r="E64" s="2" t="n">
        <f aca="false">E51/E39</f>
        <v>2</v>
      </c>
      <c r="F64" s="2" t="n">
        <f aca="false">F51/F39</f>
        <v>2</v>
      </c>
      <c r="G64" s="2" t="n">
        <f aca="false">G51/G39</f>
        <v>2.66666666666667</v>
      </c>
      <c r="H64" s="2" t="n">
        <f aca="false">H51/H39</f>
        <v>2.66666666666667</v>
      </c>
      <c r="I64" s="2" t="n">
        <f aca="false">I51/I39</f>
        <v>2.66666666666667</v>
      </c>
      <c r="J64" s="2" t="n">
        <f aca="false">J51/J39</f>
        <v>2.66666666666667</v>
      </c>
      <c r="K64" s="2" t="n">
        <f aca="false">K51/K39</f>
        <v>2.66666666666667</v>
      </c>
      <c r="L64" s="2" t="n">
        <f aca="false">L51/L39</f>
        <v>2.66666666666667</v>
      </c>
      <c r="M64" s="2" t="n">
        <f aca="false">M51/M39</f>
        <v>2.66666666666667</v>
      </c>
      <c r="N64" s="2" t="n">
        <f aca="false">N51/N39</f>
        <v>2.33333333333333</v>
      </c>
      <c r="O64" s="5" t="n">
        <f aca="false">AVERAGE(E64:N64)</f>
        <v>2.5</v>
      </c>
      <c r="P64" s="5" t="n">
        <f aca="false">STDEV(E64:N64)</f>
        <v>0.283278861866266</v>
      </c>
      <c r="Q64" s="5" t="n">
        <f aca="false">CONFIDENCE(0.05,P64,10)</f>
        <v>0.175574831341602</v>
      </c>
      <c r="R64" s="5" t="n">
        <f aca="false">O64-Q64</f>
        <v>2.3244251686584</v>
      </c>
      <c r="S64" s="5" t="n">
        <f aca="false">O64+Q64</f>
        <v>2.6755748313416</v>
      </c>
      <c r="T64" s="5" t="n">
        <f aca="false">MIN(E64:N64)</f>
        <v>2</v>
      </c>
    </row>
    <row r="65" customFormat="false" ht="15" hidden="false" customHeight="false" outlineLevel="0" collapsed="false">
      <c r="D65" s="2" t="n">
        <v>6640</v>
      </c>
      <c r="E65" s="2" t="n">
        <f aca="false">E52/E40</f>
        <v>2.8</v>
      </c>
      <c r="F65" s="2" t="n">
        <f aca="false">F52/F40</f>
        <v>2.33333333333333</v>
      </c>
      <c r="G65" s="2" t="n">
        <f aca="false">G52/G40</f>
        <v>2.8</v>
      </c>
      <c r="H65" s="2" t="n">
        <f aca="false">H52/H40</f>
        <v>2.8</v>
      </c>
      <c r="I65" s="2" t="n">
        <f aca="false">I52/I40</f>
        <v>2.8</v>
      </c>
      <c r="J65" s="2" t="n">
        <f aca="false">J52/J40</f>
        <v>2.8</v>
      </c>
      <c r="K65" s="2" t="n">
        <f aca="false">K52/K40</f>
        <v>2.8</v>
      </c>
      <c r="L65" s="2" t="n">
        <f aca="false">L52/L40</f>
        <v>2.8</v>
      </c>
      <c r="M65" s="2" t="n">
        <f aca="false">M52/M40</f>
        <v>2.8</v>
      </c>
      <c r="N65" s="2" t="n">
        <f aca="false">N52/N40</f>
        <v>2.6</v>
      </c>
      <c r="O65" s="5" t="n">
        <f aca="false">AVERAGE(E65:N65)</f>
        <v>2.73333333333333</v>
      </c>
      <c r="P65" s="5" t="n">
        <f aca="false">STDEV(E65:N65)</f>
        <v>0.1539600717839</v>
      </c>
      <c r="Q65" s="5" t="n">
        <f aca="false">CONFIDENCE(0.05,P65,10)</f>
        <v>0.0954236876649149</v>
      </c>
      <c r="R65" s="5" t="n">
        <f aca="false">O65-Q65</f>
        <v>2.63790964566842</v>
      </c>
      <c r="S65" s="5" t="n">
        <f aca="false">O65+Q65</f>
        <v>2.82875702099825</v>
      </c>
      <c r="T65" s="5" t="n">
        <f aca="false">MIN(E65:N65)</f>
        <v>2.33333333333333</v>
      </c>
    </row>
    <row r="66" customFormat="false" ht="15" hidden="false" customHeight="false" outlineLevel="0" collapsed="false">
      <c r="D66" s="2" t="n">
        <v>8200</v>
      </c>
      <c r="E66" s="2" t="n">
        <f aca="false">E53/E41</f>
        <v>3</v>
      </c>
      <c r="F66" s="2" t="n">
        <f aca="false">F53/F41</f>
        <v>2.625</v>
      </c>
      <c r="G66" s="2" t="n">
        <f aca="false">G53/G41</f>
        <v>3</v>
      </c>
      <c r="H66" s="2" t="n">
        <f aca="false">H53/H41</f>
        <v>2.75</v>
      </c>
      <c r="I66" s="2" t="n">
        <f aca="false">I53/I41</f>
        <v>2.75</v>
      </c>
      <c r="J66" s="2" t="n">
        <f aca="false">J53/J41</f>
        <v>3</v>
      </c>
      <c r="K66" s="2" t="n">
        <f aca="false">K53/K41</f>
        <v>3.14285714285714</v>
      </c>
      <c r="L66" s="2" t="n">
        <f aca="false">L53/L41</f>
        <v>3</v>
      </c>
      <c r="M66" s="2" t="n">
        <f aca="false">M53/M41</f>
        <v>3</v>
      </c>
      <c r="N66" s="2" t="n">
        <f aca="false">N53/N41</f>
        <v>3</v>
      </c>
      <c r="O66" s="5" t="n">
        <f aca="false">AVERAGE(E66:N66)</f>
        <v>2.92678571428571</v>
      </c>
      <c r="P66" s="5" t="n">
        <f aca="false">STDEV(E66:N66)</f>
        <v>0.160703262408555</v>
      </c>
      <c r="Q66" s="5" t="n">
        <f aca="false">CONFIDENCE(0.05,P66,10)</f>
        <v>0.0996030837159587</v>
      </c>
      <c r="R66" s="5" t="n">
        <f aca="false">O66-Q66</f>
        <v>2.82718263056976</v>
      </c>
      <c r="S66" s="5" t="n">
        <f aca="false">O66+Q66</f>
        <v>3.02638879800167</v>
      </c>
      <c r="T66" s="5" t="n">
        <f aca="false">MIN(E66:N66)</f>
        <v>2.625</v>
      </c>
    </row>
    <row r="67" customFormat="false" ht="15" hidden="false" customHeight="false" outlineLevel="0" collapsed="false">
      <c r="D67" s="2" t="n">
        <v>9760</v>
      </c>
      <c r="E67" s="2" t="n">
        <f aca="false">E54/E42</f>
        <v>3.44444444444444</v>
      </c>
      <c r="F67" s="2" t="n">
        <f aca="false">F54/F42</f>
        <v>3.44444444444444</v>
      </c>
      <c r="G67" s="2" t="n">
        <f aca="false">G54/G42</f>
        <v>3.44444444444444</v>
      </c>
      <c r="H67" s="2" t="n">
        <f aca="false">H54/H42</f>
        <v>3.44444444444444</v>
      </c>
      <c r="I67" s="2" t="n">
        <f aca="false">I54/I42</f>
        <v>3.44444444444444</v>
      </c>
      <c r="J67" s="2" t="n">
        <f aca="false">J54/J42</f>
        <v>3.33333333333333</v>
      </c>
      <c r="K67" s="2" t="n">
        <f aca="false">K54/K42</f>
        <v>3.33333333333333</v>
      </c>
      <c r="L67" s="2" t="n">
        <f aca="false">L54/L42</f>
        <v>3.33333333333333</v>
      </c>
      <c r="M67" s="2" t="n">
        <f aca="false">M54/M42</f>
        <v>3.33333333333333</v>
      </c>
      <c r="N67" s="2" t="n">
        <f aca="false">N54/N42</f>
        <v>3.75</v>
      </c>
      <c r="O67" s="5" t="n">
        <f aca="false">AVERAGE(E67:N67)</f>
        <v>3.43055555555556</v>
      </c>
      <c r="P67" s="5" t="n">
        <f aca="false">STDEV(E67:N67)</f>
        <v>0.125085704500984</v>
      </c>
      <c r="Q67" s="5" t="n">
        <f aca="false">CONFIDENCE(0.05,P67,10)</f>
        <v>0.0775274982620263</v>
      </c>
      <c r="R67" s="5" t="n">
        <f aca="false">O67-Q67</f>
        <v>3.35302805729353</v>
      </c>
      <c r="S67" s="5" t="n">
        <f aca="false">O67+Q67</f>
        <v>3.50808305381758</v>
      </c>
      <c r="T67" s="5" t="n">
        <f aca="false">MIN(E67:N67)</f>
        <v>3.33333333333333</v>
      </c>
    </row>
    <row r="68" customFormat="false" ht="15" hidden="false" customHeight="false" outlineLevel="0" collapsed="false">
      <c r="D68" s="2" t="n">
        <v>11320</v>
      </c>
      <c r="E68" s="2" t="n">
        <f aca="false">E55/E43</f>
        <v>3.15384615384615</v>
      </c>
      <c r="F68" s="2" t="n">
        <f aca="false">F55/F43</f>
        <v>2.92857142857143</v>
      </c>
      <c r="G68" s="2" t="n">
        <f aca="false">G55/G43</f>
        <v>3.15384615384615</v>
      </c>
      <c r="H68" s="2" t="n">
        <f aca="false">H55/H43</f>
        <v>3.41666666666667</v>
      </c>
      <c r="I68" s="2" t="n">
        <f aca="false">I55/I43</f>
        <v>3.41666666666667</v>
      </c>
      <c r="J68" s="2" t="n">
        <f aca="false">J55/J43</f>
        <v>3.91666666666667</v>
      </c>
      <c r="K68" s="2" t="n">
        <f aca="false">K55/K43</f>
        <v>3.58333333333333</v>
      </c>
      <c r="L68" s="2" t="n">
        <f aca="false">L55/L43</f>
        <v>3.41666666666667</v>
      </c>
      <c r="M68" s="2" t="n">
        <f aca="false">M55/M43</f>
        <v>3.41666666666667</v>
      </c>
      <c r="N68" s="2" t="n">
        <f aca="false">N55/N43</f>
        <v>3.41666666666667</v>
      </c>
      <c r="O68" s="5" t="n">
        <f aca="false">AVERAGE(E68:N68)</f>
        <v>3.38195970695971</v>
      </c>
      <c r="P68" s="5" t="n">
        <f aca="false">STDEV(E68:N68)</f>
        <v>0.267107604747703</v>
      </c>
      <c r="Q68" s="5" t="n">
        <f aca="false">CONFIDENCE(0.05,P68,10)</f>
        <v>0.165551966513396</v>
      </c>
      <c r="R68" s="5" t="n">
        <f aca="false">O68-Q68</f>
        <v>3.21640774044631</v>
      </c>
      <c r="S68" s="5" t="n">
        <f aca="false">O68+Q68</f>
        <v>3.5475116734731</v>
      </c>
      <c r="T68" s="5" t="n">
        <f aca="false">MIN(E68:N68)</f>
        <v>2.92857142857143</v>
      </c>
    </row>
    <row r="69" customFormat="false" ht="15" hidden="false" customHeight="false" outlineLevel="0" collapsed="false">
      <c r="D69" s="2" t="n">
        <v>12880</v>
      </c>
      <c r="E69" s="2" t="n">
        <f aca="false">E56/E44</f>
        <v>3.6</v>
      </c>
      <c r="F69" s="2" t="n">
        <f aca="false">F56/F44</f>
        <v>3.375</v>
      </c>
      <c r="G69" s="2" t="n">
        <f aca="false">G56/G44</f>
        <v>3.6</v>
      </c>
      <c r="H69" s="2" t="n">
        <f aca="false">H56/H44</f>
        <v>3.3125</v>
      </c>
      <c r="I69" s="2" t="n">
        <f aca="false">I56/I44</f>
        <v>3.3125</v>
      </c>
      <c r="J69" s="2" t="n">
        <f aca="false">J56/J44</f>
        <v>3.53333333333333</v>
      </c>
      <c r="K69" s="2" t="n">
        <f aca="false">K56/K44</f>
        <v>3.53333333333333</v>
      </c>
      <c r="L69" s="2" t="n">
        <f aca="false">L56/L44</f>
        <v>3.53333333333333</v>
      </c>
      <c r="M69" s="2" t="n">
        <f aca="false">M56/M44</f>
        <v>3.6</v>
      </c>
      <c r="N69" s="2" t="n">
        <f aca="false">N56/N44</f>
        <v>3.53333333333333</v>
      </c>
      <c r="O69" s="5" t="n">
        <f aca="false">AVERAGE(E69:N69)</f>
        <v>3.49333333333333</v>
      </c>
      <c r="P69" s="5" t="n">
        <f aca="false">STDEV(E69:N69)</f>
        <v>0.115439979594978</v>
      </c>
      <c r="Q69" s="5" t="n">
        <f aca="false">CONFIDENCE(0.05,P69,10)</f>
        <v>0.0715491258823072</v>
      </c>
      <c r="R69" s="5" t="n">
        <f aca="false">O69-Q69</f>
        <v>3.42178420745103</v>
      </c>
      <c r="S69" s="5" t="n">
        <f aca="false">O69+Q69</f>
        <v>3.56488245921564</v>
      </c>
      <c r="T69" s="5" t="n">
        <f aca="false">MIN(E69:N69)</f>
        <v>3.3125</v>
      </c>
    </row>
    <row r="70" customFormat="false" ht="15" hidden="false" customHeight="false" outlineLevel="0" collapsed="false">
      <c r="D70" s="2" t="n">
        <v>14440</v>
      </c>
      <c r="E70" s="2" t="n">
        <f aca="false">E57/E45</f>
        <v>3.35</v>
      </c>
      <c r="F70" s="2" t="n">
        <f aca="false">F57/F45</f>
        <v>3.35</v>
      </c>
      <c r="G70" s="2" t="n">
        <f aca="false">G57/G45</f>
        <v>3.35</v>
      </c>
      <c r="H70" s="2" t="n">
        <f aca="false">H57/H45</f>
        <v>3.19047619047619</v>
      </c>
      <c r="I70" s="2" t="n">
        <f aca="false">I57/I45</f>
        <v>3.47368421052632</v>
      </c>
      <c r="J70" s="2" t="n">
        <f aca="false">J57/J45</f>
        <v>3.66666666666667</v>
      </c>
      <c r="K70" s="2" t="n">
        <f aca="false">K57/K45</f>
        <v>3.66666666666667</v>
      </c>
      <c r="L70" s="2" t="n">
        <f aca="false">L57/L45</f>
        <v>3.66666666666667</v>
      </c>
      <c r="M70" s="2" t="n">
        <f aca="false">M57/M45</f>
        <v>3.66666666666667</v>
      </c>
      <c r="N70" s="2" t="n">
        <f aca="false">N57/N45</f>
        <v>3.66666666666667</v>
      </c>
      <c r="O70" s="5" t="n">
        <f aca="false">AVERAGE(E70:N70)</f>
        <v>3.50474937343358</v>
      </c>
      <c r="P70" s="5" t="n">
        <f aca="false">STDEV(E70:N70)</f>
        <v>0.183382064083137</v>
      </c>
      <c r="Q70" s="5" t="n">
        <f aca="false">CONFIDENCE(0.05,P70,10)</f>
        <v>0.113659292332485</v>
      </c>
      <c r="R70" s="5" t="n">
        <f aca="false">O70-Q70</f>
        <v>3.3910900811011</v>
      </c>
      <c r="S70" s="5" t="n">
        <f aca="false">O70+Q70</f>
        <v>3.61840866576607</v>
      </c>
      <c r="T70" s="5" t="n">
        <f aca="false">MIN(E70:N70)</f>
        <v>3.19047619047619</v>
      </c>
    </row>
    <row r="71" customFormat="false" ht="15" hidden="false" customHeight="false" outlineLevel="0" collapsed="false">
      <c r="D71" s="2" t="n">
        <v>16000</v>
      </c>
      <c r="E71" s="2" t="n">
        <f aca="false">E58/E46</f>
        <v>3.60869565217391</v>
      </c>
      <c r="F71" s="2" t="n">
        <f aca="false">F58/F46</f>
        <v>3.77272727272727</v>
      </c>
      <c r="G71" s="2" t="n">
        <f aca="false">G58/G46</f>
        <v>3.52173913043478</v>
      </c>
      <c r="H71" s="2" t="n">
        <f aca="false">H58/H46</f>
        <v>3.52173913043478</v>
      </c>
      <c r="I71" s="2" t="n">
        <f aca="false">I58/I46</f>
        <v>3.52173913043478</v>
      </c>
      <c r="J71" s="2" t="n">
        <f aca="false">J58/J46</f>
        <v>3.72727272727273</v>
      </c>
      <c r="K71" s="2" t="n">
        <f aca="false">K58/K46</f>
        <v>3.72727272727273</v>
      </c>
      <c r="L71" s="2" t="n">
        <f aca="false">L58/L46</f>
        <v>3.68181818181818</v>
      </c>
      <c r="M71" s="2" t="n">
        <f aca="false">M58/M46</f>
        <v>3.68181818181818</v>
      </c>
      <c r="N71" s="2" t="n">
        <f aca="false">N58/N46</f>
        <v>3.68181818181818</v>
      </c>
      <c r="O71" s="5" t="n">
        <f aca="false">AVERAGE(E71:N71)</f>
        <v>3.64466403162055</v>
      </c>
      <c r="P71" s="5" t="n">
        <f aca="false">STDEV(E71:N71)</f>
        <v>0.0947600465871564</v>
      </c>
      <c r="Q71" s="5" t="n">
        <f aca="false">CONFIDENCE(0.05,P71,10)</f>
        <v>0.0587318061356683</v>
      </c>
      <c r="R71" s="5" t="n">
        <f aca="false">O71-Q71</f>
        <v>3.58593222548488</v>
      </c>
      <c r="S71" s="5" t="n">
        <f aca="false">O71+Q71</f>
        <v>3.70339583775622</v>
      </c>
      <c r="T71" s="5" t="n">
        <f aca="false">MIN(E71:N71)</f>
        <v>3.52173913043478</v>
      </c>
    </row>
    <row r="72" customFormat="false" ht="30" hidden="false" customHeight="false" outlineLevel="0" collapsed="false">
      <c r="D72" s="2"/>
      <c r="E72" s="4"/>
      <c r="F72" s="4"/>
      <c r="G72" s="4"/>
      <c r="H72" s="4"/>
      <c r="I72" s="4"/>
      <c r="J72" s="4"/>
      <c r="K72" s="4"/>
      <c r="L72" s="4"/>
      <c r="M72" s="4"/>
      <c r="N72" s="4"/>
      <c r="O72" s="5"/>
      <c r="P72" s="6"/>
      <c r="Q72" s="6"/>
      <c r="R72" s="6"/>
      <c r="S72" s="6"/>
      <c r="T72" s="6"/>
      <c r="W72" s="2" t="s">
        <v>0</v>
      </c>
      <c r="X72" s="9" t="s">
        <v>22</v>
      </c>
    </row>
    <row r="73" customFormat="false" ht="15" hidden="false" customHeight="false" outlineLevel="0" collapsed="false">
      <c r="D73" s="2"/>
      <c r="E73" s="8"/>
      <c r="F73" s="2"/>
      <c r="G73" s="2"/>
      <c r="H73" s="2"/>
      <c r="I73" s="2"/>
      <c r="J73" s="2"/>
      <c r="K73" s="2"/>
      <c r="L73" s="2"/>
      <c r="M73" s="2"/>
      <c r="N73" s="2"/>
      <c r="O73" s="5"/>
      <c r="P73" s="5"/>
      <c r="Q73" s="5"/>
      <c r="R73" s="5"/>
      <c r="S73" s="5"/>
      <c r="T73" s="5"/>
      <c r="W73" s="2" t="n">
        <v>400</v>
      </c>
      <c r="X73" s="2" t="n">
        <f aca="false">Sheet1!K16</f>
        <v>0.0397727272727273</v>
      </c>
    </row>
    <row r="74" customFormat="false" ht="15" hidden="false" customHeight="false" outlineLevel="0" collapsed="false">
      <c r="D74" s="2"/>
      <c r="E74" s="8"/>
      <c r="F74" s="2"/>
      <c r="G74" s="2"/>
      <c r="H74" s="2"/>
      <c r="I74" s="2"/>
      <c r="J74" s="2"/>
      <c r="K74" s="2"/>
      <c r="L74" s="2"/>
      <c r="M74" s="2"/>
      <c r="N74" s="2"/>
      <c r="O74" s="5"/>
      <c r="P74" s="5"/>
      <c r="Q74" s="5"/>
      <c r="R74" s="5"/>
      <c r="S74" s="5"/>
      <c r="T74" s="5"/>
      <c r="W74" s="2" t="n">
        <v>1960</v>
      </c>
      <c r="X74" s="2" t="n">
        <f aca="false">Sheet1!K17</f>
        <v>0.675257731958763</v>
      </c>
    </row>
    <row r="75" customFormat="false" ht="15" hidden="false" customHeight="false" outlineLevel="0" collapsed="false">
      <c r="D75" s="2"/>
      <c r="E75" s="8"/>
      <c r="F75" s="2"/>
      <c r="G75" s="2"/>
      <c r="H75" s="2"/>
      <c r="I75" s="2"/>
      <c r="J75" s="2"/>
      <c r="K75" s="2"/>
      <c r="L75" s="2"/>
      <c r="M75" s="2"/>
      <c r="N75" s="2"/>
      <c r="O75" s="5"/>
      <c r="P75" s="5"/>
      <c r="Q75" s="5"/>
      <c r="R75" s="5"/>
      <c r="S75" s="5"/>
      <c r="T75" s="5"/>
      <c r="W75" s="2" t="n">
        <v>3520</v>
      </c>
      <c r="X75" s="2" t="n">
        <f aca="false">Sheet1!K18</f>
        <v>1.5811320754717</v>
      </c>
    </row>
    <row r="76" customFormat="false" ht="15" hidden="false" customHeight="false" outlineLevel="0" collapsed="false">
      <c r="D76" s="2"/>
      <c r="E76" s="8"/>
      <c r="F76" s="2"/>
      <c r="G76" s="2"/>
      <c r="H76" s="2"/>
      <c r="I76" s="2"/>
      <c r="J76" s="2"/>
      <c r="K76" s="2"/>
      <c r="L76" s="2"/>
      <c r="M76" s="2"/>
      <c r="N76" s="2"/>
      <c r="O76" s="5"/>
      <c r="P76" s="5"/>
      <c r="Q76" s="5"/>
      <c r="R76" s="5"/>
      <c r="S76" s="5"/>
      <c r="T76" s="5"/>
      <c r="W76" s="2" t="n">
        <v>5080</v>
      </c>
      <c r="X76" s="2" t="n">
        <f aca="false">Sheet1!K19</f>
        <v>2.18670076726343</v>
      </c>
    </row>
    <row r="77" customFormat="false" ht="15" hidden="false" customHeight="false" outlineLevel="0" collapsed="false">
      <c r="D77" s="2"/>
      <c r="E77" s="8"/>
      <c r="F77" s="2"/>
      <c r="G77" s="2"/>
      <c r="H77" s="2"/>
      <c r="I77" s="2"/>
      <c r="J77" s="2"/>
      <c r="K77" s="2"/>
      <c r="L77" s="2"/>
      <c r="M77" s="2"/>
      <c r="N77" s="2"/>
      <c r="O77" s="5"/>
      <c r="P77" s="5"/>
      <c r="Q77" s="5"/>
      <c r="R77" s="5"/>
      <c r="S77" s="5"/>
      <c r="T77" s="5"/>
      <c r="W77" s="2" t="n">
        <v>6640</v>
      </c>
      <c r="X77" s="2" t="n">
        <f aca="false">Sheet1!K20</f>
        <v>2.72710280373832</v>
      </c>
    </row>
    <row r="78" customFormat="false" ht="15" hidden="false" customHeight="false" outlineLevel="0" collapsed="false">
      <c r="D78" s="2"/>
      <c r="E78" s="8"/>
      <c r="F78" s="2"/>
      <c r="G78" s="2"/>
      <c r="H78" s="2"/>
      <c r="I78" s="2"/>
      <c r="J78" s="2"/>
      <c r="K78" s="2"/>
      <c r="L78" s="2"/>
      <c r="M78" s="2"/>
      <c r="N78" s="2"/>
      <c r="O78" s="5"/>
      <c r="P78" s="5"/>
      <c r="Q78" s="5"/>
      <c r="R78" s="5"/>
      <c r="S78" s="5"/>
      <c r="T78" s="5"/>
      <c r="W78" s="2" t="n">
        <v>8200</v>
      </c>
      <c r="X78" s="2" t="n">
        <f aca="false">Sheet1!K21</f>
        <v>2.98917456021651</v>
      </c>
    </row>
    <row r="79" customFormat="false" ht="15" hidden="false" customHeight="false" outlineLevel="0" collapsed="false">
      <c r="D79" s="2"/>
      <c r="E79" s="8"/>
      <c r="F79" s="2"/>
      <c r="G79" s="2"/>
      <c r="H79" s="2"/>
      <c r="I79" s="2"/>
      <c r="J79" s="2"/>
      <c r="K79" s="2"/>
      <c r="L79" s="2"/>
      <c r="M79" s="2"/>
      <c r="N79" s="2"/>
      <c r="O79" s="5"/>
      <c r="P79" s="5"/>
      <c r="Q79" s="5"/>
      <c r="R79" s="5"/>
      <c r="S79" s="5"/>
      <c r="T79" s="5"/>
      <c r="W79" s="2" t="n">
        <v>9760</v>
      </c>
      <c r="X79" s="2" t="n">
        <f aca="false">Sheet1!K22</f>
        <v>3.2440537745605</v>
      </c>
    </row>
    <row r="80" customFormat="false" ht="15" hidden="false" customHeight="false" outlineLevel="0" collapsed="false">
      <c r="D80" s="2"/>
      <c r="E80" s="8"/>
      <c r="F80" s="2"/>
      <c r="G80" s="2"/>
      <c r="H80" s="2"/>
      <c r="I80" s="2"/>
      <c r="J80" s="2"/>
      <c r="K80" s="2"/>
      <c r="L80" s="2"/>
      <c r="M80" s="2"/>
      <c r="N80" s="2"/>
      <c r="O80" s="5"/>
      <c r="P80" s="5"/>
      <c r="Q80" s="5"/>
      <c r="R80" s="5"/>
      <c r="S80" s="5"/>
      <c r="T80" s="5"/>
      <c r="W80" s="2" t="n">
        <v>11320</v>
      </c>
      <c r="X80" s="2" t="n">
        <f aca="false">Sheet1!K23</f>
        <v>3.38951612903226</v>
      </c>
    </row>
    <row r="81" customFormat="false" ht="15" hidden="false" customHeight="false" outlineLevel="0" collapsed="false">
      <c r="D81" s="2"/>
      <c r="E81" s="8"/>
      <c r="F81" s="2"/>
      <c r="G81" s="2"/>
      <c r="H81" s="2"/>
      <c r="I81" s="2"/>
      <c r="J81" s="2"/>
      <c r="K81" s="2"/>
      <c r="L81" s="2"/>
      <c r="M81" s="2"/>
      <c r="N81" s="2"/>
      <c r="O81" s="5"/>
      <c r="P81" s="5"/>
      <c r="Q81" s="5"/>
      <c r="R81" s="5"/>
      <c r="S81" s="5"/>
      <c r="T81" s="5"/>
      <c r="W81" s="2" t="n">
        <v>12880</v>
      </c>
      <c r="X81" s="2" t="n">
        <f aca="false">Sheet1!K24</f>
        <v>3.51258876694642</v>
      </c>
    </row>
    <row r="82" customFormat="false" ht="15" hidden="false" customHeight="false" outlineLevel="0" collapsed="false">
      <c r="D82" s="2"/>
      <c r="E82" s="8"/>
      <c r="F82" s="2"/>
      <c r="G82" s="2"/>
      <c r="H82" s="2"/>
      <c r="I82" s="2"/>
      <c r="J82" s="2"/>
      <c r="K82" s="2"/>
      <c r="L82" s="2"/>
      <c r="M82" s="2"/>
      <c r="N82" s="2"/>
      <c r="O82" s="5"/>
      <c r="P82" s="5"/>
      <c r="Q82" s="5"/>
      <c r="R82" s="5"/>
      <c r="S82" s="5"/>
      <c r="T82" s="5"/>
      <c r="W82" s="2" t="n">
        <v>14440</v>
      </c>
      <c r="X82" s="2" t="n">
        <f aca="false">Sheet1!K25</f>
        <v>3.58937960042061</v>
      </c>
    </row>
    <row r="83" customFormat="false" ht="15" hidden="false" customHeight="false" outlineLevel="0" collapsed="false">
      <c r="D83" s="2"/>
      <c r="E83" s="8"/>
      <c r="F83" s="2"/>
      <c r="G83" s="2"/>
      <c r="H83" s="2"/>
      <c r="I83" s="2"/>
      <c r="J83" s="2"/>
      <c r="K83" s="2"/>
      <c r="L83" s="2"/>
      <c r="M83" s="2"/>
      <c r="N83" s="2"/>
      <c r="O83" s="5"/>
      <c r="P83" s="5"/>
      <c r="Q83" s="5"/>
      <c r="R83" s="5"/>
      <c r="S83" s="5"/>
      <c r="T83" s="5"/>
      <c r="W83" s="2" t="n">
        <v>16000</v>
      </c>
      <c r="X83" s="2" t="n">
        <f aca="false">Sheet1!K26</f>
        <v>3.63616557734205</v>
      </c>
    </row>
  </sheetData>
  <mergeCells count="4">
    <mergeCell ref="E35:N35"/>
    <mergeCell ref="E47:N47"/>
    <mergeCell ref="E60:N60"/>
    <mergeCell ref="E72:N7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Виталий Кирюшин</dc:creator>
  <dc:description/>
  <dc:language>en-US</dc:language>
  <cp:lastModifiedBy/>
  <dcterms:modified xsi:type="dcterms:W3CDTF">2023-05-25T17:31:07Z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