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tennis_atp\"/>
    </mc:Choice>
  </mc:AlternateContent>
  <xr:revisionPtr revIDLastSave="0" documentId="13_ncr:1_{B25E730E-5379-4A7F-9376-684B27BCAF78}" xr6:coauthVersionLast="47" xr6:coauthVersionMax="47" xr10:uidLastSave="{00000000-0000-0000-0000-000000000000}"/>
  <bookViews>
    <workbookView xWindow="-110" yWindow="-110" windowWidth="19420" windowHeight="10420" firstSheet="1" activeTab="3" xr2:uid="{E9CA8334-0E9F-4C0A-A1D6-8A2835E3F380}"/>
  </bookViews>
  <sheets>
    <sheet name="Sheet1" sheetId="1" r:id="rId1"/>
    <sheet name="Table3" sheetId="5" r:id="rId2"/>
    <sheet name="Sheet2" sheetId="2" r:id="rId3"/>
    <sheet name="Table1" sheetId="4" r:id="rId4"/>
    <sheet name="Table5" sheetId="7" r:id="rId5"/>
    <sheet name="Sheet5" sheetId="8" r:id="rId6"/>
    <sheet name="Sheet4" sheetId="6" r:id="rId7"/>
    <sheet name="Sheet3" sheetId="3" r:id="rId8"/>
  </sheets>
  <definedNames>
    <definedName name="_xlnm._FilterDatabase" localSheetId="0" hidden="1">Sheet1!$A$2:$B$98</definedName>
    <definedName name="ExternalData_1" localSheetId="3" hidden="1">Table1!$A$1:$D$37</definedName>
    <definedName name="ExternalData_1" localSheetId="1" hidden="1">Table3!$A$1:$B$19</definedName>
    <definedName name="ExternalData_1" localSheetId="4" hidden="1">Table5!$A$1:$D$16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E31" i="4"/>
  <c r="E33" i="4"/>
  <c r="E34" i="4"/>
  <c r="E16" i="4"/>
  <c r="E10" i="4"/>
  <c r="E3" i="4"/>
  <c r="E6" i="4"/>
  <c r="F6" i="4" s="1"/>
  <c r="E8" i="4"/>
  <c r="F8" i="4" s="1"/>
  <c r="E35" i="4"/>
  <c r="E29" i="4"/>
  <c r="E30" i="4"/>
  <c r="E26" i="4"/>
  <c r="E14" i="4"/>
  <c r="E24" i="4"/>
  <c r="E13" i="4"/>
  <c r="F13" i="4" s="1"/>
  <c r="E20" i="4"/>
  <c r="F20" i="4" s="1"/>
  <c r="E27" i="4"/>
  <c r="E36" i="4"/>
  <c r="E18" i="4"/>
  <c r="E7" i="4"/>
  <c r="E11" i="4"/>
  <c r="E15" i="4"/>
  <c r="E32" i="4"/>
  <c r="E5" i="4"/>
  <c r="F5" i="4" s="1"/>
  <c r="E12" i="4"/>
  <c r="E21" i="4"/>
  <c r="E9" i="4"/>
  <c r="E25" i="4"/>
  <c r="E28" i="4"/>
  <c r="E4" i="4"/>
  <c r="E22" i="4"/>
  <c r="E19" i="4"/>
  <c r="F19" i="4" s="1"/>
  <c r="E23" i="4"/>
  <c r="E37" i="4"/>
  <c r="E17" i="4"/>
  <c r="F31" i="4"/>
  <c r="F33" i="4"/>
  <c r="F34" i="4"/>
  <c r="F16" i="4"/>
  <c r="F10" i="4"/>
  <c r="F3" i="4"/>
  <c r="F35" i="4"/>
  <c r="F29" i="4"/>
  <c r="F30" i="4"/>
  <c r="F26" i="4"/>
  <c r="F14" i="4"/>
  <c r="F24" i="4"/>
  <c r="F27" i="4"/>
  <c r="F36" i="4"/>
  <c r="F18" i="4"/>
  <c r="F7" i="4"/>
  <c r="F11" i="4"/>
  <c r="F15" i="4"/>
  <c r="F32" i="4"/>
  <c r="F12" i="4"/>
  <c r="F21" i="4"/>
  <c r="F9" i="4"/>
  <c r="F25" i="4"/>
  <c r="F28" i="4"/>
  <c r="F4" i="4"/>
  <c r="F22" i="4"/>
  <c r="F23" i="4"/>
  <c r="F37" i="4"/>
  <c r="F2" i="4"/>
  <c r="F17" i="4"/>
  <c r="J12" i="5"/>
  <c r="H17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 l="1"/>
  <c r="F3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F5234-0A26-441F-8837-BC6A642060F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956E9CB1-C44B-4EB6-A1F5-A433D938861E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3" xr16:uid="{DD36F59B-C76D-494F-8C2E-2B43880EDFC1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<sst xmlns="http://schemas.openxmlformats.org/spreadsheetml/2006/main" count="745" uniqueCount="579">
  <si>
    <t>EloFav Ilya Ivashka</t>
  </si>
  <si>
    <t>EloDog Ricardas Berankis</t>
  </si>
  <si>
    <t>EloFav Richard Gasquet</t>
  </si>
  <si>
    <t>EloFav Marco Cecchinato</t>
  </si>
  <si>
    <t>EloFav Emil Ruusuvuori</t>
  </si>
  <si>
    <t>EloFav Ugo Humbert</t>
  </si>
  <si>
    <t>EloDog Aljaz Bedene</t>
  </si>
  <si>
    <t>EloFav Oscar Otte</t>
  </si>
  <si>
    <t>EloFav Pedro Martinez</t>
  </si>
  <si>
    <t>EloFav Karen Khachanov</t>
  </si>
  <si>
    <t>EloFav Robin Haase</t>
  </si>
  <si>
    <t>EloFav Ulises Blanch</t>
  </si>
  <si>
    <t>EloFav Alexander Shevchenko</t>
  </si>
  <si>
    <t>EloFav Mikael Torpegaard</t>
  </si>
  <si>
    <t>EloFav Zhizhen Zhang</t>
  </si>
  <si>
    <t>EloFav Roberto Carballes Baena</t>
  </si>
  <si>
    <t>EloFav Javier Barranco Cosano</t>
  </si>
  <si>
    <t>EloFav Daniel Michalski</t>
  </si>
  <si>
    <t>EloFav Michael Geerts</t>
  </si>
  <si>
    <t>EloDog Mats Rosenkranz</t>
  </si>
  <si>
    <t>EloFav Alexis Galarneau</t>
  </si>
  <si>
    <t>EloFav Mate Valkusz</t>
  </si>
  <si>
    <t>EloFav Nick Hardt</t>
  </si>
  <si>
    <t>EloFav Hernan Casanova</t>
  </si>
  <si>
    <t>EloFav Alexandre Muller</t>
  </si>
  <si>
    <t>EloFav Zdenek Kolar</t>
  </si>
  <si>
    <t>EloFav Aleksandar Vukic</t>
  </si>
  <si>
    <t>EloFav Nuno Borges</t>
  </si>
  <si>
    <t>EloFav Altug Celikbilek</t>
  </si>
  <si>
    <t>EloFav Sebastian Ofner</t>
  </si>
  <si>
    <t>EloFav Felipe Meligeni Alves</t>
  </si>
  <si>
    <t>EloFav Flavio Cobolli</t>
  </si>
  <si>
    <t>EloFav Jason Kubler</t>
  </si>
  <si>
    <t>EloDog Sam Querrey</t>
  </si>
  <si>
    <t>EloFav Egor Gerasimov</t>
  </si>
  <si>
    <t>EloFav Dennis Novak</t>
  </si>
  <si>
    <t>EloFav Dalibor Svrcina</t>
  </si>
  <si>
    <t>EloDog Max Purcell</t>
  </si>
  <si>
    <t>EloFav Gianluca Mager</t>
  </si>
  <si>
    <t>EloFav Mats Moraing</t>
  </si>
  <si>
    <t>EloFav Mitchell Krueger</t>
  </si>
  <si>
    <t>EloFav Arthur Fils</t>
  </si>
  <si>
    <t>EloDog Andreas Seppi</t>
  </si>
  <si>
    <t>EloFav Gastao Elias</t>
  </si>
  <si>
    <t>EloFav Norbert Gombos</t>
  </si>
  <si>
    <t>EloFav Dominic Stricker</t>
  </si>
  <si>
    <t>EloFav Evan Furness</t>
  </si>
  <si>
    <t>EloFav Yannick Hanfmann</t>
  </si>
  <si>
    <t>EloFav Elliot Benchetrit</t>
  </si>
  <si>
    <t>EloFav Shintaro Mochizuki</t>
  </si>
  <si>
    <t>EloFav Elmar Ejupovic</t>
  </si>
  <si>
    <t>EloFav Adrian Menendez Maceiras</t>
  </si>
  <si>
    <t>EloFav Astra Sharma</t>
  </si>
  <si>
    <t>EloFav Dalma Galfi</t>
  </si>
  <si>
    <t>EloFav Garbine Muguruza</t>
  </si>
  <si>
    <t>EloFav Martina Trevisan</t>
  </si>
  <si>
    <t>EloFav Anna Kalinskaya</t>
  </si>
  <si>
    <t>EloFav Kristina Kucova</t>
  </si>
  <si>
    <t>EloFav Ana Konjuh</t>
  </si>
  <si>
    <t>EloFav Shuai Zhang</t>
  </si>
  <si>
    <t>EloFav Karolina Pliskova</t>
  </si>
  <si>
    <t>EloFav Sloane Stephens</t>
  </si>
  <si>
    <t>EloFav Heather Watson</t>
  </si>
  <si>
    <t>EloFav Elise Mertens</t>
  </si>
  <si>
    <t>EloFav Kaja Juvan</t>
  </si>
  <si>
    <t>EloFav Viktorija Golubic</t>
  </si>
  <si>
    <t>EloFav Angelique Kerber</t>
  </si>
  <si>
    <t>EloFav Aliaksandra Sasnovich</t>
  </si>
  <si>
    <t>EloFav Bernabe Zapata Miralles</t>
  </si>
  <si>
    <t>EloFav Conny Perrin</t>
  </si>
  <si>
    <t>EloFav Linda Fruhvirtova</t>
  </si>
  <si>
    <t>EloFav Anna Blinkova</t>
  </si>
  <si>
    <t>EloFav Storm Sanders</t>
  </si>
  <si>
    <t>EloFav Viktoria Kuzmova</t>
  </si>
  <si>
    <t>EloFav Natalia Vikhlyantseva</t>
  </si>
  <si>
    <t>EloDog Jessika Ponchet</t>
  </si>
  <si>
    <t>EloFav Mai Hontama</t>
  </si>
  <si>
    <t>EloFav Suzan Lamens</t>
  </si>
  <si>
    <t>EloFav Rebecca Sramkova</t>
  </si>
  <si>
    <t>EloFav Grace Min</t>
  </si>
  <si>
    <t>EloFav Emina Bektas</t>
  </si>
  <si>
    <t>EloFav Laura Siegemund</t>
  </si>
  <si>
    <t>EloFav Cristina Bucsa</t>
  </si>
  <si>
    <t>EloFav Jaimee Fourlis</t>
  </si>
  <si>
    <t>EloFav Donna Vekic</t>
  </si>
  <si>
    <t>EloFav Zarina Diyas</t>
  </si>
  <si>
    <t>EloFav Lesia Tsurenko</t>
  </si>
  <si>
    <t>EloFav Louisa Chirico</t>
  </si>
  <si>
    <t>EloFav Priscilla Hon</t>
  </si>
  <si>
    <t>EloDog Mariam Bolkvadze</t>
  </si>
  <si>
    <t>EloFav Anastasia Potapova</t>
  </si>
  <si>
    <t>EloFav Elina Avanesyan</t>
  </si>
  <si>
    <t>EloDog Stefanie Voegele</t>
  </si>
  <si>
    <t>EloFav Hailey Baptiste</t>
  </si>
  <si>
    <t>EloFav Nagi Hanatani</t>
  </si>
  <si>
    <t>EloFav Nuria Parrizas Diaz</t>
  </si>
  <si>
    <t>EloFav Nao Hibino</t>
  </si>
  <si>
    <t>x</t>
  </si>
  <si>
    <t>nobet</t>
  </si>
  <si>
    <t>w</t>
  </si>
  <si>
    <t>EloDog Thanasi Kokkinakis</t>
  </si>
  <si>
    <t>EloDog Federico Coria</t>
  </si>
  <si>
    <t>EloFav Denis Istomin</t>
  </si>
  <si>
    <t>EloDog Lucas Miedler</t>
  </si>
  <si>
    <t>EloFav Christopher Eubanks</t>
  </si>
  <si>
    <t>EloDog Emilio Gomez</t>
  </si>
  <si>
    <t>EloDog Andrey Kuznetsov</t>
  </si>
  <si>
    <t>EloFav Vit Kopriva</t>
  </si>
  <si>
    <t>EloDog Mirza Basic</t>
  </si>
  <si>
    <t>EloFav Liam Broady</t>
  </si>
  <si>
    <t>EloDog Stefan Kozlov</t>
  </si>
  <si>
    <t>EloFav Clara Burel</t>
  </si>
  <si>
    <t>EloDog Astra Sharma</t>
  </si>
  <si>
    <t>EloDog Aliona Bolsova</t>
  </si>
  <si>
    <t>EloDog Yuriko Miyazaki</t>
  </si>
  <si>
    <t>EloDog Valeria Savinykh</t>
  </si>
  <si>
    <t>EloFav Andrea Lazaro Garcia</t>
  </si>
  <si>
    <t>EloFav Ellen Perez</t>
  </si>
  <si>
    <t>EloFav Daria Snigur</t>
  </si>
  <si>
    <t>EloFav Olga Danilovic</t>
  </si>
  <si>
    <t>EloFav Leandro Riedi</t>
  </si>
  <si>
    <t>EloFav Hugo Gaston</t>
  </si>
  <si>
    <t>EloDog Nicola Kuhn</t>
  </si>
  <si>
    <t>EloFav Fernando Verdasco</t>
  </si>
  <si>
    <t>EloFav Kristina Mladenovic</t>
  </si>
  <si>
    <t>EloFav , Rebecca Peterson , Petra Marcinko , 2.01</t>
  </si>
  <si>
    <t>EloFav , Beatriz Haddad Maia , Claire Liu , 1.91</t>
  </si>
  <si>
    <t>Column1</t>
  </si>
  <si>
    <t>Prediction</t>
  </si>
  <si>
    <t>EloFav</t>
  </si>
  <si>
    <t>Winner</t>
  </si>
  <si>
    <t>Odds</t>
  </si>
  <si>
    <t>Johan Nikles</t>
  </si>
  <si>
    <t>Rebecca Peterson</t>
  </si>
  <si>
    <t>Petra Marcinko</t>
  </si>
  <si>
    <t>Beatriz Haddad Maia</t>
  </si>
  <si>
    <t>Profit</t>
  </si>
  <si>
    <t>EloFav , Beatriz Haddad Maia , Beatriz Haddad Maia , 2.0</t>
  </si>
  <si>
    <t>EloFav , Dayana Yastremska , Claire Liu , 1.95</t>
  </si>
  <si>
    <t>EloFav , Elliot Benchetrit , Aldin Setkic , 1.93</t>
  </si>
  <si>
    <t>EloFav , Antoine Escoffier , Hugo Grenier , 1.91</t>
  </si>
  <si>
    <t>EloFav , Ulises Blanch , Ulises Blanch , 2.15</t>
  </si>
  <si>
    <t>EloFav , Ramkumar Ramanathan , Joao Menezes , 2.12</t>
  </si>
  <si>
    <t>EloDog , Dusan Lajovic , Dusan Lajovic , 2.13</t>
  </si>
  <si>
    <t>EloFav , Daniel Masur , Nerman Fatic , 1.96</t>
  </si>
  <si>
    <t>EloFav , Aryna Sabalenka , Aryna Sabalenka , 1.94</t>
  </si>
  <si>
    <t>EloFav , Tennys Sandgren , Emilio Nava , 2.13</t>
  </si>
  <si>
    <t>EloFav , Madison Keys , Anhelina Kalinina , 2.0</t>
  </si>
  <si>
    <t>EloFav , Anna Kalinskaya , Lucia Bronzetti , 1.91</t>
  </si>
  <si>
    <t>EloFav , Hubert Hurkacz , Hubert Hurkacz , 2.15</t>
  </si>
  <si>
    <t>EloFav , Denis Shapovalov , Denis Shapovalov , 1.91</t>
  </si>
  <si>
    <t>EloFav , Antoine Bellier , Antoine Bellier , 2.05</t>
  </si>
  <si>
    <t>EloFav , Brandon Nakashima , Brandon Nakashima , 2.0</t>
  </si>
  <si>
    <t>EloFav , Daniel Evans , Daniel Evans , 2.05</t>
  </si>
  <si>
    <t>EloFav , Ulises Blanch , Ulises Blanch , 1.92</t>
  </si>
  <si>
    <t>EloFav , Mihaela Buzarnescu , Panna Udvardy , 2.1</t>
  </si>
  <si>
    <t>EloFav , Robin Haase , Ergi Kirkin , 1.92</t>
  </si>
  <si>
    <t>EloFav , Benjamin Hassan , Benjamin Hassan , 1.93</t>
  </si>
  <si>
    <t>EloFav , Jenson Brooksby , Roberto Bautista Agut , 2.11</t>
  </si>
  <si>
    <t>EloFav , Calvin Hemery , Calvin Hemery , 2.13</t>
  </si>
  <si>
    <t>EloFav , Alison Van Uytvanck , Alison Van Uytvanck , 2.04</t>
  </si>
  <si>
    <t>EloFav , Ena Shibahara , Anna Danilina , 2.0</t>
  </si>
  <si>
    <t>EloFav , Quentin Halys , Quentin Halys , 1.95</t>
  </si>
  <si>
    <t>EloDog , Maximilian Marterer , Dimitar Kuzmanov , 2.14</t>
  </si>
  <si>
    <t>EloFav , Beatriz Haddad Maia , Beatriz Haddad Maia , 2.02</t>
  </si>
  <si>
    <t>EloFav , Madison Brengle , Madison Brengle , 1.92</t>
  </si>
  <si>
    <t>EloFav , Lin Zhu , Lin Zhu , 2.0</t>
  </si>
  <si>
    <t>EloDog , Nino Serdarusic , Carlos Gimeno Valero , 2.14</t>
  </si>
  <si>
    <t>EloFav , Maxime Cressy , Giulio Zeppieri , 2.04</t>
  </si>
  <si>
    <t>Maxime Cressy</t>
  </si>
  <si>
    <t>Ramkumar Ramanathan</t>
  </si>
  <si>
    <t>Antoine Bellier</t>
  </si>
  <si>
    <t>Anhelina Kalinina</t>
  </si>
  <si>
    <t>Ulises Blanch</t>
  </si>
  <si>
    <t>Joao Menezes</t>
  </si>
  <si>
    <t>Jonas Forejtek</t>
  </si>
  <si>
    <t>Ons Jabeur</t>
  </si>
  <si>
    <t>Amanda Anisimova</t>
  </si>
  <si>
    <t>Daniel Evans</t>
  </si>
  <si>
    <t>Gilles Simon</t>
  </si>
  <si>
    <t>Tennys Sandgren</t>
  </si>
  <si>
    <t>Emilio Nava</t>
  </si>
  <si>
    <t>Madison Keys</t>
  </si>
  <si>
    <t>Victoria Azarenka</t>
  </si>
  <si>
    <t>Hubert Hurkacz</t>
  </si>
  <si>
    <t>Roberto Bautista Agut</t>
  </si>
  <si>
    <t>Ergi Kirkin</t>
  </si>
  <si>
    <t>Calvin Hemery</t>
  </si>
  <si>
    <t>Brandon Nakashima</t>
  </si>
  <si>
    <t>Giulio Zeppieri</t>
  </si>
  <si>
    <t>Jay Clarke</t>
  </si>
  <si>
    <t>Jenson Brooksby</t>
  </si>
  <si>
    <t>Mihaela Buzarnescu</t>
  </si>
  <si>
    <t>Panna Udvardy</t>
  </si>
  <si>
    <t>Alison Van Uytvanck</t>
  </si>
  <si>
    <t>Ena Shibahara</t>
  </si>
  <si>
    <t>Anna Danilina</t>
  </si>
  <si>
    <t>Lin Zhu</t>
  </si>
  <si>
    <t>EloDog , Alexander Zverev , Alexander Zverev , 2.37</t>
  </si>
  <si>
    <t>EloDog , Thanasi Kokkinakis , Laslo Djere , 2.93</t>
  </si>
  <si>
    <t>EloDog , Brandon Nakashima , Brandon Nakashima , 2.21</t>
  </si>
  <si>
    <t>EloDog , Kamil Majchrzak , Kamil Majchrzak , 2.5</t>
  </si>
  <si>
    <t>EloDog , Mackenzie Mcdonald , Hugo Dellien , 2.75</t>
  </si>
  <si>
    <t>EloDog , Jason Jung , Jason Jung , 2.51</t>
  </si>
  <si>
    <t>EloDog , Johannes Haerteis , Johannes Haerteis , 3.03</t>
  </si>
  <si>
    <t>EloDog , Matthias Bachinger , Jonas Forejtek , 3.23</t>
  </si>
  <si>
    <t>EloDog , Reilly Opelka , Sebastian Korda , 2.22</t>
  </si>
  <si>
    <t>EloDog , Andy Murray , Andy Murray , 2.2</t>
  </si>
  <si>
    <t>EloDog , Jenson Brooksby , Jenson Brooksby , 3.16</t>
  </si>
  <si>
    <t>EloDog , Christopher Eubanks , Elias Ymer , 2.86</t>
  </si>
  <si>
    <t>EloDog , Andrej Martin , Andrej Martin , 2.26</t>
  </si>
  <si>
    <t>EloDog , Adrian Andreev , Andrea Collarini , 2.8</t>
  </si>
  <si>
    <t>EloDog , Hernan Casanova , Gonzalo Villanueva , 2.31</t>
  </si>
  <si>
    <t>EloDog , Ilya Ivashka , Lorenzo Musetti , 2.86</t>
  </si>
  <si>
    <t>EloDog , Illya Marchenko , Dimitar Kuzmanov , 3.65</t>
  </si>
  <si>
    <t>EloDog , Tobias Kamke , Daniel Michalski , 2.39</t>
  </si>
  <si>
    <t>EloFav , Victoria Azarenka , Amanda Anisimova , 2.34</t>
  </si>
  <si>
    <t>EloFav , Ons Jabeur , Ons Jabeur , 2.11</t>
  </si>
  <si>
    <t>EloDog , Frances Tiafoe , Sebastian Baez , 2.38</t>
  </si>
  <si>
    <t>EloFav , Jay Clarke , Jay Clarke , 2.69</t>
  </si>
  <si>
    <t>EloDog , Mariam Bolkvadze , Seone Mendez , 2.79</t>
  </si>
  <si>
    <t>EloDog , Stefanie Voegele , Julia Grabher , 2.78</t>
  </si>
  <si>
    <t>EloDog , Ricardas Berankis , Federico Delbonis , 3.73</t>
  </si>
  <si>
    <t>EloDog , Aljaz Bedene , Soon Woo Kwon , 2.75</t>
  </si>
  <si>
    <t>EloDog , Sam Querrey , Zsombor Piros , 3.48</t>
  </si>
  <si>
    <t>EloDog , Fernando Verdasco , Fernando Verdasco , 2.21</t>
  </si>
  <si>
    <t>EloDog , Ramkumar Ramanathan , Andrea Pellegrino , 2.47</t>
  </si>
  <si>
    <t>EloDog , James Duckworth , Francisco Cerundolo , 6.95</t>
  </si>
  <si>
    <t>EloFav , Gilles Simon , Gilles Simon , 2.2</t>
  </si>
  <si>
    <t>EloDog , Johannes Haerteis , Shintaro Mochizuki , 3.05</t>
  </si>
  <si>
    <t>EloDog , Samantha Stosur , Harmony Tan , 4.66</t>
  </si>
  <si>
    <t>EloDog , Alexander Zverev , Stefanos Tsitsipas , 2.33</t>
  </si>
  <si>
    <t>EloFav , Peter Gojowczyk , Johan Nikles , 2.21</t>
  </si>
  <si>
    <t>EloDog , Liam Broady , Carlos Taberner , 3.53</t>
  </si>
  <si>
    <t>EloDog , Lukas Lacko , Filip Misolic , 4.79</t>
  </si>
  <si>
    <t>EloDog , Arianne Hartono , Elsa Jacquemot , 2.34</t>
  </si>
  <si>
    <t>Bjorn Fratangelo</t>
  </si>
  <si>
    <t>Peter Gojowczyk</t>
  </si>
  <si>
    <t>Rebecca Sramkova</t>
  </si>
  <si>
    <t>EloFav , Rebecca Sramkova , Rebecca Sramkova , 2.17</t>
  </si>
  <si>
    <t>EloDog , Jack Draper , Jack Draper , 3.53</t>
  </si>
  <si>
    <t>EloDog , Max Purcell , Pedro Sousa , 2.29</t>
  </si>
  <si>
    <t>PredictedWinner</t>
  </si>
  <si>
    <t>Loss</t>
  </si>
  <si>
    <t>Win</t>
  </si>
  <si>
    <t>EloFav , Bjorn Fratangelo , Jonas Forejtek , 2.14</t>
  </si>
  <si>
    <t>EloFav , Michael Mmoh , Michael Mmoh , 2.28</t>
  </si>
  <si>
    <t>EloFav , Egor Gerasimov , Zsombor Piros , 2.26</t>
  </si>
  <si>
    <t>EloFav , Radu Albot , Radu Albot , 2.09</t>
  </si>
  <si>
    <t>EloFav , Pedro Sousa , Pedro Sousa , 2.07</t>
  </si>
  <si>
    <t>EloFav , Angelique Kerber , Aliaksandra Sasnovich , 1.91</t>
  </si>
  <si>
    <t>EloFav , Laura Siegemund , Xiyu Wang , 2.06</t>
  </si>
  <si>
    <t>EloFav , Priscilla Hon , Priscilla Hon , 1.95</t>
  </si>
  <si>
    <t>EloFav , Hailey Baptiste , Julia Grabher , 2.06</t>
  </si>
  <si>
    <t>EloFav , Nicola Kuhn , Daniel Michalski , 1.94</t>
  </si>
  <si>
    <t>EloFav , Aleksandar Vukic , Sebastian Ofner , 2.45</t>
  </si>
  <si>
    <t>EloFav , Marius Copil , Marius Copil , 2.93</t>
  </si>
  <si>
    <t>EloFav , Paul Jubb , Paul Jubb , 2.42</t>
  </si>
  <si>
    <t>EloFav , Andrea Vavassori , Nino Serdarusic , 2.01</t>
  </si>
  <si>
    <t>EloFav , Viktoria Kuzmova , Viktoria Kuzmova , 4.39</t>
  </si>
  <si>
    <t>EloFav , Rebecca Sramkova , Rebecca Sramkova , 2.78</t>
  </si>
  <si>
    <t>EloFav , Isabella Shinikova , Isabella Shinikova , 2.15</t>
  </si>
  <si>
    <t>EloFav , Fernanda Contreras Gomez , Fernanda Contreras Gomez , 2.88</t>
  </si>
  <si>
    <t>EloFav , Lizette Cabrera , Lizette Cabrera , 3.55</t>
  </si>
  <si>
    <t xml:space="preserve"> Michael Mmoh </t>
  </si>
  <si>
    <t xml:space="preserve"> Nicola Kuhn </t>
  </si>
  <si>
    <t xml:space="preserve"> Aleksandar Vukic </t>
  </si>
  <si>
    <t xml:space="preserve"> Egor Gerasimov </t>
  </si>
  <si>
    <t xml:space="preserve"> Radu Albot </t>
  </si>
  <si>
    <t xml:space="preserve"> Pedro Sousa </t>
  </si>
  <si>
    <t xml:space="preserve"> Marius Copil </t>
  </si>
  <si>
    <t xml:space="preserve"> Paul Jubb </t>
  </si>
  <si>
    <t xml:space="preserve"> Andrea Vavassori </t>
  </si>
  <si>
    <t xml:space="preserve"> Angelique Kerber </t>
  </si>
  <si>
    <t xml:space="preserve"> Viktoria Kuzmova </t>
  </si>
  <si>
    <t xml:space="preserve"> Rebecca Sramkova </t>
  </si>
  <si>
    <t xml:space="preserve"> Laura Siegemund </t>
  </si>
  <si>
    <t xml:space="preserve"> Priscilla Hon </t>
  </si>
  <si>
    <t xml:space="preserve"> Hailey Baptiste </t>
  </si>
  <si>
    <t xml:space="preserve"> Isabella Shinikova </t>
  </si>
  <si>
    <t xml:space="preserve"> Fernanda Contreras Gomez </t>
  </si>
  <si>
    <t xml:space="preserve"> Lizette Cabrera </t>
  </si>
  <si>
    <t>Column2</t>
  </si>
  <si>
    <t>Column3</t>
  </si>
  <si>
    <t>EloDog , Evgeny Karlovskiy , Evgeny Karlovskiy , 2.02</t>
  </si>
  <si>
    <t>EloDog , Elliot Benchetrit , Elliot Benchetrit , 2.11</t>
  </si>
  <si>
    <t>EloDog , Alexander Ritschard , Jonas Forejtek , 1.98</t>
  </si>
  <si>
    <t>EloDog , Alexandre Muller , Alexandre Muller , 1.97</t>
  </si>
  <si>
    <t>EloDog , Borna Gojo , Gerald Melzer , 2.09</t>
  </si>
  <si>
    <t>EloDog , Yoshihito Nishioka , Francisco Cerundolo , 2.1</t>
  </si>
  <si>
    <t>EloFav , Gilles Simon , Oleksii Krutykh , 2.22</t>
  </si>
  <si>
    <t>EloDog , Hernan Casanova , Hernan Casanova , 1.95</t>
  </si>
  <si>
    <t>EloDog , Lukas Rosol , Geoffrey Blancaneaux , 2.02</t>
  </si>
  <si>
    <t>EloFav , Anastasia Gasanova , Anastasia Gasanova , 2.48</t>
  </si>
  <si>
    <t>EloFav , Kyrian Jacquet , Kyrian Jacquet , 2.23</t>
  </si>
  <si>
    <t>Oleksii Krutykh</t>
  </si>
  <si>
    <t>Anastasia Gasanova</t>
  </si>
  <si>
    <t>Kyrian Jacquet</t>
  </si>
  <si>
    <t>EloDog , Jessika Ponchet , Jessika Ponchet , 2.17</t>
  </si>
  <si>
    <t>EloDog , Varvara Gracheva , Claire Liu , 2.28</t>
  </si>
  <si>
    <t>EloFav , Illya Marchenko , Ergi Kirkin , 2.29</t>
  </si>
  <si>
    <t>EloFav , Ruben Bemelmans , Rudolf Molleker , 2.44</t>
  </si>
  <si>
    <t>EloFav , Alexander Bublik , Kamil Majchrzak , 2.25</t>
  </si>
  <si>
    <t>EloFav , Mats Moraing , Alessandro Giannessi , 2.17</t>
  </si>
  <si>
    <t>Illya Marchenko</t>
  </si>
  <si>
    <t>Ruben Bemelmans</t>
  </si>
  <si>
    <t>Rudolf Molleker</t>
  </si>
  <si>
    <t>Kamil Majchrzak</t>
  </si>
  <si>
    <t>Alexander Bublik</t>
  </si>
  <si>
    <t>Mats Moraing</t>
  </si>
  <si>
    <t>Alessandro Giannessi</t>
  </si>
  <si>
    <t>EloDog , Bernarda Pera , Bernarda Pera , 2.23</t>
  </si>
  <si>
    <t>EloFav , Carlos Alcaraz , Carlos Alcaraz , 1.85</t>
  </si>
  <si>
    <t>EloFav , Indy De Vroome , Yana Morderger , 1.89</t>
  </si>
  <si>
    <t>EloFav , Zarina Diyas , Anastasia Gasanova , 1.81</t>
  </si>
  <si>
    <t>EloFav , Storm Sanders , Lin Zhu , 1.81</t>
  </si>
  <si>
    <t>EloFav , Jack Sock , Quentin Halys , 1.82</t>
  </si>
  <si>
    <t>EloFav , Marton Fucsovics , Dusan Lajovic , 1.9</t>
  </si>
  <si>
    <t>EloFav , Benjamin Bonzi , Benjamin Bonzi , 1.82</t>
  </si>
  <si>
    <t>EloFav , John Isner , John Isner , 1.88</t>
  </si>
  <si>
    <t>EloFav , Riccardo Bonadio , Riccardo Bonadio , 1.87</t>
  </si>
  <si>
    <t>EloFav , Polona Hercog , Laura Pigossi , 1.81</t>
  </si>
  <si>
    <t>EloFav , Rebecca Marino , Rebecca Marino , 1.82</t>
  </si>
  <si>
    <t>EloFav , Shuai Zhang , Shuai Zhang , 1.83</t>
  </si>
  <si>
    <t>EloFav , Quentin Halys , Alexei Popyrin , 1.86</t>
  </si>
  <si>
    <t>EloFav , Kimmer Coppejans , Calvin Hemery , 1.84</t>
  </si>
  <si>
    <t>EloFav , Aleksandar Vukic , Aleksandar Vukic , 1.85</t>
  </si>
  <si>
    <t>EloFav , Joao Menezes , Joao Menezes , 2.69</t>
  </si>
  <si>
    <t>EloFav , Andreas Seppi , Giulio Zeppieri , 2.93</t>
  </si>
  <si>
    <t>Andreas Seppi</t>
  </si>
  <si>
    <t>EloDog , Aleksandar Vukic , Sebastian Ofner , 2.45</t>
  </si>
  <si>
    <t>EloDog , Egor Gerasimov , Zsombor Piros , 2.26</t>
  </si>
  <si>
    <t>EloDog , Pedro Sousa , Pedro Sousa , 2.07</t>
  </si>
  <si>
    <t>EloDog , Marius Copil , Marius Copil , 2.93</t>
  </si>
  <si>
    <t>EloDog , Paul Jubb , Paul Jubb , 2.42</t>
  </si>
  <si>
    <t>EloDog , Andrea Vavassori , Nino Serdarusic , 2.01</t>
  </si>
  <si>
    <t>EloDog , Isabella Shinikova , Isabella Shinikova , 2.15</t>
  </si>
  <si>
    <t>EloFav , Ernests Gulbis , Ernests Gulbis , 2.56</t>
  </si>
  <si>
    <t>EloFav , Cristian Rodriguez , Facundo Juarez , 2.58</t>
  </si>
  <si>
    <t>Ernests Gulbis</t>
  </si>
  <si>
    <t>Cristian Rodriguez</t>
  </si>
  <si>
    <t>Facundo Juarez</t>
  </si>
  <si>
    <t>EloFav , Pavel Kotov , Pavel Kotov , 1.52</t>
  </si>
  <si>
    <t>EloFav , Dennis Novak , Dennis Novak , 1.5</t>
  </si>
  <si>
    <t>EloFav , Madison Brengle , Maryna Zanevska , 1.76</t>
  </si>
  <si>
    <t>EloFav , Jannik Sinner , Felix Auger Aliassime , 1.57</t>
  </si>
  <si>
    <t>EloFav , Alexander Zverev , Alexander Zverev , 1.27</t>
  </si>
  <si>
    <t>EloFav , Hubert Hurkacz , Hubert Hurkacz , 1.29</t>
  </si>
  <si>
    <t>EloFav , Mikael Ymer , Nerman Fatic , 1.34</t>
  </si>
  <si>
    <t>EloFav , Gregoire Barrere , Gregoire Barrere , 1.42</t>
  </si>
  <si>
    <t>EloFav , Kaia Kanepi , Claire Liu , 1.65</t>
  </si>
  <si>
    <t>EloFav , Ekaterina Kazionova , Tara Moore , 1.71</t>
  </si>
  <si>
    <t>EloFav , Jason Kubler , Jason Kubler , 1.65</t>
  </si>
  <si>
    <t>EloFav , Garbine Muguruza , Yulia Putintseva , 1.66</t>
  </si>
  <si>
    <t>EloFav , Jessica Pegula , Jessica Pegula , 1.71</t>
  </si>
  <si>
    <t>EloFav , Maria Sakkari , Maria Sakkari , 1.61</t>
  </si>
  <si>
    <t>EloFav , Victoria Azarenka , Victoria Azarenka , 1.36</t>
  </si>
  <si>
    <t>EloFav , Anett Kontaveit , Petra Martic , 1.44</t>
  </si>
  <si>
    <t>EloFav , Astra Sharma , Astra Sharma , 1.34</t>
  </si>
  <si>
    <t>EloFav , Angelique Kerber , Angelique Kerber , 1.37</t>
  </si>
  <si>
    <t>EloFav , Karolina Pliskova , Karolina Pliskova , 1.86</t>
  </si>
  <si>
    <t>EloFav , Ana Konjuh , Oceane Dodin , 1.52</t>
  </si>
  <si>
    <t>EloFav , Priscilla Hon , Priscilla Hon , 1.58</t>
  </si>
  <si>
    <t>EloFav , Laura Siegemund , Laura Siegemund , 1.39</t>
  </si>
  <si>
    <t>EloFav , Cameron Norrie , Marin Cilic , 1.6</t>
  </si>
  <si>
    <t>EloFav , Alex De Minaur , Alex De Minaur , 1.64</t>
  </si>
  <si>
    <t>EloFav , Alexander Zverev , Alexander Zverev , 1.22</t>
  </si>
  <si>
    <t>EloFav , Bernabe Zapata Miralles , Bernabe Zapata Miralles , 1.16</t>
  </si>
  <si>
    <t>EloFav , Facundo Bagnis , Jonas Forejtek , 1.64</t>
  </si>
  <si>
    <t>EloFav , Antoine Bellier , Sebastian Fanselow , 1.64</t>
  </si>
  <si>
    <t>EloFav , Vit Kopriva , Nino Serdarusic , 1.71</t>
  </si>
  <si>
    <t>EloDog , Alexandre Muller , Duje Ajdukovic , 1.85</t>
  </si>
  <si>
    <t>EloFav , Beatriz Haddad Maia , Beatriz Haddad Maia , 1.43</t>
  </si>
  <si>
    <t>EloFav , Marta Kostyuk , Marta Kostyuk , 1.26</t>
  </si>
  <si>
    <t>EloFav , Frances Tiafoe , Filip Krajinovic , 1.65</t>
  </si>
  <si>
    <t>EloFav , Cristian Garin , Cristian Garin , 1.32</t>
  </si>
  <si>
    <t>EloFav , Marin Cilic , Marin Cilic , 1.17</t>
  </si>
  <si>
    <t>EloFav , Pavel Kotov , Gregoire Barrere , 1.64</t>
  </si>
  <si>
    <t>EloFav , Alessandro Giannessi , Matteo Martineau , 1.39</t>
  </si>
  <si>
    <t>EloFav , Pedro Sousa , Antoine Hoang , 1.73</t>
  </si>
  <si>
    <t>EloFav , Magda Linette , Ana Bogdan , 1.74</t>
  </si>
  <si>
    <t>EloFav , Kaia Kanepi , Kaia Kanepi , 1.44</t>
  </si>
  <si>
    <t>EloFav , Magdalena Frech , Magdalena Frech , 1.54</t>
  </si>
  <si>
    <t>EloFav , Jannik Sinner , Jannik Sinner , 1.24</t>
  </si>
  <si>
    <t>EloFav , Nuno Borges , Andrea Pellegrino , 1.34</t>
  </si>
  <si>
    <t>EloFav , Bernabe Zapata Miralles , Andrej Martin , 1.32</t>
  </si>
  <si>
    <t>EloFav , Ons Jabeur , Ons Jabeur , 1.27</t>
  </si>
  <si>
    <t>EloFav , Maria Sakkari , Maria Sakkari , 1.65</t>
  </si>
  <si>
    <t>EloFav , Anna Kalinskaya , Elsa Jacquemot , 1.4</t>
  </si>
  <si>
    <t>EloFav , Alexei Popyrin , Alexei Popyrin , 1.47</t>
  </si>
  <si>
    <t>EloFav , Michael Mmoh , Michael Mmoh , 1.51</t>
  </si>
  <si>
    <t>EloFav , Frances Tiafoe , Cristian Garin , 1.7</t>
  </si>
  <si>
    <t>EloFav , Hubert Hurkacz , Hubert Hurkacz , 1.34</t>
  </si>
  <si>
    <t>EloFav , Richard Gasquet , Richard Gasquet , 1.42</t>
  </si>
  <si>
    <t>EloFav , Pavel Kotov , Pavel Kotov , 1.72</t>
  </si>
  <si>
    <t>EloFav , Dominic Stricker , Kyrian Jacquet , 1.65</t>
  </si>
  <si>
    <t>EloFav , Quentin Halys , Quentin Halys , 1.31</t>
  </si>
  <si>
    <t>EloFav , Jiri Lehecka , Jiri Lehecka , 1.25</t>
  </si>
  <si>
    <t>EloFav , Egor Gerasimov , Lucas Miedler , 1.21</t>
  </si>
  <si>
    <t>EloFav , Franco Agamenone , Zdenek Kolar , 1.75</t>
  </si>
  <si>
    <t>EloFav , Felipe Meligeni Alves , Gonzalo Villanueva , 1.31</t>
  </si>
  <si>
    <t>EloFav , Pedro Cachin , Pedro Cachin , 1.53</t>
  </si>
  <si>
    <t>EloFav , Aleksandar Vukic , Ryan Peniston , 1.63</t>
  </si>
  <si>
    <t>EloFav , Maryna Zanevska , Maryna Zanevska , 1.51</t>
  </si>
  <si>
    <t>EloFav , Denis Shapovalov , Denis Shapovalov , 1.66</t>
  </si>
  <si>
    <t>EloFav , Cameron Norrie , Cameron Norrie , 1.31</t>
  </si>
  <si>
    <t>EloFav , Renzo Olivo , Joao Domingues , 1.33</t>
  </si>
  <si>
    <t>EloFav , Maxime Cressy , Maxime Cressy , 1.22</t>
  </si>
  <si>
    <t>EloFav , Alex Molcan , Giulio Zeppieri , 1.3</t>
  </si>
  <si>
    <t>EloFav , Mackenzie Mcdonald , Joao Sousa , 1.51</t>
  </si>
  <si>
    <t>EloFav , Magdalena Frech , Anna Blinkova , 1.7</t>
  </si>
  <si>
    <t>EloFav , Madison Brengle , Madison Brengle , 1.32</t>
  </si>
  <si>
    <t>EloFav , Misaki Doi , Susan Bandecchi , 1.51</t>
  </si>
  <si>
    <t>EloFav , Felix Auger Aliassime , Felix Auger Aliassime , 1.7</t>
  </si>
  <si>
    <t>EloFav , Emil Ruusuvuori , Cristian Garin , 1.74</t>
  </si>
  <si>
    <t>EloFav , Hubert Hurkacz , David Goffin , 1.68</t>
  </si>
  <si>
    <t>EloFav , Cameron Norrie , Cameron Norrie , 1.13</t>
  </si>
  <si>
    <t>EloFav , Jack Sock , Jack Sock , 1.33</t>
  </si>
  <si>
    <t>EloFav , Taro Daniel , Taro Daniel , 1.17</t>
  </si>
  <si>
    <t>EloFav , Dominic Stricker , Benjamin Hassan , 1.67</t>
  </si>
  <si>
    <t>EloFav , Nicola Kuhn , Rudolf Molleker , 1.73</t>
  </si>
  <si>
    <t>EloFav , Egor Gerasimov , Andrej Martin , 1.39</t>
  </si>
  <si>
    <t>EloFav , Andrea Collarini , Andrea Collarini , 1.37</t>
  </si>
  <si>
    <t>EloFav , Maximilian Marterer , Nicolas Kicker , 1.73</t>
  </si>
  <si>
    <t>EloFav , Camila Osorio , Camila Osorio , 1.69</t>
  </si>
  <si>
    <t>EloFav , Jelena Ostapenko , Lauren Davis , 1.23</t>
  </si>
  <si>
    <t>EloFav , Laura Siegemund , Panna Udvardy , 1.58</t>
  </si>
  <si>
    <t>EloFav , Andrey Rublev , Andrey Rublev , 1.22</t>
  </si>
  <si>
    <t>EloFav , Daniel Altmaier , Hugo Grenier , 1.31</t>
  </si>
  <si>
    <t>EloFav , Benjamin Bonzi , Benjamin Bonzi , 1.19</t>
  </si>
  <si>
    <t>EloFav , Dennis Novak , Dennis Novak , 1.69</t>
  </si>
  <si>
    <t>EloFav , John Millman , John Millman , 1.59</t>
  </si>
  <si>
    <t>EloFav , Nino Serdarusic , Lucas Miedler , 1.56</t>
  </si>
  <si>
    <t>EloFav , Ons Jabeur , Ons Jabeur , 1.52</t>
  </si>
  <si>
    <t>EloFav , Magdalena Frech , Magdalena Frech , 1.59</t>
  </si>
  <si>
    <t>EloFav , Claire Liu , Claire Liu , 1.27</t>
  </si>
  <si>
    <t>EloFav , Beatriz Haddad Maia , Beatriz Haddad Maia , 1.33</t>
  </si>
  <si>
    <t>EloFav , Felix Auger Aliassime , Felix Auger Aliassime , 1.5</t>
  </si>
  <si>
    <t>EloFav , Jannik Sinner , Jannik Sinner , 1.45</t>
  </si>
  <si>
    <t>EloFav , Sebastian Korda , Lorenzo Musetti , 1.48</t>
  </si>
  <si>
    <t>EloFav , Rafael Nadal , Rafael Nadal , 1.31</t>
  </si>
  <si>
    <t>EloFav , Cameron Norrie , Cameron Norrie , 1.69</t>
  </si>
  <si>
    <t>EloFav , Casper Ruud , Dusan Lajovic , 1.15</t>
  </si>
  <si>
    <t>EloFav , Quentin Halys , Quentin Halys , 1.25</t>
  </si>
  <si>
    <t>EloFav , Corentin Moutet , Nicolas Jarry , 1.71</t>
  </si>
  <si>
    <t>EloFav , Jiri Lehecka , Jiri Lehecka , 1.17</t>
  </si>
  <si>
    <t>EloFav , Radu Albot , Radu Albot , 1.53</t>
  </si>
  <si>
    <t>EloFav , Gonzalo Lama , Gonzalo Lama , 1.49</t>
  </si>
  <si>
    <t>EloFav , Jonas Forejtek , Federico Gaio , 1.55</t>
  </si>
  <si>
    <t>EloFav , Jessica Pegula , Jessica Pegula , 1.62</t>
  </si>
  <si>
    <t>EloFav , Rebecca Marino , Anna Blinkova , 1.74</t>
  </si>
  <si>
    <t>EloFav , Madison Brengle , Madison Brengle , 1.69</t>
  </si>
  <si>
    <t>EloFav , Magda Linette , Magda Linette , 1.68</t>
  </si>
  <si>
    <t>EloFav , Magdalena Frech , Magdalena Frech , 1.62</t>
  </si>
  <si>
    <t>EloFav , Kamilla Rakhimova , Laura Pigossi , 1.62</t>
  </si>
  <si>
    <t>EloFav , Veronika Kudermetova , Aliaksandra Sasnovich , 1.62</t>
  </si>
  <si>
    <t>EloFav , Karolina Muchova , Petra Martic , 1.66</t>
  </si>
  <si>
    <t>EloFav , Alexander Zverev , Alexander Zverev , 1.15</t>
  </si>
  <si>
    <t>EloFav , Benjamin Bonzi , Andrea Pellegrino , 1.35</t>
  </si>
  <si>
    <t>EloFav , Jason Kubler , Filip Misolic , 1.61</t>
  </si>
  <si>
    <t>EloFav , Mayar Sherif , Mayar Sherif , 1.46</t>
  </si>
  <si>
    <t>EloFav , Beatriz Haddad Maia , Beatriz Haddad Maia , 1.36</t>
  </si>
  <si>
    <t>EloFav , Tommy Paul , Tallon Griekspoor , 1.65</t>
  </si>
  <si>
    <t>EloFav , Ajla Tomljanovic , Ajla Tomljanovic , 1.16</t>
  </si>
  <si>
    <t>EloFav , Diego Schwartzman , Diego Schwartzman , 1.2</t>
  </si>
  <si>
    <t>EloFav , Gael Monfils , Gael Monfils , 1.23</t>
  </si>
  <si>
    <t>EloFav , Blaz Rola , Filip Misolic , 1.8</t>
  </si>
  <si>
    <t>EloFav , Marius Copil , Lorenzo Giustino , 1.76</t>
  </si>
  <si>
    <t>EloFav , Anna Kalinskaya , Rebecca Marino , 1.52</t>
  </si>
  <si>
    <t>EloFav , Harmony Tan , Anna Blinkova , 1.72</t>
  </si>
  <si>
    <t>EloFav , Heather Watson , Heather Watson , 1.54</t>
  </si>
  <si>
    <t>EloFav , Hailey Baptiste , Hailey Baptiste , 1.54</t>
  </si>
  <si>
    <t>EloFav , Anna Kalinskaya , Anna Kalinskaya , 1.11</t>
  </si>
  <si>
    <t>EloFav , Alexander Bublik , Marcos Giron , 1.7</t>
  </si>
  <si>
    <t>EloFav , Karen Khachanov , Karen Khachanov , 1.28</t>
  </si>
  <si>
    <t>EloFav , Jenson Brooksby , Jenson Brooksby , 1.53</t>
  </si>
  <si>
    <t>EloFav , Elias Ymer , Elias Ymer , 1.67</t>
  </si>
  <si>
    <t>EloFav , Pablo Cuevas , Pablo Cuevas , 1.34</t>
  </si>
  <si>
    <t>EloFav , Miljan Zekic , Rudolf Molleker , 1.6</t>
  </si>
  <si>
    <t>EloFav , Jack Sock , Jack Sock , 1.59</t>
  </si>
  <si>
    <t>EloFav , Mathias Bourgue , Mathias Bourgue , 1.75</t>
  </si>
  <si>
    <t>EloFav , Arthur Cazaux , Luca Van Assche , 1.57</t>
  </si>
  <si>
    <t>EloFav , Naomi Osaka , Sara Sorribes Tormo , 1.34</t>
  </si>
  <si>
    <t>EloFav , Jessica Pegula , Jessica Pegula , 1.68</t>
  </si>
  <si>
    <t>EloFav , Garbine Muguruza , Anhelina Kalinina , 1.53</t>
  </si>
  <si>
    <t>EloFav , Zdenek Kolar , Zdenek Kolar , 1.74</t>
  </si>
  <si>
    <t>EloFav , Emil Ruusuvuori , Benoit Paire , 1.41</t>
  </si>
  <si>
    <t>EloFav , Ilya Ivashka , Ilya Ivashka , 1.52</t>
  </si>
  <si>
    <t>EloFav , Robin Haase , Robin Haase , 1.75</t>
  </si>
  <si>
    <t>EloFav , Mate Valkusz , Mate Valkusz , 1.61</t>
  </si>
  <si>
    <t>EloFav , Dominic Stricker , Dominic Stricker , 1.7</t>
  </si>
  <si>
    <t>EloFav , Gianluca Mager , Borna Gojo , 1.49</t>
  </si>
  <si>
    <t>EloFav , Gastao Elias , Gastao Elias , 1.45</t>
  </si>
  <si>
    <t>EloFav , Norbert Gombos , Norbert Gombos , 1.61</t>
  </si>
  <si>
    <t>EloFav , Dennis Novak , Lorenzo Giustino , 1.47</t>
  </si>
  <si>
    <t>EloFav , Mitchell Krueger , Timofey Skatov , 1.66</t>
  </si>
  <si>
    <t>EloFav , Egor Gerasimov , Egor Gerasimov , 1.43</t>
  </si>
  <si>
    <t>EloFav , Adrian Menendez Maceiras , Alexander Erler , 1.3</t>
  </si>
  <si>
    <t>EloFav , Nikoloz Basilashvili , Joao Sousa , 1.46</t>
  </si>
  <si>
    <t>EloFav , Thanasi Kokkinakis , Federico Delbonis , 1.53</t>
  </si>
  <si>
    <t>EloFav , Tallon Griekspoor , Tallon Griekspoor , 1.22</t>
  </si>
  <si>
    <t>EloFav , Casper Ruud , Benoit Paire , 1.13</t>
  </si>
  <si>
    <t>EloFav , Gijs Brouwer , Maxime Janvier , 1.42</t>
  </si>
  <si>
    <t>EloFav , Oriol Roca Batalla , Oriol Roca Batalla , 1.29</t>
  </si>
  <si>
    <t>EloFav , Jordan Thompson , Jordan Thompson , 1.66</t>
  </si>
  <si>
    <t>EloFav , Fernando Verdasco , Fernando Verdasco , 1.53</t>
  </si>
  <si>
    <t>EloFav , Liam Broady , Geoffrey Blancaneaux , 1.69</t>
  </si>
  <si>
    <t>EloFav , Garbine Muguruza , Garbine Muguruza , 1.32</t>
  </si>
  <si>
    <t>EloFav , Karolina Pliskova , Karolina Pliskova , 1.38</t>
  </si>
  <si>
    <t>EloDog , Rebecca Sramkova , Rebecca Sramkova , 2.78</t>
  </si>
  <si>
    <t>EloFav , Mihaela Buzarnescu , Mihaela Buzarnescu , 1.6</t>
  </si>
  <si>
    <t>EloFav , Elisabetta Cocciaretto , Elisabetta Cocciaretto , 1.46</t>
  </si>
  <si>
    <t>Column1.1</t>
  </si>
  <si>
    <t>Column1.2</t>
  </si>
  <si>
    <t>Column1.3</t>
  </si>
  <si>
    <t>Column1.4</t>
  </si>
  <si>
    <t xml:space="preserve">EloFav </t>
  </si>
  <si>
    <t xml:space="preserve">EloDog </t>
  </si>
  <si>
    <t xml:space="preserve"> Sebastian Ofner </t>
  </si>
  <si>
    <t xml:space="preserve"> Zsombor Piros </t>
  </si>
  <si>
    <t xml:space="preserve"> Nino Serdarusic </t>
  </si>
  <si>
    <t xml:space="preserve"> Xiyu Wang </t>
  </si>
  <si>
    <t xml:space="preserve"> Julia Grabher </t>
  </si>
  <si>
    <t>EloDog , Nicola Kuhn , Daniel Michalski , 1.94</t>
  </si>
  <si>
    <t>EloFav , Lucia Bronzetti , Clara Burel , 1.63</t>
  </si>
  <si>
    <t>EloFav , Viktorija Golubic , Viktorija Golubic , 1.65</t>
  </si>
  <si>
    <t>EloFav , Lin Zhu , Lin Zhu , 1.64</t>
  </si>
  <si>
    <t>EloDog , Viktoria Kuzmova , Viktoria Kuzmova , 4.39</t>
  </si>
  <si>
    <t>EloFav , Rebecca Marino , Rebecca Marino , 1.74</t>
  </si>
  <si>
    <t>EloFav , Nao Hibino , Nao Hibino , 1.73</t>
  </si>
  <si>
    <t>EloFav , Lesia Tsurenko , Lesia Tsurenko , 1.49</t>
  </si>
  <si>
    <t>EloFav , Olga Danilovic , Simona Waltert , 1.77</t>
  </si>
  <si>
    <t>EloDog , Lizette Cabrera , Lizette Cabrera , 3.55</t>
  </si>
  <si>
    <t>EloDog , Radu Albot , Radu Albot , 2.09</t>
  </si>
  <si>
    <t>loFav , Alexander Zverev , Alexander Zverev , 1.49</t>
  </si>
  <si>
    <t xml:space="preserve">    Prediction        Elo Favourite               Player1  Odds</t>
  </si>
  <si>
    <t>4       EloFav  Maximilian Marterer      Dimitar Kuzmanov  2.14</t>
  </si>
  <si>
    <t>6       EloFav  Beatriz Haddad Maia   Beatriz Haddad Maia  2.02</t>
  </si>
  <si>
    <t>13      EloFav  Beatriz Haddad Maia   Beatriz Haddad Maia  2.00</t>
  </si>
  <si>
    <t>32      EloFav     Rebecca Sramkova      Rebecca Sramkova  2.17</t>
  </si>
  <si>
    <t>33      EloFav      Jessika Ponchet       Jessika Ponchet  2.17</t>
  </si>
  <si>
    <t>36      EloFav      Jenson Brooksby       Jenson Brooksby  3.16</t>
  </si>
  <si>
    <t>40      EloFav        Andrej Martin         Andrej Martin  2.26</t>
  </si>
  <si>
    <t>44      EloFav    Evgeny Karlovskiy     Evgeny Karlovskiy  2.02</t>
  </si>
  <si>
    <t>56      EloFav    Elliot Benchetrit     Elliot Benchetrit  2.11</t>
  </si>
  <si>
    <t>57      EloFav         Joao Menezes          Joao Menezes  2.69</t>
  </si>
  <si>
    <t>58      EloFav       Ernests Gulbis        Ernests Gulbis  2.56</t>
  </si>
  <si>
    <t>60      EloFav           Jason Jung            Jason Jung  2.51</t>
  </si>
  <si>
    <t>62      EloFav    Johannes Haerteis     Johannes Haerteis  3.03</t>
  </si>
  <si>
    <t>63      EloFav    Brandon Nakashima     Brandon Nakashima  2.00</t>
  </si>
  <si>
    <t>66      EloFav  Alison Van Uytvanck   Alison Van Uytvanck  2.04</t>
  </si>
  <si>
    <t>84      EloFav        Bernarda Pera         Bernarda Pera  2.23</t>
  </si>
  <si>
    <t>95      EloFav           Borna Gojo         Gerald Melzer  2.09</t>
  </si>
  <si>
    <t>105     EloFav     Alexander Zverev      Alexander Zverev  2.37</t>
  </si>
  <si>
    <t>112     EloFav   Thanasi Kokkinakis           Laslo Djere  2.93</t>
  </si>
  <si>
    <t>113     EloFav    Brandon Nakashima     Brandon Nakashima  2.21</t>
  </si>
  <si>
    <t>124     EloFav  Ramkumar Ramanathan     Andrea Pellegrino  2.47</t>
  </si>
  <si>
    <t>149     EloFav      Arianne Hartono        Elsa Jacquemot  2.34</t>
  </si>
  <si>
    <t>156     EloFav      Hernan Casanova    Gonzalo Villanueva  2.31</t>
  </si>
  <si>
    <t>157     EloFav          Lukas Rosol  Geoffrey Blancaneaux  2.02</t>
  </si>
  <si>
    <t>165     EloFav       Hubert Hurkacz        Hubert Hurkacz  2.15</t>
  </si>
  <si>
    <t>184     EloFav   Anastasia Gasanova    Anastasia Gasanova  2.48</t>
  </si>
  <si>
    <t>191     EloFav     Varvara Gracheva            Claire Liu  2.28</t>
  </si>
  <si>
    <t>198     EloFav    Johannes Haerteis    Shintaro Mochizuki  3.05</t>
  </si>
  <si>
    <t>201     EloFav      Samantha Stosur           Harmony Tan  4.66</t>
  </si>
  <si>
    <t>208     EloFav      Illya Marchenko      Dimitar Kuzmanov  3.65</t>
  </si>
  <si>
    <t>209     EloFav       Kyrian Jacquet        Kyrian Jacquet  2.23</t>
  </si>
  <si>
    <t>212     EloFav    Victoria Azarenka      Amanda Anisimova  2.34</t>
  </si>
  <si>
    <t>218     EloFav         Daniel Evans          Daniel Evans  2.05</t>
  </si>
  <si>
    <t>220     EloFav       Frances Tiafoe        Sebastian Baez  2.38</t>
  </si>
  <si>
    <t>221     EloFav           Jay Clarke            Jay Clarke  2.69</t>
  </si>
  <si>
    <t>231     EloFav      Tennys Sandgren           Emilio Nava  2.13</t>
  </si>
  <si>
    <t>234     EloFav  Ramkumar Ramanathan          Joao Menezes  2.12</t>
  </si>
  <si>
    <t>238     EloFav         Madison Keys     Anhelina Kalinina  2.00</t>
  </si>
  <si>
    <t>242     EloFav   Mackenzie Mcdonald          Hugo Dellien  2.75</t>
  </si>
  <si>
    <t>249     EloFav    Ricardas Berankis     Federico Delbonis  3.73</t>
  </si>
  <si>
    <t>251     EloFav         Aljaz Bedene         Soon Woo Kwon  2.75</t>
  </si>
  <si>
    <t>262     EloFav          Max Purcell           Pedro Sousa  2.29</t>
  </si>
  <si>
    <t>264     EloFav          Sam Querrey         Zsombor Piros  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</si>
</sst>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EB0088-D926-4038-A206-156A8B0D6F6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PredictedWinner" tableColumnId="1"/>
      <queryTableField id="2" name="Odds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8FBD7-FD9A-4A81-93F4-C8DF2E0B85CA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Prediction" tableColumnId="1"/>
      <queryTableField id="2" name="EloFav" tableColumnId="2"/>
      <queryTableField id="3" name="Winner" tableColumnId="3"/>
      <queryTableField id="4" name="Odds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4D1D2B7-DB6B-4D0A-BB8D-32426ED69632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2F839D-24ED-4E03-BEBB-A86F47D043C9}" name="Table3_2" displayName="Table3_2" ref="A1:E20" tableType="queryTable" totalsRowCount="1">
  <autoFilter ref="A1:E19" xr:uid="{112F839D-24ED-4E03-BEBB-A86F47D043C9}"/>
  <tableColumns count="5">
    <tableColumn id="1" xr3:uid="{A9067F1D-9F36-41AF-8286-01BFFA0C959E}" uniqueName="1" name="PredictedWinner" queryTableFieldId="1" dataDxfId="18" totalsRowDxfId="16"/>
    <tableColumn id="2" xr3:uid="{4C81F4BF-72AE-427A-B958-B19E93D1E313}" uniqueName="2" name="Odds" queryTableFieldId="2"/>
    <tableColumn id="3" xr3:uid="{751F833D-282F-477E-8948-B9DF63F6047F}" uniqueName="3" name="Column1" queryTableFieldId="3"/>
    <tableColumn id="4" xr3:uid="{6F6F8D2F-77E1-4F56-9EC5-CB5D95438E73}" uniqueName="4" name="Column2" queryTableFieldId="4"/>
    <tableColumn id="5" xr3:uid="{6339B717-AC94-4391-B574-7AFAE655F9EE}" uniqueName="5" name="Column3" totalsRowFunction="sum" queryTableFieldId="5" dataDxfId="17" totalsRowDxfId="15">
      <calculatedColumnFormula>IF(Table3_2[[#This Row],[Column1]]="Win",(50*Table3_2[[#This Row],[Odds]])-50,-50)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D7FA7C-A72B-47D0-82A1-277D0B3CD0EA}" name="Table3" displayName="Table3" ref="G1:G19" totalsRowShown="0">
  <autoFilter ref="G1:G19" xr:uid="{9AD7FA7C-A72B-47D0-82A1-277D0B3CD0EA}"/>
  <tableColumns count="1">
    <tableColumn id="1" xr3:uid="{81C7A0B7-28ED-445A-89B8-B6C47CCB96D4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E63CD-37A8-4FE6-9005-A512EA81245C}" name="Table1_2" displayName="Table1_2" ref="A1:F38" tableType="queryTable" totalsRowCount="1">
  <autoFilter ref="A1:F37" xr:uid="{C11E63CD-37A8-4FE6-9005-A512EA81245C}"/>
  <sortState xmlns:xlrd2="http://schemas.microsoft.com/office/spreadsheetml/2017/richdata2" ref="A2:F37">
    <sortCondition descending="1" ref="D1:D37"/>
  </sortState>
  <tableColumns count="6">
    <tableColumn id="1" xr3:uid="{6CA436FB-B565-498E-ADE7-8E3C1BA350FA}" uniqueName="1" name="Prediction" queryTableFieldId="1" dataDxfId="14" totalsRowDxfId="5"/>
    <tableColumn id="2" xr3:uid="{DAF1ADEF-DABA-4385-82CA-0B4B721F6E1A}" uniqueName="2" name="EloFav" queryTableFieldId="2" dataDxfId="13" totalsRowDxfId="4"/>
    <tableColumn id="3" xr3:uid="{4CD30084-A883-4734-B3FF-2EE64BE59096}" uniqueName="3" name="Winner" queryTableFieldId="3" dataDxfId="12" totalsRowDxfId="3"/>
    <tableColumn id="4" xr3:uid="{DA4A7845-742F-4433-AF7D-A23E3AA19E8C}" uniqueName="4" name="Odds" queryTableFieldId="4" dataDxfId="11" totalsRowDxfId="2"/>
    <tableColumn id="5" xr3:uid="{23336004-7C15-4676-87DB-09B33AA46E84}" uniqueName="5" name="Column1" queryTableFieldId="5" dataDxfId="10" totalsRowDxfId="1">
      <calculatedColumnFormula>Table1_2[[#This Row],[EloFav]]=Table1_2[[#This Row],[Winner]]</calculatedColumnFormula>
    </tableColumn>
    <tableColumn id="6" xr3:uid="{4D5D4EC9-76A4-479F-A28A-FA94378FF33B}" uniqueName="6" name="Profit" totalsRowFunction="sum" queryTableFieldId="6" dataDxfId="9" totalsRowDxfId="0">
      <calculatedColumnFormula>IF(Table1_2[[#This Row],[Column1]]=TRUE,($I$1*Table1_2[[#This Row],[Odds]])-$I$1,$I$1*-1)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A9270D-B4C3-403F-8A5D-F70765860C02}" name="Table5_2" displayName="Table5_2" ref="A1:D16" tableType="queryTable" totalsRowShown="0">
  <autoFilter ref="A1:D16" xr:uid="{F0A9270D-B4C3-403F-8A5D-F70765860C02}">
    <filterColumn colId="0">
      <filters>
        <filter val="EloFav"/>
      </filters>
    </filterColumn>
  </autoFilter>
  <tableColumns count="4">
    <tableColumn id="1" xr3:uid="{B13AFE4E-D8D8-40E7-8536-C89404A3608A}" uniqueName="1" name="Column1.1" queryTableFieldId="1" dataDxfId="8"/>
    <tableColumn id="2" xr3:uid="{738DB95B-8D82-4538-B472-607650EC12B0}" uniqueName="2" name="Column1.2" queryTableFieldId="2" dataDxfId="7"/>
    <tableColumn id="3" xr3:uid="{54F9600C-230E-4277-BF3C-4D0C1D99BBD5}" uniqueName="3" name="Column1.3" queryTableFieldId="3" dataDxfId="6"/>
    <tableColumn id="4" xr3:uid="{7CA1C016-DCFF-4F92-9DF1-67B181F08D77}" uniqueName="4" name="Column1.4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B78254-70EA-464C-B5A9-0B76A0C9BC1D}" name="Table5" displayName="Table5" ref="A1:A39" totalsRowShown="0">
  <autoFilter ref="A1:A39" xr:uid="{06B78254-70EA-464C-B5A9-0B76A0C9BC1D}"/>
  <tableColumns count="1">
    <tableColumn id="1" xr3:uid="{E6338F2C-36DD-4734-8715-CF1DC7CE10B4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8672D-A766-4419-A237-E1C3EAAFC6D8}" name="Table1" displayName="Table1" ref="A1:A685" totalsRowShown="0">
  <autoFilter ref="A1:A685" xr:uid="{F448672D-A766-4419-A237-E1C3EAAFC6D8}"/>
  <tableColumns count="1">
    <tableColumn id="1" xr3:uid="{F4AE0E64-7E0F-49CB-9479-E00557DAE4F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B748-E69C-4412-8D98-EF1F7385916D}">
  <sheetPr filterMode="1"/>
  <dimension ref="A2:B98"/>
  <sheetViews>
    <sheetView workbookViewId="0">
      <selection activeCell="B1" sqref="B1"/>
    </sheetView>
  </sheetViews>
  <sheetFormatPr defaultRowHeight="14.5" x14ac:dyDescent="0.35"/>
  <cols>
    <col min="1" max="1" width="29.90625" bestFit="1" customWidth="1"/>
  </cols>
  <sheetData>
    <row r="2" spans="1:2" x14ac:dyDescent="0.35">
      <c r="A2" t="s">
        <v>0</v>
      </c>
    </row>
    <row r="3" spans="1:2" x14ac:dyDescent="0.35">
      <c r="A3" t="s">
        <v>1</v>
      </c>
      <c r="B3" t="s">
        <v>97</v>
      </c>
    </row>
    <row r="4" spans="1:2" hidden="1" x14ac:dyDescent="0.35">
      <c r="A4" t="s">
        <v>2</v>
      </c>
    </row>
    <row r="5" spans="1:2" hidden="1" x14ac:dyDescent="0.35">
      <c r="A5" t="s">
        <v>3</v>
      </c>
    </row>
    <row r="6" spans="1:2" hidden="1" x14ac:dyDescent="0.35">
      <c r="A6" t="s">
        <v>4</v>
      </c>
    </row>
    <row r="7" spans="1:2" hidden="1" x14ac:dyDescent="0.35">
      <c r="A7" t="s">
        <v>5</v>
      </c>
    </row>
    <row r="8" spans="1:2" x14ac:dyDescent="0.35">
      <c r="A8" t="s">
        <v>6</v>
      </c>
      <c r="B8" t="s">
        <v>98</v>
      </c>
    </row>
    <row r="9" spans="1:2" hidden="1" x14ac:dyDescent="0.35">
      <c r="A9" t="s">
        <v>7</v>
      </c>
    </row>
    <row r="10" spans="1:2" hidden="1" x14ac:dyDescent="0.35">
      <c r="A10" t="s">
        <v>8</v>
      </c>
    </row>
    <row r="11" spans="1:2" hidden="1" x14ac:dyDescent="0.35">
      <c r="A11" t="s">
        <v>9</v>
      </c>
    </row>
    <row r="12" spans="1:2" hidden="1" x14ac:dyDescent="0.35">
      <c r="A12" t="s">
        <v>10</v>
      </c>
    </row>
    <row r="13" spans="1:2" hidden="1" x14ac:dyDescent="0.35">
      <c r="A13" t="s">
        <v>11</v>
      </c>
    </row>
    <row r="14" spans="1:2" hidden="1" x14ac:dyDescent="0.35">
      <c r="A14" t="s">
        <v>12</v>
      </c>
    </row>
    <row r="15" spans="1:2" hidden="1" x14ac:dyDescent="0.35">
      <c r="A15" t="s">
        <v>13</v>
      </c>
    </row>
    <row r="16" spans="1:2" hidden="1" x14ac:dyDescent="0.35">
      <c r="A16" t="s">
        <v>14</v>
      </c>
    </row>
    <row r="17" spans="1:1" hidden="1" x14ac:dyDescent="0.35">
      <c r="A17" t="s">
        <v>15</v>
      </c>
    </row>
    <row r="18" spans="1:1" hidden="1" x14ac:dyDescent="0.35">
      <c r="A18" t="s">
        <v>16</v>
      </c>
    </row>
    <row r="19" spans="1:1" hidden="1" x14ac:dyDescent="0.35">
      <c r="A19" t="s">
        <v>17</v>
      </c>
    </row>
    <row r="20" spans="1:1" hidden="1" x14ac:dyDescent="0.35">
      <c r="A20" t="s">
        <v>18</v>
      </c>
    </row>
    <row r="21" spans="1:1" hidden="1" x14ac:dyDescent="0.35">
      <c r="A21" t="s">
        <v>19</v>
      </c>
    </row>
    <row r="22" spans="1:1" hidden="1" x14ac:dyDescent="0.35">
      <c r="A22" t="s">
        <v>20</v>
      </c>
    </row>
    <row r="23" spans="1:1" hidden="1" x14ac:dyDescent="0.35">
      <c r="A23" t="s">
        <v>21</v>
      </c>
    </row>
    <row r="24" spans="1:1" hidden="1" x14ac:dyDescent="0.35">
      <c r="A24" t="s">
        <v>22</v>
      </c>
    </row>
    <row r="25" spans="1:1" hidden="1" x14ac:dyDescent="0.35">
      <c r="A25" t="s">
        <v>23</v>
      </c>
    </row>
    <row r="26" spans="1:1" hidden="1" x14ac:dyDescent="0.35">
      <c r="A26" t="s">
        <v>24</v>
      </c>
    </row>
    <row r="27" spans="1:1" hidden="1" x14ac:dyDescent="0.35">
      <c r="A27" t="s">
        <v>25</v>
      </c>
    </row>
    <row r="28" spans="1:1" hidden="1" x14ac:dyDescent="0.35">
      <c r="A28" t="s">
        <v>26</v>
      </c>
    </row>
    <row r="29" spans="1:1" hidden="1" x14ac:dyDescent="0.35">
      <c r="A29" t="s">
        <v>27</v>
      </c>
    </row>
    <row r="30" spans="1:1" hidden="1" x14ac:dyDescent="0.35">
      <c r="A30" t="s">
        <v>28</v>
      </c>
    </row>
    <row r="31" spans="1:1" hidden="1" x14ac:dyDescent="0.35">
      <c r="A31" t="s">
        <v>29</v>
      </c>
    </row>
    <row r="32" spans="1:1" hidden="1" x14ac:dyDescent="0.35">
      <c r="A32" t="s">
        <v>30</v>
      </c>
    </row>
    <row r="33" spans="1:2" hidden="1" x14ac:dyDescent="0.35">
      <c r="A33" t="s">
        <v>31</v>
      </c>
    </row>
    <row r="34" spans="1:2" hidden="1" x14ac:dyDescent="0.35">
      <c r="A34" t="s">
        <v>32</v>
      </c>
    </row>
    <row r="35" spans="1:2" x14ac:dyDescent="0.35">
      <c r="A35" t="s">
        <v>33</v>
      </c>
      <c r="B35" t="s">
        <v>98</v>
      </c>
    </row>
    <row r="36" spans="1:2" hidden="1" x14ac:dyDescent="0.35">
      <c r="A36" t="s">
        <v>34</v>
      </c>
    </row>
    <row r="37" spans="1:2" hidden="1" x14ac:dyDescent="0.35">
      <c r="A37" t="s">
        <v>35</v>
      </c>
    </row>
    <row r="38" spans="1:2" hidden="1" x14ac:dyDescent="0.35">
      <c r="A38" t="s">
        <v>36</v>
      </c>
    </row>
    <row r="39" spans="1:2" x14ac:dyDescent="0.35">
      <c r="A39" t="s">
        <v>37</v>
      </c>
      <c r="B39" t="s">
        <v>98</v>
      </c>
    </row>
    <row r="40" spans="1:2" hidden="1" x14ac:dyDescent="0.35">
      <c r="A40" t="s">
        <v>38</v>
      </c>
    </row>
    <row r="41" spans="1:2" x14ac:dyDescent="0.35">
      <c r="A41" t="s">
        <v>39</v>
      </c>
      <c r="B41" t="s">
        <v>97</v>
      </c>
    </row>
    <row r="42" spans="1:2" hidden="1" x14ac:dyDescent="0.35">
      <c r="A42" t="s">
        <v>40</v>
      </c>
    </row>
    <row r="43" spans="1:2" hidden="1" x14ac:dyDescent="0.35">
      <c r="A43" t="s">
        <v>41</v>
      </c>
    </row>
    <row r="44" spans="1:2" x14ac:dyDescent="0.35">
      <c r="A44" t="s">
        <v>42</v>
      </c>
      <c r="B44" t="s">
        <v>98</v>
      </c>
    </row>
    <row r="45" spans="1:2" hidden="1" x14ac:dyDescent="0.35">
      <c r="A45" t="s">
        <v>43</v>
      </c>
    </row>
    <row r="46" spans="1:2" hidden="1" x14ac:dyDescent="0.35">
      <c r="A46" t="s">
        <v>44</v>
      </c>
    </row>
    <row r="47" spans="1:2" hidden="1" x14ac:dyDescent="0.35">
      <c r="A47" t="s">
        <v>45</v>
      </c>
    </row>
    <row r="48" spans="1:2" hidden="1" x14ac:dyDescent="0.35">
      <c r="A48" t="s">
        <v>46</v>
      </c>
    </row>
    <row r="49" spans="1:2" hidden="1" x14ac:dyDescent="0.35">
      <c r="A49" t="s">
        <v>47</v>
      </c>
    </row>
    <row r="50" spans="1:2" x14ac:dyDescent="0.35">
      <c r="A50" t="s">
        <v>48</v>
      </c>
      <c r="B50" t="s">
        <v>97</v>
      </c>
    </row>
    <row r="51" spans="1:2" hidden="1" x14ac:dyDescent="0.35">
      <c r="A51" t="s">
        <v>49</v>
      </c>
    </row>
    <row r="52" spans="1:2" hidden="1" x14ac:dyDescent="0.35">
      <c r="A52" t="s">
        <v>50</v>
      </c>
    </row>
    <row r="53" spans="1:2" hidden="1" x14ac:dyDescent="0.35">
      <c r="A53" t="s">
        <v>51</v>
      </c>
    </row>
    <row r="54" spans="1:2" hidden="1" x14ac:dyDescent="0.35">
      <c r="A54" t="s">
        <v>52</v>
      </c>
    </row>
    <row r="55" spans="1:2" hidden="1" x14ac:dyDescent="0.35">
      <c r="A55" t="s">
        <v>53</v>
      </c>
    </row>
    <row r="56" spans="1:2" hidden="1" x14ac:dyDescent="0.35">
      <c r="A56" t="s">
        <v>54</v>
      </c>
    </row>
    <row r="57" spans="1:2" hidden="1" x14ac:dyDescent="0.35">
      <c r="A57" t="s">
        <v>55</v>
      </c>
    </row>
    <row r="58" spans="1:2" hidden="1" x14ac:dyDescent="0.35">
      <c r="A58" t="s">
        <v>56</v>
      </c>
    </row>
    <row r="59" spans="1:2" hidden="1" x14ac:dyDescent="0.35">
      <c r="A59" t="s">
        <v>57</v>
      </c>
    </row>
    <row r="60" spans="1:2" hidden="1" x14ac:dyDescent="0.35">
      <c r="A60" t="s">
        <v>58</v>
      </c>
    </row>
    <row r="61" spans="1:2" hidden="1" x14ac:dyDescent="0.35">
      <c r="A61" t="s">
        <v>59</v>
      </c>
    </row>
    <row r="62" spans="1:2" x14ac:dyDescent="0.35">
      <c r="A62" t="s">
        <v>60</v>
      </c>
      <c r="B62" t="s">
        <v>99</v>
      </c>
    </row>
    <row r="63" spans="1:2" hidden="1" x14ac:dyDescent="0.35">
      <c r="A63" t="s">
        <v>61</v>
      </c>
    </row>
    <row r="64" spans="1:2" hidden="1" x14ac:dyDescent="0.35">
      <c r="A64" t="s">
        <v>62</v>
      </c>
    </row>
    <row r="65" spans="1:2" hidden="1" x14ac:dyDescent="0.35">
      <c r="A65" t="s">
        <v>63</v>
      </c>
    </row>
    <row r="66" spans="1:2" hidden="1" x14ac:dyDescent="0.35">
      <c r="A66" t="s">
        <v>64</v>
      </c>
    </row>
    <row r="67" spans="1:2" hidden="1" x14ac:dyDescent="0.35">
      <c r="A67" t="s">
        <v>65</v>
      </c>
    </row>
    <row r="68" spans="1:2" hidden="1" x14ac:dyDescent="0.35">
      <c r="A68" t="s">
        <v>66</v>
      </c>
    </row>
    <row r="69" spans="1:2" hidden="1" x14ac:dyDescent="0.35">
      <c r="A69" t="s">
        <v>67</v>
      </c>
    </row>
    <row r="70" spans="1:2" hidden="1" x14ac:dyDescent="0.35">
      <c r="A70" t="s">
        <v>68</v>
      </c>
    </row>
    <row r="71" spans="1:2" hidden="1" x14ac:dyDescent="0.35">
      <c r="A71" t="s">
        <v>69</v>
      </c>
    </row>
    <row r="72" spans="1:2" hidden="1" x14ac:dyDescent="0.35">
      <c r="A72" t="s">
        <v>70</v>
      </c>
    </row>
    <row r="73" spans="1:2" hidden="1" x14ac:dyDescent="0.35">
      <c r="A73" t="s">
        <v>71</v>
      </c>
    </row>
    <row r="74" spans="1:2" hidden="1" x14ac:dyDescent="0.35">
      <c r="A74" t="s">
        <v>72</v>
      </c>
    </row>
    <row r="75" spans="1:2" hidden="1" x14ac:dyDescent="0.35">
      <c r="A75" t="s">
        <v>73</v>
      </c>
    </row>
    <row r="76" spans="1:2" hidden="1" x14ac:dyDescent="0.35">
      <c r="A76" t="s">
        <v>74</v>
      </c>
    </row>
    <row r="77" spans="1:2" x14ac:dyDescent="0.35">
      <c r="A77" t="s">
        <v>75</v>
      </c>
      <c r="B77" t="s">
        <v>98</v>
      </c>
    </row>
    <row r="78" spans="1:2" hidden="1" x14ac:dyDescent="0.35">
      <c r="A78" t="s">
        <v>76</v>
      </c>
    </row>
    <row r="79" spans="1:2" hidden="1" x14ac:dyDescent="0.35">
      <c r="A79" t="s">
        <v>77</v>
      </c>
    </row>
    <row r="80" spans="1:2" x14ac:dyDescent="0.35">
      <c r="A80" t="s">
        <v>96</v>
      </c>
      <c r="B80" t="s">
        <v>99</v>
      </c>
    </row>
    <row r="81" spans="1:2" x14ac:dyDescent="0.35">
      <c r="A81" t="s">
        <v>78</v>
      </c>
      <c r="B81" t="s">
        <v>99</v>
      </c>
    </row>
    <row r="82" spans="1:2" hidden="1" x14ac:dyDescent="0.35">
      <c r="A82" t="s">
        <v>79</v>
      </c>
    </row>
    <row r="83" spans="1:2" hidden="1" x14ac:dyDescent="0.35">
      <c r="A83" t="s">
        <v>80</v>
      </c>
    </row>
    <row r="84" spans="1:2" hidden="1" x14ac:dyDescent="0.35">
      <c r="A84" t="s">
        <v>81</v>
      </c>
    </row>
    <row r="85" spans="1:2" hidden="1" x14ac:dyDescent="0.35">
      <c r="A85" t="s">
        <v>82</v>
      </c>
    </row>
    <row r="86" spans="1:2" hidden="1" x14ac:dyDescent="0.35">
      <c r="A86" t="s">
        <v>83</v>
      </c>
    </row>
    <row r="87" spans="1:2" hidden="1" x14ac:dyDescent="0.35">
      <c r="A87" t="s">
        <v>84</v>
      </c>
    </row>
    <row r="88" spans="1:2" hidden="1" x14ac:dyDescent="0.35">
      <c r="A88" t="s">
        <v>85</v>
      </c>
    </row>
    <row r="89" spans="1:2" hidden="1" x14ac:dyDescent="0.35">
      <c r="A89" t="s">
        <v>86</v>
      </c>
    </row>
    <row r="90" spans="1:2" hidden="1" x14ac:dyDescent="0.35">
      <c r="A90" t="s">
        <v>87</v>
      </c>
    </row>
    <row r="91" spans="1:2" hidden="1" x14ac:dyDescent="0.35">
      <c r="A91" t="s">
        <v>88</v>
      </c>
    </row>
    <row r="92" spans="1:2" x14ac:dyDescent="0.35">
      <c r="A92" t="s">
        <v>89</v>
      </c>
      <c r="B92" t="s">
        <v>98</v>
      </c>
    </row>
    <row r="93" spans="1:2" hidden="1" x14ac:dyDescent="0.35">
      <c r="A93" t="s">
        <v>90</v>
      </c>
    </row>
    <row r="94" spans="1:2" hidden="1" x14ac:dyDescent="0.35">
      <c r="A94" t="s">
        <v>91</v>
      </c>
    </row>
    <row r="95" spans="1:2" hidden="1" x14ac:dyDescent="0.35">
      <c r="A95" t="s">
        <v>92</v>
      </c>
    </row>
    <row r="96" spans="1:2" hidden="1" x14ac:dyDescent="0.35">
      <c r="A96" t="s">
        <v>93</v>
      </c>
    </row>
    <row r="97" spans="1:1" hidden="1" x14ac:dyDescent="0.35">
      <c r="A97" t="s">
        <v>94</v>
      </c>
    </row>
    <row r="98" spans="1:1" hidden="1" x14ac:dyDescent="0.35">
      <c r="A98" t="s">
        <v>95</v>
      </c>
    </row>
  </sheetData>
  <autoFilter ref="A2:B98" xr:uid="{4CE9B748-E69C-4412-8D98-EF1F7385916D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5811-E84B-4AE7-BA87-8D35A292FA26}">
  <dimension ref="A1:J20"/>
  <sheetViews>
    <sheetView workbookViewId="0">
      <selection sqref="A1:E20"/>
    </sheetView>
  </sheetViews>
  <sheetFormatPr defaultRowHeight="14.5" x14ac:dyDescent="0.35"/>
  <cols>
    <col min="1" max="1" width="24.81640625" bestFit="1" customWidth="1"/>
    <col min="2" max="2" width="7.54296875" bestFit="1" customWidth="1"/>
    <col min="3" max="3" width="10.6328125" bestFit="1" customWidth="1"/>
    <col min="7" max="7" width="60.54296875" bestFit="1" customWidth="1"/>
  </cols>
  <sheetData>
    <row r="1" spans="1:10" x14ac:dyDescent="0.35">
      <c r="A1" t="s">
        <v>242</v>
      </c>
      <c r="B1" t="s">
        <v>131</v>
      </c>
      <c r="C1" t="s">
        <v>127</v>
      </c>
      <c r="D1" t="s">
        <v>282</v>
      </c>
      <c r="E1" t="s">
        <v>283</v>
      </c>
    </row>
    <row r="2" spans="1:10" x14ac:dyDescent="0.35">
      <c r="A2" s="1" t="s">
        <v>264</v>
      </c>
      <c r="B2">
        <v>2.2799999999999998</v>
      </c>
      <c r="E2">
        <f>IF(Table3_2[[#This Row],[Column1]]="Win",(50*Table3_2[[#This Row],[Odds]])-50,-50)</f>
        <v>-50</v>
      </c>
      <c r="G2" t="s">
        <v>246</v>
      </c>
      <c r="I2" t="s">
        <v>264</v>
      </c>
    </row>
    <row r="3" spans="1:10" x14ac:dyDescent="0.35">
      <c r="A3" s="1" t="s">
        <v>265</v>
      </c>
      <c r="B3">
        <v>1.94</v>
      </c>
      <c r="C3" t="s">
        <v>244</v>
      </c>
      <c r="E3">
        <f>IF(Table3_2[[#This Row],[Column1]]="Win",(50*Table3_2[[#This Row],[Odds]])-50,-50)</f>
        <v>47</v>
      </c>
      <c r="G3" t="s">
        <v>330</v>
      </c>
      <c r="I3" t="s">
        <v>267</v>
      </c>
      <c r="J3">
        <v>-50</v>
      </c>
    </row>
    <row r="4" spans="1:10" x14ac:dyDescent="0.35">
      <c r="A4" s="1" t="s">
        <v>266</v>
      </c>
      <c r="B4">
        <v>2.4500000000000002</v>
      </c>
      <c r="C4" t="s">
        <v>243</v>
      </c>
      <c r="E4">
        <f>IF(Table3_2[[#This Row],[Column1]]="Win",(50*Table3_2[[#This Row],[Odds]])-50,-50)</f>
        <v>-50</v>
      </c>
      <c r="G4" t="s">
        <v>331</v>
      </c>
      <c r="I4" t="s">
        <v>268</v>
      </c>
      <c r="J4">
        <v>-50</v>
      </c>
    </row>
    <row r="5" spans="1:10" x14ac:dyDescent="0.35">
      <c r="A5" s="1" t="s">
        <v>267</v>
      </c>
      <c r="B5">
        <v>2.2599999999999998</v>
      </c>
      <c r="C5" t="s">
        <v>243</v>
      </c>
      <c r="E5">
        <f>IF(Table3_2[[#This Row],[Column1]]="Win",(50*Table3_2[[#This Row],[Odds]])-50,-50)</f>
        <v>-50</v>
      </c>
      <c r="G5" t="s">
        <v>248</v>
      </c>
      <c r="H5">
        <v>-50</v>
      </c>
      <c r="I5" t="s">
        <v>269</v>
      </c>
      <c r="J5">
        <v>53.5</v>
      </c>
    </row>
    <row r="6" spans="1:10" x14ac:dyDescent="0.35">
      <c r="A6" s="1" t="s">
        <v>268</v>
      </c>
      <c r="B6">
        <v>2.09</v>
      </c>
      <c r="C6" t="s">
        <v>243</v>
      </c>
      <c r="E6">
        <f>IF(Table3_2[[#This Row],[Column1]]="Win",(50*Table3_2[[#This Row],[Odds]])-50,-50)</f>
        <v>-50</v>
      </c>
      <c r="G6" t="s">
        <v>332</v>
      </c>
      <c r="I6" t="s">
        <v>270</v>
      </c>
      <c r="J6">
        <v>-50</v>
      </c>
    </row>
    <row r="7" spans="1:10" x14ac:dyDescent="0.35">
      <c r="A7" s="1" t="s">
        <v>269</v>
      </c>
      <c r="B7">
        <v>2.0699999999999998</v>
      </c>
      <c r="C7" t="s">
        <v>244</v>
      </c>
      <c r="E7">
        <f>IF(Table3_2[[#This Row],[Column1]]="Win",(50*Table3_2[[#This Row],[Odds]])-50,-50)</f>
        <v>53.499999999999986</v>
      </c>
      <c r="G7" t="s">
        <v>333</v>
      </c>
      <c r="I7" t="s">
        <v>271</v>
      </c>
      <c r="J7">
        <v>-50</v>
      </c>
    </row>
    <row r="8" spans="1:10" x14ac:dyDescent="0.35">
      <c r="A8" s="1" t="s">
        <v>270</v>
      </c>
      <c r="B8">
        <v>2.93</v>
      </c>
      <c r="C8" t="s">
        <v>243</v>
      </c>
      <c r="E8">
        <f>IF(Table3_2[[#This Row],[Column1]]="Win",(50*Table3_2[[#This Row],[Odds]])-50,-50)</f>
        <v>-50</v>
      </c>
      <c r="G8" t="s">
        <v>334</v>
      </c>
      <c r="I8" t="s">
        <v>272</v>
      </c>
    </row>
    <row r="9" spans="1:10" x14ac:dyDescent="0.35">
      <c r="A9" s="1" t="s">
        <v>271</v>
      </c>
      <c r="B9">
        <v>2.42</v>
      </c>
      <c r="C9" t="s">
        <v>243</v>
      </c>
      <c r="E9">
        <f>IF(Table3_2[[#This Row],[Column1]]="Win",(50*Table3_2[[#This Row],[Odds]])-50,-50)</f>
        <v>-50</v>
      </c>
      <c r="G9" t="s">
        <v>335</v>
      </c>
      <c r="I9" t="s">
        <v>274</v>
      </c>
      <c r="J9">
        <v>169.5</v>
      </c>
    </row>
    <row r="10" spans="1:10" x14ac:dyDescent="0.35">
      <c r="A10" s="1" t="s">
        <v>272</v>
      </c>
      <c r="B10">
        <v>2.0099999999999998</v>
      </c>
      <c r="E10">
        <f>IF(Table3_2[[#This Row],[Column1]]="Win",(50*Table3_2[[#This Row],[Odds]])-50,-50)</f>
        <v>-50</v>
      </c>
      <c r="G10" t="s">
        <v>259</v>
      </c>
      <c r="H10">
        <v>169.5</v>
      </c>
      <c r="I10" t="s">
        <v>280</v>
      </c>
      <c r="J10">
        <v>94</v>
      </c>
    </row>
    <row r="11" spans="1:10" x14ac:dyDescent="0.35">
      <c r="A11" s="1" t="s">
        <v>273</v>
      </c>
      <c r="B11">
        <v>1.91</v>
      </c>
      <c r="C11" t="s">
        <v>244</v>
      </c>
      <c r="E11">
        <f>IF(Table3_2[[#This Row],[Column1]]="Win",(50*Table3_2[[#This Row],[Odds]])-50,-50)</f>
        <v>45.5</v>
      </c>
      <c r="G11" t="s">
        <v>260</v>
      </c>
      <c r="H11">
        <v>89</v>
      </c>
      <c r="I11" t="s">
        <v>281</v>
      </c>
      <c r="J11">
        <v>-50</v>
      </c>
    </row>
    <row r="12" spans="1:10" x14ac:dyDescent="0.35">
      <c r="A12" s="1" t="s">
        <v>274</v>
      </c>
      <c r="B12">
        <v>4.3899999999999997</v>
      </c>
      <c r="C12" t="s">
        <v>244</v>
      </c>
      <c r="E12">
        <f>IF(Table3_2[[#This Row],[Column1]]="Win",(50*Table3_2[[#This Row],[Odds]])-50,-50)</f>
        <v>169.49999999999997</v>
      </c>
      <c r="G12" t="s">
        <v>251</v>
      </c>
      <c r="H12">
        <v>53</v>
      </c>
      <c r="J12">
        <f>SUM(J2:J11)</f>
        <v>67</v>
      </c>
    </row>
    <row r="13" spans="1:10" x14ac:dyDescent="0.35">
      <c r="A13" s="1" t="s">
        <v>275</v>
      </c>
      <c r="B13">
        <v>2.78</v>
      </c>
      <c r="C13" t="s">
        <v>244</v>
      </c>
      <c r="E13">
        <f>IF(Table3_2[[#This Row],[Column1]]="Win",(50*Table3_2[[#This Row],[Odds]])-50,-50)</f>
        <v>89</v>
      </c>
      <c r="G13" t="s">
        <v>253</v>
      </c>
      <c r="H13">
        <v>53</v>
      </c>
    </row>
    <row r="14" spans="1:10" x14ac:dyDescent="0.35">
      <c r="A14" s="1" t="s">
        <v>276</v>
      </c>
      <c r="B14">
        <v>2.06</v>
      </c>
      <c r="C14" t="s">
        <v>244</v>
      </c>
      <c r="E14">
        <f>IF(Table3_2[[#This Row],[Column1]]="Win",(50*Table3_2[[#This Row],[Odds]])-50,-50)</f>
        <v>53</v>
      </c>
      <c r="G14" t="s">
        <v>336</v>
      </c>
    </row>
    <row r="15" spans="1:10" x14ac:dyDescent="0.35">
      <c r="A15" s="2" t="s">
        <v>277</v>
      </c>
      <c r="B15" s="3">
        <v>1.95</v>
      </c>
      <c r="C15" s="3" t="s">
        <v>243</v>
      </c>
      <c r="D15" s="3"/>
      <c r="E15" s="3">
        <f>IF(Table3_2[[#This Row],[Column1]]="Win",(50*Table3_2[[#This Row],[Odds]])-50,-50)</f>
        <v>-50</v>
      </c>
      <c r="G15" t="s">
        <v>262</v>
      </c>
      <c r="H15">
        <v>94</v>
      </c>
    </row>
    <row r="16" spans="1:10" x14ac:dyDescent="0.35">
      <c r="A16" s="2" t="s">
        <v>278</v>
      </c>
      <c r="B16" s="3">
        <v>2.06</v>
      </c>
      <c r="C16" s="3" t="s">
        <v>244</v>
      </c>
      <c r="D16" s="3"/>
      <c r="E16" s="3">
        <f>IF(Table3_2[[#This Row],[Column1]]="Win",(50*Table3_2[[#This Row],[Odds]])-50,-50)</f>
        <v>53</v>
      </c>
      <c r="G16" t="s">
        <v>263</v>
      </c>
      <c r="H16">
        <v>-50</v>
      </c>
    </row>
    <row r="17" spans="1:8" x14ac:dyDescent="0.35">
      <c r="A17" s="1" t="s">
        <v>279</v>
      </c>
      <c r="B17">
        <v>2.15</v>
      </c>
      <c r="C17" t="s">
        <v>243</v>
      </c>
      <c r="E17">
        <f>IF(Table3_2[[#This Row],[Column1]]="Win",(50*Table3_2[[#This Row],[Odds]])-50,-50)</f>
        <v>-50</v>
      </c>
      <c r="H17">
        <f>SUM(H2:H16)</f>
        <v>358.5</v>
      </c>
    </row>
    <row r="18" spans="1:8" x14ac:dyDescent="0.35">
      <c r="A18" s="1" t="s">
        <v>280</v>
      </c>
      <c r="B18">
        <v>2.88</v>
      </c>
      <c r="C18" t="s">
        <v>244</v>
      </c>
      <c r="E18">
        <f>IF(Table3_2[[#This Row],[Column1]]="Win",(50*Table3_2[[#This Row],[Odds]])-50,-50)</f>
        <v>94</v>
      </c>
    </row>
    <row r="19" spans="1:8" x14ac:dyDescent="0.35">
      <c r="A19" s="1" t="s">
        <v>281</v>
      </c>
      <c r="B19">
        <v>3.55</v>
      </c>
      <c r="C19" t="s">
        <v>243</v>
      </c>
      <c r="E19">
        <f>IF(Table3_2[[#This Row],[Column1]]="Win",(50*Table3_2[[#This Row],[Odds]])-50,-50)</f>
        <v>-50</v>
      </c>
    </row>
    <row r="20" spans="1:8" x14ac:dyDescent="0.35">
      <c r="A20" s="1"/>
      <c r="E20" s="1">
        <f>SUBTOTAL(109,Table3_2[Column3])</f>
        <v>104.49999999999997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4891-2224-4BDD-ACA1-99102DF91887}">
  <dimension ref="A1:G20"/>
  <sheetViews>
    <sheetView workbookViewId="0">
      <selection activeCell="A16" sqref="A16"/>
    </sheetView>
  </sheetViews>
  <sheetFormatPr defaultRowHeight="14.5" x14ac:dyDescent="0.35"/>
  <cols>
    <col min="1" max="1" width="24.6328125" bestFit="1" customWidth="1"/>
    <col min="7" max="7" width="52.6328125" bestFit="1" customWidth="1"/>
  </cols>
  <sheetData>
    <row r="1" spans="1:7" x14ac:dyDescent="0.35">
      <c r="A1" t="s">
        <v>100</v>
      </c>
      <c r="C1" t="s">
        <v>120</v>
      </c>
      <c r="G1" t="s">
        <v>127</v>
      </c>
    </row>
    <row r="2" spans="1:7" x14ac:dyDescent="0.35">
      <c r="A2" t="s">
        <v>101</v>
      </c>
      <c r="C2" t="s">
        <v>101</v>
      </c>
      <c r="G2" t="s">
        <v>246</v>
      </c>
    </row>
    <row r="3" spans="1:7" x14ac:dyDescent="0.35">
      <c r="A3" t="s">
        <v>102</v>
      </c>
      <c r="C3" t="s">
        <v>121</v>
      </c>
      <c r="G3" t="s">
        <v>254</v>
      </c>
    </row>
    <row r="4" spans="1:7" x14ac:dyDescent="0.35">
      <c r="A4" t="s">
        <v>103</v>
      </c>
      <c r="C4" t="s">
        <v>102</v>
      </c>
      <c r="G4" t="s">
        <v>255</v>
      </c>
    </row>
    <row r="5" spans="1:7" x14ac:dyDescent="0.35">
      <c r="A5" t="s">
        <v>104</v>
      </c>
      <c r="C5" t="s">
        <v>122</v>
      </c>
      <c r="G5" t="s">
        <v>247</v>
      </c>
    </row>
    <row r="6" spans="1:7" x14ac:dyDescent="0.35">
      <c r="A6" t="s">
        <v>105</v>
      </c>
      <c r="C6" t="s">
        <v>103</v>
      </c>
      <c r="G6" t="s">
        <v>248</v>
      </c>
    </row>
    <row r="7" spans="1:7" x14ac:dyDescent="0.35">
      <c r="A7" t="s">
        <v>106</v>
      </c>
      <c r="C7" t="s">
        <v>104</v>
      </c>
      <c r="G7" t="s">
        <v>249</v>
      </c>
    </row>
    <row r="8" spans="1:7" x14ac:dyDescent="0.35">
      <c r="A8" t="s">
        <v>107</v>
      </c>
      <c r="C8" t="s">
        <v>105</v>
      </c>
      <c r="G8" t="s">
        <v>256</v>
      </c>
    </row>
    <row r="9" spans="1:7" x14ac:dyDescent="0.35">
      <c r="A9" t="s">
        <v>108</v>
      </c>
      <c r="C9" t="s">
        <v>107</v>
      </c>
      <c r="G9" t="s">
        <v>257</v>
      </c>
    </row>
    <row r="10" spans="1:7" x14ac:dyDescent="0.35">
      <c r="A10" t="s">
        <v>109</v>
      </c>
      <c r="C10" t="s">
        <v>123</v>
      </c>
      <c r="G10" t="s">
        <v>258</v>
      </c>
    </row>
    <row r="11" spans="1:7" x14ac:dyDescent="0.35">
      <c r="A11" t="s">
        <v>110</v>
      </c>
      <c r="C11" t="s">
        <v>108</v>
      </c>
      <c r="G11" t="s">
        <v>250</v>
      </c>
    </row>
    <row r="12" spans="1:7" x14ac:dyDescent="0.35">
      <c r="A12" t="s">
        <v>111</v>
      </c>
      <c r="C12" t="s">
        <v>109</v>
      </c>
      <c r="G12" t="s">
        <v>259</v>
      </c>
    </row>
    <row r="13" spans="1:7" x14ac:dyDescent="0.35">
      <c r="A13" t="s">
        <v>112</v>
      </c>
      <c r="C13" t="s">
        <v>124</v>
      </c>
      <c r="G13" t="s">
        <v>260</v>
      </c>
    </row>
    <row r="14" spans="1:7" x14ac:dyDescent="0.35">
      <c r="A14" t="s">
        <v>113</v>
      </c>
      <c r="C14" t="s">
        <v>116</v>
      </c>
      <c r="G14" t="s">
        <v>251</v>
      </c>
    </row>
    <row r="15" spans="1:7" x14ac:dyDescent="0.35">
      <c r="A15" t="s">
        <v>114</v>
      </c>
      <c r="C15" t="s">
        <v>118</v>
      </c>
      <c r="G15" t="s">
        <v>252</v>
      </c>
    </row>
    <row r="16" spans="1:7" x14ac:dyDescent="0.35">
      <c r="A16" t="s">
        <v>115</v>
      </c>
      <c r="C16" t="s">
        <v>119</v>
      </c>
      <c r="G16" t="s">
        <v>253</v>
      </c>
    </row>
    <row r="17" spans="1:7" x14ac:dyDescent="0.35">
      <c r="A17" t="s">
        <v>116</v>
      </c>
      <c r="G17" t="s">
        <v>261</v>
      </c>
    </row>
    <row r="18" spans="1:7" x14ac:dyDescent="0.35">
      <c r="A18" t="s">
        <v>117</v>
      </c>
      <c r="G18" t="s">
        <v>262</v>
      </c>
    </row>
    <row r="19" spans="1:7" x14ac:dyDescent="0.35">
      <c r="A19" t="s">
        <v>118</v>
      </c>
      <c r="G19" t="s">
        <v>263</v>
      </c>
    </row>
    <row r="20" spans="1:7" x14ac:dyDescent="0.35">
      <c r="A20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1CC3-6D64-4862-8B46-ACFED5790A05}">
  <dimension ref="A1:I38"/>
  <sheetViews>
    <sheetView tabSelected="1" topLeftCell="A20" workbookViewId="0">
      <selection activeCell="F38" sqref="F38"/>
    </sheetView>
  </sheetViews>
  <sheetFormatPr defaultRowHeight="14.5" x14ac:dyDescent="0.35"/>
  <cols>
    <col min="1" max="1" width="11.6328125" bestFit="1" customWidth="1"/>
    <col min="2" max="2" width="21.26953125" bestFit="1" customWidth="1"/>
    <col min="3" max="3" width="19.1796875" bestFit="1" customWidth="1"/>
    <col min="4" max="4" width="7.453125" bestFit="1" customWidth="1"/>
    <col min="5" max="5" width="10.54296875" bestFit="1" customWidth="1"/>
    <col min="6" max="6" width="7.81640625" bestFit="1" customWidth="1"/>
  </cols>
  <sheetData>
    <row r="1" spans="1:9" x14ac:dyDescent="0.35">
      <c r="A1" t="s">
        <v>128</v>
      </c>
      <c r="B1" t="s">
        <v>129</v>
      </c>
      <c r="C1" t="s">
        <v>130</v>
      </c>
      <c r="D1" t="s">
        <v>131</v>
      </c>
      <c r="E1" t="s">
        <v>127</v>
      </c>
      <c r="F1" t="s">
        <v>136</v>
      </c>
      <c r="I1">
        <v>500</v>
      </c>
    </row>
    <row r="2" spans="1:9" x14ac:dyDescent="0.35">
      <c r="A2" s="1" t="s">
        <v>129</v>
      </c>
      <c r="B2" s="1" t="s">
        <v>329</v>
      </c>
      <c r="C2" s="1" t="s">
        <v>189</v>
      </c>
      <c r="D2" s="1">
        <v>2.93</v>
      </c>
      <c r="E2" s="1" t="b">
        <f>Table1_2[[#This Row],[EloFav]]=Table1_2[[#This Row],[Winner]]</f>
        <v>0</v>
      </c>
      <c r="F2" s="1">
        <f>IF(Table1_2[[#This Row],[Column1]]=TRUE,($I$1*Table1_2[[#This Row],[Odds]])-$I$1,$I$1*-1)</f>
        <v>-500</v>
      </c>
    </row>
    <row r="3" spans="1:9" x14ac:dyDescent="0.35">
      <c r="A3" s="1" t="s">
        <v>129</v>
      </c>
      <c r="B3" s="1" t="s">
        <v>174</v>
      </c>
      <c r="C3" s="1" t="s">
        <v>174</v>
      </c>
      <c r="D3" s="1">
        <v>2.69</v>
      </c>
      <c r="E3" s="1" t="b">
        <f>Table1_2[[#This Row],[EloFav]]=Table1_2[[#This Row],[Winner]]</f>
        <v>1</v>
      </c>
      <c r="F3" s="1">
        <f>IF(Table1_2[[#This Row],[Column1]]=TRUE,($I$1*Table1_2[[#This Row],[Odds]])-$I$1,$I$1*-1)</f>
        <v>845</v>
      </c>
    </row>
    <row r="4" spans="1:9" x14ac:dyDescent="0.35">
      <c r="A4" s="1" t="s">
        <v>129</v>
      </c>
      <c r="B4" s="1" t="s">
        <v>190</v>
      </c>
      <c r="C4" s="1" t="s">
        <v>190</v>
      </c>
      <c r="D4" s="1">
        <v>2.69</v>
      </c>
      <c r="E4" s="1" t="b">
        <f>Table1_2[[#This Row],[EloFav]]=Table1_2[[#This Row],[Winner]]</f>
        <v>1</v>
      </c>
      <c r="F4" s="1">
        <f>IF(Table1_2[[#This Row],[Column1]]=TRUE,($I$1*Table1_2[[#This Row],[Odds]])-$I$1,$I$1*-1)</f>
        <v>845</v>
      </c>
    </row>
    <row r="5" spans="1:9" x14ac:dyDescent="0.35">
      <c r="A5" s="1" t="s">
        <v>129</v>
      </c>
      <c r="B5" s="1" t="s">
        <v>340</v>
      </c>
      <c r="C5" s="1" t="s">
        <v>341</v>
      </c>
      <c r="D5" s="1">
        <v>2.58</v>
      </c>
      <c r="E5" s="1" t="b">
        <f>Table1_2[[#This Row],[EloFav]]=Table1_2[[#This Row],[Winner]]</f>
        <v>0</v>
      </c>
      <c r="F5" s="1">
        <f>IF(Table1_2[[#This Row],[Column1]]=TRUE,($I$1*Table1_2[[#This Row],[Odds]])-$I$1,$I$1*-1)</f>
        <v>-500</v>
      </c>
    </row>
    <row r="6" spans="1:9" x14ac:dyDescent="0.35">
      <c r="A6" s="1" t="s">
        <v>129</v>
      </c>
      <c r="B6" s="1" t="s">
        <v>339</v>
      </c>
      <c r="C6" s="1" t="s">
        <v>339</v>
      </c>
      <c r="D6" s="1">
        <v>2.56</v>
      </c>
      <c r="E6" s="1" t="b">
        <f>Table1_2[[#This Row],[EloFav]]=Table1_2[[#This Row],[Winner]]</f>
        <v>1</v>
      </c>
      <c r="F6" s="1">
        <f>IF(Table1_2[[#This Row],[Column1]]=TRUE,($I$1*Table1_2[[#This Row],[Odds]])-$I$1,$I$1*-1)</f>
        <v>780</v>
      </c>
    </row>
    <row r="7" spans="1:9" x14ac:dyDescent="0.35">
      <c r="A7" s="1" t="s">
        <v>129</v>
      </c>
      <c r="B7" s="1" t="s">
        <v>296</v>
      </c>
      <c r="C7" s="1" t="s">
        <v>296</v>
      </c>
      <c r="D7" s="1">
        <v>2.48</v>
      </c>
      <c r="E7" s="1" t="b">
        <f>Table1_2[[#This Row],[EloFav]]=Table1_2[[#This Row],[Winner]]</f>
        <v>1</v>
      </c>
      <c r="F7" s="1">
        <f>IF(Table1_2[[#This Row],[Column1]]=TRUE,($I$1*Table1_2[[#This Row],[Odds]])-$I$1,$I$1*-1)</f>
        <v>740</v>
      </c>
    </row>
    <row r="8" spans="1:9" x14ac:dyDescent="0.35">
      <c r="A8" s="1" t="s">
        <v>129</v>
      </c>
      <c r="B8" s="1" t="s">
        <v>305</v>
      </c>
      <c r="C8" s="1" t="s">
        <v>306</v>
      </c>
      <c r="D8" s="1">
        <v>2.44</v>
      </c>
      <c r="E8" s="1" t="b">
        <f>Table1_2[[#This Row],[EloFav]]=Table1_2[[#This Row],[Winner]]</f>
        <v>0</v>
      </c>
      <c r="F8" s="1">
        <f>IF(Table1_2[[#This Row],[Column1]]=TRUE,($I$1*Table1_2[[#This Row],[Odds]])-$I$1,$I$1*-1)</f>
        <v>-500</v>
      </c>
    </row>
    <row r="9" spans="1:9" x14ac:dyDescent="0.35">
      <c r="A9" s="1" t="s">
        <v>129</v>
      </c>
      <c r="B9" s="1" t="s">
        <v>183</v>
      </c>
      <c r="C9" s="1" t="s">
        <v>177</v>
      </c>
      <c r="D9" s="1">
        <v>2.34</v>
      </c>
      <c r="E9" s="1" t="b">
        <f>Table1_2[[#This Row],[EloFav]]=Table1_2[[#This Row],[Winner]]</f>
        <v>0</v>
      </c>
      <c r="F9" s="1">
        <f>IF(Table1_2[[#This Row],[Column1]]=TRUE,($I$1*Table1_2[[#This Row],[Odds]])-$I$1,$I$1*-1)</f>
        <v>-500</v>
      </c>
    </row>
    <row r="10" spans="1:9" x14ac:dyDescent="0.35">
      <c r="A10" s="1" t="s">
        <v>129</v>
      </c>
      <c r="B10" s="1" t="s">
        <v>304</v>
      </c>
      <c r="C10" s="1" t="s">
        <v>186</v>
      </c>
      <c r="D10" s="1">
        <v>2.29</v>
      </c>
      <c r="E10" s="1" t="b">
        <f>Table1_2[[#This Row],[EloFav]]=Table1_2[[#This Row],[Winner]]</f>
        <v>0</v>
      </c>
      <c r="F10" s="1">
        <f>IF(Table1_2[[#This Row],[Column1]]=TRUE,($I$1*Table1_2[[#This Row],[Odds]])-$I$1,$I$1*-1)</f>
        <v>-500</v>
      </c>
    </row>
    <row r="11" spans="1:9" x14ac:dyDescent="0.35">
      <c r="A11" s="1" t="s">
        <v>129</v>
      </c>
      <c r="B11" s="1" t="s">
        <v>308</v>
      </c>
      <c r="C11" s="1" t="s">
        <v>307</v>
      </c>
      <c r="D11" s="1">
        <v>2.25</v>
      </c>
      <c r="E11" s="1" t="b">
        <f>Table1_2[[#This Row],[EloFav]]=Table1_2[[#This Row],[Winner]]</f>
        <v>0</v>
      </c>
      <c r="F11" s="1">
        <f>IF(Table1_2[[#This Row],[Column1]]=TRUE,($I$1*Table1_2[[#This Row],[Odds]])-$I$1,$I$1*-1)</f>
        <v>-500</v>
      </c>
    </row>
    <row r="12" spans="1:9" x14ac:dyDescent="0.35">
      <c r="A12" s="1" t="s">
        <v>129</v>
      </c>
      <c r="B12" s="1" t="s">
        <v>297</v>
      </c>
      <c r="C12" s="1" t="s">
        <v>297</v>
      </c>
      <c r="D12" s="1">
        <v>2.23</v>
      </c>
      <c r="E12" s="1" t="b">
        <f>Table1_2[[#This Row],[EloFav]]=Table1_2[[#This Row],[Winner]]</f>
        <v>1</v>
      </c>
      <c r="F12" s="1">
        <f>IF(Table1_2[[#This Row],[Column1]]=TRUE,($I$1*Table1_2[[#This Row],[Odds]])-$I$1,$I$1*-1)</f>
        <v>615</v>
      </c>
    </row>
    <row r="13" spans="1:9" x14ac:dyDescent="0.35">
      <c r="A13" s="1" t="s">
        <v>129</v>
      </c>
      <c r="B13" s="1" t="s">
        <v>179</v>
      </c>
      <c r="C13" s="1" t="s">
        <v>295</v>
      </c>
      <c r="D13" s="1">
        <v>2.2200000000000002</v>
      </c>
      <c r="E13" s="1" t="b">
        <f>Table1_2[[#This Row],[EloFav]]=Table1_2[[#This Row],[Winner]]</f>
        <v>0</v>
      </c>
      <c r="F13" s="1">
        <f>IF(Table1_2[[#This Row],[Column1]]=TRUE,($I$1*Table1_2[[#This Row],[Odds]])-$I$1,$I$1*-1)</f>
        <v>-500</v>
      </c>
    </row>
    <row r="14" spans="1:9" x14ac:dyDescent="0.35">
      <c r="A14" s="1" t="s">
        <v>129</v>
      </c>
      <c r="B14" s="1" t="s">
        <v>237</v>
      </c>
      <c r="C14" s="1" t="s">
        <v>132</v>
      </c>
      <c r="D14" s="1">
        <v>2.21</v>
      </c>
      <c r="E14" s="1" t="b">
        <f>Table1_2[[#This Row],[EloFav]]=Table1_2[[#This Row],[Winner]]</f>
        <v>0</v>
      </c>
      <c r="F14" s="1">
        <f>IF(Table1_2[[#This Row],[Column1]]=TRUE,($I$1*Table1_2[[#This Row],[Odds]])-$I$1,$I$1*-1)</f>
        <v>-500</v>
      </c>
    </row>
    <row r="15" spans="1:9" x14ac:dyDescent="0.35">
      <c r="A15" s="1" t="s">
        <v>129</v>
      </c>
      <c r="B15" s="1" t="s">
        <v>179</v>
      </c>
      <c r="C15" s="1" t="s">
        <v>179</v>
      </c>
      <c r="D15" s="1">
        <v>2.2000000000000002</v>
      </c>
      <c r="E15" s="1" t="b">
        <f>Table1_2[[#This Row],[EloFav]]=Table1_2[[#This Row],[Winner]]</f>
        <v>1</v>
      </c>
      <c r="F15" s="1">
        <f>IF(Table1_2[[#This Row],[Column1]]=TRUE,($I$1*Table1_2[[#This Row],[Odds]])-$I$1,$I$1*-1)</f>
        <v>600</v>
      </c>
    </row>
    <row r="16" spans="1:9" x14ac:dyDescent="0.35">
      <c r="A16" s="1" t="s">
        <v>129</v>
      </c>
      <c r="B16" s="1" t="s">
        <v>238</v>
      </c>
      <c r="C16" s="1" t="s">
        <v>238</v>
      </c>
      <c r="D16" s="1">
        <v>2.17</v>
      </c>
      <c r="E16" s="1" t="b">
        <f>Table1_2[[#This Row],[EloFav]]=Table1_2[[#This Row],[Winner]]</f>
        <v>1</v>
      </c>
      <c r="F16" s="1">
        <f>IF(Table1_2[[#This Row],[Column1]]=TRUE,($I$1*Table1_2[[#This Row],[Odds]])-$I$1,$I$1*-1)</f>
        <v>585</v>
      </c>
    </row>
    <row r="17" spans="1:6" x14ac:dyDescent="0.35">
      <c r="A17" s="1" t="s">
        <v>129</v>
      </c>
      <c r="B17" s="1" t="s">
        <v>309</v>
      </c>
      <c r="C17" s="1" t="s">
        <v>310</v>
      </c>
      <c r="D17" s="1">
        <v>2.17</v>
      </c>
      <c r="E17" s="1" t="b">
        <f>Table1_2[[#This Row],[EloFav]]=Table1_2[[#This Row],[Winner]]</f>
        <v>0</v>
      </c>
      <c r="F17" s="1">
        <f>IF(Table1_2[[#This Row],[Column1]]=TRUE,($I$1*Table1_2[[#This Row],[Odds]])-$I$1,$I$1*-1)</f>
        <v>-500</v>
      </c>
    </row>
    <row r="18" spans="1:6" x14ac:dyDescent="0.35">
      <c r="A18" s="1" t="s">
        <v>129</v>
      </c>
      <c r="B18" s="1" t="s">
        <v>184</v>
      </c>
      <c r="C18" s="1" t="s">
        <v>184</v>
      </c>
      <c r="D18" s="1">
        <v>2.15</v>
      </c>
      <c r="E18" s="1" t="b">
        <f>Table1_2[[#This Row],[EloFav]]=Table1_2[[#This Row],[Winner]]</f>
        <v>1</v>
      </c>
      <c r="F18" s="1">
        <f>IF(Table1_2[[#This Row],[Column1]]=TRUE,($I$1*Table1_2[[#This Row],[Odds]])-$I$1,$I$1*-1)</f>
        <v>575</v>
      </c>
    </row>
    <row r="19" spans="1:6" x14ac:dyDescent="0.35">
      <c r="A19" s="1" t="s">
        <v>129</v>
      </c>
      <c r="B19" s="1" t="s">
        <v>173</v>
      </c>
      <c r="C19" s="1" t="s">
        <v>173</v>
      </c>
      <c r="D19" s="1">
        <v>2.15</v>
      </c>
      <c r="E19" s="1" t="b">
        <f>Table1_2[[#This Row],[EloFav]]=Table1_2[[#This Row],[Winner]]</f>
        <v>1</v>
      </c>
      <c r="F19" s="1">
        <f>IF(Table1_2[[#This Row],[Column1]]=TRUE,($I$1*Table1_2[[#This Row],[Odds]])-$I$1,$I$1*-1)</f>
        <v>575</v>
      </c>
    </row>
    <row r="20" spans="1:6" x14ac:dyDescent="0.35">
      <c r="A20" s="1" t="s">
        <v>129</v>
      </c>
      <c r="B20" s="1" t="s">
        <v>236</v>
      </c>
      <c r="C20" s="1" t="s">
        <v>175</v>
      </c>
      <c r="D20" s="1">
        <v>2.14</v>
      </c>
      <c r="E20" s="1" t="b">
        <f>Table1_2[[#This Row],[EloFav]]=Table1_2[[#This Row],[Winner]]</f>
        <v>0</v>
      </c>
      <c r="F20" s="1">
        <f>IF(Table1_2[[#This Row],[Column1]]=TRUE,($I$1*Table1_2[[#This Row],[Odds]])-$I$1,$I$1*-1)</f>
        <v>-500</v>
      </c>
    </row>
    <row r="21" spans="1:6" x14ac:dyDescent="0.35">
      <c r="A21" s="1" t="s">
        <v>129</v>
      </c>
      <c r="B21" s="1" t="s">
        <v>187</v>
      </c>
      <c r="C21" s="1" t="s">
        <v>187</v>
      </c>
      <c r="D21" s="1">
        <v>2.13</v>
      </c>
      <c r="E21" s="1" t="b">
        <f>Table1_2[[#This Row],[EloFav]]=Table1_2[[#This Row],[Winner]]</f>
        <v>1</v>
      </c>
      <c r="F21" s="1">
        <f>IF(Table1_2[[#This Row],[Column1]]=TRUE,($I$1*Table1_2[[#This Row],[Odds]])-$I$1,$I$1*-1)</f>
        <v>565</v>
      </c>
    </row>
    <row r="22" spans="1:6" x14ac:dyDescent="0.35">
      <c r="A22" s="1" t="s">
        <v>129</v>
      </c>
      <c r="B22" s="1" t="s">
        <v>180</v>
      </c>
      <c r="C22" s="1" t="s">
        <v>181</v>
      </c>
      <c r="D22" s="1">
        <v>2.13</v>
      </c>
      <c r="E22" s="1" t="b">
        <f>Table1_2[[#This Row],[EloFav]]=Table1_2[[#This Row],[Winner]]</f>
        <v>0</v>
      </c>
      <c r="F22" s="1">
        <f>IF(Table1_2[[#This Row],[Column1]]=TRUE,($I$1*Table1_2[[#This Row],[Odds]])-$I$1,$I$1*-1)</f>
        <v>-500</v>
      </c>
    </row>
    <row r="23" spans="1:6" x14ac:dyDescent="0.35">
      <c r="A23" s="1" t="s">
        <v>129</v>
      </c>
      <c r="B23" s="1" t="s">
        <v>170</v>
      </c>
      <c r="C23" s="1" t="s">
        <v>174</v>
      </c>
      <c r="D23" s="1">
        <v>2.12</v>
      </c>
      <c r="E23" s="1" t="b">
        <f>Table1_2[[#This Row],[EloFav]]=Table1_2[[#This Row],[Winner]]</f>
        <v>0</v>
      </c>
      <c r="F23" s="1">
        <f>IF(Table1_2[[#This Row],[Column1]]=TRUE,($I$1*Table1_2[[#This Row],[Odds]])-$I$1,$I$1*-1)</f>
        <v>-500</v>
      </c>
    </row>
    <row r="24" spans="1:6" x14ac:dyDescent="0.35">
      <c r="A24" s="1" t="s">
        <v>129</v>
      </c>
      <c r="B24" s="1" t="s">
        <v>191</v>
      </c>
      <c r="C24" s="1" t="s">
        <v>185</v>
      </c>
      <c r="D24" s="1">
        <v>2.11</v>
      </c>
      <c r="E24" s="1" t="b">
        <f>Table1_2[[#This Row],[EloFav]]=Table1_2[[#This Row],[Winner]]</f>
        <v>0</v>
      </c>
      <c r="F24" s="1">
        <f>IF(Table1_2[[#This Row],[Column1]]=TRUE,($I$1*Table1_2[[#This Row],[Odds]])-$I$1,$I$1*-1)</f>
        <v>-500</v>
      </c>
    </row>
    <row r="25" spans="1:6" x14ac:dyDescent="0.35">
      <c r="A25" s="1" t="s">
        <v>129</v>
      </c>
      <c r="B25" s="1" t="s">
        <v>176</v>
      </c>
      <c r="C25" s="1" t="s">
        <v>176</v>
      </c>
      <c r="D25" s="1">
        <v>2.11</v>
      </c>
      <c r="E25" s="1" t="b">
        <f>Table1_2[[#This Row],[EloFav]]=Table1_2[[#This Row],[Winner]]</f>
        <v>1</v>
      </c>
      <c r="F25" s="1">
        <f>IF(Table1_2[[#This Row],[Column1]]=TRUE,($I$1*Table1_2[[#This Row],[Odds]])-$I$1,$I$1*-1)</f>
        <v>555</v>
      </c>
    </row>
    <row r="26" spans="1:6" x14ac:dyDescent="0.35">
      <c r="A26" s="1" t="s">
        <v>129</v>
      </c>
      <c r="B26" s="1" t="s">
        <v>192</v>
      </c>
      <c r="C26" s="1" t="s">
        <v>193</v>
      </c>
      <c r="D26" s="1">
        <v>2.1</v>
      </c>
      <c r="E26" s="1" t="b">
        <f>Table1_2[[#This Row],[EloFav]]=Table1_2[[#This Row],[Winner]]</f>
        <v>0</v>
      </c>
      <c r="F26" s="1">
        <f>IF(Table1_2[[#This Row],[Column1]]=TRUE,($I$1*Table1_2[[#This Row],[Odds]])-$I$1,$I$1*-1)</f>
        <v>-500</v>
      </c>
    </row>
    <row r="27" spans="1:6" x14ac:dyDescent="0.35">
      <c r="A27" s="1" t="s">
        <v>129</v>
      </c>
      <c r="B27" s="1" t="s">
        <v>171</v>
      </c>
      <c r="C27" s="1" t="s">
        <v>171</v>
      </c>
      <c r="D27" s="1">
        <v>2.0499999999999998</v>
      </c>
      <c r="E27" s="1" t="b">
        <f>Table1_2[[#This Row],[EloFav]]=Table1_2[[#This Row],[Winner]]</f>
        <v>1</v>
      </c>
      <c r="F27" s="1">
        <f>IF(Table1_2[[#This Row],[Column1]]=TRUE,($I$1*Table1_2[[#This Row],[Odds]])-$I$1,$I$1*-1)</f>
        <v>525</v>
      </c>
    </row>
    <row r="28" spans="1:6" x14ac:dyDescent="0.35">
      <c r="A28" s="1" t="s">
        <v>129</v>
      </c>
      <c r="B28" s="1" t="s">
        <v>178</v>
      </c>
      <c r="C28" s="1" t="s">
        <v>178</v>
      </c>
      <c r="D28" s="1">
        <v>2.0499999999999998</v>
      </c>
      <c r="E28" s="1" t="b">
        <f>Table1_2[[#This Row],[EloFav]]=Table1_2[[#This Row],[Winner]]</f>
        <v>1</v>
      </c>
      <c r="F28" s="1">
        <f>IF(Table1_2[[#This Row],[Column1]]=TRUE,($I$1*Table1_2[[#This Row],[Odds]])-$I$1,$I$1*-1)</f>
        <v>525</v>
      </c>
    </row>
    <row r="29" spans="1:6" x14ac:dyDescent="0.35">
      <c r="A29" s="1" t="s">
        <v>129</v>
      </c>
      <c r="B29" s="1" t="s">
        <v>169</v>
      </c>
      <c r="C29" s="1" t="s">
        <v>189</v>
      </c>
      <c r="D29" s="1">
        <v>2.04</v>
      </c>
      <c r="E29" s="1" t="b">
        <f>Table1_2[[#This Row],[EloFav]]=Table1_2[[#This Row],[Winner]]</f>
        <v>0</v>
      </c>
      <c r="F29" s="1">
        <f>IF(Table1_2[[#This Row],[Column1]]=TRUE,($I$1*Table1_2[[#This Row],[Odds]])-$I$1,$I$1*-1)</f>
        <v>-500</v>
      </c>
    </row>
    <row r="30" spans="1:6" x14ac:dyDescent="0.35">
      <c r="A30" s="1" t="s">
        <v>129</v>
      </c>
      <c r="B30" s="1" t="s">
        <v>194</v>
      </c>
      <c r="C30" s="1" t="s">
        <v>194</v>
      </c>
      <c r="D30" s="1">
        <v>2.04</v>
      </c>
      <c r="E30" s="1" t="b">
        <f>Table1_2[[#This Row],[EloFav]]=Table1_2[[#This Row],[Winner]]</f>
        <v>1</v>
      </c>
      <c r="F30" s="1">
        <f>IF(Table1_2[[#This Row],[Column1]]=TRUE,($I$1*Table1_2[[#This Row],[Odds]])-$I$1,$I$1*-1)</f>
        <v>520</v>
      </c>
    </row>
    <row r="31" spans="1:6" x14ac:dyDescent="0.35">
      <c r="A31" s="1" t="s">
        <v>129</v>
      </c>
      <c r="B31" s="1" t="s">
        <v>135</v>
      </c>
      <c r="C31" s="1" t="s">
        <v>135</v>
      </c>
      <c r="D31" s="1">
        <v>2.02</v>
      </c>
      <c r="E31" s="1" t="b">
        <f>Table1_2[[#This Row],[EloFav]]=Table1_2[[#This Row],[Winner]]</f>
        <v>1</v>
      </c>
      <c r="F31" s="1">
        <f>IF(Table1_2[[#This Row],[Column1]]=TRUE,($I$1*Table1_2[[#This Row],[Odds]])-$I$1,$I$1*-1)</f>
        <v>510</v>
      </c>
    </row>
    <row r="32" spans="1:6" x14ac:dyDescent="0.35">
      <c r="A32" s="1" t="s">
        <v>129</v>
      </c>
      <c r="B32" s="1" t="s">
        <v>133</v>
      </c>
      <c r="C32" s="1" t="s">
        <v>134</v>
      </c>
      <c r="D32" s="1">
        <v>2.0099999999999998</v>
      </c>
      <c r="E32" s="1" t="b">
        <f>Table1_2[[#This Row],[EloFav]]=Table1_2[[#This Row],[Winner]]</f>
        <v>0</v>
      </c>
      <c r="F32" s="1">
        <f>IF(Table1_2[[#This Row],[Column1]]=TRUE,($I$1*Table1_2[[#This Row],[Odds]])-$I$1,$I$1*-1)</f>
        <v>-500</v>
      </c>
    </row>
    <row r="33" spans="1:6" x14ac:dyDescent="0.35">
      <c r="A33" s="1" t="s">
        <v>129</v>
      </c>
      <c r="B33" s="1" t="s">
        <v>135</v>
      </c>
      <c r="C33" s="1" t="s">
        <v>135</v>
      </c>
      <c r="D33" s="1">
        <v>2</v>
      </c>
      <c r="E33" s="1" t="b">
        <f>Table1_2[[#This Row],[EloFav]]=Table1_2[[#This Row],[Winner]]</f>
        <v>1</v>
      </c>
      <c r="F33" s="1">
        <f>IF(Table1_2[[#This Row],[Column1]]=TRUE,($I$1*Table1_2[[#This Row],[Odds]])-$I$1,$I$1*-1)</f>
        <v>500</v>
      </c>
    </row>
    <row r="34" spans="1:6" x14ac:dyDescent="0.35">
      <c r="A34" s="1" t="s">
        <v>129</v>
      </c>
      <c r="B34" s="1" t="s">
        <v>195</v>
      </c>
      <c r="C34" s="1" t="s">
        <v>196</v>
      </c>
      <c r="D34" s="1">
        <v>2</v>
      </c>
      <c r="E34" s="1" t="b">
        <f>Table1_2[[#This Row],[EloFav]]=Table1_2[[#This Row],[Winner]]</f>
        <v>0</v>
      </c>
      <c r="F34" s="1">
        <f>IF(Table1_2[[#This Row],[Column1]]=TRUE,($I$1*Table1_2[[#This Row],[Odds]])-$I$1,$I$1*-1)</f>
        <v>-500</v>
      </c>
    </row>
    <row r="35" spans="1:6" x14ac:dyDescent="0.35">
      <c r="A35" s="1" t="s">
        <v>129</v>
      </c>
      <c r="B35" s="1" t="s">
        <v>188</v>
      </c>
      <c r="C35" s="1" t="s">
        <v>188</v>
      </c>
      <c r="D35" s="1">
        <v>2</v>
      </c>
      <c r="E35" s="1" t="b">
        <f>Table1_2[[#This Row],[EloFav]]=Table1_2[[#This Row],[Winner]]</f>
        <v>1</v>
      </c>
      <c r="F35" s="1">
        <f>IF(Table1_2[[#This Row],[Column1]]=TRUE,($I$1*Table1_2[[#This Row],[Odds]])-$I$1,$I$1*-1)</f>
        <v>500</v>
      </c>
    </row>
    <row r="36" spans="1:6" x14ac:dyDescent="0.35">
      <c r="A36" s="1" t="s">
        <v>129</v>
      </c>
      <c r="B36" s="1" t="s">
        <v>197</v>
      </c>
      <c r="C36" s="1" t="s">
        <v>197</v>
      </c>
      <c r="D36" s="1">
        <v>2</v>
      </c>
      <c r="E36" s="1" t="b">
        <f>Table1_2[[#This Row],[EloFav]]=Table1_2[[#This Row],[Winner]]</f>
        <v>1</v>
      </c>
      <c r="F36" s="1">
        <f>IF(Table1_2[[#This Row],[Column1]]=TRUE,($I$1*Table1_2[[#This Row],[Odds]])-$I$1,$I$1*-1)</f>
        <v>500</v>
      </c>
    </row>
    <row r="37" spans="1:6" x14ac:dyDescent="0.35">
      <c r="A37" s="1" t="s">
        <v>129</v>
      </c>
      <c r="B37" s="1" t="s">
        <v>182</v>
      </c>
      <c r="C37" s="1" t="s">
        <v>172</v>
      </c>
      <c r="D37" s="1">
        <v>2</v>
      </c>
      <c r="E37" s="1" t="b">
        <f>Table1_2[[#This Row],[EloFav]]=Table1_2[[#This Row],[Winner]]</f>
        <v>0</v>
      </c>
      <c r="F37" s="1">
        <f>IF(Table1_2[[#This Row],[Column1]]=TRUE,($I$1*Table1_2[[#This Row],[Odds]])-$I$1,$I$1*-1)</f>
        <v>-500</v>
      </c>
    </row>
    <row r="38" spans="1:6" x14ac:dyDescent="0.35">
      <c r="A38" s="1"/>
      <c r="B38" s="1"/>
      <c r="C38" s="1"/>
      <c r="D38" s="1"/>
      <c r="E38" s="1"/>
      <c r="F38" s="1">
        <f>SUBTOTAL(109,Table1_2[Profit])</f>
        <v>1860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FF2E-15F7-432D-8F51-00459C52548C}">
  <dimension ref="A1:D16"/>
  <sheetViews>
    <sheetView workbookViewId="0">
      <selection sqref="A1:D16"/>
    </sheetView>
  </sheetViews>
  <sheetFormatPr defaultRowHeight="14.5" x14ac:dyDescent="0.35"/>
  <cols>
    <col min="1" max="1" width="12.08984375" bestFit="1" customWidth="1"/>
    <col min="2" max="3" width="24.81640625" bestFit="1" customWidth="1"/>
    <col min="4" max="4" width="12.08984375" bestFit="1" customWidth="1"/>
  </cols>
  <sheetData>
    <row r="1" spans="1:4" x14ac:dyDescent="0.35">
      <c r="A1" t="s">
        <v>512</v>
      </c>
      <c r="B1" t="s">
        <v>513</v>
      </c>
      <c r="C1" t="s">
        <v>514</v>
      </c>
      <c r="D1" t="s">
        <v>515</v>
      </c>
    </row>
    <row r="2" spans="1:4" x14ac:dyDescent="0.35">
      <c r="A2" s="1" t="s">
        <v>516</v>
      </c>
      <c r="B2" s="1" t="s">
        <v>264</v>
      </c>
      <c r="C2" s="1" t="s">
        <v>264</v>
      </c>
      <c r="D2">
        <v>2.2799999999999998</v>
      </c>
    </row>
    <row r="3" spans="1:4" hidden="1" x14ac:dyDescent="0.35">
      <c r="A3" s="1" t="s">
        <v>517</v>
      </c>
      <c r="B3" s="1" t="s">
        <v>266</v>
      </c>
      <c r="C3" s="1" t="s">
        <v>518</v>
      </c>
      <c r="D3">
        <v>2.4500000000000002</v>
      </c>
    </row>
    <row r="4" spans="1:4" hidden="1" x14ac:dyDescent="0.35">
      <c r="A4" s="1" t="s">
        <v>517</v>
      </c>
      <c r="B4" s="1" t="s">
        <v>267</v>
      </c>
      <c r="C4" s="1" t="s">
        <v>519</v>
      </c>
      <c r="D4">
        <v>2.2599999999999998</v>
      </c>
    </row>
    <row r="5" spans="1:4" hidden="1" x14ac:dyDescent="0.35">
      <c r="A5" s="1" t="s">
        <v>517</v>
      </c>
      <c r="B5" s="1" t="s">
        <v>268</v>
      </c>
      <c r="C5" s="1" t="s">
        <v>268</v>
      </c>
      <c r="D5">
        <v>2.09</v>
      </c>
    </row>
    <row r="6" spans="1:4" hidden="1" x14ac:dyDescent="0.35">
      <c r="A6" s="1" t="s">
        <v>517</v>
      </c>
      <c r="B6" s="1" t="s">
        <v>269</v>
      </c>
      <c r="C6" s="1" t="s">
        <v>269</v>
      </c>
      <c r="D6">
        <v>2.0699999999999998</v>
      </c>
    </row>
    <row r="7" spans="1:4" hidden="1" x14ac:dyDescent="0.35">
      <c r="A7" s="1" t="s">
        <v>517</v>
      </c>
      <c r="B7" s="1" t="s">
        <v>270</v>
      </c>
      <c r="C7" s="1" t="s">
        <v>270</v>
      </c>
      <c r="D7">
        <v>2.93</v>
      </c>
    </row>
    <row r="8" spans="1:4" hidden="1" x14ac:dyDescent="0.35">
      <c r="A8" s="1" t="s">
        <v>517</v>
      </c>
      <c r="B8" s="1" t="s">
        <v>271</v>
      </c>
      <c r="C8" s="1" t="s">
        <v>271</v>
      </c>
      <c r="D8">
        <v>2.42</v>
      </c>
    </row>
    <row r="9" spans="1:4" hidden="1" x14ac:dyDescent="0.35">
      <c r="A9" s="1" t="s">
        <v>517</v>
      </c>
      <c r="B9" s="1" t="s">
        <v>272</v>
      </c>
      <c r="C9" s="1" t="s">
        <v>520</v>
      </c>
      <c r="D9">
        <v>2.0099999999999998</v>
      </c>
    </row>
    <row r="10" spans="1:4" hidden="1" x14ac:dyDescent="0.35">
      <c r="A10" s="1" t="s">
        <v>517</v>
      </c>
      <c r="B10" s="1" t="s">
        <v>274</v>
      </c>
      <c r="C10" s="1" t="s">
        <v>274</v>
      </c>
      <c r="D10">
        <v>4.3899999999999997</v>
      </c>
    </row>
    <row r="11" spans="1:4" hidden="1" x14ac:dyDescent="0.35">
      <c r="A11" s="1" t="s">
        <v>517</v>
      </c>
      <c r="B11" s="1" t="s">
        <v>275</v>
      </c>
      <c r="C11" s="1" t="s">
        <v>275</v>
      </c>
      <c r="D11">
        <v>2.78</v>
      </c>
    </row>
    <row r="12" spans="1:4" x14ac:dyDescent="0.35">
      <c r="A12" s="1" t="s">
        <v>516</v>
      </c>
      <c r="B12" s="1" t="s">
        <v>276</v>
      </c>
      <c r="C12" s="1" t="s">
        <v>521</v>
      </c>
      <c r="D12">
        <v>2.06</v>
      </c>
    </row>
    <row r="13" spans="1:4" x14ac:dyDescent="0.35">
      <c r="A13" s="1" t="s">
        <v>516</v>
      </c>
      <c r="B13" s="1" t="s">
        <v>278</v>
      </c>
      <c r="C13" s="1" t="s">
        <v>522</v>
      </c>
      <c r="D13">
        <v>2.06</v>
      </c>
    </row>
    <row r="14" spans="1:4" hidden="1" x14ac:dyDescent="0.35">
      <c r="A14" s="1" t="s">
        <v>517</v>
      </c>
      <c r="B14" s="1" t="s">
        <v>279</v>
      </c>
      <c r="C14" s="1" t="s">
        <v>279</v>
      </c>
      <c r="D14">
        <v>2.15</v>
      </c>
    </row>
    <row r="15" spans="1:4" x14ac:dyDescent="0.35">
      <c r="A15" s="1" t="s">
        <v>516</v>
      </c>
      <c r="B15" s="1" t="s">
        <v>280</v>
      </c>
      <c r="C15" s="1" t="s">
        <v>280</v>
      </c>
      <c r="D15">
        <v>2.88</v>
      </c>
    </row>
    <row r="16" spans="1:4" hidden="1" x14ac:dyDescent="0.35">
      <c r="A16" s="1" t="s">
        <v>517</v>
      </c>
      <c r="B16" s="1" t="s">
        <v>281</v>
      </c>
      <c r="C16" s="1" t="s">
        <v>281</v>
      </c>
      <c r="D16">
        <v>3.55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3EEB-6DBB-4640-AC3A-6D4DDD47D7F0}">
  <dimension ref="A1:A44"/>
  <sheetViews>
    <sheetView workbookViewId="0">
      <selection activeCell="C7" sqref="C7"/>
    </sheetView>
  </sheetViews>
  <sheetFormatPr defaultRowHeight="14.5" x14ac:dyDescent="0.35"/>
  <cols>
    <col min="1" max="1" width="55" bestFit="1" customWidth="1"/>
  </cols>
  <sheetData>
    <row r="1" spans="1:1" x14ac:dyDescent="0.35">
      <c r="A1" t="s">
        <v>535</v>
      </c>
    </row>
    <row r="2" spans="1:1" x14ac:dyDescent="0.35">
      <c r="A2" t="s">
        <v>536</v>
      </c>
    </row>
    <row r="3" spans="1:1" x14ac:dyDescent="0.35">
      <c r="A3" t="s">
        <v>537</v>
      </c>
    </row>
    <row r="4" spans="1:1" x14ac:dyDescent="0.35">
      <c r="A4" t="s">
        <v>538</v>
      </c>
    </row>
    <row r="5" spans="1:1" x14ac:dyDescent="0.35">
      <c r="A5" t="s">
        <v>539</v>
      </c>
    </row>
    <row r="6" spans="1:1" x14ac:dyDescent="0.35">
      <c r="A6" t="s">
        <v>540</v>
      </c>
    </row>
    <row r="7" spans="1:1" x14ac:dyDescent="0.35">
      <c r="A7" t="s">
        <v>541</v>
      </c>
    </row>
    <row r="8" spans="1:1" x14ac:dyDescent="0.35">
      <c r="A8" t="s">
        <v>542</v>
      </c>
    </row>
    <row r="9" spans="1:1" x14ac:dyDescent="0.35">
      <c r="A9" t="s">
        <v>543</v>
      </c>
    </row>
    <row r="10" spans="1:1" x14ac:dyDescent="0.35">
      <c r="A10" t="s">
        <v>544</v>
      </c>
    </row>
    <row r="11" spans="1:1" x14ac:dyDescent="0.35">
      <c r="A11" t="s">
        <v>545</v>
      </c>
    </row>
    <row r="12" spans="1:1" x14ac:dyDescent="0.35">
      <c r="A12" t="s">
        <v>546</v>
      </c>
    </row>
    <row r="13" spans="1:1" x14ac:dyDescent="0.35">
      <c r="A13" t="s">
        <v>547</v>
      </c>
    </row>
    <row r="14" spans="1:1" x14ac:dyDescent="0.35">
      <c r="A14" t="s">
        <v>548</v>
      </c>
    </row>
    <row r="15" spans="1:1" x14ac:dyDescent="0.35">
      <c r="A15" t="s">
        <v>549</v>
      </c>
    </row>
    <row r="16" spans="1:1" x14ac:dyDescent="0.35">
      <c r="A16" t="s">
        <v>550</v>
      </c>
    </row>
    <row r="17" spans="1:1" x14ac:dyDescent="0.35">
      <c r="A17" t="s">
        <v>551</v>
      </c>
    </row>
    <row r="18" spans="1:1" x14ac:dyDescent="0.35">
      <c r="A18" t="s">
        <v>552</v>
      </c>
    </row>
    <row r="19" spans="1:1" x14ac:dyDescent="0.35">
      <c r="A19" t="s">
        <v>553</v>
      </c>
    </row>
    <row r="20" spans="1:1" x14ac:dyDescent="0.35">
      <c r="A20" t="s">
        <v>554</v>
      </c>
    </row>
    <row r="21" spans="1:1" x14ac:dyDescent="0.35">
      <c r="A21" t="s">
        <v>555</v>
      </c>
    </row>
    <row r="22" spans="1:1" x14ac:dyDescent="0.35">
      <c r="A22" t="s">
        <v>556</v>
      </c>
    </row>
    <row r="23" spans="1:1" x14ac:dyDescent="0.35">
      <c r="A23" t="s">
        <v>557</v>
      </c>
    </row>
    <row r="24" spans="1:1" x14ac:dyDescent="0.35">
      <c r="A24" t="s">
        <v>558</v>
      </c>
    </row>
    <row r="25" spans="1:1" x14ac:dyDescent="0.35">
      <c r="A25" t="s">
        <v>559</v>
      </c>
    </row>
    <row r="26" spans="1:1" x14ac:dyDescent="0.35">
      <c r="A26" t="s">
        <v>560</v>
      </c>
    </row>
    <row r="27" spans="1:1" x14ac:dyDescent="0.35">
      <c r="A27" t="s">
        <v>561</v>
      </c>
    </row>
    <row r="28" spans="1:1" x14ac:dyDescent="0.35">
      <c r="A28" t="s">
        <v>562</v>
      </c>
    </row>
    <row r="29" spans="1:1" x14ac:dyDescent="0.35">
      <c r="A29" t="s">
        <v>563</v>
      </c>
    </row>
    <row r="30" spans="1:1" x14ac:dyDescent="0.35">
      <c r="A30" t="s">
        <v>564</v>
      </c>
    </row>
    <row r="31" spans="1:1" x14ac:dyDescent="0.35">
      <c r="A31" t="s">
        <v>565</v>
      </c>
    </row>
    <row r="32" spans="1:1" x14ac:dyDescent="0.35">
      <c r="A32" t="s">
        <v>566</v>
      </c>
    </row>
    <row r="33" spans="1:1" x14ac:dyDescent="0.35">
      <c r="A33" t="s">
        <v>567</v>
      </c>
    </row>
    <row r="34" spans="1:1" x14ac:dyDescent="0.35">
      <c r="A34" t="s">
        <v>568</v>
      </c>
    </row>
    <row r="35" spans="1:1" x14ac:dyDescent="0.35">
      <c r="A35" t="s">
        <v>569</v>
      </c>
    </row>
    <row r="36" spans="1:1" x14ac:dyDescent="0.35">
      <c r="A36" t="s">
        <v>570</v>
      </c>
    </row>
    <row r="37" spans="1:1" x14ac:dyDescent="0.35">
      <c r="A37" t="s">
        <v>571</v>
      </c>
    </row>
    <row r="38" spans="1:1" x14ac:dyDescent="0.35">
      <c r="A38" t="s">
        <v>572</v>
      </c>
    </row>
    <row r="39" spans="1:1" x14ac:dyDescent="0.35">
      <c r="A39" t="s">
        <v>573</v>
      </c>
    </row>
    <row r="40" spans="1:1" x14ac:dyDescent="0.35">
      <c r="A40" t="s">
        <v>574</v>
      </c>
    </row>
    <row r="41" spans="1:1" x14ac:dyDescent="0.35">
      <c r="A41" t="s">
        <v>575</v>
      </c>
    </row>
    <row r="42" spans="1:1" x14ac:dyDescent="0.35">
      <c r="A42" t="s">
        <v>576</v>
      </c>
    </row>
    <row r="43" spans="1:1" x14ac:dyDescent="0.35">
      <c r="A43" t="s">
        <v>577</v>
      </c>
    </row>
    <row r="44" spans="1:1" x14ac:dyDescent="0.35">
      <c r="A44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42EE-71B1-4169-AE8C-5210DD182E05}">
  <dimension ref="A1:A39"/>
  <sheetViews>
    <sheetView workbookViewId="0">
      <selection activeCell="A2" sqref="A2:A39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127</v>
      </c>
    </row>
    <row r="2" spans="1:1" x14ac:dyDescent="0.35">
      <c r="A2" t="s">
        <v>498</v>
      </c>
    </row>
    <row r="3" spans="1:1" x14ac:dyDescent="0.35">
      <c r="A3" t="s">
        <v>499</v>
      </c>
    </row>
    <row r="4" spans="1:1" x14ac:dyDescent="0.35">
      <c r="A4" t="s">
        <v>500</v>
      </c>
    </row>
    <row r="5" spans="1:1" x14ac:dyDescent="0.35">
      <c r="A5" t="s">
        <v>501</v>
      </c>
    </row>
    <row r="6" spans="1:1" x14ac:dyDescent="0.35">
      <c r="A6" t="s">
        <v>246</v>
      </c>
    </row>
    <row r="7" spans="1:1" x14ac:dyDescent="0.35">
      <c r="A7" t="s">
        <v>523</v>
      </c>
    </row>
    <row r="8" spans="1:1" x14ac:dyDescent="0.35">
      <c r="A8" t="s">
        <v>502</v>
      </c>
    </row>
    <row r="9" spans="1:1" x14ac:dyDescent="0.35">
      <c r="A9" t="s">
        <v>503</v>
      </c>
    </row>
    <row r="10" spans="1:1" x14ac:dyDescent="0.35">
      <c r="A10" t="s">
        <v>504</v>
      </c>
    </row>
    <row r="11" spans="1:1" x14ac:dyDescent="0.35">
      <c r="A11" t="s">
        <v>330</v>
      </c>
    </row>
    <row r="12" spans="1:1" x14ac:dyDescent="0.35">
      <c r="A12" t="s">
        <v>331</v>
      </c>
    </row>
    <row r="13" spans="1:1" x14ac:dyDescent="0.35">
      <c r="A13" t="s">
        <v>533</v>
      </c>
    </row>
    <row r="14" spans="1:1" x14ac:dyDescent="0.35">
      <c r="A14" t="s">
        <v>332</v>
      </c>
    </row>
    <row r="15" spans="1:1" x14ac:dyDescent="0.35">
      <c r="A15" t="s">
        <v>333</v>
      </c>
    </row>
    <row r="16" spans="1:1" x14ac:dyDescent="0.35">
      <c r="A16" t="s">
        <v>334</v>
      </c>
    </row>
    <row r="17" spans="1:1" x14ac:dyDescent="0.35">
      <c r="A17" t="s">
        <v>505</v>
      </c>
    </row>
    <row r="18" spans="1:1" x14ac:dyDescent="0.35">
      <c r="A18" t="s">
        <v>506</v>
      </c>
    </row>
    <row r="19" spans="1:1" x14ac:dyDescent="0.35">
      <c r="A19" t="s">
        <v>335</v>
      </c>
    </row>
    <row r="20" spans="1:1" x14ac:dyDescent="0.35">
      <c r="A20" t="s">
        <v>507</v>
      </c>
    </row>
    <row r="21" spans="1:1" x14ac:dyDescent="0.35">
      <c r="A21" t="s">
        <v>524</v>
      </c>
    </row>
    <row r="22" spans="1:1" x14ac:dyDescent="0.35">
      <c r="A22" t="s">
        <v>508</v>
      </c>
    </row>
    <row r="23" spans="1:1" x14ac:dyDescent="0.35">
      <c r="A23" t="s">
        <v>525</v>
      </c>
    </row>
    <row r="24" spans="1:1" x14ac:dyDescent="0.35">
      <c r="A24" t="s">
        <v>250</v>
      </c>
    </row>
    <row r="25" spans="1:1" x14ac:dyDescent="0.35">
      <c r="A25" t="s">
        <v>526</v>
      </c>
    </row>
    <row r="26" spans="1:1" x14ac:dyDescent="0.35">
      <c r="A26" t="s">
        <v>527</v>
      </c>
    </row>
    <row r="27" spans="1:1" x14ac:dyDescent="0.35">
      <c r="A27" t="s">
        <v>509</v>
      </c>
    </row>
    <row r="28" spans="1:1" x14ac:dyDescent="0.35">
      <c r="A28" t="s">
        <v>251</v>
      </c>
    </row>
    <row r="29" spans="1:1" x14ac:dyDescent="0.35">
      <c r="A29" t="s">
        <v>252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253</v>
      </c>
    </row>
    <row r="34" spans="1:1" x14ac:dyDescent="0.35">
      <c r="A34" t="s">
        <v>510</v>
      </c>
    </row>
    <row r="35" spans="1:1" x14ac:dyDescent="0.35">
      <c r="A35" t="s">
        <v>511</v>
      </c>
    </row>
    <row r="36" spans="1:1" x14ac:dyDescent="0.35">
      <c r="A36" t="s">
        <v>531</v>
      </c>
    </row>
    <row r="37" spans="1:1" x14ac:dyDescent="0.35">
      <c r="A37" t="s">
        <v>336</v>
      </c>
    </row>
    <row r="38" spans="1:1" x14ac:dyDescent="0.35">
      <c r="A38" t="s">
        <v>262</v>
      </c>
    </row>
    <row r="39" spans="1:1" x14ac:dyDescent="0.35">
      <c r="A39" t="s">
        <v>532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BAD0-9999-450A-A0F6-23B25B0FAA55}">
  <dimension ref="A1:A271"/>
  <sheetViews>
    <sheetView workbookViewId="0">
      <selection activeCell="A2" sqref="A2:A271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127</v>
      </c>
    </row>
    <row r="2" spans="1:1" x14ac:dyDescent="0.35">
      <c r="A2" t="s">
        <v>534</v>
      </c>
    </row>
    <row r="3" spans="1:1" x14ac:dyDescent="0.35">
      <c r="A3" t="s">
        <v>312</v>
      </c>
    </row>
    <row r="4" spans="1:1" x14ac:dyDescent="0.35">
      <c r="A4" t="s">
        <v>342</v>
      </c>
    </row>
    <row r="5" spans="1:1" x14ac:dyDescent="0.35">
      <c r="A5" t="s">
        <v>343</v>
      </c>
    </row>
    <row r="6" spans="1:1" x14ac:dyDescent="0.35">
      <c r="A6" t="s">
        <v>163</v>
      </c>
    </row>
    <row r="7" spans="1:1" x14ac:dyDescent="0.35">
      <c r="A7" t="s">
        <v>344</v>
      </c>
    </row>
    <row r="8" spans="1:1" x14ac:dyDescent="0.35">
      <c r="A8" t="s">
        <v>164</v>
      </c>
    </row>
    <row r="9" spans="1:1" x14ac:dyDescent="0.35">
      <c r="A9" t="s">
        <v>345</v>
      </c>
    </row>
    <row r="10" spans="1:1" x14ac:dyDescent="0.35">
      <c r="A10" t="s">
        <v>346</v>
      </c>
    </row>
    <row r="11" spans="1:1" x14ac:dyDescent="0.35">
      <c r="A11" t="s">
        <v>347</v>
      </c>
    </row>
    <row r="12" spans="1:1" x14ac:dyDescent="0.35">
      <c r="A12" t="s">
        <v>348</v>
      </c>
    </row>
    <row r="13" spans="1:1" x14ac:dyDescent="0.35">
      <c r="A13" t="s">
        <v>349</v>
      </c>
    </row>
    <row r="14" spans="1:1" x14ac:dyDescent="0.35">
      <c r="A14" t="s">
        <v>350</v>
      </c>
    </row>
    <row r="15" spans="1:1" x14ac:dyDescent="0.35">
      <c r="A15" t="s">
        <v>137</v>
      </c>
    </row>
    <row r="16" spans="1:1" x14ac:dyDescent="0.35">
      <c r="A16" t="s">
        <v>161</v>
      </c>
    </row>
    <row r="17" spans="1:1" x14ac:dyDescent="0.35">
      <c r="A17" t="s">
        <v>351</v>
      </c>
    </row>
    <row r="18" spans="1:1" x14ac:dyDescent="0.35">
      <c r="A18" t="s">
        <v>313</v>
      </c>
    </row>
    <row r="19" spans="1:1" x14ac:dyDescent="0.35">
      <c r="A19" t="s">
        <v>352</v>
      </c>
    </row>
    <row r="20" spans="1:1" x14ac:dyDescent="0.35">
      <c r="A20" t="s">
        <v>353</v>
      </c>
    </row>
    <row r="21" spans="1:1" x14ac:dyDescent="0.35">
      <c r="A21" t="s">
        <v>354</v>
      </c>
    </row>
    <row r="22" spans="1:1" x14ac:dyDescent="0.35">
      <c r="A22" t="s">
        <v>355</v>
      </c>
    </row>
    <row r="23" spans="1:1" x14ac:dyDescent="0.35">
      <c r="A23" t="s">
        <v>356</v>
      </c>
    </row>
    <row r="24" spans="1:1" x14ac:dyDescent="0.35">
      <c r="A24" t="s">
        <v>357</v>
      </c>
    </row>
    <row r="25" spans="1:1" x14ac:dyDescent="0.35">
      <c r="A25" t="s">
        <v>358</v>
      </c>
    </row>
    <row r="26" spans="1:1" x14ac:dyDescent="0.35">
      <c r="A26" t="s">
        <v>359</v>
      </c>
    </row>
    <row r="27" spans="1:1" x14ac:dyDescent="0.35">
      <c r="A27" t="s">
        <v>360</v>
      </c>
    </row>
    <row r="28" spans="1:1" x14ac:dyDescent="0.35">
      <c r="A28" t="s">
        <v>361</v>
      </c>
    </row>
    <row r="29" spans="1:1" x14ac:dyDescent="0.35">
      <c r="A29" t="s">
        <v>362</v>
      </c>
    </row>
    <row r="30" spans="1:1" x14ac:dyDescent="0.35">
      <c r="A30" t="s">
        <v>220</v>
      </c>
    </row>
    <row r="31" spans="1:1" x14ac:dyDescent="0.35">
      <c r="A31" t="s">
        <v>221</v>
      </c>
    </row>
    <row r="32" spans="1:1" x14ac:dyDescent="0.35">
      <c r="A32" t="s">
        <v>314</v>
      </c>
    </row>
    <row r="33" spans="1:1" x14ac:dyDescent="0.35">
      <c r="A33" t="s">
        <v>363</v>
      </c>
    </row>
    <row r="34" spans="1:1" x14ac:dyDescent="0.35">
      <c r="A34" t="s">
        <v>239</v>
      </c>
    </row>
    <row r="35" spans="1:1" x14ac:dyDescent="0.35">
      <c r="A35" t="s">
        <v>298</v>
      </c>
    </row>
    <row r="36" spans="1:1" x14ac:dyDescent="0.35">
      <c r="A36" t="s">
        <v>315</v>
      </c>
    </row>
    <row r="37" spans="1:1" x14ac:dyDescent="0.35">
      <c r="A37" t="s">
        <v>364</v>
      </c>
    </row>
    <row r="38" spans="1:1" x14ac:dyDescent="0.35">
      <c r="A38" t="s">
        <v>208</v>
      </c>
    </row>
    <row r="39" spans="1:1" x14ac:dyDescent="0.35">
      <c r="A39" t="s">
        <v>366</v>
      </c>
    </row>
    <row r="40" spans="1:1" x14ac:dyDescent="0.35">
      <c r="A40" t="s">
        <v>316</v>
      </c>
    </row>
    <row r="41" spans="1:1" x14ac:dyDescent="0.35">
      <c r="A41" t="s">
        <v>209</v>
      </c>
    </row>
    <row r="42" spans="1:1" x14ac:dyDescent="0.35">
      <c r="A42" t="s">
        <v>210</v>
      </c>
    </row>
    <row r="43" spans="1:1" x14ac:dyDescent="0.35">
      <c r="A43" t="s">
        <v>367</v>
      </c>
    </row>
    <row r="44" spans="1:1" x14ac:dyDescent="0.35">
      <c r="A44" t="s">
        <v>368</v>
      </c>
    </row>
    <row r="45" spans="1:1" x14ac:dyDescent="0.35">
      <c r="A45" t="s">
        <v>211</v>
      </c>
    </row>
    <row r="46" spans="1:1" x14ac:dyDescent="0.35">
      <c r="A46" t="s">
        <v>284</v>
      </c>
    </row>
    <row r="47" spans="1:1" x14ac:dyDescent="0.35">
      <c r="A47" t="s">
        <v>369</v>
      </c>
    </row>
    <row r="48" spans="1:1" x14ac:dyDescent="0.35">
      <c r="A48" t="s">
        <v>300</v>
      </c>
    </row>
    <row r="49" spans="1:1" x14ac:dyDescent="0.35">
      <c r="A49" t="s">
        <v>370</v>
      </c>
    </row>
    <row r="50" spans="1:1" x14ac:dyDescent="0.35">
      <c r="A50" t="s">
        <v>371</v>
      </c>
    </row>
    <row r="51" spans="1:1" x14ac:dyDescent="0.35">
      <c r="A51" t="s">
        <v>372</v>
      </c>
    </row>
    <row r="52" spans="1:1" x14ac:dyDescent="0.35">
      <c r="A52" t="s">
        <v>373</v>
      </c>
    </row>
    <row r="53" spans="1:1" x14ac:dyDescent="0.35">
      <c r="A53" t="s">
        <v>374</v>
      </c>
    </row>
    <row r="54" spans="1:1" x14ac:dyDescent="0.35">
      <c r="A54" t="s">
        <v>375</v>
      </c>
    </row>
    <row r="55" spans="1:1" x14ac:dyDescent="0.35">
      <c r="A55" t="s">
        <v>376</v>
      </c>
    </row>
    <row r="56" spans="1:1" x14ac:dyDescent="0.35">
      <c r="A56" t="s">
        <v>377</v>
      </c>
    </row>
    <row r="57" spans="1:1" x14ac:dyDescent="0.35">
      <c r="A57" t="s">
        <v>378</v>
      </c>
    </row>
    <row r="58" spans="1:1" x14ac:dyDescent="0.35">
      <c r="A58" t="s">
        <v>285</v>
      </c>
    </row>
    <row r="59" spans="1:1" x14ac:dyDescent="0.35">
      <c r="A59" t="s">
        <v>327</v>
      </c>
    </row>
    <row r="60" spans="1:1" x14ac:dyDescent="0.35">
      <c r="A60" t="s">
        <v>337</v>
      </c>
    </row>
    <row r="61" spans="1:1" x14ac:dyDescent="0.35">
      <c r="A61" t="s">
        <v>379</v>
      </c>
    </row>
    <row r="62" spans="1:1" x14ac:dyDescent="0.35">
      <c r="A62" t="s">
        <v>203</v>
      </c>
    </row>
    <row r="63" spans="1:1" x14ac:dyDescent="0.35">
      <c r="A63" t="s">
        <v>301</v>
      </c>
    </row>
    <row r="64" spans="1:1" x14ac:dyDescent="0.35">
      <c r="A64" t="s">
        <v>204</v>
      </c>
    </row>
    <row r="65" spans="1:1" x14ac:dyDescent="0.35">
      <c r="A65" t="s">
        <v>152</v>
      </c>
    </row>
    <row r="66" spans="1:1" x14ac:dyDescent="0.35">
      <c r="A66" t="s">
        <v>317</v>
      </c>
    </row>
    <row r="67" spans="1:1" x14ac:dyDescent="0.35">
      <c r="A67" t="s">
        <v>168</v>
      </c>
    </row>
    <row r="68" spans="1:1" x14ac:dyDescent="0.35">
      <c r="A68" t="s">
        <v>160</v>
      </c>
    </row>
    <row r="69" spans="1:1" x14ac:dyDescent="0.35">
      <c r="A69" t="s">
        <v>380</v>
      </c>
    </row>
    <row r="70" spans="1:1" x14ac:dyDescent="0.35">
      <c r="A70" t="s">
        <v>381</v>
      </c>
    </row>
    <row r="71" spans="1:1" x14ac:dyDescent="0.35">
      <c r="A71" t="s">
        <v>382</v>
      </c>
    </row>
    <row r="72" spans="1:1" x14ac:dyDescent="0.35">
      <c r="A72" t="s">
        <v>383</v>
      </c>
    </row>
    <row r="73" spans="1:1" x14ac:dyDescent="0.35">
      <c r="A73" t="s">
        <v>384</v>
      </c>
    </row>
    <row r="74" spans="1:1" x14ac:dyDescent="0.35">
      <c r="A74" t="s">
        <v>286</v>
      </c>
    </row>
    <row r="75" spans="1:1" x14ac:dyDescent="0.35">
      <c r="A75" t="s">
        <v>385</v>
      </c>
    </row>
    <row r="76" spans="1:1" x14ac:dyDescent="0.35">
      <c r="A76" t="s">
        <v>154</v>
      </c>
    </row>
    <row r="77" spans="1:1" x14ac:dyDescent="0.35">
      <c r="A77" t="s">
        <v>167</v>
      </c>
    </row>
    <row r="78" spans="1:1" x14ac:dyDescent="0.35">
      <c r="A78" t="s">
        <v>387</v>
      </c>
    </row>
    <row r="79" spans="1:1" x14ac:dyDescent="0.35">
      <c r="A79" t="s">
        <v>155</v>
      </c>
    </row>
    <row r="80" spans="1:1" x14ac:dyDescent="0.35">
      <c r="A80" t="s">
        <v>388</v>
      </c>
    </row>
    <row r="81" spans="1:1" x14ac:dyDescent="0.35">
      <c r="A81" t="s">
        <v>126</v>
      </c>
    </row>
    <row r="82" spans="1:1" x14ac:dyDescent="0.35">
      <c r="A82" t="s">
        <v>231</v>
      </c>
    </row>
    <row r="83" spans="1:1" x14ac:dyDescent="0.35">
      <c r="A83" t="s">
        <v>389</v>
      </c>
    </row>
    <row r="84" spans="1:1" x14ac:dyDescent="0.35">
      <c r="A84" t="s">
        <v>232</v>
      </c>
    </row>
    <row r="85" spans="1:1" x14ac:dyDescent="0.35">
      <c r="A85" t="s">
        <v>390</v>
      </c>
    </row>
    <row r="86" spans="1:1" x14ac:dyDescent="0.35">
      <c r="A86" t="s">
        <v>311</v>
      </c>
    </row>
    <row r="87" spans="1:1" x14ac:dyDescent="0.35">
      <c r="A87" t="s">
        <v>206</v>
      </c>
    </row>
    <row r="88" spans="1:1" x14ac:dyDescent="0.35">
      <c r="A88" t="s">
        <v>391</v>
      </c>
    </row>
    <row r="89" spans="1:1" x14ac:dyDescent="0.35">
      <c r="A89" t="s">
        <v>158</v>
      </c>
    </row>
    <row r="90" spans="1:1" x14ac:dyDescent="0.35">
      <c r="A90" t="s">
        <v>392</v>
      </c>
    </row>
    <row r="91" spans="1:1" x14ac:dyDescent="0.35">
      <c r="A91" t="s">
        <v>393</v>
      </c>
    </row>
    <row r="92" spans="1:1" x14ac:dyDescent="0.35">
      <c r="A92" t="s">
        <v>140</v>
      </c>
    </row>
    <row r="93" spans="1:1" x14ac:dyDescent="0.35">
      <c r="A93" t="s">
        <v>394</v>
      </c>
    </row>
    <row r="94" spans="1:1" x14ac:dyDescent="0.35">
      <c r="A94" t="s">
        <v>395</v>
      </c>
    </row>
    <row r="95" spans="1:1" x14ac:dyDescent="0.35">
      <c r="A95" t="s">
        <v>396</v>
      </c>
    </row>
    <row r="96" spans="1:1" x14ac:dyDescent="0.35">
      <c r="A96" t="s">
        <v>287</v>
      </c>
    </row>
    <row r="97" spans="1:1" x14ac:dyDescent="0.35">
      <c r="A97" t="s">
        <v>288</v>
      </c>
    </row>
    <row r="98" spans="1:1" x14ac:dyDescent="0.35">
      <c r="A98" t="s">
        <v>397</v>
      </c>
    </row>
    <row r="99" spans="1:1" x14ac:dyDescent="0.35">
      <c r="A99" t="s">
        <v>398</v>
      </c>
    </row>
    <row r="100" spans="1:1" x14ac:dyDescent="0.35">
      <c r="A100" t="s">
        <v>399</v>
      </c>
    </row>
    <row r="101" spans="1:1" x14ac:dyDescent="0.35">
      <c r="A101" t="s">
        <v>400</v>
      </c>
    </row>
    <row r="102" spans="1:1" x14ac:dyDescent="0.35">
      <c r="A102" t="s">
        <v>401</v>
      </c>
    </row>
    <row r="103" spans="1:1" x14ac:dyDescent="0.35">
      <c r="A103" t="s">
        <v>402</v>
      </c>
    </row>
    <row r="104" spans="1:1" x14ac:dyDescent="0.35">
      <c r="A104" t="s">
        <v>403</v>
      </c>
    </row>
    <row r="105" spans="1:1" x14ac:dyDescent="0.35">
      <c r="A105" t="s">
        <v>404</v>
      </c>
    </row>
    <row r="106" spans="1:1" x14ac:dyDescent="0.35">
      <c r="A106" t="s">
        <v>207</v>
      </c>
    </row>
    <row r="107" spans="1:1" x14ac:dyDescent="0.35">
      <c r="A107" t="s">
        <v>405</v>
      </c>
    </row>
    <row r="108" spans="1:1" x14ac:dyDescent="0.35">
      <c r="A108" t="s">
        <v>198</v>
      </c>
    </row>
    <row r="109" spans="1:1" x14ac:dyDescent="0.35">
      <c r="A109" t="s">
        <v>318</v>
      </c>
    </row>
    <row r="110" spans="1:1" x14ac:dyDescent="0.35">
      <c r="A110" t="s">
        <v>406</v>
      </c>
    </row>
    <row r="111" spans="1:1" x14ac:dyDescent="0.35">
      <c r="A111" t="s">
        <v>407</v>
      </c>
    </row>
    <row r="112" spans="1:1" x14ac:dyDescent="0.35">
      <c r="A112" t="s">
        <v>408</v>
      </c>
    </row>
    <row r="113" spans="1:1" x14ac:dyDescent="0.35">
      <c r="A113" t="s">
        <v>409</v>
      </c>
    </row>
    <row r="114" spans="1:1" x14ac:dyDescent="0.35">
      <c r="A114" t="s">
        <v>289</v>
      </c>
    </row>
    <row r="115" spans="1:1" x14ac:dyDescent="0.35">
      <c r="A115" t="s">
        <v>199</v>
      </c>
    </row>
    <row r="116" spans="1:1" x14ac:dyDescent="0.35">
      <c r="A116" t="s">
        <v>200</v>
      </c>
    </row>
    <row r="117" spans="1:1" x14ac:dyDescent="0.35">
      <c r="A117" t="s">
        <v>201</v>
      </c>
    </row>
    <row r="118" spans="1:1" x14ac:dyDescent="0.35">
      <c r="A118" t="s">
        <v>410</v>
      </c>
    </row>
    <row r="119" spans="1:1" x14ac:dyDescent="0.35">
      <c r="A119" t="s">
        <v>411</v>
      </c>
    </row>
    <row r="120" spans="1:1" x14ac:dyDescent="0.35">
      <c r="A120" t="s">
        <v>412</v>
      </c>
    </row>
    <row r="121" spans="1:1" x14ac:dyDescent="0.35">
      <c r="A121" t="s">
        <v>413</v>
      </c>
    </row>
    <row r="122" spans="1:1" x14ac:dyDescent="0.35">
      <c r="A122" t="s">
        <v>414</v>
      </c>
    </row>
    <row r="123" spans="1:1" x14ac:dyDescent="0.35">
      <c r="A123" t="s">
        <v>415</v>
      </c>
    </row>
    <row r="124" spans="1:1" x14ac:dyDescent="0.35">
      <c r="A124" t="s">
        <v>319</v>
      </c>
    </row>
    <row r="125" spans="1:1" x14ac:dyDescent="0.35">
      <c r="A125" t="s">
        <v>416</v>
      </c>
    </row>
    <row r="126" spans="1:1" x14ac:dyDescent="0.35">
      <c r="A126" t="s">
        <v>225</v>
      </c>
    </row>
    <row r="127" spans="1:1" x14ac:dyDescent="0.35">
      <c r="A127" t="s">
        <v>226</v>
      </c>
    </row>
    <row r="128" spans="1:1" x14ac:dyDescent="0.35">
      <c r="A128" t="s">
        <v>417</v>
      </c>
    </row>
    <row r="129" spans="1:1" x14ac:dyDescent="0.35">
      <c r="A129" t="s">
        <v>418</v>
      </c>
    </row>
    <row r="130" spans="1:1" x14ac:dyDescent="0.35">
      <c r="A130" t="s">
        <v>233</v>
      </c>
    </row>
    <row r="131" spans="1:1" x14ac:dyDescent="0.35">
      <c r="A131" t="s">
        <v>290</v>
      </c>
    </row>
    <row r="132" spans="1:1" x14ac:dyDescent="0.35">
      <c r="A132" t="s">
        <v>419</v>
      </c>
    </row>
    <row r="133" spans="1:1" x14ac:dyDescent="0.35">
      <c r="A133" t="s">
        <v>245</v>
      </c>
    </row>
    <row r="134" spans="1:1" x14ac:dyDescent="0.35">
      <c r="A134" t="s">
        <v>420</v>
      </c>
    </row>
    <row r="135" spans="1:1" x14ac:dyDescent="0.35">
      <c r="A135" t="s">
        <v>421</v>
      </c>
    </row>
    <row r="136" spans="1:1" x14ac:dyDescent="0.35">
      <c r="A136" t="s">
        <v>422</v>
      </c>
    </row>
    <row r="137" spans="1:1" x14ac:dyDescent="0.35">
      <c r="A137" t="s">
        <v>291</v>
      </c>
    </row>
    <row r="138" spans="1:1" x14ac:dyDescent="0.35">
      <c r="A138" t="s">
        <v>151</v>
      </c>
    </row>
    <row r="139" spans="1:1" x14ac:dyDescent="0.35">
      <c r="A139" t="s">
        <v>156</v>
      </c>
    </row>
    <row r="140" spans="1:1" x14ac:dyDescent="0.35">
      <c r="A140" t="s">
        <v>423</v>
      </c>
    </row>
    <row r="141" spans="1:1" x14ac:dyDescent="0.35">
      <c r="A141" t="s">
        <v>234</v>
      </c>
    </row>
    <row r="142" spans="1:1" x14ac:dyDescent="0.35">
      <c r="A142" t="s">
        <v>144</v>
      </c>
    </row>
    <row r="143" spans="1:1" x14ac:dyDescent="0.35">
      <c r="A143" t="s">
        <v>320</v>
      </c>
    </row>
    <row r="144" spans="1:1" x14ac:dyDescent="0.35">
      <c r="A144" t="s">
        <v>386</v>
      </c>
    </row>
    <row r="145" spans="1:1" x14ac:dyDescent="0.35">
      <c r="A145" t="s">
        <v>424</v>
      </c>
    </row>
    <row r="146" spans="1:1" x14ac:dyDescent="0.35">
      <c r="A146" t="s">
        <v>425</v>
      </c>
    </row>
    <row r="147" spans="1:1" x14ac:dyDescent="0.35">
      <c r="A147" t="s">
        <v>426</v>
      </c>
    </row>
    <row r="148" spans="1:1" x14ac:dyDescent="0.35">
      <c r="A148" t="s">
        <v>321</v>
      </c>
    </row>
    <row r="149" spans="1:1" x14ac:dyDescent="0.35">
      <c r="A149" t="s">
        <v>322</v>
      </c>
    </row>
    <row r="150" spans="1:1" x14ac:dyDescent="0.35">
      <c r="A150" t="s">
        <v>166</v>
      </c>
    </row>
    <row r="151" spans="1:1" x14ac:dyDescent="0.35">
      <c r="A151" t="s">
        <v>138</v>
      </c>
    </row>
    <row r="152" spans="1:1" x14ac:dyDescent="0.35">
      <c r="A152" t="s">
        <v>235</v>
      </c>
    </row>
    <row r="153" spans="1:1" x14ac:dyDescent="0.35">
      <c r="A153" t="s">
        <v>427</v>
      </c>
    </row>
    <row r="154" spans="1:1" x14ac:dyDescent="0.35">
      <c r="A154" t="s">
        <v>428</v>
      </c>
    </row>
    <row r="155" spans="1:1" x14ac:dyDescent="0.35">
      <c r="A155" t="s">
        <v>429</v>
      </c>
    </row>
    <row r="156" spans="1:1" x14ac:dyDescent="0.35">
      <c r="A156" t="s">
        <v>430</v>
      </c>
    </row>
    <row r="157" spans="1:1" x14ac:dyDescent="0.35">
      <c r="A157" t="s">
        <v>431</v>
      </c>
    </row>
    <row r="158" spans="1:1" x14ac:dyDescent="0.35">
      <c r="A158" t="s">
        <v>432</v>
      </c>
    </row>
    <row r="159" spans="1:1" x14ac:dyDescent="0.35">
      <c r="A159" t="s">
        <v>212</v>
      </c>
    </row>
    <row r="160" spans="1:1" x14ac:dyDescent="0.35">
      <c r="A160" t="s">
        <v>292</v>
      </c>
    </row>
    <row r="161" spans="1:1" x14ac:dyDescent="0.35">
      <c r="A161" t="s">
        <v>433</v>
      </c>
    </row>
    <row r="162" spans="1:1" x14ac:dyDescent="0.35">
      <c r="A162" t="s">
        <v>434</v>
      </c>
    </row>
    <row r="163" spans="1:1" x14ac:dyDescent="0.35">
      <c r="A163" t="s">
        <v>435</v>
      </c>
    </row>
    <row r="164" spans="1:1" x14ac:dyDescent="0.35">
      <c r="A164" t="s">
        <v>436</v>
      </c>
    </row>
    <row r="165" spans="1:1" x14ac:dyDescent="0.35">
      <c r="A165" t="s">
        <v>437</v>
      </c>
    </row>
    <row r="166" spans="1:1" x14ac:dyDescent="0.35">
      <c r="A166" t="s">
        <v>438</v>
      </c>
    </row>
    <row r="167" spans="1:1" x14ac:dyDescent="0.35">
      <c r="A167" t="s">
        <v>439</v>
      </c>
    </row>
    <row r="168" spans="1:1" x14ac:dyDescent="0.35">
      <c r="A168" t="s">
        <v>149</v>
      </c>
    </row>
    <row r="169" spans="1:1" x14ac:dyDescent="0.35">
      <c r="A169" t="s">
        <v>440</v>
      </c>
    </row>
    <row r="170" spans="1:1" x14ac:dyDescent="0.35">
      <c r="A170" t="s">
        <v>441</v>
      </c>
    </row>
    <row r="171" spans="1:1" x14ac:dyDescent="0.35">
      <c r="A171" t="s">
        <v>442</v>
      </c>
    </row>
    <row r="172" spans="1:1" x14ac:dyDescent="0.35">
      <c r="A172" t="s">
        <v>443</v>
      </c>
    </row>
    <row r="173" spans="1:1" x14ac:dyDescent="0.35">
      <c r="A173" t="s">
        <v>444</v>
      </c>
    </row>
    <row r="174" spans="1:1" x14ac:dyDescent="0.35">
      <c r="A174" t="s">
        <v>445</v>
      </c>
    </row>
    <row r="175" spans="1:1" x14ac:dyDescent="0.35">
      <c r="A175" t="s">
        <v>446</v>
      </c>
    </row>
    <row r="176" spans="1:1" x14ac:dyDescent="0.35">
      <c r="A176" t="s">
        <v>447</v>
      </c>
    </row>
    <row r="177" spans="1:1" x14ac:dyDescent="0.35">
      <c r="A177" t="s">
        <v>448</v>
      </c>
    </row>
    <row r="178" spans="1:1" x14ac:dyDescent="0.35">
      <c r="A178" t="s">
        <v>449</v>
      </c>
    </row>
    <row r="179" spans="1:1" x14ac:dyDescent="0.35">
      <c r="A179" t="s">
        <v>450</v>
      </c>
    </row>
    <row r="180" spans="1:1" x14ac:dyDescent="0.35">
      <c r="A180" t="s">
        <v>451</v>
      </c>
    </row>
    <row r="181" spans="1:1" x14ac:dyDescent="0.35">
      <c r="A181" t="s">
        <v>452</v>
      </c>
    </row>
    <row r="182" spans="1:1" x14ac:dyDescent="0.35">
      <c r="A182" t="s">
        <v>453</v>
      </c>
    </row>
    <row r="183" spans="1:1" x14ac:dyDescent="0.35">
      <c r="A183" t="s">
        <v>454</v>
      </c>
    </row>
    <row r="184" spans="1:1" x14ac:dyDescent="0.35">
      <c r="A184" t="s">
        <v>455</v>
      </c>
    </row>
    <row r="185" spans="1:1" x14ac:dyDescent="0.35">
      <c r="A185" t="s">
        <v>323</v>
      </c>
    </row>
    <row r="186" spans="1:1" x14ac:dyDescent="0.35">
      <c r="A186" t="s">
        <v>456</v>
      </c>
    </row>
    <row r="187" spans="1:1" x14ac:dyDescent="0.35">
      <c r="A187" t="s">
        <v>293</v>
      </c>
    </row>
    <row r="188" spans="1:1" x14ac:dyDescent="0.35">
      <c r="A188" t="s">
        <v>457</v>
      </c>
    </row>
    <row r="189" spans="1:1" x14ac:dyDescent="0.35">
      <c r="A189" t="s">
        <v>458</v>
      </c>
    </row>
    <row r="190" spans="1:1" x14ac:dyDescent="0.35">
      <c r="A190" t="s">
        <v>162</v>
      </c>
    </row>
    <row r="191" spans="1:1" x14ac:dyDescent="0.35">
      <c r="A191" t="s">
        <v>459</v>
      </c>
    </row>
    <row r="192" spans="1:1" x14ac:dyDescent="0.35">
      <c r="A192" t="s">
        <v>145</v>
      </c>
    </row>
    <row r="193" spans="1:1" x14ac:dyDescent="0.35">
      <c r="A193" t="s">
        <v>460</v>
      </c>
    </row>
    <row r="194" spans="1:1" x14ac:dyDescent="0.35">
      <c r="A194" t="s">
        <v>299</v>
      </c>
    </row>
    <row r="195" spans="1:1" x14ac:dyDescent="0.35">
      <c r="A195" t="s">
        <v>461</v>
      </c>
    </row>
    <row r="196" spans="1:1" x14ac:dyDescent="0.35">
      <c r="A196" t="s">
        <v>302</v>
      </c>
    </row>
    <row r="197" spans="1:1" x14ac:dyDescent="0.35">
      <c r="A197" t="s">
        <v>462</v>
      </c>
    </row>
    <row r="198" spans="1:1" x14ac:dyDescent="0.35">
      <c r="A198" t="s">
        <v>227</v>
      </c>
    </row>
    <row r="199" spans="1:1" x14ac:dyDescent="0.35">
      <c r="A199" t="s">
        <v>324</v>
      </c>
    </row>
    <row r="200" spans="1:1" x14ac:dyDescent="0.35">
      <c r="A200" t="s">
        <v>228</v>
      </c>
    </row>
    <row r="201" spans="1:1" x14ac:dyDescent="0.35">
      <c r="A201" t="s">
        <v>229</v>
      </c>
    </row>
    <row r="202" spans="1:1" x14ac:dyDescent="0.35">
      <c r="A202" t="s">
        <v>463</v>
      </c>
    </row>
    <row r="203" spans="1:1" x14ac:dyDescent="0.35">
      <c r="A203" t="s">
        <v>125</v>
      </c>
    </row>
    <row r="204" spans="1:1" x14ac:dyDescent="0.35">
      <c r="A204" t="s">
        <v>230</v>
      </c>
    </row>
    <row r="205" spans="1:1" x14ac:dyDescent="0.35">
      <c r="A205" t="s">
        <v>464</v>
      </c>
    </row>
    <row r="206" spans="1:1" x14ac:dyDescent="0.35">
      <c r="A206" t="s">
        <v>465</v>
      </c>
    </row>
    <row r="207" spans="1:1" x14ac:dyDescent="0.35">
      <c r="A207" t="s">
        <v>213</v>
      </c>
    </row>
    <row r="208" spans="1:1" x14ac:dyDescent="0.35">
      <c r="A208" t="s">
        <v>466</v>
      </c>
    </row>
    <row r="209" spans="1:1" x14ac:dyDescent="0.35">
      <c r="A209" t="s">
        <v>338</v>
      </c>
    </row>
    <row r="210" spans="1:1" x14ac:dyDescent="0.35">
      <c r="A210" t="s">
        <v>467</v>
      </c>
    </row>
    <row r="211" spans="1:1" x14ac:dyDescent="0.35">
      <c r="A211" t="s">
        <v>214</v>
      </c>
    </row>
    <row r="212" spans="1:1" x14ac:dyDescent="0.35">
      <c r="A212" t="s">
        <v>294</v>
      </c>
    </row>
    <row r="213" spans="1:1" x14ac:dyDescent="0.35">
      <c r="A213" t="s">
        <v>159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468</v>
      </c>
    </row>
    <row r="218" spans="1:1" x14ac:dyDescent="0.35">
      <c r="A218" t="s">
        <v>165</v>
      </c>
    </row>
    <row r="219" spans="1:1" x14ac:dyDescent="0.35">
      <c r="A219" t="s">
        <v>469</v>
      </c>
    </row>
    <row r="220" spans="1:1" x14ac:dyDescent="0.35">
      <c r="A220" t="s">
        <v>470</v>
      </c>
    </row>
    <row r="221" spans="1:1" x14ac:dyDescent="0.35">
      <c r="A221" t="s">
        <v>153</v>
      </c>
    </row>
    <row r="222" spans="1:1" x14ac:dyDescent="0.35">
      <c r="A222" t="s">
        <v>240</v>
      </c>
    </row>
    <row r="223" spans="1:1" x14ac:dyDescent="0.35">
      <c r="A223" t="s">
        <v>218</v>
      </c>
    </row>
    <row r="224" spans="1:1" x14ac:dyDescent="0.35">
      <c r="A224" t="s">
        <v>219</v>
      </c>
    </row>
    <row r="225" spans="1:1" x14ac:dyDescent="0.35">
      <c r="A225" t="s">
        <v>471</v>
      </c>
    </row>
    <row r="226" spans="1:1" x14ac:dyDescent="0.35">
      <c r="A226" t="s">
        <v>472</v>
      </c>
    </row>
    <row r="227" spans="1:1" x14ac:dyDescent="0.35">
      <c r="A227" t="s">
        <v>365</v>
      </c>
    </row>
    <row r="228" spans="1:1" x14ac:dyDescent="0.35">
      <c r="A228" t="s">
        <v>473</v>
      </c>
    </row>
    <row r="229" spans="1:1" x14ac:dyDescent="0.35">
      <c r="A229" t="s">
        <v>474</v>
      </c>
    </row>
    <row r="230" spans="1:1" x14ac:dyDescent="0.35">
      <c r="A230" t="s">
        <v>150</v>
      </c>
    </row>
    <row r="231" spans="1:1" x14ac:dyDescent="0.35">
      <c r="A231" t="s">
        <v>475</v>
      </c>
    </row>
    <row r="232" spans="1:1" x14ac:dyDescent="0.35">
      <c r="A232" t="s">
        <v>476</v>
      </c>
    </row>
    <row r="233" spans="1:1" x14ac:dyDescent="0.35">
      <c r="A233" t="s">
        <v>477</v>
      </c>
    </row>
    <row r="234" spans="1:1" x14ac:dyDescent="0.35">
      <c r="A234" t="s">
        <v>146</v>
      </c>
    </row>
    <row r="235" spans="1:1" x14ac:dyDescent="0.35">
      <c r="A235" t="s">
        <v>141</v>
      </c>
    </row>
    <row r="236" spans="1:1" x14ac:dyDescent="0.35">
      <c r="A236" t="s">
        <v>325</v>
      </c>
    </row>
    <row r="237" spans="1:1" x14ac:dyDescent="0.35">
      <c r="A237" t="s">
        <v>142</v>
      </c>
    </row>
    <row r="238" spans="1:1" x14ac:dyDescent="0.35">
      <c r="A238" t="s">
        <v>157</v>
      </c>
    </row>
    <row r="239" spans="1:1" x14ac:dyDescent="0.35">
      <c r="A239" t="s">
        <v>205</v>
      </c>
    </row>
    <row r="240" spans="1:1" x14ac:dyDescent="0.35">
      <c r="A240" t="s">
        <v>478</v>
      </c>
    </row>
    <row r="241" spans="1:1" x14ac:dyDescent="0.35">
      <c r="A241" t="s">
        <v>147</v>
      </c>
    </row>
    <row r="242" spans="1:1" x14ac:dyDescent="0.35">
      <c r="A242" t="s">
        <v>479</v>
      </c>
    </row>
    <row r="243" spans="1:1" x14ac:dyDescent="0.35">
      <c r="A243" t="s">
        <v>480</v>
      </c>
    </row>
    <row r="244" spans="1:1" x14ac:dyDescent="0.35">
      <c r="A244" t="s">
        <v>481</v>
      </c>
    </row>
    <row r="245" spans="1:1" x14ac:dyDescent="0.35">
      <c r="A245" t="s">
        <v>202</v>
      </c>
    </row>
    <row r="246" spans="1:1" x14ac:dyDescent="0.35">
      <c r="A246" t="s">
        <v>143</v>
      </c>
    </row>
    <row r="247" spans="1:1" x14ac:dyDescent="0.35">
      <c r="A247" t="s">
        <v>482</v>
      </c>
    </row>
    <row r="248" spans="1:1" x14ac:dyDescent="0.35">
      <c r="A248" t="s">
        <v>483</v>
      </c>
    </row>
    <row r="249" spans="1:1" x14ac:dyDescent="0.35">
      <c r="A249" t="s">
        <v>484</v>
      </c>
    </row>
    <row r="250" spans="1:1" x14ac:dyDescent="0.35">
      <c r="A250" t="s">
        <v>485</v>
      </c>
    </row>
    <row r="251" spans="1:1" x14ac:dyDescent="0.35">
      <c r="A251" t="s">
        <v>486</v>
      </c>
    </row>
    <row r="252" spans="1:1" x14ac:dyDescent="0.35">
      <c r="A252" t="s">
        <v>222</v>
      </c>
    </row>
    <row r="253" spans="1:1" x14ac:dyDescent="0.35">
      <c r="A253" t="s">
        <v>487</v>
      </c>
    </row>
    <row r="254" spans="1:1" x14ac:dyDescent="0.35">
      <c r="A254" t="s">
        <v>223</v>
      </c>
    </row>
    <row r="255" spans="1:1" x14ac:dyDescent="0.35">
      <c r="A255" t="s">
        <v>488</v>
      </c>
    </row>
    <row r="256" spans="1:1" x14ac:dyDescent="0.35">
      <c r="A256" t="s">
        <v>489</v>
      </c>
    </row>
    <row r="257" spans="1:1" x14ac:dyDescent="0.35">
      <c r="A257" t="s">
        <v>490</v>
      </c>
    </row>
    <row r="258" spans="1:1" x14ac:dyDescent="0.35">
      <c r="A258" t="s">
        <v>328</v>
      </c>
    </row>
    <row r="259" spans="1:1" x14ac:dyDescent="0.35">
      <c r="A259" t="s">
        <v>491</v>
      </c>
    </row>
    <row r="260" spans="1:1" x14ac:dyDescent="0.35">
      <c r="A260" t="s">
        <v>492</v>
      </c>
    </row>
    <row r="261" spans="1:1" x14ac:dyDescent="0.35">
      <c r="A261" t="s">
        <v>493</v>
      </c>
    </row>
    <row r="262" spans="1:1" x14ac:dyDescent="0.35">
      <c r="A262" t="s">
        <v>494</v>
      </c>
    </row>
    <row r="263" spans="1:1" x14ac:dyDescent="0.35">
      <c r="A263" t="s">
        <v>495</v>
      </c>
    </row>
    <row r="264" spans="1:1" x14ac:dyDescent="0.35">
      <c r="A264" t="s">
        <v>303</v>
      </c>
    </row>
    <row r="265" spans="1:1" x14ac:dyDescent="0.35">
      <c r="A265" t="s">
        <v>241</v>
      </c>
    </row>
    <row r="266" spans="1:1" x14ac:dyDescent="0.35">
      <c r="A266" t="s">
        <v>496</v>
      </c>
    </row>
    <row r="267" spans="1:1" x14ac:dyDescent="0.35">
      <c r="A267" t="s">
        <v>224</v>
      </c>
    </row>
    <row r="268" spans="1:1" x14ac:dyDescent="0.35">
      <c r="A268" t="s">
        <v>326</v>
      </c>
    </row>
    <row r="269" spans="1:1" x14ac:dyDescent="0.35">
      <c r="A269" t="s">
        <v>497</v>
      </c>
    </row>
    <row r="270" spans="1:1" x14ac:dyDescent="0.35">
      <c r="A270" t="s">
        <v>139</v>
      </c>
    </row>
    <row r="271" spans="1:1" x14ac:dyDescent="0.35">
      <c r="A271" t="s">
        <v>148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72FEE-330A-4272-81F3-CC77F0C83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Table3</vt:lpstr>
      <vt:lpstr>Sheet2</vt:lpstr>
      <vt:lpstr>Table1</vt:lpstr>
      <vt:lpstr>Table5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2022-05-17T11:36:06Z</dcterms:created>
  <dcterms:modified xsi:type="dcterms:W3CDTF">2022-05-19T13:05:27Z</dcterms:modified>
</cp:coreProperties>
</file>