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a3ef276a767935/Fizika/Fiz. praktikum/IZMERJENO/Wheatstonov most/"/>
    </mc:Choice>
  </mc:AlternateContent>
  <xr:revisionPtr revIDLastSave="14" documentId="13_ncr:1_{A9D98A23-8E42-45F0-9F4C-B44FC544F767}" xr6:coauthVersionLast="47" xr6:coauthVersionMax="47" xr10:uidLastSave="{6CD96F12-3D55-4358-9341-2E45BAD87D96}"/>
  <bookViews>
    <workbookView xWindow="1455" yWindow="2745" windowWidth="16545" windowHeight="15435" xr2:uid="{9A73F3ED-C9BF-4C84-B836-E99392F6829D}"/>
  </bookViews>
  <sheets>
    <sheet name="Merit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6" i="1" l="1"/>
  <c r="P11" i="1"/>
  <c r="O11" i="1"/>
  <c r="O12" i="1"/>
  <c r="N11" i="1"/>
  <c r="H11" i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2" i="1"/>
  <c r="P22" i="1" s="1"/>
  <c r="N23" i="1"/>
  <c r="N24" i="1"/>
  <c r="N25" i="1"/>
  <c r="N26" i="1"/>
  <c r="N27" i="1"/>
  <c r="N28" i="1"/>
  <c r="N22" i="1"/>
  <c r="F23" i="1"/>
  <c r="F24" i="1"/>
  <c r="F25" i="1"/>
  <c r="F26" i="1"/>
  <c r="F27" i="1"/>
  <c r="F28" i="1"/>
  <c r="F22" i="1"/>
  <c r="F12" i="1"/>
  <c r="F13" i="1"/>
  <c r="F14" i="1"/>
  <c r="F15" i="1"/>
  <c r="F11" i="1"/>
  <c r="N12" i="1"/>
  <c r="N13" i="1"/>
  <c r="N14" i="1"/>
  <c r="N15" i="1"/>
  <c r="P12" i="1"/>
  <c r="O13" i="1"/>
  <c r="O14" i="1"/>
  <c r="P14" i="1" s="1"/>
  <c r="O15" i="1"/>
  <c r="P15" i="1" s="1"/>
  <c r="G12" i="1"/>
  <c r="H12" i="1" s="1"/>
  <c r="G13" i="1"/>
  <c r="H13" i="1" s="1"/>
  <c r="G14" i="1"/>
  <c r="H14" i="1" s="1"/>
  <c r="G15" i="1"/>
  <c r="H15" i="1" s="1"/>
  <c r="G11" i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2" i="1"/>
  <c r="G16" i="1" l="1"/>
  <c r="H16" i="1" s="1"/>
  <c r="G29" i="1"/>
  <c r="H29" i="1" s="1"/>
  <c r="P16" i="1"/>
  <c r="H22" i="1"/>
  <c r="O29" i="1"/>
  <c r="P29" i="1" s="1"/>
  <c r="P13" i="1"/>
</calcChain>
</file>

<file path=xl/sharedStrings.xml><?xml version="1.0" encoding="utf-8"?>
<sst xmlns="http://schemas.openxmlformats.org/spreadsheetml/2006/main" count="49" uniqueCount="22">
  <si>
    <t>Dimenzije merjene žice</t>
  </si>
  <si>
    <t>l [cm]</t>
  </si>
  <si>
    <t>d [mm]</t>
  </si>
  <si>
    <t>Meritve upora žice</t>
  </si>
  <si>
    <t>i</t>
  </si>
  <si>
    <t>R [ohm]</t>
  </si>
  <si>
    <t>v drugo smer</t>
  </si>
  <si>
    <t>Meritve neznanega upora</t>
  </si>
  <si>
    <t>pm 0,1 cm</t>
  </si>
  <si>
    <t>pm 0,5 mm</t>
  </si>
  <si>
    <t>R (žice) = 5,6 ohm</t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</si>
  <si>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x</t>
    </r>
    <r>
      <rPr>
        <sz val="11"/>
        <color theme="1"/>
        <rFont val="Calibri"/>
        <family val="2"/>
        <charset val="238"/>
        <scheme val="minor"/>
      </rPr>
      <t xml:space="preserve"> = R</t>
    </r>
    <r>
      <rPr>
        <vertAlign val="subscript"/>
        <sz val="11"/>
        <color theme="1"/>
        <rFont val="Calibri"/>
        <family val="2"/>
        <charset val="238"/>
        <scheme val="minor"/>
      </rPr>
      <t>0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</si>
  <si>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x</t>
    </r>
  </si>
  <si>
    <t>Rx = R((l-a)/a</t>
  </si>
  <si>
    <t>R = (specifični upor*lenght)/ Surface</t>
  </si>
  <si>
    <t>avg =</t>
  </si>
  <si>
    <t xml:space="preserve">avg = </t>
  </si>
  <si>
    <t>l-a [cm]</t>
  </si>
  <si>
    <t>ζ - specifični upor</t>
  </si>
  <si>
    <t>R* S/ l</t>
  </si>
  <si>
    <t>ohm mm^2 / m</t>
  </si>
  <si>
    <t>a [cm] +- 0,5cm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</si>
</sst>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"/>
    <numFmt numFmtId="167" formatCode="0.000000"/>
  </numFmts>
  <fonts count="3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0" fontId="0" fillId="0" borderId="0" xfId="0" applyAlignment="1">
      <alignment horizontal="right"/>
    </xf>
    <xf numFmtId="167" fontId="0" fillId="0" borderId="0" xfId="0" applyNumberFormat="1"/>
    <xf numFmtId="167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2" fontId="0" fillId="0" borderId="0" xfId="0" applyNumberFormat="1" applyBorder="1"/>
    <xf numFmtId="0" fontId="2" fillId="0" borderId="0" xfId="0" applyFont="1"/>
    <xf numFmtId="164" fontId="0" fillId="0" borderId="2" xfId="0" applyNumberFormat="1" applyBorder="1"/>
    <xf numFmtId="166" fontId="0" fillId="0" borderId="2" xfId="0" applyNumberFormat="1" applyBorder="1"/>
    <xf numFmtId="165" fontId="0" fillId="0" borderId="2" xfId="0" applyNumberFormat="1" applyBorder="1"/>
    <xf numFmtId="2" fontId="0" fillId="0" borderId="2" xfId="0" applyNumberFormat="1" applyBorder="1"/>
    <xf numFmtId="167" fontId="0" fillId="0" borderId="2" xfId="0" applyNumberFormat="1" applyBorder="1"/>
    <xf numFmtId="167" fontId="0" fillId="0" borderId="0" xfId="0" applyNumberFormat="1" applyBorder="1"/>
    <xf numFmtId="165" fontId="0" fillId="0" borderId="0" xfId="0" applyNumberFormat="1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19D5-B99D-411C-BB28-711CC8F02A8A}">
  <dimension ref="A3:R29"/>
  <sheetViews>
    <sheetView tabSelected="1" topLeftCell="C1" workbookViewId="0">
      <selection activeCell="C19" sqref="C19:L20"/>
    </sheetView>
  </sheetViews>
  <sheetFormatPr defaultRowHeight="15" x14ac:dyDescent="0.25"/>
  <cols>
    <col min="1" max="1" width="15" customWidth="1"/>
    <col min="5" max="5" width="14.28515625" bestFit="1" customWidth="1"/>
    <col min="7" max="7" width="10.28515625" customWidth="1"/>
    <col min="8" max="8" width="16.42578125" bestFit="1" customWidth="1"/>
    <col min="9" max="9" width="16.42578125" customWidth="1"/>
    <col min="13" max="13" width="14.28515625" bestFit="1" customWidth="1"/>
    <col min="15" max="15" width="8.85546875" customWidth="1"/>
    <col min="16" max="16" width="16.42578125" bestFit="1" customWidth="1"/>
  </cols>
  <sheetData>
    <row r="3" spans="1:18" x14ac:dyDescent="0.25">
      <c r="C3" t="s">
        <v>0</v>
      </c>
    </row>
    <row r="4" spans="1:18" x14ac:dyDescent="0.25">
      <c r="C4" t="s">
        <v>1</v>
      </c>
      <c r="D4">
        <v>100</v>
      </c>
      <c r="E4" t="s">
        <v>8</v>
      </c>
    </row>
    <row r="5" spans="1:18" x14ac:dyDescent="0.25">
      <c r="C5" t="s">
        <v>2</v>
      </c>
      <c r="D5">
        <v>0.5</v>
      </c>
      <c r="E5" t="s">
        <v>9</v>
      </c>
    </row>
    <row r="7" spans="1:18" x14ac:dyDescent="0.25">
      <c r="A7" t="s">
        <v>10</v>
      </c>
    </row>
    <row r="8" spans="1:18" ht="18" x14ac:dyDescent="0.35">
      <c r="C8" t="s">
        <v>11</v>
      </c>
      <c r="D8" s="2">
        <v>5.6</v>
      </c>
      <c r="K8" t="s">
        <v>11</v>
      </c>
      <c r="L8" s="1">
        <v>5.4</v>
      </c>
      <c r="P8" t="s">
        <v>13</v>
      </c>
      <c r="R8" t="s">
        <v>14</v>
      </c>
    </row>
    <row r="9" spans="1:18" x14ac:dyDescent="0.25">
      <c r="C9" t="s">
        <v>3</v>
      </c>
      <c r="K9" t="s">
        <v>6</v>
      </c>
      <c r="R9" t="s">
        <v>19</v>
      </c>
    </row>
    <row r="10" spans="1:18" ht="18" x14ac:dyDescent="0.35">
      <c r="C10" t="s">
        <v>4</v>
      </c>
      <c r="D10" t="s">
        <v>5</v>
      </c>
      <c r="E10" t="s">
        <v>21</v>
      </c>
      <c r="F10" t="s">
        <v>17</v>
      </c>
      <c r="G10" t="s">
        <v>12</v>
      </c>
      <c r="H10" s="16" t="s">
        <v>18</v>
      </c>
      <c r="I10" s="16"/>
      <c r="K10" t="s">
        <v>4</v>
      </c>
      <c r="L10" t="s">
        <v>5</v>
      </c>
      <c r="M10" t="s">
        <v>21</v>
      </c>
      <c r="N10" t="s">
        <v>17</v>
      </c>
      <c r="O10" t="s">
        <v>12</v>
      </c>
      <c r="P10" s="16" t="s">
        <v>18</v>
      </c>
    </row>
    <row r="11" spans="1:18" x14ac:dyDescent="0.25">
      <c r="C11">
        <v>1</v>
      </c>
      <c r="D11">
        <v>2</v>
      </c>
      <c r="E11">
        <v>28.1</v>
      </c>
      <c r="F11">
        <f>$D$4-E11</f>
        <v>71.900000000000006</v>
      </c>
      <c r="G11" s="6">
        <f>D11*(($D$4-E11)/E11)</f>
        <v>5.117437722419929</v>
      </c>
      <c r="H11" s="10">
        <f>(G11*PI()*$D$5*$D$5)/$D$4</f>
        <v>4.0192261884894324E-2</v>
      </c>
      <c r="I11" s="10"/>
      <c r="K11">
        <v>1</v>
      </c>
      <c r="L11">
        <v>2</v>
      </c>
      <c r="M11">
        <v>70</v>
      </c>
      <c r="N11">
        <f>$D$4-M11</f>
        <v>30</v>
      </c>
      <c r="O11" s="6">
        <f>L11*(M11/($D$4-M11))</f>
        <v>4.666666666666667</v>
      </c>
      <c r="P11" s="10">
        <f>(O11*$D$5*$D$5*PI())/$D$4</f>
        <v>3.6651914291880923E-2</v>
      </c>
    </row>
    <row r="12" spans="1:18" x14ac:dyDescent="0.25">
      <c r="C12">
        <v>2</v>
      </c>
      <c r="D12">
        <v>4</v>
      </c>
      <c r="E12">
        <v>42.1</v>
      </c>
      <c r="F12">
        <f t="shared" ref="F12:F15" si="0">$D$4-E12</f>
        <v>57.9</v>
      </c>
      <c r="G12" s="6">
        <f t="shared" ref="G12:G15" si="1">D12*(($D$4-E12)/E12)</f>
        <v>5.5011876484560567</v>
      </c>
      <c r="H12" s="10">
        <f t="shared" ref="H12:H16" si="2">(G12*PI()*$D$5*$D$5)/$D$4</f>
        <v>4.3206226756021142E-2</v>
      </c>
      <c r="I12" s="10"/>
      <c r="K12">
        <v>2</v>
      </c>
      <c r="L12">
        <v>4</v>
      </c>
      <c r="M12">
        <v>56.3</v>
      </c>
      <c r="N12">
        <f t="shared" ref="N12:N15" si="3">$D$4-M12</f>
        <v>43.7</v>
      </c>
      <c r="O12" s="6">
        <f>L12*(M12/($D$4-M12))</f>
        <v>5.1533180778032035</v>
      </c>
      <c r="P12" s="10">
        <f t="shared" ref="P12:P16" si="4">(O12*$D$5*$D$5*PI())/$D$4</f>
        <v>4.0474065537095046E-2</v>
      </c>
    </row>
    <row r="13" spans="1:18" x14ac:dyDescent="0.25">
      <c r="C13">
        <v>3</v>
      </c>
      <c r="D13">
        <v>6</v>
      </c>
      <c r="E13">
        <v>51.7</v>
      </c>
      <c r="F13">
        <f t="shared" si="0"/>
        <v>48.3</v>
      </c>
      <c r="G13" s="6">
        <f t="shared" si="1"/>
        <v>5.6054158607350093</v>
      </c>
      <c r="H13" s="10">
        <f t="shared" si="2"/>
        <v>4.4024833221002029E-2</v>
      </c>
      <c r="I13" s="10"/>
      <c r="K13">
        <v>3</v>
      </c>
      <c r="L13">
        <v>6</v>
      </c>
      <c r="M13">
        <v>47.1</v>
      </c>
      <c r="N13">
        <f t="shared" si="3"/>
        <v>52.9</v>
      </c>
      <c r="O13" s="6">
        <f t="shared" ref="O12:O15" si="5">L13*(M13/($D$4-M13))</f>
        <v>5.3421550094517958</v>
      </c>
      <c r="P13" s="10">
        <f t="shared" si="4"/>
        <v>4.1957187330079186E-2</v>
      </c>
    </row>
    <row r="14" spans="1:18" x14ac:dyDescent="0.25">
      <c r="C14">
        <v>4</v>
      </c>
      <c r="D14">
        <v>8</v>
      </c>
      <c r="E14">
        <v>58.6</v>
      </c>
      <c r="F14">
        <f t="shared" si="0"/>
        <v>41.4</v>
      </c>
      <c r="G14" s="6">
        <f t="shared" si="1"/>
        <v>5.6518771331058018</v>
      </c>
      <c r="H14" s="10">
        <f t="shared" si="2"/>
        <v>4.4389739200893313E-2</v>
      </c>
      <c r="I14" s="10"/>
      <c r="K14">
        <v>4</v>
      </c>
      <c r="L14">
        <v>8</v>
      </c>
      <c r="M14">
        <v>40.4</v>
      </c>
      <c r="N14">
        <f t="shared" si="3"/>
        <v>59.6</v>
      </c>
      <c r="O14" s="6">
        <f t="shared" si="5"/>
        <v>5.422818791946308</v>
      </c>
      <c r="P14" s="10">
        <f t="shared" si="4"/>
        <v>4.2590719196317996E-2</v>
      </c>
    </row>
    <row r="15" spans="1:18" x14ac:dyDescent="0.25">
      <c r="C15" s="3">
        <v>5</v>
      </c>
      <c r="D15" s="3">
        <v>10</v>
      </c>
      <c r="E15" s="3">
        <v>63.6</v>
      </c>
      <c r="F15" s="3">
        <f t="shared" si="0"/>
        <v>36.4</v>
      </c>
      <c r="G15" s="14">
        <f t="shared" si="1"/>
        <v>5.7232704402515724</v>
      </c>
      <c r="H15" s="11">
        <f t="shared" si="2"/>
        <v>4.4950460924004905E-2</v>
      </c>
      <c r="I15" s="22"/>
      <c r="K15" s="3">
        <v>5</v>
      </c>
      <c r="L15" s="3">
        <v>10</v>
      </c>
      <c r="M15" s="3">
        <v>35.700000000000003</v>
      </c>
      <c r="N15" s="3">
        <f t="shared" si="3"/>
        <v>64.3</v>
      </c>
      <c r="O15" s="14">
        <f t="shared" si="5"/>
        <v>5.5520995334370147</v>
      </c>
      <c r="P15" s="11">
        <f t="shared" si="4"/>
        <v>4.360608776561261E-2</v>
      </c>
    </row>
    <row r="16" spans="1:18" x14ac:dyDescent="0.25">
      <c r="F16" s="9" t="s">
        <v>16</v>
      </c>
      <c r="G16" s="20">
        <f>AVERAGE(G11:G15)</f>
        <v>5.5198377609936742</v>
      </c>
      <c r="H16" s="21">
        <f t="shared" si="2"/>
        <v>4.3352704397363141E-2</v>
      </c>
      <c r="I16" t="s">
        <v>20</v>
      </c>
      <c r="N16" s="9" t="s">
        <v>15</v>
      </c>
      <c r="O16" s="20">
        <f>AVERAGE(O11:O15)</f>
        <v>5.2274116158609978</v>
      </c>
      <c r="P16" s="21">
        <f t="shared" si="4"/>
        <v>4.1055994824197153E-2</v>
      </c>
      <c r="Q16" t="s">
        <v>20</v>
      </c>
    </row>
    <row r="17" spans="3:17" x14ac:dyDescent="0.25">
      <c r="F17" s="9"/>
      <c r="G17" s="15"/>
      <c r="H17" s="22"/>
      <c r="I17" s="22"/>
      <c r="N17" s="9"/>
      <c r="O17" s="15"/>
      <c r="P17" s="22"/>
    </row>
    <row r="18" spans="3:17" x14ac:dyDescent="0.25">
      <c r="F18" s="9"/>
      <c r="G18" s="15"/>
      <c r="H18" s="22"/>
      <c r="I18" s="22"/>
      <c r="N18" s="9"/>
      <c r="O18" s="15"/>
      <c r="P18" s="22"/>
    </row>
    <row r="19" spans="3:17" ht="18" x14ac:dyDescent="0.35">
      <c r="C19" t="s">
        <v>11</v>
      </c>
      <c r="D19" s="1">
        <v>4800</v>
      </c>
      <c r="K19" t="s">
        <v>11</v>
      </c>
      <c r="L19" s="1">
        <v>4800</v>
      </c>
    </row>
    <row r="20" spans="3:17" x14ac:dyDescent="0.25">
      <c r="C20" t="s">
        <v>7</v>
      </c>
      <c r="K20" t="s">
        <v>6</v>
      </c>
    </row>
    <row r="21" spans="3:17" ht="18" x14ac:dyDescent="0.35">
      <c r="C21" t="s">
        <v>4</v>
      </c>
      <c r="D21" t="s">
        <v>5</v>
      </c>
      <c r="E21" t="s">
        <v>21</v>
      </c>
      <c r="F21" t="s">
        <v>17</v>
      </c>
      <c r="G21" t="s">
        <v>12</v>
      </c>
      <c r="H21" s="16" t="s">
        <v>18</v>
      </c>
      <c r="I21" s="16"/>
      <c r="K21" t="s">
        <v>4</v>
      </c>
      <c r="L21" t="s">
        <v>5</v>
      </c>
      <c r="M21" t="s">
        <v>21</v>
      </c>
      <c r="N21" t="s">
        <v>17</v>
      </c>
      <c r="O21" t="s">
        <v>12</v>
      </c>
      <c r="P21" s="16" t="s">
        <v>18</v>
      </c>
    </row>
    <row r="22" spans="3:17" x14ac:dyDescent="0.25">
      <c r="C22">
        <v>1</v>
      </c>
      <c r="D22">
        <v>2000</v>
      </c>
      <c r="E22">
        <v>29.1</v>
      </c>
      <c r="F22">
        <f>$D$4-E22</f>
        <v>70.900000000000006</v>
      </c>
      <c r="G22" s="7">
        <f>D22*(($D$4-E22)/E22)</f>
        <v>4872.8522336769765</v>
      </c>
      <c r="H22" s="5">
        <f>(G22*$D$5*$D$5*PI())/$D$4</f>
        <v>38.271291948370511</v>
      </c>
      <c r="I22" s="5"/>
      <c r="K22">
        <v>1</v>
      </c>
      <c r="L22">
        <v>2000</v>
      </c>
      <c r="M22">
        <v>70.5</v>
      </c>
      <c r="N22">
        <f>$D$4-M22</f>
        <v>29.5</v>
      </c>
      <c r="O22" s="6">
        <f>L22*(M22/($D$4-M22))</f>
        <v>4779.6610169491523</v>
      </c>
      <c r="P22" s="4">
        <f>(O22*$D$5*$D$5*PI())/$D$4</f>
        <v>37.539369843742442</v>
      </c>
    </row>
    <row r="23" spans="3:17" x14ac:dyDescent="0.25">
      <c r="C23">
        <v>2</v>
      </c>
      <c r="D23">
        <v>3000</v>
      </c>
      <c r="E23">
        <v>38.4</v>
      </c>
      <c r="F23">
        <f t="shared" ref="F23:F28" si="6">$D$4-E23</f>
        <v>61.6</v>
      </c>
      <c r="G23" s="7">
        <f t="shared" ref="G23:G28" si="7">D23*(($D$4-E23)/E23)</f>
        <v>4812.5</v>
      </c>
      <c r="H23" s="5">
        <f t="shared" ref="H23:H29" si="8">(G23*$D$5*$D$5*PI())/$D$4</f>
        <v>37.797286613502195</v>
      </c>
      <c r="I23" s="5"/>
      <c r="K23">
        <v>2</v>
      </c>
      <c r="L23">
        <v>3000</v>
      </c>
      <c r="M23">
        <v>61.4</v>
      </c>
      <c r="N23">
        <f t="shared" ref="N23:N28" si="9">$D$4-M23</f>
        <v>38.6</v>
      </c>
      <c r="O23" s="6">
        <f t="shared" ref="O23:O28" si="10">L23*(M23/($D$4-M23))</f>
        <v>4772.020725388601</v>
      </c>
      <c r="P23" s="4">
        <f t="shared" ref="P23:P29" si="11">(O23*$D$5*$D$5*PI())/$D$4</f>
        <v>37.479363134147661</v>
      </c>
    </row>
    <row r="24" spans="3:17" x14ac:dyDescent="0.25">
      <c r="C24">
        <v>3</v>
      </c>
      <c r="D24">
        <v>4000</v>
      </c>
      <c r="E24">
        <v>45.7</v>
      </c>
      <c r="F24">
        <f t="shared" si="6"/>
        <v>54.3</v>
      </c>
      <c r="G24" s="7">
        <f t="shared" si="7"/>
        <v>4752.7352297592988</v>
      </c>
      <c r="H24" s="5">
        <f t="shared" si="8"/>
        <v>37.327895205673023</v>
      </c>
      <c r="I24" s="5"/>
      <c r="K24">
        <v>3</v>
      </c>
      <c r="L24">
        <v>4000</v>
      </c>
      <c r="M24">
        <v>54.1</v>
      </c>
      <c r="N24">
        <f t="shared" si="9"/>
        <v>45.9</v>
      </c>
      <c r="O24" s="6">
        <f t="shared" si="10"/>
        <v>4714.5969498910672</v>
      </c>
      <c r="P24" s="4">
        <f t="shared" si="11"/>
        <v>37.028357856036557</v>
      </c>
    </row>
    <row r="25" spans="3:17" x14ac:dyDescent="0.25">
      <c r="C25">
        <v>4</v>
      </c>
      <c r="D25">
        <v>5000</v>
      </c>
      <c r="E25">
        <v>50.9</v>
      </c>
      <c r="F25">
        <f t="shared" si="6"/>
        <v>49.1</v>
      </c>
      <c r="G25" s="7">
        <f t="shared" si="7"/>
        <v>4823.1827111984285</v>
      </c>
      <c r="H25" s="5">
        <f t="shared" si="8"/>
        <v>37.881188431055705</v>
      </c>
      <c r="I25" s="5"/>
      <c r="K25">
        <v>4</v>
      </c>
      <c r="L25">
        <v>5000</v>
      </c>
      <c r="M25">
        <v>48</v>
      </c>
      <c r="N25">
        <f t="shared" si="9"/>
        <v>52</v>
      </c>
      <c r="O25" s="6">
        <f t="shared" si="10"/>
        <v>4615.3846153846152</v>
      </c>
      <c r="P25" s="4">
        <f t="shared" si="11"/>
        <v>36.249146002959151</v>
      </c>
    </row>
    <row r="26" spans="3:17" x14ac:dyDescent="0.25">
      <c r="C26">
        <v>5</v>
      </c>
      <c r="D26">
        <v>6000</v>
      </c>
      <c r="E26">
        <v>55.5</v>
      </c>
      <c r="F26">
        <f t="shared" si="6"/>
        <v>44.5</v>
      </c>
      <c r="G26" s="7">
        <f t="shared" si="7"/>
        <v>4810.8108108108108</v>
      </c>
      <c r="H26" s="5">
        <f t="shared" si="8"/>
        <v>37.784019752634002</v>
      </c>
      <c r="I26" s="5"/>
      <c r="K26">
        <v>5</v>
      </c>
      <c r="L26">
        <v>6000</v>
      </c>
      <c r="M26">
        <v>44.6</v>
      </c>
      <c r="N26">
        <f t="shared" si="9"/>
        <v>55.4</v>
      </c>
      <c r="O26" s="6">
        <f t="shared" si="10"/>
        <v>4830.3249097472926</v>
      </c>
      <c r="P26" s="4">
        <f t="shared" si="11"/>
        <v>37.937283127284687</v>
      </c>
    </row>
    <row r="27" spans="3:17" x14ac:dyDescent="0.25">
      <c r="C27">
        <v>6</v>
      </c>
      <c r="D27">
        <v>7000</v>
      </c>
      <c r="E27">
        <v>59.5</v>
      </c>
      <c r="F27">
        <f t="shared" si="6"/>
        <v>40.5</v>
      </c>
      <c r="G27" s="7">
        <f t="shared" si="7"/>
        <v>4764.7058823529414</v>
      </c>
      <c r="H27" s="5">
        <f t="shared" si="8"/>
        <v>37.421912491290186</v>
      </c>
      <c r="I27" s="5"/>
      <c r="K27">
        <v>6</v>
      </c>
      <c r="L27">
        <v>7000</v>
      </c>
      <c r="M27">
        <v>39.1</v>
      </c>
      <c r="N27">
        <f t="shared" si="9"/>
        <v>60.9</v>
      </c>
      <c r="O27" s="6">
        <f t="shared" si="10"/>
        <v>4494.2528735632186</v>
      </c>
      <c r="P27" s="4">
        <f t="shared" si="11"/>
        <v>35.297779527402561</v>
      </c>
    </row>
    <row r="28" spans="3:17" x14ac:dyDescent="0.25">
      <c r="C28" s="3">
        <v>7</v>
      </c>
      <c r="D28" s="3">
        <v>8000</v>
      </c>
      <c r="E28" s="3">
        <v>62.5</v>
      </c>
      <c r="F28" s="3">
        <f t="shared" si="6"/>
        <v>37.5</v>
      </c>
      <c r="G28" s="8">
        <f t="shared" si="7"/>
        <v>4800</v>
      </c>
      <c r="H28" s="13">
        <f t="shared" si="8"/>
        <v>37.699111843077517</v>
      </c>
      <c r="I28" s="23"/>
      <c r="K28" s="3">
        <v>7</v>
      </c>
      <c r="L28" s="3">
        <v>8000</v>
      </c>
      <c r="M28" s="3">
        <v>36.200000000000003</v>
      </c>
      <c r="N28" s="3">
        <f t="shared" si="9"/>
        <v>63.8</v>
      </c>
      <c r="O28" s="14">
        <f t="shared" si="10"/>
        <v>4539.1849529780566</v>
      </c>
      <c r="P28" s="12">
        <f t="shared" si="11"/>
        <v>35.650675253902982</v>
      </c>
    </row>
    <row r="29" spans="3:17" x14ac:dyDescent="0.25">
      <c r="F29" s="9" t="s">
        <v>16</v>
      </c>
      <c r="G29" s="18">
        <f xml:space="preserve"> AVERAGE(G22:G28)</f>
        <v>4805.2552668283506</v>
      </c>
      <c r="H29" s="19">
        <f t="shared" si="8"/>
        <v>37.740386612229017</v>
      </c>
      <c r="I29" t="s">
        <v>20</v>
      </c>
      <c r="N29" s="9" t="s">
        <v>15</v>
      </c>
      <c r="O29" s="14">
        <f>AVERAGE(O22:O28)</f>
        <v>4677.9180062717151</v>
      </c>
      <c r="P29" s="17">
        <f t="shared" si="11"/>
        <v>36.740282106496579</v>
      </c>
      <c r="Q29" t="s">
        <v>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Meritve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Kozamernik</dc:creator>
  <cp:lastModifiedBy>Jure Kos</cp:lastModifiedBy>
  <dcterms:created xsi:type="dcterms:W3CDTF">2022-03-27T18:09:38Z</dcterms:created>
  <dcterms:modified xsi:type="dcterms:W3CDTF">2022-05-10T19:52:51Z</dcterms:modified>
</cp:coreProperties>
</file>