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4a3ef276a767935/Fizika/Fiz. praktikum/IZMERJENO/Wheatstonov most/"/>
    </mc:Choice>
  </mc:AlternateContent>
  <xr:revisionPtr revIDLastSave="134" documentId="8_{F2D047A1-0688-423B-8209-3EAC972470D0}" xr6:coauthVersionLast="47" xr6:coauthVersionMax="47" xr10:uidLastSave="{ACEFA7DA-1F91-4F03-9712-1CCB58036915}"/>
  <bookViews>
    <workbookView xWindow="19590" yWindow="3360" windowWidth="16545" windowHeight="15435" xr2:uid="{00000000-000D-0000-FFFF-FFFF00000000}"/>
  </bookViews>
  <sheets>
    <sheet name="Table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1" l="1"/>
  <c r="F19" i="1"/>
  <c r="K16" i="1" l="1"/>
  <c r="L16" i="1" s="1"/>
  <c r="I34" i="1"/>
  <c r="K34" i="1" s="1"/>
  <c r="L34" i="1" s="1"/>
  <c r="I33" i="1"/>
  <c r="K33" i="1" s="1"/>
  <c r="L33" i="1" s="1"/>
  <c r="I32" i="1"/>
  <c r="K32" i="1" s="1"/>
  <c r="L32" i="1" s="1"/>
  <c r="I31" i="1"/>
  <c r="K31" i="1" s="1"/>
  <c r="L31" i="1" s="1"/>
  <c r="I30" i="1"/>
  <c r="K30" i="1" s="1"/>
  <c r="L30" i="1" s="1"/>
  <c r="I29" i="1"/>
  <c r="K29" i="1" s="1"/>
  <c r="L29" i="1" s="1"/>
  <c r="I28" i="1"/>
  <c r="K28" i="1" s="1"/>
  <c r="L28" i="1" s="1"/>
  <c r="I27" i="1"/>
  <c r="K27" i="1" s="1"/>
  <c r="L27" i="1" s="1"/>
  <c r="I26" i="1"/>
  <c r="K26" i="1" s="1"/>
  <c r="I9" i="1"/>
  <c r="K9" i="1" s="1"/>
  <c r="L9" i="1" s="1"/>
  <c r="I10" i="1"/>
  <c r="K10" i="1" s="1"/>
  <c r="L10" i="1" s="1"/>
  <c r="I11" i="1"/>
  <c r="K11" i="1" s="1"/>
  <c r="L11" i="1" s="1"/>
  <c r="I12" i="1"/>
  <c r="K12" i="1" s="1"/>
  <c r="L12" i="1" s="1"/>
  <c r="I13" i="1"/>
  <c r="K13" i="1" s="1"/>
  <c r="L13" i="1" s="1"/>
  <c r="I14" i="1"/>
  <c r="K14" i="1" s="1"/>
  <c r="L14" i="1" s="1"/>
  <c r="I15" i="1"/>
  <c r="K15" i="1" s="1"/>
  <c r="L15" i="1" s="1"/>
  <c r="I16" i="1"/>
  <c r="I8" i="1"/>
  <c r="K8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26" i="1"/>
  <c r="E26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8" i="1"/>
  <c r="E8" i="1" s="1"/>
  <c r="K35" i="1" l="1"/>
  <c r="K17" i="1"/>
  <c r="L8" i="1"/>
  <c r="L17" i="1" s="1"/>
  <c r="L26" i="1"/>
  <c r="L35" i="1" s="1"/>
  <c r="D17" i="1"/>
  <c r="D35" i="1"/>
  <c r="E35" i="1"/>
  <c r="E17" i="1"/>
</calcChain>
</file>

<file path=xl/sharedStrings.xml><?xml version="1.0" encoding="utf-8"?>
<sst xmlns="http://schemas.openxmlformats.org/spreadsheetml/2006/main" count="38" uniqueCount="20">
  <si>
    <t>a [cm]</t>
  </si>
  <si>
    <t>L-a [cm]</t>
  </si>
  <si>
    <r>
      <t>R(</t>
    </r>
    <r>
      <rPr>
        <b/>
        <sz val="11"/>
        <rFont val="Calibri"/>
        <family val="2"/>
        <charset val="238"/>
      </rPr>
      <t>Ω)</t>
    </r>
  </si>
  <si>
    <t>Dimenzije merjene žice</t>
  </si>
  <si>
    <t>l [cm]</t>
  </si>
  <si>
    <t>pm 0,1 cm</t>
  </si>
  <si>
    <t>d [mm]</t>
  </si>
  <si>
    <t>pm 0,5 mm</t>
  </si>
  <si>
    <t>ζ - specifični upor</t>
  </si>
  <si>
    <t>avg</t>
  </si>
  <si>
    <t>ohm mm^2 / m</t>
  </si>
  <si>
    <t>a[cm]</t>
  </si>
  <si>
    <t>L-a[cm]</t>
  </si>
  <si>
    <t>R(Ω)</t>
  </si>
  <si>
    <t xml:space="preserve"> </t>
  </si>
  <si>
    <r>
      <t>R</t>
    </r>
    <r>
      <rPr>
        <b/>
        <vertAlign val="subscript"/>
        <sz val="11"/>
        <color theme="1"/>
        <rFont val="Calibri"/>
        <family val="2"/>
        <charset val="238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</si>
  <si>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x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charset val="238"/>
        <scheme val="minor"/>
      </rPr>
      <t>0</t>
    </r>
  </si>
  <si>
    <t>Meritve upora žice</t>
  </si>
  <si>
    <t>v drugo smer</t>
  </si>
  <si>
    <t>Meritve neznanega upora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</si>
</sst>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0" fontId="2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/>
    <xf numFmtId="0" fontId="6" fillId="3" borderId="0" xfId="0" applyFont="1" applyFill="1"/>
    <xf numFmtId="0" fontId="2" fillId="5" borderId="0" xfId="0" applyFont="1" applyFill="1" applyBorder="1" applyAlignment="1">
      <alignment horizontal="center" vertical="top"/>
    </xf>
    <xf numFmtId="0" fontId="3" fillId="3" borderId="0" xfId="0" applyFont="1" applyFill="1" applyBorder="1"/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F38" sqref="F38"/>
    </sheetView>
  </sheetViews>
  <sheetFormatPr defaultRowHeight="15" x14ac:dyDescent="0.25"/>
  <cols>
    <col min="1" max="1" width="19.140625" customWidth="1"/>
    <col min="2" max="2" width="18.42578125" customWidth="1"/>
    <col min="3" max="3" width="9.5703125" customWidth="1"/>
    <col min="5" max="5" width="17.85546875" customWidth="1"/>
    <col min="6" max="6" width="14.85546875" customWidth="1"/>
    <col min="12" max="12" width="18.5703125" customWidth="1"/>
    <col min="13" max="13" width="15.7109375" customWidth="1"/>
  </cols>
  <sheetData>
    <row r="1" spans="1:14" x14ac:dyDescent="0.25">
      <c r="N1" s="2"/>
    </row>
    <row r="2" spans="1:14" x14ac:dyDescent="0.25">
      <c r="N2" s="1"/>
    </row>
    <row r="3" spans="1:14" x14ac:dyDescent="0.25">
      <c r="N3" s="1"/>
    </row>
    <row r="4" spans="1:14" x14ac:dyDescent="0.25">
      <c r="N4" s="1"/>
    </row>
    <row r="5" spans="1:14" ht="18" x14ac:dyDescent="0.35">
      <c r="A5" t="s">
        <v>16</v>
      </c>
      <c r="B5" s="22">
        <v>5.6</v>
      </c>
      <c r="H5" t="s">
        <v>16</v>
      </c>
      <c r="I5" s="35">
        <v>5.4</v>
      </c>
      <c r="N5" s="1"/>
    </row>
    <row r="6" spans="1:14" x14ac:dyDescent="0.25">
      <c r="A6" t="s">
        <v>17</v>
      </c>
      <c r="H6" t="s">
        <v>18</v>
      </c>
      <c r="N6" s="1"/>
    </row>
    <row r="7" spans="1:14" ht="18" x14ac:dyDescent="0.35">
      <c r="A7" s="5" t="s">
        <v>13</v>
      </c>
      <c r="B7" s="6" t="s">
        <v>0</v>
      </c>
      <c r="C7" s="7"/>
      <c r="D7" s="26" t="s">
        <v>15</v>
      </c>
      <c r="E7" s="27" t="s">
        <v>8</v>
      </c>
      <c r="F7" s="28"/>
      <c r="G7" s="28"/>
      <c r="H7" s="5" t="s">
        <v>12</v>
      </c>
      <c r="I7" s="5" t="s">
        <v>11</v>
      </c>
      <c r="J7" s="29"/>
      <c r="K7" s="26" t="s">
        <v>15</v>
      </c>
      <c r="L7" s="27" t="s">
        <v>8</v>
      </c>
      <c r="M7" s="2"/>
      <c r="N7" s="1"/>
    </row>
    <row r="8" spans="1:14" x14ac:dyDescent="0.25">
      <c r="A8" s="10">
        <v>1000</v>
      </c>
      <c r="B8" s="10">
        <v>83.3</v>
      </c>
      <c r="C8" s="11"/>
      <c r="D8" s="12">
        <f>A8*(B8/($B$37-B8))</f>
        <v>4988.0239520958075</v>
      </c>
      <c r="E8" s="13">
        <f>(D8*$B$38*$B$38*PI())/$B$37</f>
        <v>39.175848509585286</v>
      </c>
      <c r="F8" s="14"/>
      <c r="G8" s="15"/>
      <c r="H8" s="10">
        <v>17.100000000000001</v>
      </c>
      <c r="I8" s="16">
        <f>B$37-H8</f>
        <v>82.9</v>
      </c>
      <c r="J8" s="11"/>
      <c r="K8" s="12">
        <f>A8*(I8/($B$37-I8))</f>
        <v>4847.9532163742706</v>
      </c>
      <c r="L8" s="13">
        <f>(K8*$B$38*$B$38*PI())/$B$37</f>
        <v>38.075735523771044</v>
      </c>
      <c r="N8" s="1"/>
    </row>
    <row r="9" spans="1:14" x14ac:dyDescent="0.25">
      <c r="A9" s="10">
        <v>2000</v>
      </c>
      <c r="B9" s="10">
        <v>70.7</v>
      </c>
      <c r="C9" s="11"/>
      <c r="D9" s="12">
        <f>A9*(B9/($B$37-B9))</f>
        <v>4825.9385665529016</v>
      </c>
      <c r="E9" s="13">
        <f>(D9*$B$38*$B$38*PI())/$B$37</f>
        <v>37.902832868395627</v>
      </c>
      <c r="F9" s="14"/>
      <c r="G9" s="15"/>
      <c r="H9" s="10">
        <v>29.8</v>
      </c>
      <c r="I9" s="16">
        <f>B$37-H9</f>
        <v>70.2</v>
      </c>
      <c r="J9" s="11"/>
      <c r="K9" s="12">
        <f>A9*(I9/($B$37-I9))</f>
        <v>4711.4093959731554</v>
      </c>
      <c r="L9" s="13">
        <f>(K9*$B$38*$B$38*PI())/$B$37</f>
        <v>37.003322866107972</v>
      </c>
      <c r="N9" s="1"/>
    </row>
    <row r="10" spans="1:14" x14ac:dyDescent="0.25">
      <c r="A10" s="10">
        <v>3000</v>
      </c>
      <c r="B10" s="10">
        <v>61</v>
      </c>
      <c r="C10" s="11"/>
      <c r="D10" s="12">
        <f>A10*(B10/($B$37-B10))</f>
        <v>4692.3076923076924</v>
      </c>
      <c r="E10" s="13">
        <f>(D10*$B$38*$B$38*PI())/$B$37</f>
        <v>36.853298436341809</v>
      </c>
      <c r="F10" s="14"/>
      <c r="G10" s="14"/>
      <c r="H10" s="10">
        <v>38.9</v>
      </c>
      <c r="I10" s="16">
        <f>B$37-H10</f>
        <v>61.1</v>
      </c>
      <c r="J10" s="11"/>
      <c r="K10" s="12">
        <f>A10*(I10/($B$37-I10))</f>
        <v>4712.0822622107971</v>
      </c>
      <c r="L10" s="13">
        <f>(K10*$B$38*$B$38*PI())/$B$37</f>
        <v>37.008607545180531</v>
      </c>
      <c r="N10" s="1"/>
    </row>
    <row r="11" spans="1:14" x14ac:dyDescent="0.25">
      <c r="A11" s="10">
        <v>4000</v>
      </c>
      <c r="B11" s="10">
        <v>55</v>
      </c>
      <c r="C11" s="11"/>
      <c r="D11" s="12">
        <f>A11*(B11/($B$37-B11))</f>
        <v>4888.8888888888896</v>
      </c>
      <c r="E11" s="13">
        <f>(D11*$B$38*$B$38*PI())/$B$37</f>
        <v>38.397243543875256</v>
      </c>
      <c r="F11" s="14"/>
      <c r="G11" s="14"/>
      <c r="H11" s="10">
        <v>46.3</v>
      </c>
      <c r="I11" s="16">
        <f>B$37-H11</f>
        <v>53.7</v>
      </c>
      <c r="J11" s="11"/>
      <c r="K11" s="12">
        <f>A11*(I11/($B$37-I11))</f>
        <v>4639.3088552915769</v>
      </c>
      <c r="L11" s="13">
        <f>(K11*$B$38*$B$38*PI())/$B$37</f>
        <v>36.437046543795226</v>
      </c>
      <c r="N11" s="1"/>
    </row>
    <row r="12" spans="1:14" x14ac:dyDescent="0.25">
      <c r="A12" s="10">
        <v>5000</v>
      </c>
      <c r="B12" s="10">
        <v>49.1</v>
      </c>
      <c r="C12" s="11"/>
      <c r="D12" s="12">
        <f>A12*(B12/($B$37-B12))</f>
        <v>4823.1827111984285</v>
      </c>
      <c r="E12" s="13">
        <f>(D12*$B$38*$B$38*PI())/$B$37</f>
        <v>37.881188431055705</v>
      </c>
      <c r="F12" s="14"/>
      <c r="G12" s="14"/>
      <c r="H12" s="10">
        <v>51.8</v>
      </c>
      <c r="I12" s="16">
        <f>B$37-H12</f>
        <v>48.2</v>
      </c>
      <c r="J12" s="11"/>
      <c r="K12" s="12">
        <f>A12*(I12/($B$37-I12))</f>
        <v>4652.5096525096533</v>
      </c>
      <c r="L12" s="13">
        <f>(K12*$B$38*$B$38*PI())/$B$37</f>
        <v>36.540725362699817</v>
      </c>
      <c r="N12" s="1"/>
    </row>
    <row r="13" spans="1:14" x14ac:dyDescent="0.25">
      <c r="A13" s="10">
        <v>6000</v>
      </c>
      <c r="B13" s="10">
        <v>43.6</v>
      </c>
      <c r="C13" s="11"/>
      <c r="D13" s="12">
        <f>A13*(B13/($B$37-B13))</f>
        <v>4638.2978723404258</v>
      </c>
      <c r="E13" s="13">
        <f>(D13*$B$38*$B$38*PI())/$B$37</f>
        <v>36.429106302264621</v>
      </c>
      <c r="F13" s="14"/>
      <c r="G13" s="14"/>
      <c r="H13" s="10">
        <v>55.6</v>
      </c>
      <c r="I13" s="16">
        <f>B$37-H13</f>
        <v>44.4</v>
      </c>
      <c r="J13" s="11"/>
      <c r="K13" s="12">
        <f>A13*(I13/($B$37-I13))</f>
        <v>4791.3669064748201</v>
      </c>
      <c r="L13" s="13">
        <f>(K13*$B$38*$B$38*PI())/$B$37</f>
        <v>37.631307685086369</v>
      </c>
      <c r="N13" s="1"/>
    </row>
    <row r="14" spans="1:14" x14ac:dyDescent="0.25">
      <c r="A14" s="10">
        <v>7000</v>
      </c>
      <c r="B14" s="10">
        <v>40.6</v>
      </c>
      <c r="C14" s="11"/>
      <c r="D14" s="12">
        <f>A14*(B14/($B$37-B14))</f>
        <v>4784.5117845117848</v>
      </c>
      <c r="E14" s="13">
        <f>(D14*$B$38*$B$38*PI())/$B$37</f>
        <v>37.577467683090035</v>
      </c>
      <c r="F14" s="14"/>
      <c r="G14" s="15"/>
      <c r="H14" s="11">
        <v>59.9</v>
      </c>
      <c r="I14" s="16">
        <f>B$37-H14</f>
        <v>40.1</v>
      </c>
      <c r="J14" s="11"/>
      <c r="K14" s="12">
        <f>A14*(I14/($B$37-I14))</f>
        <v>4686.1435726210348</v>
      </c>
      <c r="L14" s="13">
        <f>(K14*$B$38*$B$38*PI())/$B$37</f>
        <v>36.804885553533175</v>
      </c>
      <c r="N14" s="1"/>
    </row>
    <row r="15" spans="1:14" x14ac:dyDescent="0.25">
      <c r="A15" s="10">
        <v>8000</v>
      </c>
      <c r="B15" s="11">
        <v>36.4</v>
      </c>
      <c r="C15" s="11"/>
      <c r="D15" s="12">
        <f>A15*(B15/($B$37-B15))</f>
        <v>4578.6163522012575</v>
      </c>
      <c r="E15" s="13">
        <f>(D15*$B$38*$B$38*PI())/$B$37</f>
        <v>35.960368739203915</v>
      </c>
      <c r="F15" s="14"/>
      <c r="G15" s="15"/>
      <c r="H15" s="10">
        <v>62.8</v>
      </c>
      <c r="I15" s="16">
        <f>B$37-H15</f>
        <v>37.200000000000003</v>
      </c>
      <c r="J15" s="11"/>
      <c r="K15" s="12">
        <f>A15*(I15/($B$37-I15))</f>
        <v>4738.8535031847141</v>
      </c>
      <c r="L15" s="13">
        <f>(K15*$B$38*$B$38*PI())/$B$37</f>
        <v>37.218868380108383</v>
      </c>
    </row>
    <row r="16" spans="1:14" x14ac:dyDescent="0.25">
      <c r="A16" s="10">
        <v>9000</v>
      </c>
      <c r="B16" s="10">
        <v>34</v>
      </c>
      <c r="C16" s="16"/>
      <c r="D16" s="12">
        <f>A16*(B16/($B$37-B16))</f>
        <v>4636.363636363636</v>
      </c>
      <c r="E16" s="13">
        <f>(D16*$B$38*$B$38*PI())/$B$37</f>
        <v>36.41391484842714</v>
      </c>
      <c r="F16" s="14"/>
      <c r="G16" s="15"/>
      <c r="H16" s="10">
        <v>65.5</v>
      </c>
      <c r="I16" s="16">
        <f>B$37-H16</f>
        <v>34.5</v>
      </c>
      <c r="J16" s="16"/>
      <c r="K16" s="12">
        <f>A16*(I16/($B$37-I16))</f>
        <v>4740.4580152671751</v>
      </c>
      <c r="L16" s="13">
        <f>(K16*$B$38*$B$38*PI())/$B$37</f>
        <v>37.231470188535525</v>
      </c>
    </row>
    <row r="17" spans="1:13" x14ac:dyDescent="0.25">
      <c r="A17" s="17"/>
      <c r="B17" s="17"/>
      <c r="C17" s="18" t="s">
        <v>9</v>
      </c>
      <c r="D17" s="19">
        <f>AVERAGE(D8:D15)</f>
        <v>4777.4709775121482</v>
      </c>
      <c r="E17" s="20">
        <f>AVERAGE(E8:E15)</f>
        <v>37.522169314226531</v>
      </c>
      <c r="F17" s="21" t="s">
        <v>10</v>
      </c>
      <c r="G17" s="14"/>
      <c r="H17" s="15"/>
      <c r="I17" s="14"/>
      <c r="J17" s="18" t="s">
        <v>9</v>
      </c>
      <c r="K17" s="19">
        <f>AVERAGE(K8:K15)</f>
        <v>4722.4534205800028</v>
      </c>
      <c r="L17" s="20">
        <f>AVERAGE(L8:L15)</f>
        <v>37.090062432535312</v>
      </c>
      <c r="M17" s="4" t="s">
        <v>10</v>
      </c>
    </row>
    <row r="18" spans="1:13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3" x14ac:dyDescent="0.25">
      <c r="F19" s="3">
        <f>AVERAGE(K17,D17)</f>
        <v>4749.9621990460755</v>
      </c>
    </row>
    <row r="23" spans="1:13" ht="18" x14ac:dyDescent="0.35">
      <c r="A23" t="s">
        <v>16</v>
      </c>
      <c r="B23" s="35">
        <v>4800</v>
      </c>
      <c r="H23" t="s">
        <v>16</v>
      </c>
      <c r="I23" s="35">
        <v>4800</v>
      </c>
    </row>
    <row r="24" spans="1:13" x14ac:dyDescent="0.25">
      <c r="A24" t="s">
        <v>19</v>
      </c>
      <c r="H24" t="s">
        <v>18</v>
      </c>
    </row>
    <row r="25" spans="1:13" ht="18" x14ac:dyDescent="0.35">
      <c r="A25" s="5" t="s">
        <v>2</v>
      </c>
      <c r="B25" s="6" t="s">
        <v>0</v>
      </c>
      <c r="C25" s="23"/>
      <c r="D25" s="30" t="s">
        <v>15</v>
      </c>
      <c r="E25" s="31" t="s">
        <v>8</v>
      </c>
      <c r="F25" s="32"/>
      <c r="G25" s="33"/>
      <c r="H25" s="5" t="s">
        <v>1</v>
      </c>
      <c r="I25" s="5" t="s">
        <v>11</v>
      </c>
      <c r="J25" s="34"/>
      <c r="K25" s="30" t="s">
        <v>15</v>
      </c>
      <c r="L25" s="31" t="s">
        <v>8</v>
      </c>
      <c r="M25" s="1"/>
    </row>
    <row r="26" spans="1:13" x14ac:dyDescent="0.25">
      <c r="A26" s="10">
        <v>1</v>
      </c>
      <c r="B26" s="10">
        <v>85.9</v>
      </c>
      <c r="C26" s="11"/>
      <c r="D26" s="12">
        <f>A26*(B26/($B$37-B26))</f>
        <v>6.0921985815602868</v>
      </c>
      <c r="E26" s="13">
        <f>(D26*$B$38*$B$38*PI())/$B$37</f>
        <v>4.7848015770099887E-2</v>
      </c>
      <c r="F26" s="15"/>
      <c r="G26" s="14"/>
      <c r="H26" s="10">
        <v>14.9</v>
      </c>
      <c r="I26" s="16">
        <f>B$37-H26</f>
        <v>85.1</v>
      </c>
      <c r="J26" s="11"/>
      <c r="K26" s="12">
        <f>A26*(I26/($B$37-I26))</f>
        <v>5.7114093959731518</v>
      </c>
      <c r="L26" s="13">
        <f>(K26*$B$38*$B$38*PI())/$B$37</f>
        <v>4.4857304500082427E-2</v>
      </c>
      <c r="M26" s="1"/>
    </row>
    <row r="27" spans="1:13" x14ac:dyDescent="0.25">
      <c r="A27" s="10">
        <v>2</v>
      </c>
      <c r="B27" s="10">
        <v>74.400000000000006</v>
      </c>
      <c r="C27" s="16"/>
      <c r="D27" s="12">
        <f>A27*(B27/($B$37-B27))</f>
        <v>5.8125000000000018</v>
      </c>
      <c r="E27" s="13">
        <f>(D27*$B$38*$B$38*PI())/$B$37</f>
        <v>4.5651268247476694E-2</v>
      </c>
      <c r="F27" s="15"/>
      <c r="G27" s="14"/>
      <c r="H27" s="11">
        <v>25.6</v>
      </c>
      <c r="I27" s="16">
        <f>B$37-H27</f>
        <v>74.400000000000006</v>
      </c>
      <c r="J27" s="16"/>
      <c r="K27" s="12">
        <f>A27*(I27/($B$37-I27))</f>
        <v>5.8125000000000018</v>
      </c>
      <c r="L27" s="13">
        <f>(K27*$B$38*$B$38*PI())/$B$37</f>
        <v>4.5651268247476694E-2</v>
      </c>
      <c r="M27" s="1"/>
    </row>
    <row r="28" spans="1:13" x14ac:dyDescent="0.25">
      <c r="A28" s="10">
        <v>3</v>
      </c>
      <c r="B28" s="10">
        <v>66.5</v>
      </c>
      <c r="C28" s="16"/>
      <c r="D28" s="12">
        <f>A28*(B28/($B$37-B28))</f>
        <v>5.955223880597015</v>
      </c>
      <c r="E28" s="13">
        <f>(D28*$B$38*$B$38*PI())/$B$37</f>
        <v>4.6772218984415206E-2</v>
      </c>
      <c r="F28" s="14"/>
      <c r="G28" s="14"/>
      <c r="H28" s="11">
        <v>33.6</v>
      </c>
      <c r="I28" s="16">
        <f>B$37-H28</f>
        <v>66.400000000000006</v>
      </c>
      <c r="J28" s="16"/>
      <c r="K28" s="12">
        <f>A28*(I28/($B$37-I28))</f>
        <v>5.9285714285714306</v>
      </c>
      <c r="L28" s="13">
        <f>(K28*$B$38*$B$38*PI())/$B$37</f>
        <v>4.6562891115705878E-2</v>
      </c>
    </row>
    <row r="29" spans="1:13" x14ac:dyDescent="0.25">
      <c r="A29" s="10">
        <v>4</v>
      </c>
      <c r="B29" s="10">
        <v>59.3</v>
      </c>
      <c r="C29" s="16"/>
      <c r="D29" s="12">
        <f>A29*(B29/($B$37-B29))</f>
        <v>5.8280098280098276</v>
      </c>
      <c r="E29" s="13">
        <f>(D29*$B$38*$B$38*PI())/$B$37</f>
        <v>4.5773082151811965E-2</v>
      </c>
      <c r="F29" s="14"/>
      <c r="G29" s="14"/>
      <c r="H29" s="10">
        <v>40.5</v>
      </c>
      <c r="I29" s="16">
        <f>B$37-H29</f>
        <v>59.5</v>
      </c>
      <c r="J29" s="16"/>
      <c r="K29" s="12">
        <f>A29*(I29/($B$37-I29))</f>
        <v>5.8765432098765435</v>
      </c>
      <c r="L29" s="13">
        <f>(K29*$B$38*$B$38*PI())/$B$37</f>
        <v>4.6154262441627826E-2</v>
      </c>
    </row>
    <row r="30" spans="1:13" x14ac:dyDescent="0.25">
      <c r="A30" s="10">
        <v>5</v>
      </c>
      <c r="B30" s="10">
        <v>53.8</v>
      </c>
      <c r="C30" s="16"/>
      <c r="D30" s="12">
        <f>A30*(B30/($B$37-B30))</f>
        <v>5.8225108225108215</v>
      </c>
      <c r="E30" s="13">
        <f>(D30*$B$38*$B$38*PI())/$B$37</f>
        <v>4.5729893063617653E-2</v>
      </c>
      <c r="F30" s="14"/>
      <c r="G30" s="14"/>
      <c r="H30" s="10">
        <v>46</v>
      </c>
      <c r="I30" s="16">
        <f>B$37-H30</f>
        <v>54</v>
      </c>
      <c r="J30" s="16"/>
      <c r="K30" s="12">
        <f>A30*(I30/($B$37-I30))</f>
        <v>5.8695652173913047</v>
      </c>
      <c r="L30" s="13">
        <f>(K30*$B$38*$B$38*PI())/$B$37</f>
        <v>4.6099457416806745E-2</v>
      </c>
    </row>
    <row r="31" spans="1:13" x14ac:dyDescent="0.25">
      <c r="A31" s="10">
        <v>6</v>
      </c>
      <c r="B31" s="10">
        <v>49.3</v>
      </c>
      <c r="C31" s="16"/>
      <c r="D31" s="12">
        <f>A31*(B31/($B$37-B31))</f>
        <v>5.8343195266272181</v>
      </c>
      <c r="E31" s="13">
        <f>(D31*$B$38*$B$38*PI())/$B$37</f>
        <v>4.5822638408868868E-2</v>
      </c>
      <c r="F31" s="14"/>
      <c r="G31" s="14"/>
      <c r="H31" s="10">
        <v>50.6</v>
      </c>
      <c r="I31" s="16">
        <f>B$37-H31</f>
        <v>49.4</v>
      </c>
      <c r="J31" s="16"/>
      <c r="K31" s="12">
        <f>A31*(I31/($B$37-I31))</f>
        <v>5.857707509881422</v>
      </c>
      <c r="L31" s="13">
        <f>(K31*$B$38*$B$38*PI())/$B$37</f>
        <v>4.600632719980309E-2</v>
      </c>
    </row>
    <row r="32" spans="1:13" x14ac:dyDescent="0.25">
      <c r="A32" s="10">
        <v>7</v>
      </c>
      <c r="B32" s="10">
        <v>45.4</v>
      </c>
      <c r="C32" s="16"/>
      <c r="D32" s="12">
        <f>A32*(B32/($B$37-B32))</f>
        <v>5.8205128205128203</v>
      </c>
      <c r="E32" s="13">
        <f>(D32*$B$38*$B$38*PI())/$B$37</f>
        <v>4.5714200792620702E-2</v>
      </c>
      <c r="F32" s="14"/>
      <c r="G32" s="14"/>
      <c r="H32" s="10">
        <v>54.1</v>
      </c>
      <c r="I32" s="16">
        <f>B$37-H32</f>
        <v>45.9</v>
      </c>
      <c r="J32" s="16"/>
      <c r="K32" s="12">
        <f>A32*(I32/($B$37-I32))</f>
        <v>5.9390018484288349</v>
      </c>
      <c r="L32" s="13">
        <f>(K32*$B$38*$B$38*PI())/$B$37</f>
        <v>4.6644811441700573E-2</v>
      </c>
    </row>
    <row r="33" spans="1:13" x14ac:dyDescent="0.25">
      <c r="A33" s="24">
        <v>8</v>
      </c>
      <c r="B33" s="24">
        <v>42.1</v>
      </c>
      <c r="C33" s="16"/>
      <c r="D33" s="12">
        <f>A33*(B33/($B$37-B33))</f>
        <v>5.8169257340241796</v>
      </c>
      <c r="E33" s="13">
        <f>(D33*$B$38*$B$38*PI())/$B$37</f>
        <v>4.5686027881219442E-2</v>
      </c>
      <c r="F33" s="14"/>
      <c r="G33" s="14"/>
      <c r="H33" s="24">
        <v>57.6</v>
      </c>
      <c r="I33" s="16">
        <f>B$37-H33</f>
        <v>42.4</v>
      </c>
      <c r="J33" s="16"/>
      <c r="K33" s="12">
        <f>A33*(I33/($B$37-I33))</f>
        <v>5.8888888888888884</v>
      </c>
      <c r="L33" s="13">
        <f>(K33*$B$38*$B$38*PI())/$B$37</f>
        <v>4.6251225177849721E-2</v>
      </c>
    </row>
    <row r="34" spans="1:13" x14ac:dyDescent="0.25">
      <c r="A34" s="24">
        <v>9</v>
      </c>
      <c r="B34" s="16">
        <v>39.4</v>
      </c>
      <c r="C34" s="16"/>
      <c r="D34" s="12">
        <f>A34*(B34/($B$37-B34))</f>
        <v>5.8514851485148514</v>
      </c>
      <c r="E34" s="13">
        <f>(D34*$B$38*$B$38*PI())/$B$37</f>
        <v>4.5957456887910093E-2</v>
      </c>
      <c r="F34" s="14"/>
      <c r="G34" s="14"/>
      <c r="H34" s="24">
        <v>60.3</v>
      </c>
      <c r="I34" s="16">
        <f>B$37-H34</f>
        <v>39.700000000000003</v>
      </c>
      <c r="J34" s="16"/>
      <c r="K34" s="12">
        <f>A34*(I34/($B$37-I34))</f>
        <v>5.9253731343283595</v>
      </c>
      <c r="L34" s="13">
        <f>(K34*$B$38*$B$38*PI())/$B$37</f>
        <v>4.6537771771460755E-2</v>
      </c>
    </row>
    <row r="35" spans="1:13" x14ac:dyDescent="0.25">
      <c r="A35" s="22"/>
      <c r="B35" s="22"/>
      <c r="C35" s="25" t="s">
        <v>9</v>
      </c>
      <c r="D35" s="19">
        <f>AVERAGE(D25:D33)</f>
        <v>5.8727751492302716</v>
      </c>
      <c r="E35" s="20">
        <f>AVERAGE(E25:E33)</f>
        <v>4.61246681625163E-2</v>
      </c>
      <c r="F35" s="21" t="s">
        <v>10</v>
      </c>
      <c r="G35" s="14"/>
      <c r="H35" s="14"/>
      <c r="I35" s="14"/>
      <c r="J35" s="25" t="s">
        <v>9</v>
      </c>
      <c r="K35" s="19">
        <f>AVERAGE(K25:K33)</f>
        <v>5.8605234373764477</v>
      </c>
      <c r="L35" s="20">
        <f>AVERAGE(L25:L33)</f>
        <v>4.6028443442631621E-2</v>
      </c>
      <c r="M35" s="4" t="s">
        <v>10</v>
      </c>
    </row>
    <row r="36" spans="1:13" x14ac:dyDescent="0.25">
      <c r="A36" s="26" t="s">
        <v>3</v>
      </c>
      <c r="B36" s="8"/>
    </row>
    <row r="37" spans="1:13" x14ac:dyDescent="0.25">
      <c r="A37" s="9" t="s">
        <v>4</v>
      </c>
      <c r="B37" s="9">
        <v>100</v>
      </c>
      <c r="C37" s="9" t="s">
        <v>5</v>
      </c>
      <c r="H37" t="s">
        <v>14</v>
      </c>
    </row>
    <row r="38" spans="1:13" x14ac:dyDescent="0.25">
      <c r="A38" s="9" t="s">
        <v>6</v>
      </c>
      <c r="B38" s="9">
        <v>0.5</v>
      </c>
      <c r="C38" s="9" t="s">
        <v>7</v>
      </c>
      <c r="F38" s="3">
        <f>AVERAGE(D35,K35)</f>
        <v>5.8666492933033592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Jure Kos</cp:lastModifiedBy>
  <dcterms:created xsi:type="dcterms:W3CDTF">2022-04-29T05:23:25Z</dcterms:created>
  <dcterms:modified xsi:type="dcterms:W3CDTF">2022-05-10T20:05:20Z</dcterms:modified>
</cp:coreProperties>
</file>