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Sila na vodnik v magnetnem polju/"/>
    </mc:Choice>
  </mc:AlternateContent>
  <xr:revisionPtr revIDLastSave="218" documentId="8_{12121A43-0720-464C-A0B5-3029526E81A1}" xr6:coauthVersionLast="47" xr6:coauthVersionMax="47" xr10:uidLastSave="{685E4136-0D79-47C7-8343-F87600BA7186}"/>
  <bookViews>
    <workbookView xWindow="1848" yWindow="1848" windowWidth="17280" windowHeight="8964" xr2:uid="{23350A37-9691-45D2-BE23-46C1653A3EB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M10" i="1"/>
  <c r="M11" i="1"/>
  <c r="E17" i="1"/>
  <c r="K17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" i="1"/>
  <c r="K2" i="1" s="1"/>
  <c r="E3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E12" i="1"/>
  <c r="K12" i="1" s="1"/>
  <c r="E13" i="1"/>
  <c r="C13" i="1"/>
  <c r="K3" i="1"/>
  <c r="K11" i="1"/>
  <c r="K13" i="1"/>
  <c r="I4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C3" i="1"/>
  <c r="C4" i="1"/>
  <c r="C5" i="1"/>
  <c r="C6" i="1"/>
  <c r="C7" i="1"/>
  <c r="C8" i="1"/>
  <c r="C9" i="1"/>
  <c r="C10" i="1"/>
  <c r="C11" i="1"/>
  <c r="C12" i="1"/>
  <c r="C15" i="1"/>
  <c r="E15" i="1" s="1"/>
  <c r="K15" i="1" s="1"/>
  <c r="C16" i="1"/>
  <c r="E16" i="1" s="1"/>
  <c r="K16" i="1" s="1"/>
  <c r="C17" i="1"/>
  <c r="C18" i="1"/>
  <c r="E18" i="1" s="1"/>
  <c r="C19" i="1"/>
  <c r="E19" i="1" s="1"/>
  <c r="K19" i="1" s="1"/>
  <c r="C20" i="1"/>
  <c r="E20" i="1" s="1"/>
  <c r="K20" i="1" s="1"/>
  <c r="C21" i="1"/>
  <c r="C22" i="1"/>
  <c r="C23" i="1"/>
  <c r="C24" i="1"/>
  <c r="C25" i="1"/>
  <c r="C26" i="1"/>
  <c r="C2" i="1"/>
  <c r="I14" i="1" l="1"/>
  <c r="M14" i="1" s="1"/>
  <c r="I11" i="1"/>
  <c r="K18" i="1"/>
  <c r="I10" i="1"/>
</calcChain>
</file>

<file path=xl/sharedStrings.xml><?xml version="1.0" encoding="utf-8"?>
<sst xmlns="http://schemas.openxmlformats.org/spreadsheetml/2006/main" count="12" uniqueCount="12">
  <si>
    <t>I(mA)</t>
  </si>
  <si>
    <t>m(g)</t>
  </si>
  <si>
    <t>F(N)</t>
  </si>
  <si>
    <t>B(T)</t>
  </si>
  <si>
    <t>napaka</t>
  </si>
  <si>
    <t>l(m)</t>
  </si>
  <si>
    <t>Napaka max</t>
  </si>
  <si>
    <t>Površina</t>
  </si>
  <si>
    <t>Pretok(Vs)</t>
  </si>
  <si>
    <t>Povprečje B</t>
  </si>
  <si>
    <r>
      <t xml:space="preserve">Povprečje </t>
    </r>
    <r>
      <rPr>
        <sz val="11"/>
        <color theme="1"/>
        <rFont val="Calibri"/>
        <family val="2"/>
        <charset val="238"/>
      </rPr>
      <t>Φ</t>
    </r>
  </si>
  <si>
    <t>Napaka pretoka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</si>
</sst>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1" fontId="0" fillId="0" borderId="0" xfId="0" applyNumberFormat="1"/>
    <xf numFmtId="165" fontId="0" fillId="2" borderId="0" xfId="0" applyNumberFormat="1" applyFill="1"/>
    <xf numFmtId="165" fontId="0" fillId="4" borderId="0" xfId="0" applyNumberFormat="1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>
                <a:solidFill>
                  <a:schemeClr val="tx1"/>
                </a:solidFill>
              </a:rPr>
              <a:t>m(I)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List1!$A$2:$A$26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3">
                  <c:v>-250</c:v>
                </c:pt>
                <c:pt idx="14">
                  <c:v>-500</c:v>
                </c:pt>
                <c:pt idx="15">
                  <c:v>-750</c:v>
                </c:pt>
                <c:pt idx="16">
                  <c:v>-1000</c:v>
                </c:pt>
                <c:pt idx="17">
                  <c:v>-1250</c:v>
                </c:pt>
                <c:pt idx="18">
                  <c:v>-1500</c:v>
                </c:pt>
                <c:pt idx="19">
                  <c:v>-1750</c:v>
                </c:pt>
                <c:pt idx="20">
                  <c:v>-2000</c:v>
                </c:pt>
                <c:pt idx="21">
                  <c:v>-2250</c:v>
                </c:pt>
                <c:pt idx="22">
                  <c:v>-2500</c:v>
                </c:pt>
                <c:pt idx="23">
                  <c:v>-2750</c:v>
                </c:pt>
                <c:pt idx="24">
                  <c:v>-3000</c:v>
                </c:pt>
              </c:numCache>
            </c:numRef>
          </c:xVal>
          <c:yVal>
            <c:numRef>
              <c:f>List1!$B$2:$B$26</c:f>
              <c:numCache>
                <c:formatCode>General</c:formatCode>
                <c:ptCount val="25"/>
                <c:pt idx="0">
                  <c:v>0.19</c:v>
                </c:pt>
                <c:pt idx="1">
                  <c:v>0.42</c:v>
                </c:pt>
                <c:pt idx="2">
                  <c:v>0.64</c:v>
                </c:pt>
                <c:pt idx="3">
                  <c:v>0.87</c:v>
                </c:pt>
                <c:pt idx="4">
                  <c:v>1.1100000000000001</c:v>
                </c:pt>
                <c:pt idx="5">
                  <c:v>1.32</c:v>
                </c:pt>
                <c:pt idx="6">
                  <c:v>1.55</c:v>
                </c:pt>
                <c:pt idx="7">
                  <c:v>1.76</c:v>
                </c:pt>
                <c:pt idx="8" formatCode="0.00">
                  <c:v>2</c:v>
                </c:pt>
                <c:pt idx="9">
                  <c:v>2.2200000000000002</c:v>
                </c:pt>
                <c:pt idx="10">
                  <c:v>2.4500000000000002</c:v>
                </c:pt>
                <c:pt idx="11">
                  <c:v>2.68</c:v>
                </c:pt>
                <c:pt idx="13" formatCode="0.00">
                  <c:v>-0.21</c:v>
                </c:pt>
                <c:pt idx="14" formatCode="0.00">
                  <c:v>-0.41</c:v>
                </c:pt>
                <c:pt idx="15" formatCode="0.00">
                  <c:v>-0.64</c:v>
                </c:pt>
                <c:pt idx="16" formatCode="0.00">
                  <c:v>-0.86</c:v>
                </c:pt>
                <c:pt idx="17" formatCode="0.00">
                  <c:v>-1.08</c:v>
                </c:pt>
                <c:pt idx="18" formatCode="0.00">
                  <c:v>-1.3</c:v>
                </c:pt>
                <c:pt idx="19" formatCode="0.00">
                  <c:v>-1.53</c:v>
                </c:pt>
                <c:pt idx="20" formatCode="0.00">
                  <c:v>-1.75</c:v>
                </c:pt>
                <c:pt idx="21" formatCode="0.00">
                  <c:v>-1.98</c:v>
                </c:pt>
                <c:pt idx="22" formatCode="0.00">
                  <c:v>-2.19</c:v>
                </c:pt>
                <c:pt idx="23" formatCode="0.00">
                  <c:v>-2.41</c:v>
                </c:pt>
                <c:pt idx="24" formatCode="0.00">
                  <c:v>-2.64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C-4FDB-911D-E7435722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24800"/>
        <c:axId val="967825216"/>
      </c:scatterChart>
      <c:valAx>
        <c:axId val="9678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7825216"/>
        <c:crosses val="autoZero"/>
        <c:crossBetween val="midCat"/>
      </c:valAx>
      <c:valAx>
        <c:axId val="967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7824800"/>
        <c:crosses val="autoZero"/>
        <c:crossBetween val="midCat"/>
      </c:valAx>
      <c:spPr>
        <a:solidFill>
          <a:schemeClr val="lt1">
            <a:alpha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237564</xdr:colOff>
      <xdr:row>1</xdr:row>
      <xdr:rowOff>110459</xdr:rowOff>
    </xdr:from>
    <xdr:to>
      <xdr:col>20</xdr:col>
      <xdr:colOff>542364</xdr:colOff>
      <xdr:row>16</xdr:row>
      <xdr:rowOff>77802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35011405-4D8E-41D7-8ECE-8B8C02B2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296F-36CC-4BA6-9BE0-B884284F7B9F}">
  <dimension ref="A1:M26"/>
  <sheetViews>
    <sheetView tabSelected="1" topLeftCell="G1" zoomScale="85" zoomScaleNormal="85" workbookViewId="0">
      <selection activeCell="J11" sqref="J11"/>
    </sheetView>
  </sheetViews>
  <sheetFormatPr defaultRowHeight="14.4" x14ac:dyDescent="0.3"/>
  <cols>
    <col min="5" max="5" width="11" bestFit="1" customWidth="1"/>
    <col min="7" max="7" width="12" bestFit="1" customWidth="1"/>
    <col min="9" max="9" width="12" bestFit="1" customWidth="1"/>
    <col min="11" max="11" width="11" bestFit="1" customWidth="1"/>
    <col min="13" max="13" width="11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G1" t="s">
        <v>4</v>
      </c>
      <c r="K1" t="s">
        <v>8</v>
      </c>
    </row>
    <row r="2" spans="1:13" x14ac:dyDescent="0.3">
      <c r="A2">
        <v>250</v>
      </c>
      <c r="B2">
        <v>0.19</v>
      </c>
      <c r="C2">
        <f>(B2/1000)*9.81</f>
        <v>1.8639000000000001E-3</v>
      </c>
      <c r="D2">
        <v>0.02</v>
      </c>
      <c r="E2" s="2">
        <f t="shared" ref="E2:E26" si="0">C2/(A2/1000*D$2)</f>
        <v>0.37278</v>
      </c>
      <c r="G2" s="2">
        <f>(0.005/B2)+(0.0005/D$2)</f>
        <v>5.131578947368421E-2</v>
      </c>
      <c r="K2" s="7">
        <f>E2*I$4</f>
        <v>7.4556000000000009E-5</v>
      </c>
    </row>
    <row r="3" spans="1:13" x14ac:dyDescent="0.3">
      <c r="A3">
        <v>500</v>
      </c>
      <c r="B3">
        <v>0.42</v>
      </c>
      <c r="C3">
        <f t="shared" ref="C3:C26" si="1">(B3/1000)*9.81</f>
        <v>4.1202000000000001E-3</v>
      </c>
      <c r="E3" s="2">
        <f t="shared" si="0"/>
        <v>0.41202</v>
      </c>
      <c r="G3" s="2">
        <f t="shared" ref="G3:G26" si="2">(0.005/B3)+(0.0005/D$2)</f>
        <v>3.6904761904761905E-2</v>
      </c>
      <c r="I3" t="s">
        <v>7</v>
      </c>
      <c r="K3" s="7">
        <f t="shared" ref="K3:K26" si="3">E3*I$4</f>
        <v>8.2404000000000006E-5</v>
      </c>
    </row>
    <row r="4" spans="1:13" x14ac:dyDescent="0.3">
      <c r="A4">
        <v>750</v>
      </c>
      <c r="B4">
        <v>0.64</v>
      </c>
      <c r="C4">
        <f t="shared" si="1"/>
        <v>6.2784000000000008E-3</v>
      </c>
      <c r="E4" s="2">
        <f t="shared" si="0"/>
        <v>0.41856000000000004</v>
      </c>
      <c r="G4" s="2">
        <f t="shared" si="2"/>
        <v>3.2812500000000001E-2</v>
      </c>
      <c r="I4">
        <f>0.02*0.01</f>
        <v>2.0000000000000001E-4</v>
      </c>
      <c r="K4" s="7">
        <f t="shared" si="3"/>
        <v>8.3712000000000014E-5</v>
      </c>
    </row>
    <row r="5" spans="1:13" x14ac:dyDescent="0.3">
      <c r="A5">
        <v>1000</v>
      </c>
      <c r="B5">
        <v>0.87</v>
      </c>
      <c r="C5">
        <f t="shared" si="1"/>
        <v>8.534700000000001E-3</v>
      </c>
      <c r="E5" s="2">
        <f t="shared" si="0"/>
        <v>0.42673500000000003</v>
      </c>
      <c r="G5" s="2">
        <f t="shared" si="2"/>
        <v>3.0747126436781611E-2</v>
      </c>
      <c r="K5" s="7">
        <f t="shared" si="3"/>
        <v>8.5347000000000008E-5</v>
      </c>
    </row>
    <row r="6" spans="1:13" x14ac:dyDescent="0.3">
      <c r="A6">
        <v>1250</v>
      </c>
      <c r="B6">
        <v>1.1100000000000001</v>
      </c>
      <c r="C6">
        <f t="shared" si="1"/>
        <v>1.0889100000000002E-2</v>
      </c>
      <c r="E6" s="2">
        <f t="shared" si="0"/>
        <v>0.43556400000000006</v>
      </c>
      <c r="G6" s="2">
        <f t="shared" si="2"/>
        <v>2.9504504504504505E-2</v>
      </c>
      <c r="K6" s="7">
        <f t="shared" si="3"/>
        <v>8.7112800000000017E-5</v>
      </c>
    </row>
    <row r="7" spans="1:13" x14ac:dyDescent="0.3">
      <c r="A7">
        <v>1500</v>
      </c>
      <c r="B7">
        <v>1.32</v>
      </c>
      <c r="C7">
        <f t="shared" si="1"/>
        <v>1.2949200000000001E-2</v>
      </c>
      <c r="E7" s="2">
        <f t="shared" si="0"/>
        <v>0.43164000000000002</v>
      </c>
      <c r="G7" s="2">
        <f t="shared" si="2"/>
        <v>2.8787878787878789E-2</v>
      </c>
      <c r="K7" s="7">
        <f t="shared" si="3"/>
        <v>8.6328000000000004E-5</v>
      </c>
    </row>
    <row r="8" spans="1:13" x14ac:dyDescent="0.3">
      <c r="A8">
        <v>1750</v>
      </c>
      <c r="B8">
        <v>1.55</v>
      </c>
      <c r="C8">
        <f t="shared" si="1"/>
        <v>1.52055E-2</v>
      </c>
      <c r="E8" s="2">
        <f t="shared" si="0"/>
        <v>0.43444285714285713</v>
      </c>
      <c r="G8" s="2">
        <f t="shared" si="2"/>
        <v>2.8225806451612906E-2</v>
      </c>
      <c r="K8" s="7">
        <f t="shared" si="3"/>
        <v>8.6888571428571425E-5</v>
      </c>
    </row>
    <row r="9" spans="1:13" x14ac:dyDescent="0.3">
      <c r="A9">
        <v>2000</v>
      </c>
      <c r="B9">
        <v>1.76</v>
      </c>
      <c r="C9">
        <f t="shared" si="1"/>
        <v>1.7265600000000002E-2</v>
      </c>
      <c r="E9" s="2">
        <f t="shared" si="0"/>
        <v>0.43164000000000008</v>
      </c>
      <c r="G9" s="2">
        <f t="shared" si="2"/>
        <v>2.7840909090909093E-2</v>
      </c>
      <c r="I9" t="s">
        <v>9</v>
      </c>
      <c r="K9" s="7">
        <f t="shared" si="3"/>
        <v>8.6328000000000018E-5</v>
      </c>
      <c r="M9" t="s">
        <v>10</v>
      </c>
    </row>
    <row r="10" spans="1:13" x14ac:dyDescent="0.3">
      <c r="A10">
        <v>2250</v>
      </c>
      <c r="B10" s="1">
        <v>2</v>
      </c>
      <c r="C10">
        <f t="shared" si="1"/>
        <v>1.9620000000000002E-2</v>
      </c>
      <c r="E10" s="2">
        <f t="shared" si="0"/>
        <v>0.43600000000000005</v>
      </c>
      <c r="G10" s="2">
        <f t="shared" si="2"/>
        <v>2.75E-2</v>
      </c>
      <c r="I10" s="4">
        <f>AVERAGE(E2:E13,)</f>
        <v>0.39308590509490504</v>
      </c>
      <c r="K10" s="7">
        <f t="shared" si="3"/>
        <v>8.7200000000000019E-5</v>
      </c>
      <c r="M10" s="8">
        <f>AVERAGE(K2:K13)</f>
        <v>8.5168612770562788E-5</v>
      </c>
    </row>
    <row r="11" spans="1:13" x14ac:dyDescent="0.3">
      <c r="A11">
        <v>2500</v>
      </c>
      <c r="B11">
        <v>2.2200000000000002</v>
      </c>
      <c r="C11">
        <f t="shared" si="1"/>
        <v>2.1778200000000004E-2</v>
      </c>
      <c r="E11" s="2">
        <f t="shared" si="0"/>
        <v>0.43556400000000006</v>
      </c>
      <c r="G11" s="2">
        <f t="shared" si="2"/>
        <v>2.7252252252252255E-2</v>
      </c>
      <c r="I11" s="5">
        <f>AVERAGE(E15:E26)</f>
        <v>0.42369591720779215</v>
      </c>
      <c r="J11" s="2"/>
      <c r="K11" s="7">
        <f t="shared" si="3"/>
        <v>8.7112800000000017E-5</v>
      </c>
      <c r="M11" s="9">
        <f>AVERAGE(K15:K26)</f>
        <v>8.4739183441558455E-5</v>
      </c>
    </row>
    <row r="12" spans="1:13" x14ac:dyDescent="0.3">
      <c r="A12">
        <v>2750</v>
      </c>
      <c r="B12">
        <v>2.4500000000000002</v>
      </c>
      <c r="C12">
        <f t="shared" si="1"/>
        <v>2.4034500000000004E-2</v>
      </c>
      <c r="E12" s="2">
        <f t="shared" si="0"/>
        <v>0.43699090909090915</v>
      </c>
      <c r="G12" s="2">
        <f t="shared" si="2"/>
        <v>2.7040816326530614E-2</v>
      </c>
      <c r="J12" s="2">
        <f>AVERAGE(E2:E13,E15:E26)</f>
        <v>0.42476949053030305</v>
      </c>
      <c r="K12" s="7">
        <f t="shared" si="3"/>
        <v>8.739818181818184E-5</v>
      </c>
      <c r="M12" s="2"/>
    </row>
    <row r="13" spans="1:13" x14ac:dyDescent="0.3">
      <c r="A13">
        <v>3000</v>
      </c>
      <c r="B13">
        <v>2.68</v>
      </c>
      <c r="C13">
        <f>(B13/1000)*9.81</f>
        <v>2.6290800000000003E-2</v>
      </c>
      <c r="E13" s="2">
        <f>C13/(A13/1000*D$2)</f>
        <v>0.43818000000000007</v>
      </c>
      <c r="G13" s="2">
        <f t="shared" si="2"/>
        <v>2.6865671641791045E-2</v>
      </c>
      <c r="I13" t="s">
        <v>6</v>
      </c>
      <c r="K13" s="7">
        <f t="shared" si="3"/>
        <v>8.7636000000000013E-5</v>
      </c>
      <c r="M13" s="2" t="s">
        <v>11</v>
      </c>
    </row>
    <row r="14" spans="1:13" x14ac:dyDescent="0.3">
      <c r="E14" s="2"/>
      <c r="G14" s="2"/>
      <c r="I14" s="3">
        <f>MAX(G2:G13:G15:G26)</f>
        <v>5.131578947368421E-2</v>
      </c>
      <c r="K14" s="7"/>
      <c r="M14" s="6">
        <f>(0.5/20)+(0.5/10)+I14</f>
        <v>0.12631578947368421</v>
      </c>
    </row>
    <row r="15" spans="1:13" x14ac:dyDescent="0.3">
      <c r="A15">
        <v>-250</v>
      </c>
      <c r="B15" s="1">
        <v>-0.21</v>
      </c>
      <c r="C15">
        <f t="shared" si="1"/>
        <v>-2.0601E-3</v>
      </c>
      <c r="E15" s="2">
        <f t="shared" si="0"/>
        <v>0.41202</v>
      </c>
      <c r="G15" s="2">
        <f t="shared" si="2"/>
        <v>1.1904761904761897E-3</v>
      </c>
      <c r="K15" s="7">
        <f t="shared" si="3"/>
        <v>8.2404000000000006E-5</v>
      </c>
    </row>
    <row r="16" spans="1:13" x14ac:dyDescent="0.3">
      <c r="A16">
        <v>-500</v>
      </c>
      <c r="B16" s="1">
        <v>-0.41</v>
      </c>
      <c r="C16">
        <f t="shared" si="1"/>
        <v>-4.0220999999999998E-3</v>
      </c>
      <c r="E16" s="2">
        <f t="shared" si="0"/>
        <v>0.40220999999999996</v>
      </c>
      <c r="G16" s="2">
        <f t="shared" si="2"/>
        <v>1.2804878048780489E-2</v>
      </c>
      <c r="K16" s="7">
        <f t="shared" si="3"/>
        <v>8.0442E-5</v>
      </c>
    </row>
    <row r="17" spans="1:11" x14ac:dyDescent="0.3">
      <c r="A17">
        <v>-750</v>
      </c>
      <c r="B17" s="1">
        <v>-0.64</v>
      </c>
      <c r="C17">
        <f t="shared" si="1"/>
        <v>-6.2784000000000008E-3</v>
      </c>
      <c r="E17" s="2">
        <f t="shared" si="0"/>
        <v>0.41856000000000004</v>
      </c>
      <c r="G17" s="2">
        <f t="shared" si="2"/>
        <v>1.7187500000000001E-2</v>
      </c>
      <c r="K17" s="7">
        <f t="shared" si="3"/>
        <v>8.3712000000000014E-5</v>
      </c>
    </row>
    <row r="18" spans="1:11" x14ac:dyDescent="0.3">
      <c r="A18">
        <v>-1000</v>
      </c>
      <c r="B18" s="1">
        <v>-0.86</v>
      </c>
      <c r="C18">
        <f t="shared" si="1"/>
        <v>-8.4366000000000007E-3</v>
      </c>
      <c r="E18" s="2">
        <f t="shared" si="0"/>
        <v>0.42183000000000004</v>
      </c>
      <c r="G18" s="2">
        <f t="shared" si="2"/>
        <v>1.9186046511627908E-2</v>
      </c>
      <c r="K18" s="7">
        <f t="shared" si="3"/>
        <v>8.4366000000000012E-5</v>
      </c>
    </row>
    <row r="19" spans="1:11" x14ac:dyDescent="0.3">
      <c r="A19">
        <v>-1250</v>
      </c>
      <c r="B19" s="1">
        <v>-1.08</v>
      </c>
      <c r="C19">
        <f t="shared" si="1"/>
        <v>-1.0594800000000001E-2</v>
      </c>
      <c r="E19" s="2">
        <f t="shared" si="0"/>
        <v>0.42379200000000006</v>
      </c>
      <c r="G19" s="2">
        <f t="shared" si="2"/>
        <v>2.0370370370370372E-2</v>
      </c>
      <c r="K19" s="7">
        <f t="shared" si="3"/>
        <v>8.4758400000000018E-5</v>
      </c>
    </row>
    <row r="20" spans="1:11" x14ac:dyDescent="0.3">
      <c r="A20">
        <v>-1500</v>
      </c>
      <c r="B20" s="1">
        <v>-1.3</v>
      </c>
      <c r="C20">
        <f t="shared" si="1"/>
        <v>-1.2753E-2</v>
      </c>
      <c r="E20" s="2">
        <f t="shared" si="0"/>
        <v>0.42510000000000003</v>
      </c>
      <c r="G20" s="2">
        <f t="shared" si="2"/>
        <v>2.1153846153846155E-2</v>
      </c>
      <c r="K20" s="7">
        <f t="shared" si="3"/>
        <v>8.5020000000000009E-5</v>
      </c>
    </row>
    <row r="21" spans="1:11" x14ac:dyDescent="0.3">
      <c r="A21">
        <v>-1750</v>
      </c>
      <c r="B21" s="1">
        <v>-1.53</v>
      </c>
      <c r="C21">
        <f t="shared" si="1"/>
        <v>-1.5009300000000001E-2</v>
      </c>
      <c r="E21" s="2">
        <f t="shared" si="0"/>
        <v>0.42883714285714286</v>
      </c>
      <c r="G21" s="2">
        <f t="shared" si="2"/>
        <v>2.1732026143790852E-2</v>
      </c>
      <c r="K21" s="7">
        <f t="shared" si="3"/>
        <v>8.576742857142857E-5</v>
      </c>
    </row>
    <row r="22" spans="1:11" x14ac:dyDescent="0.3">
      <c r="A22">
        <v>-2000</v>
      </c>
      <c r="B22" s="1">
        <v>-1.75</v>
      </c>
      <c r="C22">
        <f t="shared" si="1"/>
        <v>-1.7167500000000002E-2</v>
      </c>
      <c r="E22" s="2">
        <f t="shared" si="0"/>
        <v>0.42918750000000006</v>
      </c>
      <c r="G22" s="2">
        <f t="shared" si="2"/>
        <v>2.2142857142857145E-2</v>
      </c>
      <c r="K22" s="7">
        <f t="shared" si="3"/>
        <v>8.583750000000002E-5</v>
      </c>
    </row>
    <row r="23" spans="1:11" x14ac:dyDescent="0.3">
      <c r="A23">
        <v>-2250</v>
      </c>
      <c r="B23" s="1">
        <v>-1.98</v>
      </c>
      <c r="C23">
        <f t="shared" si="1"/>
        <v>-1.9423800000000001E-2</v>
      </c>
      <c r="E23" s="2">
        <f t="shared" si="0"/>
        <v>0.43164000000000002</v>
      </c>
      <c r="G23" s="2">
        <f t="shared" si="2"/>
        <v>2.2474747474747477E-2</v>
      </c>
      <c r="K23" s="7">
        <f t="shared" si="3"/>
        <v>8.6328000000000004E-5</v>
      </c>
    </row>
    <row r="24" spans="1:11" x14ac:dyDescent="0.3">
      <c r="A24">
        <v>-2500</v>
      </c>
      <c r="B24" s="1">
        <v>-2.19</v>
      </c>
      <c r="C24">
        <f t="shared" si="1"/>
        <v>-2.1483900000000004E-2</v>
      </c>
      <c r="E24" s="2">
        <f t="shared" si="0"/>
        <v>0.42967800000000006</v>
      </c>
      <c r="G24" s="2">
        <f t="shared" si="2"/>
        <v>2.2716894977168951E-2</v>
      </c>
      <c r="K24" s="7">
        <f t="shared" si="3"/>
        <v>8.5935600000000011E-5</v>
      </c>
    </row>
    <row r="25" spans="1:11" x14ac:dyDescent="0.3">
      <c r="A25">
        <v>-2750</v>
      </c>
      <c r="B25" s="1">
        <v>-2.41</v>
      </c>
      <c r="C25">
        <f t="shared" si="1"/>
        <v>-2.3642100000000003E-2</v>
      </c>
      <c r="E25" s="2">
        <f t="shared" si="0"/>
        <v>0.4298563636363637</v>
      </c>
      <c r="G25" s="2">
        <f t="shared" si="2"/>
        <v>2.2925311203319504E-2</v>
      </c>
      <c r="K25" s="7">
        <f t="shared" si="3"/>
        <v>8.5971272727272739E-5</v>
      </c>
    </row>
    <row r="26" spans="1:11" x14ac:dyDescent="0.3">
      <c r="A26">
        <v>-3000</v>
      </c>
      <c r="B26" s="1">
        <v>-2.64</v>
      </c>
      <c r="C26">
        <f t="shared" si="1"/>
        <v>-2.5898400000000002E-2</v>
      </c>
      <c r="E26" s="2">
        <f t="shared" si="0"/>
        <v>0.43164000000000002</v>
      </c>
      <c r="G26" s="2">
        <f t="shared" si="2"/>
        <v>2.3106060606060609E-2</v>
      </c>
      <c r="K26" s="7">
        <f t="shared" si="3"/>
        <v>8.6328000000000004E-5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 Kos</cp:lastModifiedBy>
  <dcterms:created xsi:type="dcterms:W3CDTF">2022-03-02T14:30:48Z</dcterms:created>
  <dcterms:modified xsi:type="dcterms:W3CDTF">2022-03-23T15:13:01Z</dcterms:modified>
</cp:coreProperties>
</file>