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kshat-Panda-Personal-folder\My Documents\Mtech 2027\Semester1 - Semester2 break\TCLAB\"/>
    </mc:Choice>
  </mc:AlternateContent>
  <xr:revisionPtr revIDLastSave="0" documentId="8_{1483B9CB-75E4-488A-A2F9-FBC491BFF6B9}" xr6:coauthVersionLast="47" xr6:coauthVersionMax="47" xr10:uidLastSave="{00000000-0000-0000-0000-000000000000}"/>
  <bookViews>
    <workbookView xWindow="-108" yWindow="-108" windowWidth="23256" windowHeight="12456" activeTab="2" xr2:uid="{1C8902B7-7F62-48A1-B98F-B35CEE3173F0}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D16" i="3"/>
  <c r="E16" i="3"/>
  <c r="F16" i="3"/>
  <c r="G16" i="3"/>
  <c r="H16" i="3"/>
  <c r="I16" i="3"/>
  <c r="J16" i="3"/>
  <c r="K16" i="3"/>
  <c r="L16" i="3"/>
  <c r="M16" i="3"/>
  <c r="C16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D4" i="3"/>
  <c r="E4" i="3"/>
  <c r="F4" i="3"/>
  <c r="G4" i="3"/>
  <c r="H4" i="3"/>
  <c r="I4" i="3"/>
  <c r="J4" i="3"/>
  <c r="K4" i="3"/>
  <c r="L4" i="3"/>
  <c r="M4" i="3"/>
  <c r="C4" i="3"/>
  <c r="B6" i="3"/>
  <c r="B7" i="3"/>
  <c r="B8" i="3" s="1"/>
  <c r="B9" i="3" s="1"/>
  <c r="B10" i="3" s="1"/>
  <c r="B11" i="3" s="1"/>
  <c r="B12" i="3" s="1"/>
  <c r="B13" i="3" s="1"/>
  <c r="B14" i="3" s="1"/>
  <c r="B5" i="3"/>
  <c r="A6" i="3"/>
  <c r="A5" i="3"/>
  <c r="B4" i="3"/>
  <c r="C15" i="2"/>
  <c r="C14" i="2"/>
  <c r="C13" i="2"/>
  <c r="C12" i="2"/>
  <c r="C11" i="2"/>
  <c r="C9" i="2"/>
  <c r="C6" i="2"/>
</calcChain>
</file>

<file path=xl/sharedStrings.xml><?xml version="1.0" encoding="utf-8"?>
<sst xmlns="http://schemas.openxmlformats.org/spreadsheetml/2006/main" count="30" uniqueCount="27">
  <si>
    <t>What is your level of experience with programming with Python?</t>
  </si>
  <si>
    <t>What is your level of experience with spreadsheets like Excel?</t>
  </si>
  <si>
    <t>What is your level of experience with other programming languages?</t>
  </si>
  <si>
    <t>How are problem solving and programming related?</t>
  </si>
  <si>
    <t>What do you hope to learn from this class?</t>
  </si>
  <si>
    <t>4 out of 10</t>
  </si>
  <si>
    <t>6 out of 10</t>
  </si>
  <si>
    <t>Python and Excel skills for mathematics</t>
  </si>
  <si>
    <t>L</t>
  </si>
  <si>
    <t>v</t>
  </si>
  <si>
    <t>Tplate</t>
  </si>
  <si>
    <t>Twater</t>
  </si>
  <si>
    <t>u</t>
  </si>
  <si>
    <t>p</t>
  </si>
  <si>
    <t>k</t>
  </si>
  <si>
    <t>Cp</t>
  </si>
  <si>
    <t>Re</t>
  </si>
  <si>
    <t>Pr</t>
  </si>
  <si>
    <t>h</t>
  </si>
  <si>
    <t>Nu</t>
  </si>
  <si>
    <t>q</t>
  </si>
  <si>
    <t>Volume of gas</t>
  </si>
  <si>
    <t>Temperature</t>
  </si>
  <si>
    <t>Pressure initial</t>
  </si>
  <si>
    <t>Volume initial</t>
  </si>
  <si>
    <t>number of moles</t>
  </si>
  <si>
    <t>Gas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</si>
</sst>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0"/>
      <color rgb="FF0C0D0E"/>
      <name val="Inherit"/>
    </font>
    <font>
      <sz val="11"/>
      <color rgb="FF0C0D0E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B648-9663-4301-A3AA-B8E473062861}">
  <dimension ref="B2:C6"/>
  <sheetViews>
    <sheetView workbookViewId="0">
      <selection activeCell="D5" sqref="D5"/>
    </sheetView>
  </sheetViews>
  <sheetFormatPr defaultRowHeight="14.4"/>
  <cols>
    <col min="2" max="2" width="55.5546875" bestFit="1" customWidth="1"/>
    <col min="3" max="3" width="32.6640625" bestFit="1" customWidth="1"/>
  </cols>
  <sheetData>
    <row r="2" spans="2:3">
      <c r="B2" t="s">
        <v>1</v>
      </c>
      <c r="C2" s="1" t="s">
        <v>5</v>
      </c>
    </row>
    <row r="3" spans="2:3">
      <c r="B3" t="s">
        <v>0</v>
      </c>
      <c r="C3" t="s">
        <v>6</v>
      </c>
    </row>
    <row r="4" spans="2:3">
      <c r="B4" t="s">
        <v>2</v>
      </c>
      <c r="C4" t="s">
        <v>6</v>
      </c>
    </row>
    <row r="5" spans="2:3">
      <c r="B5" t="s">
        <v>3</v>
      </c>
      <c r="C5" t="s">
        <v>6</v>
      </c>
    </row>
    <row r="6" spans="2:3">
      <c r="B6" t="s">
        <v>4</v>
      </c>
      <c r="C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A2D3-5EBA-43AD-BCEA-9180275DB255}">
  <dimension ref="B2:C15"/>
  <sheetViews>
    <sheetView workbookViewId="0">
      <selection activeCell="B16" sqref="B16"/>
    </sheetView>
  </sheetViews>
  <sheetFormatPr defaultRowHeight="14.4"/>
  <sheetData>
    <row r="2" spans="2:3">
      <c r="B2" t="s">
        <v>8</v>
      </c>
      <c r="C2">
        <v>2</v>
      </c>
    </row>
    <row r="3" spans="2:3">
      <c r="B3" t="s">
        <v>10</v>
      </c>
      <c r="C3">
        <v>343</v>
      </c>
    </row>
    <row r="4" spans="2:3">
      <c r="B4" t="s">
        <v>9</v>
      </c>
      <c r="C4">
        <v>1.45</v>
      </c>
    </row>
    <row r="5" spans="2:3">
      <c r="B5" t="s">
        <v>11</v>
      </c>
      <c r="C5">
        <v>294</v>
      </c>
    </row>
    <row r="6" spans="2:3">
      <c r="B6" t="s">
        <v>12</v>
      </c>
      <c r="C6">
        <f>9.79*POWER(10,-4)</f>
        <v>9.7900000000000005E-4</v>
      </c>
    </row>
    <row r="7" spans="2:3">
      <c r="B7" t="s">
        <v>13</v>
      </c>
      <c r="C7">
        <v>998</v>
      </c>
    </row>
    <row r="8" spans="2:3">
      <c r="B8" t="s">
        <v>14</v>
      </c>
      <c r="C8">
        <v>0.60099999999999998</v>
      </c>
    </row>
    <row r="9" spans="2:3">
      <c r="B9" t="s">
        <v>15</v>
      </c>
      <c r="C9">
        <f>4.18*POWER(10,3)</f>
        <v>4180</v>
      </c>
    </row>
    <row r="11" spans="2:3">
      <c r="B11" t="s">
        <v>16</v>
      </c>
      <c r="C11">
        <f>C7*C2*C4/C6</f>
        <v>2956281.9203268639</v>
      </c>
    </row>
    <row r="12" spans="2:3">
      <c r="B12" t="s">
        <v>17</v>
      </c>
      <c r="C12">
        <f>C6*C9/C8</f>
        <v>6.8090183028286191</v>
      </c>
    </row>
    <row r="13" spans="2:3">
      <c r="B13" t="s">
        <v>19</v>
      </c>
      <c r="C13">
        <f>0.332*POWER(C12,1/3)*POWER(C11,1/2)</f>
        <v>1081.9466367954371</v>
      </c>
    </row>
    <row r="14" spans="2:3">
      <c r="B14" t="s">
        <v>18</v>
      </c>
      <c r="C14">
        <f>C13*C8/C2</f>
        <v>325.12496435702883</v>
      </c>
    </row>
    <row r="15" spans="2:3">
      <c r="B15" t="s">
        <v>20</v>
      </c>
      <c r="C15">
        <f>C14*(C3-C5)</f>
        <v>15931.123253494412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F19C-AF7D-4D74-B764-91132293C03F}">
  <dimension ref="A2:R27"/>
  <sheetViews>
    <sheetView tabSelected="1" workbookViewId="0">
      <selection activeCell="O23" sqref="O23"/>
    </sheetView>
  </sheetViews>
  <sheetFormatPr defaultRowHeight="14.4"/>
  <cols>
    <col min="1" max="1" width="14.44140625" bestFit="1" customWidth="1"/>
    <col min="3" max="3" width="12.109375" bestFit="1" customWidth="1"/>
    <col min="15" max="15" width="11.33203125" bestFit="1" customWidth="1"/>
    <col min="16" max="16" width="12.88671875" bestFit="1" customWidth="1"/>
    <col min="17" max="17" width="11.77734375" bestFit="1" customWidth="1"/>
    <col min="18" max="18" width="12" bestFit="1" customWidth="1"/>
  </cols>
  <sheetData>
    <row r="2" spans="1:18">
      <c r="C2" t="s">
        <v>21</v>
      </c>
      <c r="O2" t="s">
        <v>22</v>
      </c>
      <c r="P2" t="s">
        <v>23</v>
      </c>
      <c r="Q2" t="s">
        <v>24</v>
      </c>
      <c r="R2" t="s">
        <v>26</v>
      </c>
    </row>
    <row r="3" spans="1:18">
      <c r="C3">
        <v>500</v>
      </c>
      <c r="D3">
        <v>550</v>
      </c>
      <c r="E3">
        <v>600</v>
      </c>
      <c r="F3">
        <v>650</v>
      </c>
      <c r="G3">
        <v>700</v>
      </c>
      <c r="H3">
        <v>750</v>
      </c>
      <c r="I3">
        <v>800</v>
      </c>
      <c r="J3">
        <v>850</v>
      </c>
      <c r="K3">
        <v>900</v>
      </c>
      <c r="L3">
        <v>950</v>
      </c>
      <c r="M3">
        <v>1000</v>
      </c>
      <c r="O3">
        <v>298.14999999999998</v>
      </c>
      <c r="P3">
        <v>1.25</v>
      </c>
      <c r="Q3">
        <v>4000</v>
      </c>
      <c r="R3" s="2">
        <v>8.2057366080959995E-2</v>
      </c>
    </row>
    <row r="4" spans="1:18">
      <c r="A4" t="s">
        <v>25</v>
      </c>
      <c r="B4">
        <f>(P3*Q3)/(R3*O3)</f>
        <v>204.37022261787979</v>
      </c>
      <c r="C4">
        <f>($B4*$R$3*$O$3/C$3)</f>
        <v>10.000000000000002</v>
      </c>
      <c r="D4">
        <f t="shared" ref="D4:M14" si="0">($B4*$R$3*$O$3/D$3)</f>
        <v>9.0909090909090917</v>
      </c>
      <c r="E4">
        <f t="shared" si="0"/>
        <v>8.3333333333333357</v>
      </c>
      <c r="F4">
        <f t="shared" si="0"/>
        <v>7.6923076923076934</v>
      </c>
      <c r="G4">
        <f t="shared" si="0"/>
        <v>7.1428571428571441</v>
      </c>
      <c r="H4">
        <f t="shared" si="0"/>
        <v>6.6666666666666679</v>
      </c>
      <c r="I4">
        <f t="shared" si="0"/>
        <v>6.2500000000000009</v>
      </c>
      <c r="J4">
        <f t="shared" si="0"/>
        <v>5.8823529411764719</v>
      </c>
      <c r="K4">
        <f t="shared" si="0"/>
        <v>5.5555555555555562</v>
      </c>
      <c r="L4">
        <f t="shared" si="0"/>
        <v>5.2631578947368434</v>
      </c>
      <c r="M4">
        <f t="shared" si="0"/>
        <v>5.0000000000000009</v>
      </c>
    </row>
    <row r="5" spans="1:18">
      <c r="A5">
        <f>0.25*B4</f>
        <v>51.092555654469948</v>
      </c>
      <c r="B5" s="4">
        <f>B4-$A$6</f>
        <v>189.04245592153882</v>
      </c>
      <c r="C5">
        <f t="shared" ref="C5:C14" si="1">($B5*$R$3*$O$3/C$3)</f>
        <v>9.2500000000000018</v>
      </c>
      <c r="D5">
        <f t="shared" si="0"/>
        <v>8.4090909090909101</v>
      </c>
      <c r="E5">
        <f t="shared" si="0"/>
        <v>7.7083333333333348</v>
      </c>
      <c r="F5">
        <f t="shared" si="0"/>
        <v>7.1153846153846168</v>
      </c>
      <c r="G5">
        <f t="shared" si="0"/>
        <v>6.6071428571428585</v>
      </c>
      <c r="H5">
        <f t="shared" si="0"/>
        <v>6.1666666666666679</v>
      </c>
      <c r="I5">
        <f t="shared" si="0"/>
        <v>5.7812500000000009</v>
      </c>
      <c r="J5">
        <f t="shared" si="0"/>
        <v>5.4411764705882364</v>
      </c>
      <c r="K5">
        <f t="shared" si="0"/>
        <v>5.1388888888888902</v>
      </c>
      <c r="L5">
        <f t="shared" si="0"/>
        <v>4.8684210526315796</v>
      </c>
      <c r="M5">
        <f t="shared" si="0"/>
        <v>4.6250000000000009</v>
      </c>
    </row>
    <row r="6" spans="1:18">
      <c r="A6">
        <f>(B4-A5)/10</f>
        <v>15.327766696340984</v>
      </c>
      <c r="B6" s="4">
        <f t="shared" ref="B6:B21" si="2">B5-$A$6</f>
        <v>173.71468922519784</v>
      </c>
      <c r="C6">
        <f t="shared" si="1"/>
        <v>8.5000000000000018</v>
      </c>
      <c r="D6">
        <f t="shared" si="0"/>
        <v>7.7272727272727293</v>
      </c>
      <c r="E6">
        <f t="shared" si="0"/>
        <v>7.0833333333333348</v>
      </c>
      <c r="F6">
        <f t="shared" si="0"/>
        <v>6.5384615384615401</v>
      </c>
      <c r="G6">
        <f t="shared" si="0"/>
        <v>6.071428571428573</v>
      </c>
      <c r="H6">
        <f t="shared" si="0"/>
        <v>5.6666666666666679</v>
      </c>
      <c r="I6">
        <f t="shared" si="0"/>
        <v>5.3125000000000009</v>
      </c>
      <c r="J6">
        <f t="shared" si="0"/>
        <v>5.0000000000000009</v>
      </c>
      <c r="K6">
        <f t="shared" si="0"/>
        <v>4.7222222222222232</v>
      </c>
      <c r="L6">
        <f t="shared" si="0"/>
        <v>4.4736842105263168</v>
      </c>
      <c r="M6">
        <f t="shared" si="0"/>
        <v>4.2500000000000009</v>
      </c>
    </row>
    <row r="7" spans="1:18">
      <c r="B7" s="4">
        <f t="shared" si="2"/>
        <v>158.38692252885687</v>
      </c>
      <c r="C7">
        <f t="shared" si="1"/>
        <v>7.7500000000000027</v>
      </c>
      <c r="D7">
        <f t="shared" si="0"/>
        <v>7.0454545454545476</v>
      </c>
      <c r="E7">
        <f t="shared" si="0"/>
        <v>6.4583333333333357</v>
      </c>
      <c r="F7">
        <f t="shared" si="0"/>
        <v>5.9615384615384635</v>
      </c>
      <c r="G7">
        <f t="shared" si="0"/>
        <v>5.5357142857142874</v>
      </c>
      <c r="H7">
        <f t="shared" si="0"/>
        <v>5.1666666666666687</v>
      </c>
      <c r="I7">
        <f t="shared" si="0"/>
        <v>4.8437500000000018</v>
      </c>
      <c r="J7">
        <f t="shared" si="0"/>
        <v>4.5588235294117663</v>
      </c>
      <c r="K7">
        <f t="shared" si="0"/>
        <v>4.3055555555555571</v>
      </c>
      <c r="L7">
        <f t="shared" si="0"/>
        <v>4.078947368421054</v>
      </c>
      <c r="M7">
        <f t="shared" si="0"/>
        <v>3.8750000000000013</v>
      </c>
    </row>
    <row r="8" spans="1:18">
      <c r="B8" s="4">
        <f t="shared" si="2"/>
        <v>143.0591558325159</v>
      </c>
      <c r="C8">
        <f t="shared" si="1"/>
        <v>7.0000000000000036</v>
      </c>
      <c r="D8">
        <f t="shared" si="0"/>
        <v>6.3636363636363669</v>
      </c>
      <c r="E8">
        <f t="shared" si="0"/>
        <v>5.8333333333333366</v>
      </c>
      <c r="F8">
        <f t="shared" si="0"/>
        <v>5.3846153846153877</v>
      </c>
      <c r="G8">
        <f t="shared" si="0"/>
        <v>5.0000000000000027</v>
      </c>
      <c r="H8">
        <f t="shared" si="0"/>
        <v>4.6666666666666687</v>
      </c>
      <c r="I8">
        <f t="shared" si="0"/>
        <v>4.3750000000000027</v>
      </c>
      <c r="J8">
        <f t="shared" si="0"/>
        <v>4.1176470588235317</v>
      </c>
      <c r="K8">
        <f t="shared" si="0"/>
        <v>3.8888888888888911</v>
      </c>
      <c r="L8">
        <f t="shared" si="0"/>
        <v>3.6842105263157916</v>
      </c>
      <c r="M8">
        <f t="shared" si="0"/>
        <v>3.5000000000000018</v>
      </c>
    </row>
    <row r="9" spans="1:18">
      <c r="B9" s="4">
        <f t="shared" si="2"/>
        <v>127.73138913617491</v>
      </c>
      <c r="C9">
        <f t="shared" si="1"/>
        <v>6.2500000000000027</v>
      </c>
      <c r="D9">
        <f t="shared" si="0"/>
        <v>5.6818181818181843</v>
      </c>
      <c r="E9">
        <f t="shared" si="0"/>
        <v>5.2083333333333357</v>
      </c>
      <c r="F9">
        <f t="shared" si="0"/>
        <v>4.8076923076923102</v>
      </c>
      <c r="G9">
        <f t="shared" si="0"/>
        <v>4.4642857142857162</v>
      </c>
      <c r="H9">
        <f t="shared" si="0"/>
        <v>4.1666666666666687</v>
      </c>
      <c r="I9">
        <f t="shared" si="0"/>
        <v>3.9062500000000018</v>
      </c>
      <c r="J9">
        <f t="shared" si="0"/>
        <v>3.6764705882352957</v>
      </c>
      <c r="K9">
        <f t="shared" si="0"/>
        <v>3.4722222222222237</v>
      </c>
      <c r="L9">
        <f t="shared" si="0"/>
        <v>3.2894736842105279</v>
      </c>
      <c r="M9">
        <f t="shared" si="0"/>
        <v>3.1250000000000013</v>
      </c>
    </row>
    <row r="10" spans="1:18">
      <c r="B10" s="4">
        <f t="shared" si="2"/>
        <v>112.40362243983392</v>
      </c>
      <c r="C10">
        <f t="shared" si="1"/>
        <v>5.5000000000000027</v>
      </c>
      <c r="D10">
        <f t="shared" si="0"/>
        <v>5.0000000000000027</v>
      </c>
      <c r="E10">
        <f t="shared" si="0"/>
        <v>4.5833333333333357</v>
      </c>
      <c r="F10">
        <f t="shared" si="0"/>
        <v>4.2307692307692326</v>
      </c>
      <c r="G10">
        <f t="shared" si="0"/>
        <v>3.9285714285714306</v>
      </c>
      <c r="H10">
        <f t="shared" si="0"/>
        <v>3.6666666666666683</v>
      </c>
      <c r="I10">
        <f t="shared" si="0"/>
        <v>3.4375000000000018</v>
      </c>
      <c r="J10">
        <f t="shared" si="0"/>
        <v>3.2352941176470602</v>
      </c>
      <c r="K10">
        <f t="shared" si="0"/>
        <v>3.0555555555555571</v>
      </c>
      <c r="L10">
        <f t="shared" si="0"/>
        <v>2.8947368421052646</v>
      </c>
      <c r="M10">
        <f t="shared" si="0"/>
        <v>2.7500000000000013</v>
      </c>
    </row>
    <row r="11" spans="1:18">
      <c r="B11" s="4">
        <f t="shared" si="2"/>
        <v>97.075855743492937</v>
      </c>
      <c r="C11">
        <f t="shared" si="1"/>
        <v>4.7500000000000018</v>
      </c>
      <c r="D11">
        <f t="shared" si="0"/>
        <v>4.3181818181818201</v>
      </c>
      <c r="E11">
        <f t="shared" si="0"/>
        <v>3.9583333333333348</v>
      </c>
      <c r="F11">
        <f t="shared" si="0"/>
        <v>3.6538461538461551</v>
      </c>
      <c r="G11">
        <f t="shared" si="0"/>
        <v>3.3928571428571441</v>
      </c>
      <c r="H11">
        <f t="shared" si="0"/>
        <v>3.1666666666666679</v>
      </c>
      <c r="I11">
        <f t="shared" si="0"/>
        <v>2.9687500000000013</v>
      </c>
      <c r="J11">
        <f t="shared" si="0"/>
        <v>2.7941176470588247</v>
      </c>
      <c r="K11">
        <f t="shared" si="0"/>
        <v>2.6388888888888897</v>
      </c>
      <c r="L11">
        <f t="shared" si="0"/>
        <v>2.5000000000000009</v>
      </c>
      <c r="M11">
        <f t="shared" si="0"/>
        <v>2.3750000000000009</v>
      </c>
    </row>
    <row r="12" spans="1:18">
      <c r="B12" s="4">
        <f t="shared" si="2"/>
        <v>81.74808904715195</v>
      </c>
      <c r="C12">
        <f t="shared" si="1"/>
        <v>4.0000000000000018</v>
      </c>
      <c r="D12">
        <f t="shared" si="0"/>
        <v>3.636363636363638</v>
      </c>
      <c r="E12">
        <f t="shared" si="0"/>
        <v>3.3333333333333348</v>
      </c>
      <c r="F12">
        <f t="shared" si="0"/>
        <v>3.0769230769230784</v>
      </c>
      <c r="G12">
        <f t="shared" si="0"/>
        <v>2.8571428571428585</v>
      </c>
      <c r="H12">
        <f t="shared" si="0"/>
        <v>2.6666666666666679</v>
      </c>
      <c r="I12">
        <f t="shared" si="0"/>
        <v>2.5000000000000013</v>
      </c>
      <c r="J12">
        <f t="shared" si="0"/>
        <v>2.3529411764705892</v>
      </c>
      <c r="K12">
        <f t="shared" si="0"/>
        <v>2.2222222222222232</v>
      </c>
      <c r="L12">
        <f t="shared" si="0"/>
        <v>2.1052631578947376</v>
      </c>
      <c r="M12">
        <f t="shared" si="0"/>
        <v>2.0000000000000009</v>
      </c>
    </row>
    <row r="13" spans="1:18">
      <c r="B13" s="4">
        <f t="shared" si="2"/>
        <v>66.420322350810963</v>
      </c>
      <c r="C13">
        <f t="shared" si="1"/>
        <v>3.2500000000000013</v>
      </c>
      <c r="D13">
        <f t="shared" si="0"/>
        <v>2.9545454545454559</v>
      </c>
      <c r="E13">
        <f t="shared" si="0"/>
        <v>2.7083333333333344</v>
      </c>
      <c r="F13">
        <f t="shared" si="0"/>
        <v>2.5000000000000009</v>
      </c>
      <c r="G13">
        <f t="shared" si="0"/>
        <v>2.3214285714285725</v>
      </c>
      <c r="H13">
        <f t="shared" si="0"/>
        <v>2.1666666666666674</v>
      </c>
      <c r="I13">
        <f t="shared" si="0"/>
        <v>2.0312500000000009</v>
      </c>
      <c r="J13">
        <f t="shared" si="0"/>
        <v>1.9117647058823537</v>
      </c>
      <c r="K13">
        <f t="shared" si="0"/>
        <v>1.8055555555555562</v>
      </c>
      <c r="L13">
        <f t="shared" si="0"/>
        <v>1.7105263157894743</v>
      </c>
      <c r="M13">
        <f t="shared" si="0"/>
        <v>1.6250000000000007</v>
      </c>
    </row>
    <row r="14" spans="1:18">
      <c r="B14" s="4">
        <f t="shared" si="2"/>
        <v>51.092555654469976</v>
      </c>
      <c r="C14">
        <f t="shared" si="1"/>
        <v>2.5000000000000018</v>
      </c>
      <c r="D14">
        <f t="shared" si="0"/>
        <v>2.2727272727272743</v>
      </c>
      <c r="E14">
        <f t="shared" si="0"/>
        <v>2.0833333333333348</v>
      </c>
      <c r="F14">
        <f t="shared" si="0"/>
        <v>1.9230769230769245</v>
      </c>
      <c r="G14">
        <f t="shared" si="0"/>
        <v>1.7857142857142869</v>
      </c>
      <c r="H14">
        <f t="shared" si="0"/>
        <v>1.6666666666666679</v>
      </c>
      <c r="I14">
        <f t="shared" si="0"/>
        <v>1.5625000000000011</v>
      </c>
      <c r="J14">
        <f t="shared" si="0"/>
        <v>1.4705882352941186</v>
      </c>
      <c r="K14">
        <f t="shared" si="0"/>
        <v>1.3888888888888899</v>
      </c>
      <c r="L14">
        <f t="shared" si="0"/>
        <v>1.3157894736842115</v>
      </c>
      <c r="M14">
        <f t="shared" si="0"/>
        <v>1.2500000000000009</v>
      </c>
    </row>
    <row r="15" spans="1:18">
      <c r="B15" s="3"/>
    </row>
    <row r="16" spans="1:18">
      <c r="A16" t="s">
        <v>22</v>
      </c>
      <c r="B16" s="4">
        <v>100</v>
      </c>
      <c r="C16">
        <f>$A$5*$B16*$R$3/C$3</f>
        <v>0.83850410867013248</v>
      </c>
      <c r="D16">
        <f t="shared" ref="D16:M26" si="3">$A$5*$B16*$R$3/D$3</f>
        <v>0.76227646242739322</v>
      </c>
      <c r="E16">
        <f t="shared" si="3"/>
        <v>0.69875342389177708</v>
      </c>
      <c r="F16">
        <f t="shared" si="3"/>
        <v>0.64500316051548656</v>
      </c>
      <c r="G16">
        <f t="shared" si="3"/>
        <v>0.59893150619295177</v>
      </c>
      <c r="H16">
        <f t="shared" si="3"/>
        <v>0.55900273911342169</v>
      </c>
      <c r="I16">
        <f t="shared" si="3"/>
        <v>0.52406506791883278</v>
      </c>
      <c r="J16">
        <f t="shared" si="3"/>
        <v>0.49323771098243085</v>
      </c>
      <c r="K16">
        <f t="shared" si="3"/>
        <v>0.46583561592785139</v>
      </c>
      <c r="L16">
        <f t="shared" si="3"/>
        <v>0.44131795193164869</v>
      </c>
      <c r="M16">
        <f t="shared" si="3"/>
        <v>0.41925205433506624</v>
      </c>
    </row>
    <row r="17" spans="2:13">
      <c r="B17" s="4">
        <v>150</v>
      </c>
      <c r="C17">
        <f t="shared" ref="C17:C26" si="4">$A$5*$B17*$R$3/C$3</f>
        <v>1.257756163005199</v>
      </c>
      <c r="D17">
        <f t="shared" si="3"/>
        <v>1.1434146936410898</v>
      </c>
      <c r="E17">
        <f t="shared" si="3"/>
        <v>1.0481301358376658</v>
      </c>
      <c r="F17">
        <f t="shared" si="3"/>
        <v>0.9675047407732299</v>
      </c>
      <c r="G17">
        <f t="shared" si="3"/>
        <v>0.89839725928942782</v>
      </c>
      <c r="H17">
        <f t="shared" si="3"/>
        <v>0.83850410867013259</v>
      </c>
      <c r="I17">
        <f t="shared" si="3"/>
        <v>0.78609760187824929</v>
      </c>
      <c r="J17">
        <f t="shared" si="3"/>
        <v>0.73985656647364639</v>
      </c>
      <c r="K17">
        <f t="shared" si="3"/>
        <v>0.69875342389177719</v>
      </c>
      <c r="L17">
        <f t="shared" si="3"/>
        <v>0.66197692789747309</v>
      </c>
      <c r="M17">
        <f t="shared" si="3"/>
        <v>0.6288780815025995</v>
      </c>
    </row>
    <row r="18" spans="2:13">
      <c r="B18" s="4">
        <v>200</v>
      </c>
      <c r="C18">
        <f t="shared" si="4"/>
        <v>1.677008217340265</v>
      </c>
      <c r="D18">
        <f t="shared" si="3"/>
        <v>1.5245529248547864</v>
      </c>
      <c r="E18">
        <f t="shared" si="3"/>
        <v>1.3975068477835542</v>
      </c>
      <c r="F18">
        <f t="shared" si="3"/>
        <v>1.2900063210309731</v>
      </c>
      <c r="G18">
        <f t="shared" si="3"/>
        <v>1.1978630123859035</v>
      </c>
      <c r="H18">
        <f t="shared" si="3"/>
        <v>1.1180054782268434</v>
      </c>
      <c r="I18">
        <f t="shared" si="3"/>
        <v>1.0481301358376656</v>
      </c>
      <c r="J18">
        <f t="shared" si="3"/>
        <v>0.98647542196486171</v>
      </c>
      <c r="K18">
        <f t="shared" si="3"/>
        <v>0.93167123185570277</v>
      </c>
      <c r="L18">
        <f t="shared" si="3"/>
        <v>0.88263590386329738</v>
      </c>
      <c r="M18">
        <f t="shared" si="3"/>
        <v>0.83850410867013248</v>
      </c>
    </row>
    <row r="19" spans="2:13">
      <c r="B19" s="4">
        <v>250</v>
      </c>
      <c r="C19">
        <f t="shared" si="4"/>
        <v>2.0962602716753316</v>
      </c>
      <c r="D19">
        <f t="shared" si="3"/>
        <v>1.9056911560684835</v>
      </c>
      <c r="E19">
        <f t="shared" si="3"/>
        <v>1.7468835597294432</v>
      </c>
      <c r="F19">
        <f t="shared" si="3"/>
        <v>1.6125079012887167</v>
      </c>
      <c r="G19">
        <f t="shared" si="3"/>
        <v>1.4973287654823799</v>
      </c>
      <c r="H19">
        <f t="shared" si="3"/>
        <v>1.3975068477835546</v>
      </c>
      <c r="I19">
        <f t="shared" si="3"/>
        <v>1.3101626697970823</v>
      </c>
      <c r="J19">
        <f t="shared" si="3"/>
        <v>1.2330942774560776</v>
      </c>
      <c r="K19">
        <f t="shared" si="3"/>
        <v>1.1645890398196288</v>
      </c>
      <c r="L19">
        <f t="shared" si="3"/>
        <v>1.103294879829122</v>
      </c>
      <c r="M19">
        <f t="shared" si="3"/>
        <v>1.0481301358376658</v>
      </c>
    </row>
    <row r="20" spans="2:13">
      <c r="B20" s="4">
        <v>300</v>
      </c>
      <c r="C20">
        <f t="shared" si="4"/>
        <v>2.515512326010398</v>
      </c>
      <c r="D20">
        <f t="shared" si="3"/>
        <v>2.2868293872821797</v>
      </c>
      <c r="E20">
        <f t="shared" si="3"/>
        <v>2.0962602716753316</v>
      </c>
      <c r="F20">
        <f t="shared" si="3"/>
        <v>1.9350094815464598</v>
      </c>
      <c r="G20">
        <f t="shared" si="3"/>
        <v>1.7967945185788556</v>
      </c>
      <c r="H20">
        <f t="shared" si="3"/>
        <v>1.6770082173402652</v>
      </c>
      <c r="I20">
        <f t="shared" si="3"/>
        <v>1.5721952037564986</v>
      </c>
      <c r="J20">
        <f t="shared" si="3"/>
        <v>1.4797131329472928</v>
      </c>
      <c r="K20">
        <f t="shared" si="3"/>
        <v>1.3975068477835544</v>
      </c>
      <c r="L20">
        <f t="shared" si="3"/>
        <v>1.3239538557949462</v>
      </c>
      <c r="M20">
        <f t="shared" si="3"/>
        <v>1.257756163005199</v>
      </c>
    </row>
    <row r="21" spans="2:13">
      <c r="B21" s="4">
        <v>350</v>
      </c>
      <c r="C21">
        <f t="shared" si="4"/>
        <v>2.9347643803454644</v>
      </c>
      <c r="D21">
        <f t="shared" si="3"/>
        <v>2.6679676184958767</v>
      </c>
      <c r="E21">
        <f t="shared" si="3"/>
        <v>2.4456369836212204</v>
      </c>
      <c r="F21">
        <f t="shared" si="3"/>
        <v>2.2575110618042031</v>
      </c>
      <c r="G21">
        <f t="shared" si="3"/>
        <v>2.0962602716753316</v>
      </c>
      <c r="H21">
        <f t="shared" si="3"/>
        <v>1.9565095868969762</v>
      </c>
      <c r="I21">
        <f t="shared" si="3"/>
        <v>1.8342277377159153</v>
      </c>
      <c r="J21">
        <f t="shared" si="3"/>
        <v>1.7263319884385084</v>
      </c>
      <c r="K21">
        <f t="shared" si="3"/>
        <v>1.6304246557474802</v>
      </c>
      <c r="L21">
        <f t="shared" si="3"/>
        <v>1.5446128317607708</v>
      </c>
      <c r="M21">
        <f t="shared" si="3"/>
        <v>1.4673821901727322</v>
      </c>
    </row>
    <row r="22" spans="2:13">
      <c r="B22" s="4">
        <v>400</v>
      </c>
      <c r="C22">
        <f t="shared" si="4"/>
        <v>3.3540164346805299</v>
      </c>
      <c r="D22">
        <f t="shared" si="3"/>
        <v>3.0491058497095729</v>
      </c>
      <c r="E22">
        <f t="shared" si="3"/>
        <v>2.7950136955671083</v>
      </c>
      <c r="F22">
        <f t="shared" si="3"/>
        <v>2.5800126420619462</v>
      </c>
      <c r="G22">
        <f t="shared" si="3"/>
        <v>2.3957260247718071</v>
      </c>
      <c r="H22">
        <f t="shared" si="3"/>
        <v>2.2360109564536867</v>
      </c>
      <c r="I22">
        <f t="shared" si="3"/>
        <v>2.0962602716753311</v>
      </c>
      <c r="J22">
        <f t="shared" si="3"/>
        <v>1.9729508439297234</v>
      </c>
      <c r="K22">
        <f t="shared" si="3"/>
        <v>1.8633424637114055</v>
      </c>
      <c r="L22">
        <f t="shared" si="3"/>
        <v>1.7652718077265948</v>
      </c>
      <c r="M22">
        <f t="shared" si="3"/>
        <v>1.677008217340265</v>
      </c>
    </row>
    <row r="23" spans="2:13">
      <c r="B23" s="4">
        <v>450</v>
      </c>
      <c r="C23">
        <f t="shared" si="4"/>
        <v>3.7732684890155963</v>
      </c>
      <c r="D23">
        <f t="shared" si="3"/>
        <v>3.4302440809232695</v>
      </c>
      <c r="E23">
        <f t="shared" si="3"/>
        <v>3.1443904075129971</v>
      </c>
      <c r="F23">
        <f t="shared" si="3"/>
        <v>2.9025142223196898</v>
      </c>
      <c r="G23">
        <f t="shared" si="3"/>
        <v>2.695191777868283</v>
      </c>
      <c r="H23">
        <f t="shared" si="3"/>
        <v>2.5155123260103975</v>
      </c>
      <c r="I23">
        <f t="shared" si="3"/>
        <v>2.3582928056347479</v>
      </c>
      <c r="J23">
        <f t="shared" si="3"/>
        <v>2.2195696994209393</v>
      </c>
      <c r="K23">
        <f t="shared" si="3"/>
        <v>2.0962602716753316</v>
      </c>
      <c r="L23">
        <f t="shared" si="3"/>
        <v>1.9859307836924192</v>
      </c>
      <c r="M23">
        <f t="shared" si="3"/>
        <v>1.8866342445077982</v>
      </c>
    </row>
    <row r="24" spans="2:13">
      <c r="B24" s="4">
        <v>500</v>
      </c>
      <c r="C24">
        <f t="shared" si="4"/>
        <v>4.1925205433506632</v>
      </c>
      <c r="D24">
        <f t="shared" si="3"/>
        <v>3.811382312136967</v>
      </c>
      <c r="E24">
        <f t="shared" si="3"/>
        <v>3.4937671194588864</v>
      </c>
      <c r="F24">
        <f t="shared" si="3"/>
        <v>3.2250158025774334</v>
      </c>
      <c r="G24">
        <f t="shared" si="3"/>
        <v>2.9946575309647598</v>
      </c>
      <c r="H24">
        <f t="shared" si="3"/>
        <v>2.7950136955671092</v>
      </c>
      <c r="I24">
        <f t="shared" si="3"/>
        <v>2.6203253395941646</v>
      </c>
      <c r="J24">
        <f t="shared" si="3"/>
        <v>2.4661885549121552</v>
      </c>
      <c r="K24">
        <f t="shared" si="3"/>
        <v>2.3291780796392576</v>
      </c>
      <c r="L24">
        <f t="shared" si="3"/>
        <v>2.206589759658244</v>
      </c>
      <c r="M24">
        <f t="shared" si="3"/>
        <v>2.0962602716753316</v>
      </c>
    </row>
    <row r="25" spans="2:13">
      <c r="B25" s="4">
        <v>550</v>
      </c>
      <c r="C25">
        <f t="shared" si="4"/>
        <v>4.6117725976857296</v>
      </c>
      <c r="D25">
        <f t="shared" si="3"/>
        <v>4.1925205433506632</v>
      </c>
      <c r="E25">
        <f t="shared" si="3"/>
        <v>3.8431438314047743</v>
      </c>
      <c r="F25">
        <f t="shared" si="3"/>
        <v>3.547517382835176</v>
      </c>
      <c r="G25">
        <f t="shared" si="3"/>
        <v>3.2941232840612349</v>
      </c>
      <c r="H25">
        <f t="shared" si="3"/>
        <v>3.0745150651238196</v>
      </c>
      <c r="I25">
        <f t="shared" si="3"/>
        <v>2.8823578735535809</v>
      </c>
      <c r="J25">
        <f t="shared" si="3"/>
        <v>2.7128074104033701</v>
      </c>
      <c r="K25">
        <f t="shared" si="3"/>
        <v>2.5620958876031827</v>
      </c>
      <c r="L25">
        <f t="shared" si="3"/>
        <v>2.427248735624068</v>
      </c>
      <c r="M25">
        <f t="shared" si="3"/>
        <v>2.3058862988428648</v>
      </c>
    </row>
    <row r="26" spans="2:13">
      <c r="B26" s="4">
        <v>600</v>
      </c>
      <c r="C26">
        <f t="shared" si="4"/>
        <v>5.031024652020796</v>
      </c>
      <c r="D26">
        <f t="shared" si="3"/>
        <v>4.5736587745643593</v>
      </c>
      <c r="E26">
        <f t="shared" si="3"/>
        <v>4.1925205433506632</v>
      </c>
      <c r="F26">
        <f t="shared" si="3"/>
        <v>3.8700189630929196</v>
      </c>
      <c r="G26">
        <f t="shared" si="3"/>
        <v>3.5935890371577113</v>
      </c>
      <c r="H26">
        <f t="shared" si="3"/>
        <v>3.3540164346805303</v>
      </c>
      <c r="I26">
        <f t="shared" si="3"/>
        <v>3.1443904075129971</v>
      </c>
      <c r="J26">
        <f t="shared" si="3"/>
        <v>2.9594262658945856</v>
      </c>
      <c r="K26">
        <f t="shared" si="3"/>
        <v>2.7950136955671088</v>
      </c>
      <c r="L26">
        <f t="shared" si="3"/>
        <v>2.6479077115898924</v>
      </c>
      <c r="M26">
        <f t="shared" si="3"/>
        <v>2.515512326010398</v>
      </c>
    </row>
    <row r="27" spans="2:13">
      <c r="B27" s="3"/>
    </row>
  </sheetData>
  <conditionalFormatting sqref="C4:M14 C16:M26">
    <cfRule type="cellIs" dxfId="2" priority="2" operator="greaterThan">
      <formula>2.5</formula>
    </cfRule>
    <cfRule type="cellIs" dxfId="1" priority="1" operator="lessThanOrEqual">
      <formula>2.5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Panda</dc:creator>
  <cp:lastModifiedBy>Akshat Panda</cp:lastModifiedBy>
  <dcterms:created xsi:type="dcterms:W3CDTF">2024-12-08T04:55:30Z</dcterms:created>
  <dcterms:modified xsi:type="dcterms:W3CDTF">2024-12-08T06:24:56Z</dcterms:modified>
</cp:coreProperties>
</file>