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70\Documents\"/>
    </mc:Choice>
  </mc:AlternateContent>
  <xr:revisionPtr revIDLastSave="0" documentId="13_ncr:1_{92DFE66B-0AFE-46FB-AAC9-38992576F471}" xr6:coauthVersionLast="47" xr6:coauthVersionMax="47" xr10:uidLastSave="{00000000-0000-0000-0000-000000000000}"/>
  <bookViews>
    <workbookView xWindow="-120" yWindow="-120" windowWidth="29040" windowHeight="15720" xr2:uid="{C904671F-60A8-40E3-800B-11B0ACC39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6" i="1"/>
  <c r="J11" i="1"/>
  <c r="J8" i="1"/>
  <c r="E29" i="1"/>
  <c r="C29" i="1"/>
  <c r="N18" i="1" a="1"/>
  <c r="H17" i="1"/>
  <c r="N14" i="1" a="1"/>
  <c r="J29" i="1"/>
  <c r="N13" i="1" a="1"/>
  <c r="H11" i="1"/>
  <c r="J33" i="1"/>
  <c r="H8" i="1"/>
  <c r="N9" i="1" a="1"/>
  <c r="H33" i="1"/>
  <c r="E33" i="1"/>
  <c r="J25" i="1"/>
  <c r="N12" i="1" a="1"/>
  <c r="J17" i="1"/>
  <c r="H25" i="1"/>
  <c r="H29" i="1"/>
  <c r="J20" i="1"/>
  <c r="H20" i="1"/>
  <c r="C33" i="1"/>
  <c r="H35" i="1" l="1"/>
  <c r="N14" i="1"/>
  <c r="N18" i="1"/>
  <c r="N13" i="1"/>
  <c r="N12" i="1"/>
  <c r="N9" i="1"/>
  <c r="E4" i="1"/>
  <c r="E10" i="1"/>
  <c r="I4" i="1"/>
  <c r="I3" i="1"/>
  <c r="E8" i="1"/>
  <c r="E11" i="1"/>
  <c r="N8" i="1" a="1"/>
  <c r="E35" i="1" l="1"/>
  <c r="N8" i="1"/>
  <c r="N11" i="1" a="1"/>
  <c r="L8" i="1" a="1"/>
  <c r="N11" i="1" l="1"/>
  <c r="L8" i="1"/>
  <c r="N17" i="1" a="1"/>
  <c r="N17" i="1" l="1"/>
  <c r="N20" i="1" a="1"/>
  <c r="N20" i="1" l="1"/>
  <c r="N25" i="1" a="1"/>
  <c r="N25" i="1" l="1"/>
  <c r="N29" i="1" a="1"/>
  <c r="N29" i="1" l="1"/>
  <c r="N33" i="1" a="1"/>
  <c r="N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<sst xmlns="http://schemas.openxmlformats.org/spreadsheetml/2006/main" count="29" uniqueCount="17">
  <si>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RMB</t>
    <phoneticPr fontId="1" type="noConversion"/>
  </si>
  <si>
    <t>KRW</t>
    <phoneticPr fontId="1" type="noConversion"/>
  </si>
  <si>
    <t>RMB-&gt;KRW</t>
    <phoneticPr fontId="1" type="noConversion"/>
  </si>
  <si>
    <t>KRW-&gt;RMB</t>
    <phoneticPr fontId="1" type="noConversion"/>
  </si>
  <si>
    <t>备注</t>
    <phoneticPr fontId="1" type="noConversion"/>
  </si>
  <si>
    <t>本日剩余</t>
    <phoneticPr fontId="1" type="noConversion"/>
  </si>
  <si>
    <t>日期</t>
    <phoneticPr fontId="1" type="noConversion"/>
  </si>
  <si>
    <t>汇率</t>
    <phoneticPr fontId="1" type="noConversion"/>
  </si>
  <si>
    <t>实收2500，欠500(已结清)</t>
    <phoneticPr fontId="1" type="noConversion"/>
  </si>
  <si>
    <t>未结</t>
    <phoneticPr fontId="1" type="noConversion"/>
  </si>
  <si>
    <t>当日总计</t>
    <phoneticPr fontId="1" type="noConversion"/>
  </si>
  <si>
    <t>截至今日还清￥25300，多出￥14700， 未取韩币675400</t>
    <phoneticPr fontId="1" type="noConversion"/>
  </si>
  <si>
    <t>转账，自回收韩币500000（已结清）</t>
    <phoneticPr fontId="1" type="noConversion"/>
  </si>
  <si>
    <t>截至今日欠￥12772（已还清）回收600000韩币（已结清）</t>
    <phoneticPr fontId="1" type="noConversion"/>
  </si>
  <si>
    <t>剩余还有2400000韩币未回收，明天转7473给曹</t>
    <phoneticPr fontId="1" type="noConversion"/>
  </si>
  <si>
    <t>剩余还有2400000韩币未回收，明天转7473给曹（7473已结清）</t>
    <phoneticPr fontId="1" type="noConversion"/>
  </si>
  <si>
    <t>这笔垫进去30w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</si>
</sst>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¥&quot;* #,##0.00_ ;_ &quot;¥&quot;* \-#,##0.00_ ;_ &quot;¥&quot;* &quot;-&quot;??_ ;_ @_ "/>
    <numFmt numFmtId="176" formatCode="yyyy\-mm\-dd;@"/>
    <numFmt numFmtId="177" formatCode="_-[$₩-412]* #,##0.00_-;\-[$₩-412]* #,##0.00_-;_-[$₩-412]* &quot;-&quot;??_-;_-@_-"/>
    <numFmt numFmtId="178" formatCode="0.00_);[Red]\(0.00\)"/>
    <numFmt numFmtId="179" formatCode="&quot;¥&quot;#,##0.00_);[Red]\(&quot;¥&quot;#,##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33B8-2932-401A-A48E-8AA2AD47C6DA}">
  <dimension ref="A1:N35"/>
  <sheetViews>
    <sheetView tabSelected="1" topLeftCell="A11" zoomScale="115" zoomScaleNormal="115" workbookViewId="0">
      <selection activeCell="H35" sqref="H35"/>
    </sheetView>
  </sheetViews>
  <sheetFormatPr defaultRowHeight="18" x14ac:dyDescent="0.2"/>
  <cols>
    <col min="1" max="1" width="12.75" style="4" bestFit="1" customWidth="1"/>
    <col min="2" max="2" width="13.375" style="4" bestFit="1" customWidth="1"/>
    <col min="3" max="3" width="14.125" style="14" bestFit="1" customWidth="1"/>
    <col min="4" max="4" width="17.625" style="9" bestFit="1" customWidth="1"/>
    <col min="5" max="5" width="20.5" style="10" bestFit="1" customWidth="1"/>
    <col min="6" max="6" width="12.75" style="4" bestFit="1" customWidth="1"/>
    <col min="7" max="7" width="17.625" style="4" bestFit="1" customWidth="1"/>
    <col min="8" max="8" width="20.5" style="10" bestFit="1" customWidth="1"/>
    <col min="9" max="9" width="13.375" style="9" bestFit="1" customWidth="1"/>
    <col min="10" max="10" width="19.5" style="12" customWidth="1"/>
    <col min="11" max="11" width="20" style="6" customWidth="1"/>
    <col min="12" max="12" width="94.125" style="6" customWidth="1"/>
    <col min="13" max="13" width="25.75" style="5" customWidth="1"/>
    <col min="14" max="14" width="17.625" style="11" customWidth="1"/>
    <col min="15" max="15" width="9.125" style="6" customWidth="1"/>
    <col min="16" max="16384" width="9" style="6"/>
  </cols>
  <sheetData>
    <row r="1" spans="1:14" s="1" customFormat="1" x14ac:dyDescent="0.2">
      <c r="B1" s="15" t="s">
        <v>2</v>
      </c>
      <c r="C1" s="15"/>
      <c r="D1" s="15"/>
      <c r="E1" s="15"/>
      <c r="G1" s="15" t="s">
        <v>3</v>
      </c>
      <c r="H1" s="15"/>
      <c r="I1" s="15"/>
      <c r="J1" s="15"/>
      <c r="L1" s="1" t="s">
        <v>4</v>
      </c>
      <c r="N1" s="2" t="s">
        <v>5</v>
      </c>
    </row>
    <row r="2" spans="1:14" s="1" customFormat="1" x14ac:dyDescent="0.2">
      <c r="B2" s="3" t="s">
        <v>6</v>
      </c>
      <c r="C2" s="13" t="s">
        <v>0</v>
      </c>
      <c r="D2" s="8" t="s">
        <v>7</v>
      </c>
      <c r="E2" s="2" t="s">
        <v>1</v>
      </c>
      <c r="G2" s="3" t="s">
        <v>6</v>
      </c>
      <c r="H2" s="2" t="s">
        <v>1</v>
      </c>
      <c r="I2" s="8" t="s">
        <v>7</v>
      </c>
      <c r="J2" s="7" t="s">
        <v>0</v>
      </c>
      <c r="N2" s="2" t="s">
        <v>1</v>
      </c>
    </row>
    <row r="3" spans="1:14" x14ac:dyDescent="0.2">
      <c r="B3" s="4">
        <v>45240</v>
      </c>
      <c r="C3" s="14">
        <v>20000</v>
      </c>
      <c r="D3" s="9">
        <v>181</v>
      </c>
      <c r="E3" s="10">
        <f>IF(AND(D3&lt;&gt;"", C3&lt;&gt;""), C3*D3, "")</f>
        <v>3620000</v>
      </c>
      <c r="F3" s="1"/>
      <c r="G3" s="4">
        <v>45240</v>
      </c>
      <c r="H3" s="10">
        <v>3600000</v>
      </c>
      <c r="I3" s="9">
        <f>IF(H3&lt;&gt;"", H3/J3, "")</f>
        <v>180</v>
      </c>
      <c r="J3" s="12">
        <v>20000</v>
      </c>
      <c r="M3" s="6"/>
      <c r="N3" s="10"/>
    </row>
    <row r="4" spans="1:14" x14ac:dyDescent="0.2">
      <c r="E4" s="10" t="str">
        <f t="shared" ref="E4" si="0">IF(AND(D4&lt;&gt;"", C4&lt;&gt;""), C4*D4, "")</f>
        <v/>
      </c>
      <c r="F4" s="1"/>
      <c r="G4" s="4">
        <v>45240</v>
      </c>
      <c r="H4" s="10">
        <v>540000</v>
      </c>
      <c r="I4" s="9">
        <f>IF(H4&lt;&gt;"", H4/J4, "")</f>
        <v>180</v>
      </c>
      <c r="J4" s="12">
        <v>3000</v>
      </c>
      <c r="L4" s="6" t="s">
        <v>8</v>
      </c>
      <c r="M4" s="6"/>
      <c r="N4" s="10"/>
    </row>
    <row r="5" spans="1:14" x14ac:dyDescent="0.2">
      <c r="F5" s="1"/>
      <c r="L5" s="6" t="s">
        <v>9</v>
      </c>
      <c r="M5" s="6"/>
      <c r="N5" s="10"/>
    </row>
    <row r="6" spans="1:14" x14ac:dyDescent="0.2">
      <c r="E6" s="10" t="str">
        <f>IF(AND(D6&lt;&gt;"", C6&lt;&gt;""), C6*D6, "")</f>
        <v/>
      </c>
      <c r="F6" s="1"/>
      <c r="M6" s="6"/>
    </row>
    <row r="7" spans="1:14" x14ac:dyDescent="0.2">
      <c r="M7" s="6"/>
      <c r="N7" s="10"/>
    </row>
    <row r="8" spans="1:14" x14ac:dyDescent="0.2">
      <c r="A8" s="1" t="s">
        <v>10</v>
      </c>
      <c r="B8" s="4">
        <v>45240</v>
      </c>
      <c r="E8" s="10">
        <f ca="1">SUM(INDIRECT("E3:E"&amp;(ROW()-1)))</f>
        <v>3620000</v>
      </c>
      <c r="F8" s="1"/>
      <c r="H8" s="10">
        <f ca="1">SUM(INDIRECT("H3:H"&amp;(ROW()-1)))</f>
        <v>4140000</v>
      </c>
      <c r="J8" s="12">
        <f ca="1">SUM(INDIRECT("J3:J"&amp;(ROW()-1)))</f>
        <v>23000</v>
      </c>
      <c r="L8" s="6" t="str" cm="1">
        <f t="array" aca="1" ref="L8" ca="1">"181兑完，多出韩币" &amp; ABS(INDIRECT("N"&amp;ROW()))</f>
        <v>181兑完，多出韩币520000</v>
      </c>
      <c r="M8" s="6"/>
      <c r="N8" s="10" cm="1">
        <f t="array" aca="1" ref="N8" ca="1">IF(INDIRECT("E"&amp;ROW())&lt;&gt;"",  INDIRECT("E"&amp;ROW())-INDIRECT("H"&amp;ROW()), "")</f>
        <v>-520000</v>
      </c>
    </row>
    <row r="9" spans="1:14" x14ac:dyDescent="0.2">
      <c r="N9" s="10" t="str" cm="1">
        <f t="array" aca="1" ref="N9" ca="1">IF(INDIRECT("E"&amp;ROW())&lt;&gt;"",  INDIRECT("E"&amp;ROW())-INDIRECT("H"&amp;ROW()), "")</f>
        <v/>
      </c>
    </row>
    <row r="10" spans="1:14" x14ac:dyDescent="0.2">
      <c r="A10" s="6"/>
      <c r="B10" s="4">
        <v>45241</v>
      </c>
      <c r="C10" s="14">
        <v>20000</v>
      </c>
      <c r="D10" s="9">
        <v>182</v>
      </c>
      <c r="E10" s="10">
        <f>IF(AND(D10&lt;&gt;"", C10&lt;&gt;""), C10*D10, "")</f>
        <v>3640000</v>
      </c>
      <c r="F10" s="1"/>
      <c r="G10" s="4">
        <v>45241</v>
      </c>
      <c r="H10" s="10">
        <v>500000</v>
      </c>
      <c r="I10" s="9">
        <v>180</v>
      </c>
      <c r="J10" s="12">
        <v>2777</v>
      </c>
      <c r="L10" s="6" t="s">
        <v>12</v>
      </c>
      <c r="M10" s="6"/>
      <c r="N10" s="10">
        <v>675400</v>
      </c>
    </row>
    <row r="11" spans="1:14" x14ac:dyDescent="0.2">
      <c r="A11" s="1" t="s">
        <v>10</v>
      </c>
      <c r="B11" s="4">
        <v>45241</v>
      </c>
      <c r="E11" s="10">
        <f ca="1">SUM(INDIRECT("E10:E"&amp;(ROW()-1)))</f>
        <v>3640000</v>
      </c>
      <c r="F11" s="1"/>
      <c r="H11" s="10">
        <f ca="1">SUM(INDIRECT("H10:H"&amp;(ROW()-1)))</f>
        <v>500000</v>
      </c>
      <c r="J11" s="12">
        <f ca="1">SUM(INDIRECT("J10:J"&amp;(ROW()-1)))</f>
        <v>2777</v>
      </c>
      <c r="L11" s="6" t="s">
        <v>11</v>
      </c>
      <c r="M11" s="6"/>
      <c r="N11" s="10" cm="1">
        <f t="array" aca="1" ref="N11" ca="1">IF(INDIRECT("E"&amp;ROW())&lt;&gt;"",  INDIRECT("E"&amp;ROW())-INDIRECT("H"&amp;ROW()) + N8 + N10, "")</f>
        <v>3295400</v>
      </c>
    </row>
    <row r="12" spans="1:14" x14ac:dyDescent="0.2">
      <c r="N12" s="10" t="str" cm="1">
        <f t="array" aca="1" ref="N12" ca="1">IF(INDIRECT("E"&amp;ROW())&lt;&gt;"",  INDIRECT("E"&amp;ROW())-INDIRECT("H"&amp;ROW()), "")</f>
        <v/>
      </c>
    </row>
    <row r="13" spans="1:14" x14ac:dyDescent="0.2">
      <c r="N13" s="10" t="str" cm="1">
        <f t="array" aca="1" ref="N13" ca="1">IF(INDIRECT("E"&amp;ROW())&lt;&gt;"",  INDIRECT("E"&amp;ROW())-INDIRECT("H"&amp;ROW()), "")</f>
        <v/>
      </c>
    </row>
    <row r="14" spans="1:14" x14ac:dyDescent="0.2">
      <c r="B14" s="4">
        <v>45244</v>
      </c>
      <c r="G14" s="4">
        <v>45244</v>
      </c>
      <c r="H14" s="10">
        <v>554000</v>
      </c>
      <c r="I14" s="9">
        <v>181</v>
      </c>
      <c r="J14" s="12">
        <v>3000</v>
      </c>
      <c r="N14" s="10" t="str" cm="1">
        <f t="array" aca="1" ref="N14" ca="1">IF(INDIRECT("E"&amp;ROW())&lt;&gt;"",  INDIRECT("E"&amp;ROW())-INDIRECT("H"&amp;ROW()), "")</f>
        <v/>
      </c>
    </row>
    <row r="15" spans="1:14" x14ac:dyDescent="0.2">
      <c r="G15" s="4">
        <v>45244</v>
      </c>
      <c r="H15" s="10">
        <v>700000</v>
      </c>
      <c r="I15" s="9">
        <v>181</v>
      </c>
      <c r="J15" s="12">
        <v>3871</v>
      </c>
    </row>
    <row r="17" spans="1:14" x14ac:dyDescent="0.2">
      <c r="A17" s="1" t="s">
        <v>10</v>
      </c>
      <c r="B17" s="4">
        <v>45244</v>
      </c>
      <c r="C17" s="14">
        <v>0</v>
      </c>
      <c r="E17" s="10">
        <v>0</v>
      </c>
      <c r="G17" s="4">
        <v>45244</v>
      </c>
      <c r="H17" s="10">
        <f ca="1">SUM(INDIRECT("H14:H"&amp;(ROW()-1)))</f>
        <v>1254000</v>
      </c>
      <c r="J17" s="12">
        <f ca="1">SUM(INDIRECT("J14:J"&amp;(ROW()-1)))</f>
        <v>6871</v>
      </c>
      <c r="N17" s="10" cm="1">
        <f t="array" aca="1" ref="N17" ca="1">IF(INDIRECT("E"&amp;ROW())&lt;&gt;"",  INDIRECT("E"&amp;ROW())-INDIRECT("H"&amp;ROW()) + N11, "")</f>
        <v>2041400</v>
      </c>
    </row>
    <row r="18" spans="1:14" x14ac:dyDescent="0.2">
      <c r="N18" s="10" t="str" cm="1">
        <f t="array" aca="1" ref="N18" ca="1">IF(INDIRECT("E"&amp;ROW())&lt;&gt;"",  INDIRECT("E"&amp;ROW())-INDIRECT("H"&amp;ROW()), "")</f>
        <v/>
      </c>
    </row>
    <row r="19" spans="1:14" x14ac:dyDescent="0.2">
      <c r="B19" s="4">
        <v>45247</v>
      </c>
      <c r="G19" s="4">
        <v>45247</v>
      </c>
      <c r="H19" s="10">
        <v>450000</v>
      </c>
      <c r="I19" s="9">
        <v>180</v>
      </c>
      <c r="J19" s="12">
        <v>2500</v>
      </c>
    </row>
    <row r="20" spans="1:14" x14ac:dyDescent="0.2">
      <c r="A20" s="1" t="s">
        <v>10</v>
      </c>
      <c r="B20" s="4">
        <v>45247</v>
      </c>
      <c r="C20" s="14">
        <v>0</v>
      </c>
      <c r="E20" s="10">
        <v>0</v>
      </c>
      <c r="G20" s="4">
        <v>45247</v>
      </c>
      <c r="H20" s="10">
        <f ca="1">SUM(INDIRECT("H19:H"&amp;(ROW()-1)))</f>
        <v>450000</v>
      </c>
      <c r="I20" s="9">
        <v>180</v>
      </c>
      <c r="J20" s="12">
        <f ca="1">SUM(INDIRECT("J19:J"&amp;(ROW()-1)))</f>
        <v>2500</v>
      </c>
      <c r="L20" s="6" t="s">
        <v>13</v>
      </c>
      <c r="N20" s="10" cm="1">
        <f t="array" aca="1" ref="N20" ca="1">IF(INDIRECT("E"&amp;ROW())&lt;&gt;"",  INDIRECT("E"&amp;ROW())-INDIRECT("H"&amp;ROW()) + N17, "")</f>
        <v>1591400</v>
      </c>
    </row>
    <row r="22" spans="1:14" x14ac:dyDescent="0.2">
      <c r="B22" s="4">
        <v>45250</v>
      </c>
      <c r="C22" s="14">
        <v>20000</v>
      </c>
      <c r="D22" s="9">
        <v>182</v>
      </c>
      <c r="E22" s="10">
        <v>3640000</v>
      </c>
      <c r="G22" s="4">
        <v>45250</v>
      </c>
      <c r="H22" s="10">
        <v>3000000</v>
      </c>
      <c r="I22" s="9">
        <v>180</v>
      </c>
      <c r="J22" s="12">
        <v>16667</v>
      </c>
    </row>
    <row r="25" spans="1:14" x14ac:dyDescent="0.2">
      <c r="A25" s="1" t="s">
        <v>10</v>
      </c>
      <c r="B25" s="4">
        <v>45250</v>
      </c>
      <c r="C25" s="14">
        <v>20000</v>
      </c>
      <c r="D25" s="9">
        <v>182</v>
      </c>
      <c r="E25" s="10">
        <v>3640000</v>
      </c>
      <c r="G25" s="4">
        <v>45250</v>
      </c>
      <c r="H25" s="10">
        <f ca="1">SUM(INDIRECT("H22:H"&amp;(ROW()-1)))</f>
        <v>3000000</v>
      </c>
      <c r="J25" s="12">
        <f ca="1">SUM(INDIRECT("J22:J"&amp;(ROW()-1)))</f>
        <v>16667</v>
      </c>
      <c r="L25" s="6" t="s">
        <v>14</v>
      </c>
      <c r="N25" s="10" cm="1">
        <f t="array" aca="1" ref="N25" ca="1">IF(INDIRECT("E"&amp;ROW())&lt;&gt;"",  INDIRECT("E"&amp;ROW())-INDIRECT("H"&amp;ROW()) + N20, "")</f>
        <v>2231400</v>
      </c>
    </row>
    <row r="27" spans="1:14" x14ac:dyDescent="0.2">
      <c r="G27" s="4">
        <v>45251</v>
      </c>
      <c r="H27" s="10">
        <v>2360000</v>
      </c>
      <c r="I27" s="9">
        <v>180</v>
      </c>
      <c r="J27" s="12">
        <v>13111</v>
      </c>
    </row>
    <row r="29" spans="1:14" x14ac:dyDescent="0.2">
      <c r="A29" s="1" t="s">
        <v>10</v>
      </c>
      <c r="B29" s="4">
        <v>45251</v>
      </c>
      <c r="C29" s="14">
        <f ca="1">SUM(INDIRECT("C27:C"&amp;(ROW()-1)))</f>
        <v>0</v>
      </c>
      <c r="E29" s="10">
        <f ca="1">SUM(INDIRECT("E27:E"&amp;(ROW()-1)))</f>
        <v>0</v>
      </c>
      <c r="G29" s="4">
        <v>45251</v>
      </c>
      <c r="H29" s="10">
        <f ca="1">SUM(INDIRECT("H27:H"&amp;(ROW()-1)))</f>
        <v>2360000</v>
      </c>
      <c r="J29" s="12">
        <f ca="1">SUM(INDIRECT("J27:J"&amp;(ROW()-1)))</f>
        <v>13111</v>
      </c>
      <c r="L29" s="6" t="s">
        <v>14</v>
      </c>
      <c r="N29" s="10" cm="1">
        <f t="array" aca="1" ref="N29" ca="1">IF(INDIRECT("E"&amp;ROW())&lt;&gt;"",  INDIRECT("E"&amp;ROW())-INDIRECT("H"&amp;ROW()) + N25, "")</f>
        <v>-128600</v>
      </c>
    </row>
    <row r="31" spans="1:14" x14ac:dyDescent="0.2">
      <c r="B31" s="4">
        <v>45252</v>
      </c>
      <c r="G31" s="4">
        <v>45252</v>
      </c>
      <c r="H31" s="10">
        <v>1000000</v>
      </c>
      <c r="I31" s="9">
        <v>181</v>
      </c>
      <c r="J31" s="12">
        <v>5524</v>
      </c>
      <c r="L31" s="6" t="s">
        <v>16</v>
      </c>
    </row>
    <row r="33" spans="1:14" x14ac:dyDescent="0.2">
      <c r="A33" s="1" t="s">
        <v>10</v>
      </c>
      <c r="B33" s="4">
        <v>45252</v>
      </c>
      <c r="C33" s="14">
        <f ca="1">SUM(INDIRECT("C31:C"&amp;(ROW()-1)))</f>
        <v>0</v>
      </c>
      <c r="E33" s="10">
        <f ca="1">SUM(INDIRECT("E31:E"&amp;(ROW()-1)))</f>
        <v>0</v>
      </c>
      <c r="G33" s="4">
        <v>45251</v>
      </c>
      <c r="H33" s="10">
        <f ca="1">SUM(INDIRECT("H31:H"&amp;(ROW()-1)))</f>
        <v>1000000</v>
      </c>
      <c r="J33" s="12">
        <f ca="1">SUM(INDIRECT("J31:J"&amp;(ROW()-1)))</f>
        <v>5524</v>
      </c>
      <c r="L33" s="6" t="s">
        <v>15</v>
      </c>
      <c r="N33" s="10" cm="1">
        <f t="array" aca="1" ref="N33" ca="1">IF(INDIRECT("E"&amp;ROW())&lt;&gt;"",  INDIRECT("E"&amp;ROW())-INDIRECT("H"&amp;ROW()) + N29, "")</f>
        <v>-1128600</v>
      </c>
    </row>
    <row r="35" spans="1:14" x14ac:dyDescent="0.2">
      <c r="E35" s="10">
        <f ca="1">SUM(E1:E33)</f>
        <v>21800000</v>
      </c>
      <c r="H35" s="10">
        <f ca="1">SUM(H1:H33)</f>
        <v>25408000</v>
      </c>
    </row>
  </sheetData>
  <mergeCells count="2">
    <mergeCell ref="B1:E1"/>
    <mergeCell ref="G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zhou</dc:creator>
  <cp:lastModifiedBy>mo zhou</cp:lastModifiedBy>
  <dcterms:created xsi:type="dcterms:W3CDTF">2023-11-10T09:29:18Z</dcterms:created>
  <dcterms:modified xsi:type="dcterms:W3CDTF">2023-11-23T13:52:45Z</dcterms:modified>
</cp:coreProperties>
</file>