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13_ncr:1_{6F096B4D-1FEB-42F5-A44F-D0CA600883FE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Gráfico1" sheetId="2" r:id="rId1"/>
    <sheet name="IDH" sheetId="1" r:id="rId2"/>
    <sheet name="IDH_1991" sheetId="3" r:id="rId3"/>
    <sheet name="IDH_2000" sheetId="4" r:id="rId4"/>
    <sheet name="IDH_2010" sheetId="5" r:id="rId5"/>
    <sheet name="RAIS-2010" sheetId="6" r:id="rId6"/>
    <sheet name="Planilha1" sheetId="7" r:id="rId7"/>
    <sheet name="Base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7" l="1"/>
  <c r="U13" i="7"/>
  <c r="U14" i="7"/>
  <c r="U15" i="7"/>
  <c r="U16" i="7"/>
  <c r="U11" i="7"/>
  <c r="S12" i="7"/>
  <c r="T12" i="7" s="1"/>
  <c r="S13" i="7"/>
  <c r="T13" i="7" s="1"/>
  <c r="S14" i="7"/>
  <c r="T14" i="7" s="1"/>
  <c r="S15" i="7"/>
  <c r="T15" i="7" s="1"/>
  <c r="S16" i="7"/>
  <c r="T16" i="7" s="1"/>
  <c r="S11" i="7"/>
  <c r="S17" i="7" s="1"/>
  <c r="M11" i="7"/>
  <c r="M12" i="7"/>
  <c r="M13" i="7"/>
  <c r="M14" i="7"/>
  <c r="M15" i="7"/>
  <c r="M16" i="7"/>
  <c r="K21" i="7"/>
  <c r="L17" i="7"/>
  <c r="M17" i="7" l="1"/>
  <c r="U17" i="7"/>
  <c r="V17" i="7" s="1"/>
  <c r="T11" i="7"/>
  <c r="T17" i="7" s="1"/>
  <c r="I3" i="6"/>
  <c r="U3" i="6" s="1"/>
  <c r="I4" i="6"/>
  <c r="U4" i="6" s="1"/>
  <c r="I5" i="6"/>
  <c r="U5" i="6" s="1"/>
  <c r="I6" i="6"/>
  <c r="U6" i="6" s="1"/>
  <c r="I7" i="6"/>
  <c r="U7" i="6" s="1"/>
  <c r="I8" i="6"/>
  <c r="U8" i="6" s="1"/>
  <c r="I9" i="6"/>
  <c r="U9" i="6" s="1"/>
  <c r="I10" i="6"/>
  <c r="U10" i="6" s="1"/>
  <c r="I11" i="6"/>
  <c r="U11" i="6" s="1"/>
  <c r="I12" i="6"/>
  <c r="U12" i="6" s="1"/>
  <c r="I13" i="6"/>
  <c r="U13" i="6" s="1"/>
  <c r="I14" i="6"/>
  <c r="U14" i="6" s="1"/>
  <c r="I15" i="6"/>
  <c r="U15" i="6" s="1"/>
  <c r="I16" i="6"/>
  <c r="U18" i="6" s="1"/>
  <c r="I17" i="6"/>
  <c r="U22" i="6" s="1"/>
  <c r="I18" i="6"/>
  <c r="U16" i="6" s="1"/>
  <c r="I19" i="6"/>
  <c r="U17" i="6" s="1"/>
  <c r="I20" i="6"/>
  <c r="U19" i="6" s="1"/>
  <c r="I21" i="6"/>
  <c r="U20" i="6" s="1"/>
  <c r="I22" i="6"/>
  <c r="U21" i="6" s="1"/>
  <c r="I23" i="6"/>
  <c r="U23" i="6" s="1"/>
  <c r="I24" i="6"/>
  <c r="U24" i="6" s="1"/>
  <c r="I25" i="6"/>
  <c r="U25" i="6" s="1"/>
  <c r="I26" i="6"/>
  <c r="U26" i="6" s="1"/>
  <c r="I27" i="6"/>
  <c r="U27" i="6" s="1"/>
  <c r="I28" i="6"/>
  <c r="U28" i="6" s="1"/>
  <c r="I29" i="6"/>
  <c r="U29" i="6" s="1"/>
  <c r="I30" i="6"/>
  <c r="U30" i="6" s="1"/>
  <c r="I31" i="6"/>
  <c r="U31" i="6" s="1"/>
  <c r="I32" i="6"/>
  <c r="U32" i="6" s="1"/>
  <c r="I33" i="6"/>
  <c r="U33" i="6" s="1"/>
  <c r="I34" i="6"/>
  <c r="U34" i="6" s="1"/>
  <c r="I35" i="6"/>
  <c r="U35" i="6" s="1"/>
  <c r="I36" i="6"/>
  <c r="U36" i="6" s="1"/>
  <c r="I37" i="6"/>
  <c r="U37" i="6" s="1"/>
  <c r="I38" i="6"/>
  <c r="U38" i="6" s="1"/>
  <c r="I39" i="6"/>
  <c r="U39" i="6" s="1"/>
  <c r="I40" i="6"/>
  <c r="U40" i="6" s="1"/>
  <c r="I41" i="6"/>
  <c r="U41" i="6" s="1"/>
  <c r="I42" i="6"/>
  <c r="U42" i="6" s="1"/>
  <c r="I43" i="6"/>
  <c r="U43" i="6" s="1"/>
  <c r="I44" i="6"/>
  <c r="U44" i="6" s="1"/>
  <c r="I45" i="6"/>
  <c r="U45" i="6" s="1"/>
  <c r="I46" i="6"/>
  <c r="U46" i="6" s="1"/>
  <c r="I47" i="6"/>
  <c r="U47" i="6" s="1"/>
  <c r="I48" i="6"/>
  <c r="U48" i="6" s="1"/>
  <c r="I49" i="6"/>
  <c r="U49" i="6" s="1"/>
  <c r="I50" i="6"/>
  <c r="U50" i="6" s="1"/>
  <c r="I51" i="6"/>
  <c r="U51" i="6" s="1"/>
  <c r="I52" i="6"/>
  <c r="U52" i="6" s="1"/>
  <c r="I53" i="6"/>
  <c r="U53" i="6" s="1"/>
  <c r="I54" i="6"/>
  <c r="U54" i="6" s="1"/>
  <c r="I55" i="6"/>
  <c r="U55" i="6" s="1"/>
  <c r="I56" i="6"/>
  <c r="U56" i="6" s="1"/>
  <c r="I57" i="6"/>
  <c r="U57" i="6" s="1"/>
  <c r="I58" i="6"/>
  <c r="U58" i="6" s="1"/>
  <c r="I59" i="6"/>
  <c r="U59" i="6" s="1"/>
  <c r="I60" i="6"/>
  <c r="U60" i="6" s="1"/>
  <c r="I61" i="6"/>
  <c r="U61" i="6" s="1"/>
  <c r="I62" i="6"/>
  <c r="U62" i="6" s="1"/>
  <c r="I63" i="6"/>
  <c r="U63" i="6" s="1"/>
  <c r="I64" i="6"/>
  <c r="U64" i="6" s="1"/>
  <c r="I65" i="6"/>
  <c r="U65" i="6" s="1"/>
  <c r="I66" i="6"/>
  <c r="U66" i="6" s="1"/>
  <c r="I67" i="6"/>
  <c r="U67" i="6" s="1"/>
  <c r="I68" i="6"/>
  <c r="U68" i="6" s="1"/>
  <c r="I69" i="6"/>
  <c r="U69" i="6" s="1"/>
  <c r="I70" i="6"/>
  <c r="U70" i="6" s="1"/>
  <c r="I71" i="6"/>
  <c r="U71" i="6" s="1"/>
  <c r="I72" i="6"/>
  <c r="U73" i="6" s="1"/>
  <c r="I73" i="6"/>
  <c r="U72" i="6" s="1"/>
  <c r="I74" i="6"/>
  <c r="U74" i="6" s="1"/>
  <c r="I75" i="6"/>
  <c r="U75" i="6" s="1"/>
  <c r="I76" i="6"/>
  <c r="U76" i="6" s="1"/>
  <c r="I77" i="6"/>
  <c r="U77" i="6" s="1"/>
  <c r="I78" i="6"/>
  <c r="U78" i="6" s="1"/>
  <c r="I79" i="6"/>
  <c r="U79" i="6" s="1"/>
  <c r="I80" i="6"/>
  <c r="U80" i="6" s="1"/>
  <c r="I81" i="6"/>
  <c r="U81" i="6" s="1"/>
  <c r="I82" i="6"/>
  <c r="U82" i="6" s="1"/>
  <c r="I83" i="6"/>
  <c r="U83" i="6" s="1"/>
  <c r="I84" i="6"/>
  <c r="U84" i="6" s="1"/>
  <c r="I85" i="6"/>
  <c r="U85" i="6" s="1"/>
  <c r="I86" i="6"/>
  <c r="U86" i="6" s="1"/>
  <c r="I87" i="6"/>
  <c r="U87" i="6" s="1"/>
  <c r="I88" i="6"/>
  <c r="U88" i="6" s="1"/>
  <c r="I89" i="6"/>
  <c r="U89" i="6" s="1"/>
  <c r="I90" i="6"/>
  <c r="U90" i="6" s="1"/>
  <c r="I91" i="6"/>
  <c r="U91" i="6" s="1"/>
  <c r="I92" i="6"/>
  <c r="U92" i="6" s="1"/>
  <c r="I93" i="6"/>
  <c r="U93" i="6" s="1"/>
  <c r="I2" i="6"/>
  <c r="U2" i="6" s="1"/>
  <c r="U23" i="7" l="1"/>
  <c r="U24" i="7" s="1"/>
  <c r="T19" i="7"/>
  <c r="C100" i="1"/>
  <c r="C101" i="1"/>
  <c r="C102" i="1"/>
  <c r="C103" i="1"/>
  <c r="D99" i="1" l="1"/>
  <c r="F99" i="1"/>
  <c r="D102" i="1"/>
  <c r="E102" i="1" s="1"/>
  <c r="F102" i="1"/>
  <c r="D100" i="1"/>
  <c r="E100" i="1" s="1"/>
  <c r="F100" i="1"/>
  <c r="D103" i="1"/>
  <c r="E103" i="1" s="1"/>
  <c r="F103" i="1"/>
  <c r="D101" i="1"/>
  <c r="E101" i="1" s="1"/>
  <c r="F101" i="1"/>
  <c r="B101" i="1"/>
  <c r="B102" i="1"/>
  <c r="B100" i="1"/>
  <c r="B103" i="1"/>
</calcChain>
</file>

<file path=xl/sharedStrings.xml><?xml version="1.0" encoding="utf-8"?>
<sst xmlns="http://schemas.openxmlformats.org/spreadsheetml/2006/main" count="1860" uniqueCount="326">
  <si>
    <t>Codigo</t>
  </si>
  <si>
    <t>Espacialidades</t>
  </si>
  <si>
    <t>Pop_1991</t>
  </si>
  <si>
    <t>Pop_2000</t>
  </si>
  <si>
    <t>Pop_2010</t>
  </si>
  <si>
    <t>IDHM_R_1991</t>
  </si>
  <si>
    <t>IDHM_R_2000</t>
  </si>
  <si>
    <t>IDHM_R_2010</t>
  </si>
  <si>
    <t>IDHM_L_1991</t>
  </si>
  <si>
    <t>IDHM_L_2000</t>
  </si>
  <si>
    <t>IDHM_L_2010</t>
  </si>
  <si>
    <t>IDHM_E_1991</t>
  </si>
  <si>
    <t>IDHM_E_2000</t>
  </si>
  <si>
    <t>IDHM_E_2010</t>
  </si>
  <si>
    <t>Nv.1991</t>
  </si>
  <si>
    <t>Nv.2000</t>
  </si>
  <si>
    <t>Nv.2010</t>
  </si>
  <si>
    <t>Angra dos Reis</t>
  </si>
  <si>
    <t>Outros</t>
  </si>
  <si>
    <t>C.Vicioso</t>
  </si>
  <si>
    <t>Aperibé</t>
  </si>
  <si>
    <t>Araruama</t>
  </si>
  <si>
    <t>Areal</t>
  </si>
  <si>
    <t>Armação dos Búzios</t>
  </si>
  <si>
    <t>T.Crescimento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</si>
  <si>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</si>
  <si>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</si>
  <si>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</si>
  <si>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</si>
  <si>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</si>
  <si>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</si>
  <si>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</si>
  <si>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</si>
  <si>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</si>
  <si>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</si>
  <si>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</si>
  <si>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</si>
  <si>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</si>
  <si>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</si>
  <si>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</si>
  <si>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</si>
  <si>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</si>
  <si>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</si>
  <si>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</si>
  <si>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</si>
  <si>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</si>
  <si>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</si>
  <si>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</si>
  <si>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T.Desenvolvimento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</si>
  <si>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</si>
  <si>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</si>
  <si>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</si>
  <si>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</si>
  <si>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</si>
  <si>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</si>
  <si>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</si>
  <si>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</si>
  <si>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</si>
  <si>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C.Virtuoso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</si>
  <si>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</si>
  <si>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</si>
  <si>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</si>
  <si>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</si>
  <si>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</si>
  <si>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</si>
  <si>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</si>
  <si>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</si>
  <si>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</si>
  <si>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</si>
  <si>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</si>
  <si>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</si>
  <si>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</si>
  <si>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</si>
  <si>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</si>
  <si>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</si>
  <si>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</si>
  <si>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</si>
  <si>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</si>
  <si>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</si>
  <si>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</si>
  <si>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</si>
  <si>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</si>
  <si>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</si>
  <si>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</si>
  <si>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</si>
  <si>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</si>
  <si>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</si>
  <si>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</si>
  <si>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</si>
  <si>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</si>
  <si>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</si>
  <si>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</si>
  <si>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</si>
  <si>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</si>
  <si>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</si>
  <si>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</si>
  <si>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</si>
  <si>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</si>
  <si>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</si>
  <si>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</si>
  <si>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</si>
  <si>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</si>
  <si>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</si>
  <si>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</si>
  <si>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</si>
  <si>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</si>
  <si>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</si>
  <si>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</si>
  <si>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</si>
  <si>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Valença</t>
  </si>
  <si>
    <t>Varre-Sai</t>
  </si>
  <si>
    <t>Vassouras</t>
  </si>
  <si>
    <t>Volta Redonda</t>
  </si>
  <si>
    <t>Trajano de Morais</t>
  </si>
  <si>
    <t>PIB_2000</t>
  </si>
  <si>
    <t>PIB_2010</t>
  </si>
  <si>
    <t>PIB_1991</t>
  </si>
  <si>
    <t>Índice de Gini 2010</t>
  </si>
  <si>
    <t>% da população em domicílios com água encanada 2010</t>
  </si>
  <si>
    <t>% da população em domicílios com banheiro e água encanada 2010</t>
  </si>
  <si>
    <t>% da população em domicílios com coleta de lixo 2010</t>
  </si>
  <si>
    <t>Esperança de vida ao nascer 1991</t>
  </si>
  <si>
    <t>Esperança de vida ao nascer 2000</t>
  </si>
  <si>
    <t>Esperança de vida ao nascer 2010</t>
  </si>
  <si>
    <t>Mortalidade infantil 2010</t>
  </si>
  <si>
    <t>Probabilidade de sobrevivência até 60 anos 2010</t>
  </si>
  <si>
    <t>Taxa de analfabetismo - 18 anos ou mais 2010</t>
  </si>
  <si>
    <t>% de 18 anos ou mais com fundamental completo 2010</t>
  </si>
  <si>
    <t>% de 25 anos ou mais com superior completo 2010</t>
  </si>
  <si>
    <t>Expectativa de anos de estudo 2010</t>
  </si>
  <si>
    <t>Renda per capita 1991</t>
  </si>
  <si>
    <t>Renda per capita 2000</t>
  </si>
  <si>
    <t>Renda per capita 2010</t>
  </si>
  <si>
    <t>% de extremamente pobres 2010</t>
  </si>
  <si>
    <t>% de pobres 2010</t>
  </si>
  <si>
    <t>% de vulneráveis à pobreza 2010</t>
  </si>
  <si>
    <t>Índice de Gini 1991</t>
  </si>
  <si>
    <t>Índice de Gini 2000</t>
  </si>
  <si>
    <t>Mortalidade infantil 1991</t>
  </si>
  <si>
    <t>Mortalidade infantil 2000</t>
  </si>
  <si>
    <t>Probabilidade de sobrevivência até 60 anos 1991</t>
  </si>
  <si>
    <t>Probabilidade de sobrevivência até 60 anos 2000</t>
  </si>
  <si>
    <t>% de 18 anos ou mais com fundamental completo 1991</t>
  </si>
  <si>
    <t>% de 18 anos ou mais com fundamental completo 2000</t>
  </si>
  <si>
    <t>% de 25 anos ou mais com superior completo 1991</t>
  </si>
  <si>
    <t>% de 25 anos ou mais com superior completo 2000</t>
  </si>
  <si>
    <t>Expectativa de anos de estudo 1991</t>
  </si>
  <si>
    <t>Expectativa de anos de estudo 2000</t>
  </si>
  <si>
    <t>% de extremamente pobres 1991</t>
  </si>
  <si>
    <t>% de extremamente pobres 2000</t>
  </si>
  <si>
    <t>% de pobres 1991</t>
  </si>
  <si>
    <t>% de pobres 2000</t>
  </si>
  <si>
    <t>% de vulneráveis à pobreza 1991</t>
  </si>
  <si>
    <t>% de vulneráveis à pobreza 2000</t>
  </si>
  <si>
    <t>% da população em domicílios com água encanada 1991</t>
  </si>
  <si>
    <t>% da população em domicílios com água encanada 2000</t>
  </si>
  <si>
    <t>% da população em domicílios com banheiro e água encanada 1991</t>
  </si>
  <si>
    <t>% da população em domicílios com banheiro e água encanada 2000</t>
  </si>
  <si>
    <t>% da população em domicílios com coleta de lixo 1991</t>
  </si>
  <si>
    <t>% da população em domicílios com coleta de lixo 2000</t>
  </si>
  <si>
    <t>Taxa de analfabetismo - 18 anos ou mais 1991</t>
  </si>
  <si>
    <t>Taxa de analfabetismo - 18 anos ou mais 2000</t>
  </si>
  <si>
    <t>Ano</t>
  </si>
  <si>
    <t>1 - Indústria</t>
  </si>
  <si>
    <t>2 - Construção Civil</t>
  </si>
  <si>
    <t>3 - Comércio</t>
  </si>
  <si>
    <t>4 - Serviços</t>
  </si>
  <si>
    <t>5 - Agropecuária</t>
  </si>
  <si>
    <t>Total</t>
  </si>
  <si>
    <t>Município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</si>
  <si>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</si>
  <si>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</si>
  <si>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</si>
  <si>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</si>
  <si>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</si>
  <si>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</si>
  <si>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</si>
  <si>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</si>
  <si>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</si>
  <si>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</si>
  <si>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</si>
  <si>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</si>
  <si>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</si>
  <si>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</si>
  <si>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</si>
  <si>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</si>
  <si>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</si>
  <si>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CANTAGALO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</si>
  <si>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</si>
  <si>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</si>
  <si>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</si>
  <si>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</si>
  <si>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</si>
  <si>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</si>
  <si>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</si>
  <si>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</si>
  <si>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</si>
  <si>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</si>
  <si>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</si>
  <si>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</si>
  <si>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</si>
  <si>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</si>
  <si>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</si>
  <si>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</si>
  <si>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</si>
  <si>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</si>
  <si>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</si>
  <si>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</si>
  <si>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</si>
  <si>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</si>
  <si>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</si>
  <si>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</si>
  <si>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MESQUITA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</si>
  <si>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</si>
  <si>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</si>
  <si>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</si>
  <si>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</si>
  <si>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</si>
  <si>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</si>
  <si>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</si>
  <si>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</si>
  <si>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</si>
  <si>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</si>
  <si>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</si>
  <si>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</si>
  <si>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</si>
  <si>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</si>
  <si>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</si>
  <si>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</si>
  <si>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</si>
  <si>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</si>
  <si>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</si>
  <si>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</si>
  <si>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</si>
  <si>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</si>
  <si>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</si>
  <si>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</si>
  <si>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</si>
  <si>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</si>
  <si>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</si>
  <si>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</si>
  <si>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</si>
  <si>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</si>
  <si>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</si>
  <si>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</si>
  <si>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</si>
  <si>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</si>
  <si>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</si>
  <si>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</si>
  <si>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SAPUCAIA</t>
  </si>
  <si>
    <t>SAQUAREMA</t>
  </si>
  <si>
    <t>SEROPEDICA</t>
  </si>
  <si>
    <t>SILVA JARDIM</t>
  </si>
  <si>
    <t>SUMIDOURO</t>
  </si>
  <si>
    <t>TANGUA</t>
  </si>
  <si>
    <t>TERESOPOLIS</t>
  </si>
  <si>
    <t>TRAJANO DE MORAES</t>
  </si>
  <si>
    <t>TRES RIOS</t>
  </si>
  <si>
    <t>VALENCA</t>
  </si>
  <si>
    <t>VARRE</t>
  </si>
  <si>
    <t>VASSOURAS</t>
  </si>
  <si>
    <t>VOLTA REDONDA</t>
  </si>
  <si>
    <t>Região Natural</t>
  </si>
  <si>
    <t>Norte</t>
  </si>
  <si>
    <t>Nordeste</t>
  </si>
  <si>
    <t>Sudeste</t>
  </si>
  <si>
    <t>Sul</t>
  </si>
  <si>
    <t>Centro-Oeste</t>
  </si>
  <si>
    <t>QL</t>
  </si>
  <si>
    <t>RJ</t>
  </si>
  <si>
    <t>ND</t>
  </si>
  <si>
    <t>Pop</t>
  </si>
  <si>
    <t>IDHM_R</t>
  </si>
  <si>
    <t>IDHM_L</t>
  </si>
  <si>
    <t>IDHM_E</t>
  </si>
  <si>
    <t>PIB</t>
  </si>
  <si>
    <t>EV</t>
  </si>
  <si>
    <t>RP</t>
  </si>
  <si>
    <t>Gi</t>
  </si>
  <si>
    <t>Mi</t>
  </si>
  <si>
    <t>PS60</t>
  </si>
  <si>
    <t>FC18</t>
  </si>
  <si>
    <t>SC25</t>
  </si>
  <si>
    <t>EAE</t>
  </si>
  <si>
    <t>EP</t>
  </si>
  <si>
    <t>P</t>
  </si>
  <si>
    <t>VP</t>
  </si>
  <si>
    <t>PDA</t>
  </si>
  <si>
    <t>PDBA</t>
  </si>
  <si>
    <t>PDCL</t>
  </si>
  <si>
    <t>T18</t>
  </si>
  <si>
    <t>Demografia</t>
  </si>
  <si>
    <t>Renda</t>
  </si>
  <si>
    <t>Educação</t>
  </si>
  <si>
    <t>Habitação</t>
  </si>
  <si>
    <t>eigenvalue</t>
  </si>
  <si>
    <t>variance.percent</t>
  </si>
  <si>
    <t>cumulative.variance.percent</t>
  </si>
  <si>
    <t>Dim.1</t>
  </si>
  <si>
    <t>Dim.2</t>
  </si>
  <si>
    <t>Dim.3</t>
  </si>
  <si>
    <t>Dim.4</t>
  </si>
  <si>
    <t>Dim.5</t>
  </si>
  <si>
    <t>Dim.6</t>
  </si>
  <si>
    <t>Nv.1991_MP</t>
  </si>
  <si>
    <t>Nv.2000_MP</t>
  </si>
  <si>
    <t>Nv.2010_MP</t>
  </si>
  <si>
    <t>Desenvolvimento_MA</t>
  </si>
  <si>
    <t>Nv.1991_MA</t>
  </si>
  <si>
    <t>Nv.2000_MA</t>
  </si>
  <si>
    <t>Nv.2010_MA</t>
  </si>
  <si>
    <t>dados</t>
  </si>
  <si>
    <t>peso</t>
  </si>
  <si>
    <t>mp</t>
  </si>
  <si>
    <t>dv</t>
  </si>
  <si>
    <t>SQRT(SUM(C2*(C1-C3)^2 )/((SUM(C2/C2)-1)*SUM(C2)/SUM(C2/C2)))</t>
  </si>
  <si>
    <t>c1</t>
  </si>
  <si>
    <t>c2</t>
  </si>
  <si>
    <t>c3</t>
  </si>
  <si>
    <t>desv^2</t>
  </si>
  <si>
    <t>desv^2*peso</t>
  </si>
  <si>
    <t>média ponderada</t>
  </si>
  <si>
    <t>média aritmética</t>
  </si>
  <si>
    <t>variance (%)</t>
  </si>
  <si>
    <t>cumulative.variance (%)</t>
  </si>
  <si>
    <t>Desenvolvimento_MP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</si>
</sst>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0"/>
      <color rgb="FF000000"/>
      <name val="Lucida Console"/>
      <family val="3"/>
    </font>
    <font>
      <i/>
      <sz val="11"/>
      <color rgb="FF333333"/>
      <name val="Segoe U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/>
  </cellStyleXfs>
  <cellXfs count="35">
    <xf numFmtId="0" fontId="0" fillId="0" borderId="0" xfId="0"/>
    <xf numFmtId="0" fontId="0" fillId="33" borderId="0" xfId="0" applyFill="1"/>
    <xf numFmtId="44" fontId="0" fillId="0" borderId="0" xfId="0" applyNumberFormat="1"/>
    <xf numFmtId="0" fontId="0" fillId="0" borderId="0" xfId="42" applyNumberFormat="1" applyFont="1" applyAlignment="1">
      <alignment vertical="top"/>
    </xf>
    <xf numFmtId="0" fontId="14" fillId="0" borderId="0" xfId="0" applyFont="1"/>
    <xf numFmtId="0" fontId="18" fillId="0" borderId="0" xfId="43"/>
    <xf numFmtId="0" fontId="19" fillId="0" borderId="0" xfId="43" applyFont="1"/>
    <xf numFmtId="3" fontId="0" fillId="0" borderId="0" xfId="0" applyNumberFormat="1"/>
    <xf numFmtId="0" fontId="16" fillId="0" borderId="0" xfId="0" applyFont="1"/>
    <xf numFmtId="3" fontId="16" fillId="0" borderId="0" xfId="0" applyNumberFormat="1" applyFont="1"/>
    <xf numFmtId="0" fontId="0" fillId="35" borderId="10" xfId="0" applyFill="1" applyBorder="1"/>
    <xf numFmtId="0" fontId="0" fillId="0" borderId="10" xfId="0" applyBorder="1"/>
    <xf numFmtId="0" fontId="20" fillId="34" borderId="10" xfId="0" applyFont="1" applyFill="1" applyBorder="1"/>
    <xf numFmtId="0" fontId="0" fillId="36" borderId="10" xfId="0" applyFill="1" applyBorder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21" fillId="0" borderId="0" xfId="0" applyFont="1" applyAlignment="1">
      <alignment horizontal="left" vertical="center"/>
    </xf>
    <xf numFmtId="0" fontId="0" fillId="0" borderId="0" xfId="0" applyBorder="1"/>
    <xf numFmtId="0" fontId="20" fillId="34" borderId="0" xfId="0" applyFont="1" applyFill="1" applyBorder="1"/>
    <xf numFmtId="0" fontId="0" fillId="40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9" borderId="0" xfId="0" applyFill="1" applyBorder="1"/>
    <xf numFmtId="0" fontId="0" fillId="41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1" fillId="0" borderId="0" xfId="0" applyFont="1"/>
    <xf numFmtId="0" fontId="22" fillId="0" borderId="0" xfId="0" applyFont="1"/>
    <xf numFmtId="0" fontId="0" fillId="0" borderId="0" xfId="0" applyFont="1"/>
    <xf numFmtId="0" fontId="21" fillId="0" borderId="0" xfId="0" applyFont="1" applyAlignment="1">
      <alignment vertical="center"/>
    </xf>
    <xf numFmtId="0" fontId="21" fillId="42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06D965ED-18AE-4E10-84C4-97826C45866C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IDH!$B$98</c:f>
              <c:strCache>
                <c:ptCount val="1"/>
                <c:pt idx="0">
                  <c:v>Nv.1991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IDH!$A$99:$A$103</c:f>
              <c:strCache>
                <c:ptCount val="5"/>
                <c:pt idx="0">
                  <c:v>C.Vicioso</c:v>
                </c:pt>
                <c:pt idx="1">
                  <c:v>Outros</c:v>
                </c:pt>
                <c:pt idx="2">
                  <c:v>T.Desenvolvimento</c:v>
                </c:pt>
                <c:pt idx="3">
                  <c:v>C.Virtuoso</c:v>
                </c:pt>
                <c:pt idx="4">
                  <c:v>T.Crescimento</c:v>
                </c:pt>
              </c:strCache>
            </c:strRef>
          </c:cat>
          <c:val>
            <c:numRef>
              <c:f>IDH!$B$99:$B$103</c:f>
              <c:numCache>
                <c:formatCode>General</c:formatCode>
                <c:ptCount val="5"/>
                <c:pt idx="0">
                  <c:v>54</c:v>
                </c:pt>
                <c:pt idx="1">
                  <c:v>33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6-43AD-9756-49E813078894}"/>
            </c:ext>
          </c:extLst>
        </c:ser>
        <c:ser>
          <c:idx val="1"/>
          <c:order val="1"/>
          <c:tx>
            <c:strRef>
              <c:f>IDH!$C$98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IDH!$A$99:$A$103</c:f>
              <c:strCache>
                <c:ptCount val="5"/>
                <c:pt idx="0">
                  <c:v>C.Vicioso</c:v>
                </c:pt>
                <c:pt idx="1">
                  <c:v>Outros</c:v>
                </c:pt>
                <c:pt idx="2">
                  <c:v>T.Desenvolvimento</c:v>
                </c:pt>
                <c:pt idx="3">
                  <c:v>C.Virtuoso</c:v>
                </c:pt>
                <c:pt idx="4">
                  <c:v>T.Crescimento</c:v>
                </c:pt>
              </c:strCache>
            </c:strRef>
          </c:cat>
          <c:val>
            <c:numRef>
              <c:f>IDH!$C$99:$C$103</c:f>
              <c:numCache>
                <c:formatCode>General</c:formatCode>
                <c:ptCount val="5"/>
                <c:pt idx="0">
                  <c:v>10</c:v>
                </c:pt>
                <c:pt idx="1">
                  <c:v>31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6-43AD-9756-49E813078894}"/>
            </c:ext>
          </c:extLst>
        </c:ser>
        <c:ser>
          <c:idx val="2"/>
          <c:order val="2"/>
          <c:tx>
            <c:strRef>
              <c:f>IDH!$D$98</c:f>
              <c:strCache>
                <c:ptCount val="1"/>
                <c:pt idx="0">
                  <c:v>Nv.2000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IDH!$A$99:$A$103</c:f>
              <c:strCache>
                <c:ptCount val="5"/>
                <c:pt idx="0">
                  <c:v>C.Vicioso</c:v>
                </c:pt>
                <c:pt idx="1">
                  <c:v>Outros</c:v>
                </c:pt>
                <c:pt idx="2">
                  <c:v>T.Desenvolvimento</c:v>
                </c:pt>
                <c:pt idx="3">
                  <c:v>C.Virtuoso</c:v>
                </c:pt>
                <c:pt idx="4">
                  <c:v>T.Crescimento</c:v>
                </c:pt>
              </c:strCache>
            </c:strRef>
          </c:cat>
          <c:val>
            <c:numRef>
              <c:f>IDH!$D$99:$D$103</c:f>
              <c:numCache>
                <c:formatCode>General</c:formatCode>
                <c:ptCount val="5"/>
                <c:pt idx="0">
                  <c:v>54</c:v>
                </c:pt>
                <c:pt idx="1">
                  <c:v>31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6-43AD-9756-49E813078894}"/>
            </c:ext>
          </c:extLst>
        </c:ser>
        <c:ser>
          <c:idx val="3"/>
          <c:order val="3"/>
          <c:tx>
            <c:strRef>
              <c:f>IDH!$E$98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IDH!$A$99:$A$103</c:f>
              <c:strCache>
                <c:ptCount val="5"/>
                <c:pt idx="0">
                  <c:v>C.Vicioso</c:v>
                </c:pt>
                <c:pt idx="1">
                  <c:v>Outros</c:v>
                </c:pt>
                <c:pt idx="2">
                  <c:v>T.Desenvolvimento</c:v>
                </c:pt>
                <c:pt idx="3">
                  <c:v>C.Virtuoso</c:v>
                </c:pt>
                <c:pt idx="4">
                  <c:v>T.Crescimento</c:v>
                </c:pt>
              </c:strCache>
            </c:strRef>
          </c:cat>
          <c:val>
            <c:numRef>
              <c:f>IDH!$E$99:$E$103</c:f>
              <c:numCache>
                <c:formatCode>General</c:formatCode>
                <c:ptCount val="5"/>
                <c:pt idx="0">
                  <c:v>10</c:v>
                </c:pt>
                <c:pt idx="1">
                  <c:v>33</c:v>
                </c:pt>
                <c:pt idx="2">
                  <c:v>63</c:v>
                </c:pt>
                <c:pt idx="3">
                  <c:v>61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6-43AD-9756-49E813078894}"/>
            </c:ext>
          </c:extLst>
        </c:ser>
        <c:ser>
          <c:idx val="4"/>
          <c:order val="4"/>
          <c:tx>
            <c:strRef>
              <c:f>IDH!$F$98</c:f>
              <c:strCache>
                <c:ptCount val="1"/>
                <c:pt idx="0">
                  <c:v>Nv.2010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IDH!$A$99:$A$103</c:f>
              <c:strCache>
                <c:ptCount val="5"/>
                <c:pt idx="0">
                  <c:v>C.Vicioso</c:v>
                </c:pt>
                <c:pt idx="1">
                  <c:v>Outros</c:v>
                </c:pt>
                <c:pt idx="2">
                  <c:v>T.Desenvolvimento</c:v>
                </c:pt>
                <c:pt idx="3">
                  <c:v>C.Virtuoso</c:v>
                </c:pt>
                <c:pt idx="4">
                  <c:v>T.Crescimento</c:v>
                </c:pt>
              </c:strCache>
            </c:strRef>
          </c:cat>
          <c:val>
            <c:numRef>
              <c:f>IDH!$F$99:$F$103</c:f>
              <c:numCache>
                <c:formatCode>General</c:formatCode>
                <c:ptCount val="5"/>
                <c:pt idx="0">
                  <c:v>65</c:v>
                </c:pt>
                <c:pt idx="1">
                  <c:v>18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6-43AD-9756-49E8130788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602428816"/>
        <c:axId val="602429144"/>
      </c:barChart>
      <c:catAx>
        <c:axId val="602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02429144"/>
        <c:crosses val="autoZero"/>
        <c:auto val="1"/>
        <c:lblAlgn val="ctr"/>
        <c:lblOffset val="100"/>
        <c:noMultiLvlLbl val="0"/>
      </c:catAx>
      <c:valAx>
        <c:axId val="602429144"/>
        <c:scaling>
          <c:orientation val="minMax"/>
          <c:max val="193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02428816"/>
        <c:crosses val="autoZero"/>
        <c:crossBetween val="between"/>
        <c:majorUnit val="64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1.1566734223868346E-2"/>
          <c:y val="0.14932309071122207"/>
          <c:w val="0.10403951613974054"/>
          <c:h val="0.73697254015114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+mn-lt"/>
          <a:cs typeface="Arial" panose="020B0604020202020204" pitchFamily="34" charset="0"/>
        </a:defRPr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6B1D4-1FFD-4373-B921-95A810BBF9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21</xdr:row>
      <xdr:rowOff>114418</xdr:rowOff>
    </xdr:from>
    <xdr:to>
      <xdr:col>18</xdr:col>
      <xdr:colOff>307731</xdr:colOff>
      <xdr:row>26</xdr:row>
      <xdr:rowOff>156796</xdr:rowOff>
    </xdr:to>
    <xdr:pic>
      <xdr:nvPicPr>
        <xdr:cNvPr id="2" name="Imagem 1" descr="Resultado de imagem para formula desvio padrÃ£o">
          <a:extLst>
            <a:ext uri="{FF2B5EF4-FFF2-40B4-BE49-F238E27FC236}">
              <a16:creationId xmlns:a16="http://schemas.microsoft.com/office/drawing/2014/main" id="{DBDB348C-2137-4933-A2FD-F6651F81F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5481" y="4898899"/>
          <a:ext cx="1751135" cy="994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03"/>
  <sheetViews>
    <sheetView topLeftCell="J1" zoomScale="115" zoomScaleNormal="115" workbookViewId="0">
      <selection activeCell="U1" sqref="U1:U93"/>
    </sheetView>
  </sheetViews>
  <sheetFormatPr defaultRowHeight="15" x14ac:dyDescent="0.25"/>
  <cols>
    <col min="1" max="1" width="18.5703125" bestFit="1" customWidth="1"/>
    <col min="3" max="3" width="28.85546875" bestFit="1" customWidth="1"/>
    <col min="7" max="9" width="13.140625" bestFit="1" customWidth="1"/>
    <col min="10" max="12" width="12.7109375" bestFit="1" customWidth="1"/>
    <col min="13" max="13" width="12.85546875" bestFit="1" customWidth="1"/>
    <col min="14" max="14" width="13.5703125" bestFit="1" customWidth="1"/>
    <col min="15" max="15" width="12.85546875" bestFit="1" customWidth="1"/>
    <col min="16" max="17" width="18.5703125" bestFit="1" customWidth="1"/>
    <col min="18" max="21" width="13" customWidth="1"/>
    <col min="22" max="22" width="17.85546875" bestFit="1" customWidth="1"/>
    <col min="23" max="23" width="19.140625" bestFit="1" customWidth="1"/>
    <col min="24" max="24" width="17.85546875" bestFit="1" customWidth="1"/>
    <col min="25" max="27" width="32.5703125" bestFit="1" customWidth="1"/>
    <col min="28" max="30" width="21.85546875" bestFit="1" customWidth="1"/>
    <col min="31" max="33" width="17.85546875" bestFit="1" customWidth="1"/>
    <col min="40" max="42" width="50.140625" bestFit="1" customWidth="1"/>
    <col min="43" max="45" width="46" bestFit="1" customWidth="1"/>
    <col min="46" max="48" width="32.85546875" bestFit="1" customWidth="1"/>
    <col min="49" max="51" width="30.7109375" bestFit="1" customWidth="1"/>
    <col min="52" max="54" width="16.42578125" bestFit="1" customWidth="1"/>
    <col min="55" max="57" width="30.140625" bestFit="1" customWidth="1"/>
    <col min="70" max="70" width="12.42578125" bestFit="1" customWidth="1"/>
  </cols>
  <sheetData>
    <row r="1" spans="1:69" x14ac:dyDescent="0.25">
      <c r="B1" t="s">
        <v>0</v>
      </c>
      <c r="C1" t="s">
        <v>1</v>
      </c>
      <c r="D1" t="s">
        <v>2</v>
      </c>
      <c r="E1" t="s">
        <v>3</v>
      </c>
      <c r="F1" s="4" t="s">
        <v>4</v>
      </c>
      <c r="G1" t="s">
        <v>5</v>
      </c>
      <c r="H1" t="s">
        <v>6</v>
      </c>
      <c r="I1" s="4" t="s">
        <v>7</v>
      </c>
      <c r="J1" t="s">
        <v>8</v>
      </c>
      <c r="K1" t="s">
        <v>9</v>
      </c>
      <c r="L1" s="4" t="s">
        <v>10</v>
      </c>
      <c r="M1" t="s">
        <v>11</v>
      </c>
      <c r="N1" t="s">
        <v>12</v>
      </c>
      <c r="O1" s="4" t="s">
        <v>13</v>
      </c>
      <c r="P1" t="s">
        <v>304</v>
      </c>
      <c r="Q1" t="s">
        <v>305</v>
      </c>
      <c r="R1" s="4" t="s">
        <v>306</v>
      </c>
      <c r="S1" t="s">
        <v>308</v>
      </c>
      <c r="T1" t="s">
        <v>309</v>
      </c>
      <c r="U1" t="s">
        <v>310</v>
      </c>
      <c r="V1" t="s">
        <v>116</v>
      </c>
      <c r="W1" t="s">
        <v>114</v>
      </c>
      <c r="X1" s="4" t="s">
        <v>115</v>
      </c>
      <c r="Y1" t="s">
        <v>121</v>
      </c>
      <c r="Z1" t="s">
        <v>122</v>
      </c>
      <c r="AA1" s="4" t="s">
        <v>123</v>
      </c>
      <c r="AB1" t="s">
        <v>130</v>
      </c>
      <c r="AC1" t="s">
        <v>131</v>
      </c>
      <c r="AD1" s="4" t="s">
        <v>132</v>
      </c>
      <c r="AE1" t="s">
        <v>136</v>
      </c>
      <c r="AF1" t="s">
        <v>137</v>
      </c>
      <c r="AG1" s="4" t="s">
        <v>117</v>
      </c>
      <c r="AH1" t="s">
        <v>138</v>
      </c>
      <c r="AI1" t="s">
        <v>139</v>
      </c>
      <c r="AJ1" s="4" t="s">
        <v>124</v>
      </c>
      <c r="AK1" t="s">
        <v>140</v>
      </c>
      <c r="AL1" t="s">
        <v>141</v>
      </c>
      <c r="AM1" s="4" t="s">
        <v>125</v>
      </c>
      <c r="AN1" t="s">
        <v>142</v>
      </c>
      <c r="AO1" t="s">
        <v>143</v>
      </c>
      <c r="AP1" s="4" t="s">
        <v>127</v>
      </c>
      <c r="AQ1" t="s">
        <v>144</v>
      </c>
      <c r="AR1" t="s">
        <v>145</v>
      </c>
      <c r="AS1" s="4" t="s">
        <v>128</v>
      </c>
      <c r="AT1" t="s">
        <v>146</v>
      </c>
      <c r="AU1" t="s">
        <v>147</v>
      </c>
      <c r="AV1" s="4" t="s">
        <v>129</v>
      </c>
      <c r="AW1" t="s">
        <v>148</v>
      </c>
      <c r="AX1" t="s">
        <v>149</v>
      </c>
      <c r="AY1" s="4" t="s">
        <v>133</v>
      </c>
      <c r="AZ1" t="s">
        <v>150</v>
      </c>
      <c r="BA1" t="s">
        <v>151</v>
      </c>
      <c r="BB1" s="4" t="s">
        <v>134</v>
      </c>
      <c r="BC1" t="s">
        <v>152</v>
      </c>
      <c r="BD1" t="s">
        <v>153</v>
      </c>
      <c r="BE1" s="4" t="s">
        <v>135</v>
      </c>
      <c r="BF1" s="5" t="s">
        <v>154</v>
      </c>
      <c r="BG1" s="5" t="s">
        <v>155</v>
      </c>
      <c r="BH1" s="6" t="s">
        <v>118</v>
      </c>
      <c r="BI1" s="5" t="s">
        <v>156</v>
      </c>
      <c r="BJ1" s="5" t="s">
        <v>157</v>
      </c>
      <c r="BK1" s="6" t="s">
        <v>119</v>
      </c>
      <c r="BL1" s="5" t="s">
        <v>158</v>
      </c>
      <c r="BM1" s="5" t="s">
        <v>159</v>
      </c>
      <c r="BN1" s="6" t="s">
        <v>120</v>
      </c>
      <c r="BO1" s="5" t="s">
        <v>160</v>
      </c>
      <c r="BP1" s="5" t="s">
        <v>161</v>
      </c>
      <c r="BQ1" s="6" t="s">
        <v>126</v>
      </c>
    </row>
    <row r="2" spans="1:69" x14ac:dyDescent="0.25">
      <c r="A2">
        <v>1</v>
      </c>
      <c r="B2">
        <v>3300100</v>
      </c>
      <c r="C2" t="s">
        <v>17</v>
      </c>
      <c r="D2">
        <v>85571</v>
      </c>
      <c r="E2">
        <v>119247</v>
      </c>
      <c r="F2">
        <v>169511</v>
      </c>
      <c r="G2">
        <v>0.625</v>
      </c>
      <c r="H2">
        <v>0.68400000000000005</v>
      </c>
      <c r="I2">
        <v>0.74</v>
      </c>
      <c r="J2">
        <v>0.70699999999999996</v>
      </c>
      <c r="K2">
        <v>0.73599999999999999</v>
      </c>
      <c r="L2">
        <v>0.84599999999999997</v>
      </c>
      <c r="M2">
        <v>0.27</v>
      </c>
      <c r="N2">
        <v>0.42699999999999999</v>
      </c>
      <c r="O2">
        <v>0.60499999999999998</v>
      </c>
      <c r="P2" t="s">
        <v>18</v>
      </c>
      <c r="Q2" t="s">
        <v>19</v>
      </c>
      <c r="R2" t="s">
        <v>18</v>
      </c>
      <c r="S2" t="s">
        <v>24</v>
      </c>
      <c r="T2" t="s">
        <v>24</v>
      </c>
      <c r="U2" t="s">
        <v>24</v>
      </c>
      <c r="V2" s="3">
        <v>1016828.90209144</v>
      </c>
      <c r="W2" s="3">
        <v>1143735.308</v>
      </c>
      <c r="X2" s="3">
        <v>4540721.5330155697</v>
      </c>
      <c r="Y2">
        <v>67.39</v>
      </c>
      <c r="Z2">
        <v>69.14</v>
      </c>
      <c r="AA2">
        <v>75.75</v>
      </c>
      <c r="AB2">
        <v>390.55</v>
      </c>
      <c r="AC2">
        <v>563.67999999999995</v>
      </c>
      <c r="AD2">
        <v>798.68</v>
      </c>
      <c r="AE2">
        <v>0.54</v>
      </c>
      <c r="AF2">
        <v>0.53</v>
      </c>
      <c r="AG2">
        <v>0.5</v>
      </c>
      <c r="AH2">
        <v>27.5</v>
      </c>
      <c r="AI2">
        <v>20.14</v>
      </c>
      <c r="AJ2">
        <v>12.97</v>
      </c>
      <c r="AK2">
        <v>75.19</v>
      </c>
      <c r="AL2">
        <v>78.040000000000006</v>
      </c>
      <c r="AM2">
        <v>83.19</v>
      </c>
      <c r="AN2">
        <v>30.11</v>
      </c>
      <c r="AO2">
        <v>37.869999999999997</v>
      </c>
      <c r="AP2">
        <v>55.41</v>
      </c>
      <c r="AQ2">
        <v>4.08</v>
      </c>
      <c r="AR2">
        <v>4.58</v>
      </c>
      <c r="AS2">
        <v>7.42</v>
      </c>
      <c r="AT2">
        <v>7.47</v>
      </c>
      <c r="AU2">
        <v>8.1999999999999993</v>
      </c>
      <c r="AV2">
        <v>9</v>
      </c>
      <c r="AW2">
        <v>9.3800000000000008</v>
      </c>
      <c r="AX2">
        <v>3.87</v>
      </c>
      <c r="AY2">
        <v>2.0299999999999998</v>
      </c>
      <c r="AZ2">
        <v>30.27</v>
      </c>
      <c r="BA2">
        <v>16.96</v>
      </c>
      <c r="BB2">
        <v>6.69</v>
      </c>
      <c r="BC2">
        <v>55.44</v>
      </c>
      <c r="BD2">
        <v>36.76</v>
      </c>
      <c r="BE2">
        <v>21.42</v>
      </c>
      <c r="BF2" s="5">
        <v>88.16</v>
      </c>
      <c r="BG2" s="5">
        <v>93.29</v>
      </c>
      <c r="BH2" s="5">
        <v>92.49</v>
      </c>
      <c r="BI2" s="5">
        <v>85.83</v>
      </c>
      <c r="BJ2" s="5">
        <v>95.14</v>
      </c>
      <c r="BK2" s="5">
        <v>95.45</v>
      </c>
      <c r="BL2" s="5">
        <v>81.650000000000006</v>
      </c>
      <c r="BM2" s="5">
        <v>97.33</v>
      </c>
      <c r="BN2" s="5">
        <v>99.26</v>
      </c>
      <c r="BO2" s="5">
        <v>15.08</v>
      </c>
      <c r="BP2" s="5">
        <v>9.48</v>
      </c>
      <c r="BQ2" s="5">
        <v>5.43</v>
      </c>
    </row>
    <row r="3" spans="1:69" x14ac:dyDescent="0.25">
      <c r="A3">
        <v>2</v>
      </c>
      <c r="B3">
        <v>3300159</v>
      </c>
      <c r="C3" t="s">
        <v>20</v>
      </c>
      <c r="D3">
        <v>6309</v>
      </c>
      <c r="E3">
        <v>8018</v>
      </c>
      <c r="F3">
        <v>10213</v>
      </c>
      <c r="G3">
        <v>0.53500000000000003</v>
      </c>
      <c r="H3">
        <v>0.66100000000000003</v>
      </c>
      <c r="I3">
        <v>0.67</v>
      </c>
      <c r="J3">
        <v>0.7</v>
      </c>
      <c r="K3">
        <v>0.74099999999999999</v>
      </c>
      <c r="L3">
        <v>0.78500000000000003</v>
      </c>
      <c r="M3">
        <v>0.3</v>
      </c>
      <c r="N3">
        <v>0.48699999999999999</v>
      </c>
      <c r="O3">
        <v>0.63100000000000001</v>
      </c>
      <c r="P3" t="s">
        <v>18</v>
      </c>
      <c r="Q3" t="s">
        <v>19</v>
      </c>
      <c r="R3" t="s">
        <v>19</v>
      </c>
      <c r="S3" t="s">
        <v>48</v>
      </c>
      <c r="T3" t="s">
        <v>48</v>
      </c>
      <c r="U3" t="s">
        <v>18</v>
      </c>
      <c r="V3" s="3">
        <v>18198.149554827902</v>
      </c>
      <c r="W3" s="3">
        <v>33156.74</v>
      </c>
      <c r="X3" s="3">
        <v>40775.6429497641</v>
      </c>
      <c r="Y3">
        <v>66.989999999999995</v>
      </c>
      <c r="Z3">
        <v>69.47</v>
      </c>
      <c r="AA3">
        <v>72.099999999999994</v>
      </c>
      <c r="AB3">
        <v>223.24</v>
      </c>
      <c r="AC3">
        <v>488.93</v>
      </c>
      <c r="AD3">
        <v>516.14</v>
      </c>
      <c r="AE3">
        <v>0.54</v>
      </c>
      <c r="AF3">
        <v>0.55000000000000004</v>
      </c>
      <c r="AG3">
        <v>0.43</v>
      </c>
      <c r="AH3">
        <v>28.59</v>
      </c>
      <c r="AI3">
        <v>19.43</v>
      </c>
      <c r="AJ3">
        <v>18.399999999999999</v>
      </c>
      <c r="AK3">
        <v>74.44</v>
      </c>
      <c r="AL3">
        <v>75.63</v>
      </c>
      <c r="AM3">
        <v>77.849999999999994</v>
      </c>
      <c r="AN3">
        <v>26.58</v>
      </c>
      <c r="AO3">
        <v>33.67</v>
      </c>
      <c r="AP3">
        <v>51.36</v>
      </c>
      <c r="AQ3">
        <v>1.1599999999999999</v>
      </c>
      <c r="AR3">
        <v>3.21</v>
      </c>
      <c r="AS3">
        <v>5.94</v>
      </c>
      <c r="AT3">
        <v>8.23</v>
      </c>
      <c r="AU3">
        <v>9.1199999999999992</v>
      </c>
      <c r="AV3">
        <v>8.9499999999999993</v>
      </c>
      <c r="AW3">
        <v>24.63</v>
      </c>
      <c r="AX3">
        <v>3.48</v>
      </c>
      <c r="AY3">
        <v>2.33</v>
      </c>
      <c r="AZ3">
        <v>61.22</v>
      </c>
      <c r="BA3">
        <v>17.32</v>
      </c>
      <c r="BB3">
        <v>9.4</v>
      </c>
      <c r="BC3">
        <v>76.19</v>
      </c>
      <c r="BD3">
        <v>47.32</v>
      </c>
      <c r="BE3">
        <v>29.72</v>
      </c>
      <c r="BF3" s="5">
        <v>83.19</v>
      </c>
      <c r="BG3" s="5">
        <v>96.66</v>
      </c>
      <c r="BH3" s="5">
        <v>96.84</v>
      </c>
      <c r="BI3" s="5">
        <v>80.25</v>
      </c>
      <c r="BJ3" s="5">
        <v>96.25</v>
      </c>
      <c r="BK3" s="5">
        <v>99.52</v>
      </c>
      <c r="BL3" s="5">
        <v>83.16</v>
      </c>
      <c r="BM3" s="5">
        <v>90.72</v>
      </c>
      <c r="BN3" s="5">
        <v>97.07</v>
      </c>
      <c r="BO3" s="5">
        <v>20.46</v>
      </c>
      <c r="BP3" s="5">
        <v>14.43</v>
      </c>
      <c r="BQ3" s="5">
        <v>11.06</v>
      </c>
    </row>
    <row r="4" spans="1:69" x14ac:dyDescent="0.25">
      <c r="A4">
        <v>3</v>
      </c>
      <c r="B4">
        <v>3300209</v>
      </c>
      <c r="C4" t="s">
        <v>21</v>
      </c>
      <c r="D4">
        <v>59024</v>
      </c>
      <c r="E4">
        <v>82803</v>
      </c>
      <c r="F4">
        <v>112008</v>
      </c>
      <c r="G4">
        <v>0.58699999999999997</v>
      </c>
      <c r="H4">
        <v>0.67</v>
      </c>
      <c r="I4">
        <v>0.71399999999999997</v>
      </c>
      <c r="J4">
        <v>0.67600000000000005</v>
      </c>
      <c r="K4">
        <v>0.73599999999999999</v>
      </c>
      <c r="L4">
        <v>0.83899999999999997</v>
      </c>
      <c r="M4">
        <v>0.22800000000000001</v>
      </c>
      <c r="N4">
        <v>0.39300000000000002</v>
      </c>
      <c r="O4">
        <v>0.61699999999999999</v>
      </c>
      <c r="P4" t="s">
        <v>19</v>
      </c>
      <c r="Q4" t="s">
        <v>19</v>
      </c>
      <c r="R4" t="s">
        <v>18</v>
      </c>
      <c r="S4" t="s">
        <v>19</v>
      </c>
      <c r="T4" t="s">
        <v>24</v>
      </c>
      <c r="U4" t="s">
        <v>24</v>
      </c>
      <c r="V4" s="3">
        <v>209690.884145021</v>
      </c>
      <c r="W4" s="3">
        <v>430335.21299999999</v>
      </c>
      <c r="X4" s="3">
        <v>564396.34942497301</v>
      </c>
      <c r="Y4">
        <v>65.58</v>
      </c>
      <c r="Z4">
        <v>69.14</v>
      </c>
      <c r="AA4">
        <v>75.319999999999993</v>
      </c>
      <c r="AB4">
        <v>308.45999999999998</v>
      </c>
      <c r="AC4">
        <v>518.71</v>
      </c>
      <c r="AD4">
        <v>680.88</v>
      </c>
      <c r="AE4">
        <v>0.57999999999999996</v>
      </c>
      <c r="AF4">
        <v>0.56000000000000005</v>
      </c>
      <c r="AG4">
        <v>0.54</v>
      </c>
      <c r="AH4">
        <v>32.619999999999997</v>
      </c>
      <c r="AI4">
        <v>20.14</v>
      </c>
      <c r="AJ4">
        <v>14.18</v>
      </c>
      <c r="AK4">
        <v>71.760000000000005</v>
      </c>
      <c r="AL4">
        <v>78.040000000000006</v>
      </c>
      <c r="AM4">
        <v>82.88</v>
      </c>
      <c r="AN4">
        <v>22.08</v>
      </c>
      <c r="AO4">
        <v>34.770000000000003</v>
      </c>
      <c r="AP4">
        <v>55.57</v>
      </c>
      <c r="AQ4">
        <v>3.16</v>
      </c>
      <c r="AR4">
        <v>4.1100000000000003</v>
      </c>
      <c r="AS4">
        <v>10.27</v>
      </c>
      <c r="AT4">
        <v>6.4</v>
      </c>
      <c r="AU4">
        <v>7.56</v>
      </c>
      <c r="AV4">
        <v>8.84</v>
      </c>
      <c r="AW4">
        <v>20.66</v>
      </c>
      <c r="AX4">
        <v>6.46</v>
      </c>
      <c r="AY4">
        <v>3.68</v>
      </c>
      <c r="AZ4">
        <v>44.49</v>
      </c>
      <c r="BA4">
        <v>22.22</v>
      </c>
      <c r="BB4">
        <v>11.6</v>
      </c>
      <c r="BC4">
        <v>68.06</v>
      </c>
      <c r="BD4">
        <v>46.3</v>
      </c>
      <c r="BE4">
        <v>32.86</v>
      </c>
      <c r="BF4" s="5">
        <v>76.260000000000005</v>
      </c>
      <c r="BG4" s="5">
        <v>84.15</v>
      </c>
      <c r="BH4" s="5">
        <v>96.08</v>
      </c>
      <c r="BI4" s="5">
        <v>75.290000000000006</v>
      </c>
      <c r="BJ4" s="5">
        <v>84.8</v>
      </c>
      <c r="BK4" s="5">
        <v>94.42</v>
      </c>
      <c r="BL4" s="5">
        <v>33.81</v>
      </c>
      <c r="BM4" s="5">
        <v>83.86</v>
      </c>
      <c r="BN4" s="5">
        <v>95.64</v>
      </c>
      <c r="BO4" s="5">
        <v>22.74</v>
      </c>
      <c r="BP4" s="5">
        <v>13.05</v>
      </c>
      <c r="BQ4" s="5">
        <v>7.84</v>
      </c>
    </row>
    <row r="5" spans="1:69" x14ac:dyDescent="0.25">
      <c r="A5">
        <v>4</v>
      </c>
      <c r="B5">
        <v>3300225</v>
      </c>
      <c r="C5" t="s">
        <v>22</v>
      </c>
      <c r="D5">
        <v>8228</v>
      </c>
      <c r="E5">
        <v>9899</v>
      </c>
      <c r="F5">
        <v>11423</v>
      </c>
      <c r="G5">
        <v>0.57499999999999996</v>
      </c>
      <c r="H5">
        <v>0.66800000000000004</v>
      </c>
      <c r="I5">
        <v>0.68600000000000005</v>
      </c>
      <c r="J5">
        <v>0.71499999999999997</v>
      </c>
      <c r="K5">
        <v>0.751</v>
      </c>
      <c r="L5">
        <v>0.82299999999999995</v>
      </c>
      <c r="M5">
        <v>0.28799999999999998</v>
      </c>
      <c r="N5">
        <v>0.45400000000000001</v>
      </c>
      <c r="O5">
        <v>0.56599999999999995</v>
      </c>
      <c r="P5" t="s">
        <v>18</v>
      </c>
      <c r="Q5" t="s">
        <v>18</v>
      </c>
      <c r="R5" t="s">
        <v>19</v>
      </c>
      <c r="S5" t="s">
        <v>48</v>
      </c>
      <c r="T5" t="s">
        <v>58</v>
      </c>
      <c r="U5" t="s">
        <v>18</v>
      </c>
      <c r="V5" s="3">
        <v>31026.4976868825</v>
      </c>
      <c r="W5" s="3">
        <v>67613.831999999995</v>
      </c>
      <c r="X5" s="3">
        <v>87421.537111369005</v>
      </c>
      <c r="Y5">
        <v>67.92</v>
      </c>
      <c r="Z5">
        <v>70.06</v>
      </c>
      <c r="AA5">
        <v>74.349999999999994</v>
      </c>
      <c r="AB5">
        <v>286.83999999999997</v>
      </c>
      <c r="AC5">
        <v>512.35</v>
      </c>
      <c r="AD5">
        <v>571.74</v>
      </c>
      <c r="AE5">
        <v>0.5</v>
      </c>
      <c r="AF5">
        <v>0.53</v>
      </c>
      <c r="AG5">
        <v>0.48</v>
      </c>
      <c r="AH5">
        <v>26.11</v>
      </c>
      <c r="AI5">
        <v>18.21</v>
      </c>
      <c r="AJ5">
        <v>15</v>
      </c>
      <c r="AK5">
        <v>76.17</v>
      </c>
      <c r="AL5">
        <v>78.73</v>
      </c>
      <c r="AM5">
        <v>81.22</v>
      </c>
      <c r="AN5">
        <v>25.92</v>
      </c>
      <c r="AO5">
        <v>38.56</v>
      </c>
      <c r="AP5">
        <v>46.76</v>
      </c>
      <c r="AQ5">
        <v>1.52</v>
      </c>
      <c r="AR5">
        <v>2.56</v>
      </c>
      <c r="AS5">
        <v>6.24</v>
      </c>
      <c r="AT5">
        <v>7.48</v>
      </c>
      <c r="AU5">
        <v>8.2100000000000009</v>
      </c>
      <c r="AV5">
        <v>9.2100000000000009</v>
      </c>
      <c r="AW5">
        <v>14.54</v>
      </c>
      <c r="AX5">
        <v>3.94</v>
      </c>
      <c r="AY5">
        <v>3.44</v>
      </c>
      <c r="AZ5">
        <v>34.69</v>
      </c>
      <c r="BA5">
        <v>16.84</v>
      </c>
      <c r="BB5">
        <v>11.13</v>
      </c>
      <c r="BC5">
        <v>65.31</v>
      </c>
      <c r="BD5">
        <v>41.63</v>
      </c>
      <c r="BE5">
        <v>32.21</v>
      </c>
      <c r="BF5" s="5">
        <v>96.72</v>
      </c>
      <c r="BG5" s="5">
        <v>93.38</v>
      </c>
      <c r="BH5" s="5">
        <v>85.66</v>
      </c>
      <c r="BI5" s="5">
        <v>96.52</v>
      </c>
      <c r="BJ5" s="5">
        <v>94.12</v>
      </c>
      <c r="BK5" s="5">
        <v>98.2</v>
      </c>
      <c r="BL5" s="5">
        <v>62.08</v>
      </c>
      <c r="BM5" s="5">
        <v>97.35</v>
      </c>
      <c r="BN5" s="5">
        <v>98.57</v>
      </c>
      <c r="BO5" s="5">
        <v>15.44</v>
      </c>
      <c r="BP5" s="5">
        <v>10.14</v>
      </c>
      <c r="BQ5" s="5">
        <v>7.77</v>
      </c>
    </row>
    <row r="6" spans="1:69" x14ac:dyDescent="0.25">
      <c r="A6">
        <v>5</v>
      </c>
      <c r="B6">
        <v>3300233</v>
      </c>
      <c r="C6" t="s">
        <v>23</v>
      </c>
      <c r="D6">
        <v>7710</v>
      </c>
      <c r="E6">
        <v>18204</v>
      </c>
      <c r="F6">
        <v>27560</v>
      </c>
      <c r="G6">
        <v>0.64600000000000002</v>
      </c>
      <c r="H6">
        <v>0.73199999999999998</v>
      </c>
      <c r="I6">
        <v>0.75</v>
      </c>
      <c r="J6">
        <v>0.65200000000000002</v>
      </c>
      <c r="K6">
        <v>0.73599999999999999</v>
      </c>
      <c r="L6">
        <v>0.82399999999999995</v>
      </c>
      <c r="M6">
        <v>0.27700000000000002</v>
      </c>
      <c r="N6">
        <v>0.41</v>
      </c>
      <c r="O6">
        <v>0.624</v>
      </c>
      <c r="P6" t="s">
        <v>19</v>
      </c>
      <c r="Q6" t="s">
        <v>24</v>
      </c>
      <c r="R6" t="s">
        <v>19</v>
      </c>
      <c r="S6" t="s">
        <v>24</v>
      </c>
      <c r="T6" t="s">
        <v>24</v>
      </c>
      <c r="U6" t="s">
        <v>58</v>
      </c>
      <c r="V6" s="3">
        <v>0</v>
      </c>
      <c r="W6" s="3">
        <v>285929.64299999998</v>
      </c>
      <c r="X6" s="3">
        <v>575133.52147625096</v>
      </c>
      <c r="Y6">
        <v>64.13</v>
      </c>
      <c r="Z6">
        <v>69.14</v>
      </c>
      <c r="AA6">
        <v>74.44</v>
      </c>
      <c r="AB6">
        <v>444.7</v>
      </c>
      <c r="AC6">
        <v>762.32</v>
      </c>
      <c r="AD6">
        <v>851.39</v>
      </c>
      <c r="AE6">
        <v>0.54</v>
      </c>
      <c r="AF6">
        <v>0.57999999999999996</v>
      </c>
      <c r="AG6">
        <v>0.51</v>
      </c>
      <c r="AH6">
        <v>37.119999999999997</v>
      </c>
      <c r="AI6">
        <v>20.14</v>
      </c>
      <c r="AJ6">
        <v>14.8</v>
      </c>
      <c r="AK6">
        <v>68.97</v>
      </c>
      <c r="AL6">
        <v>78.040000000000006</v>
      </c>
      <c r="AM6">
        <v>81.36</v>
      </c>
      <c r="AN6">
        <v>23.33</v>
      </c>
      <c r="AO6">
        <v>36.96</v>
      </c>
      <c r="AP6">
        <v>58.03</v>
      </c>
      <c r="AQ6">
        <v>6.92</v>
      </c>
      <c r="AR6">
        <v>7.87</v>
      </c>
      <c r="AS6">
        <v>11.25</v>
      </c>
      <c r="AT6">
        <v>7.62</v>
      </c>
      <c r="AU6">
        <v>7.95</v>
      </c>
      <c r="AV6">
        <v>9.09</v>
      </c>
      <c r="AW6">
        <v>4.66</v>
      </c>
      <c r="AX6">
        <v>2.64</v>
      </c>
      <c r="AY6">
        <v>0.11</v>
      </c>
      <c r="AZ6">
        <v>15.51</v>
      </c>
      <c r="BA6">
        <v>10.44</v>
      </c>
      <c r="BB6">
        <v>3.69</v>
      </c>
      <c r="BC6">
        <v>45.49</v>
      </c>
      <c r="BD6">
        <v>29.67</v>
      </c>
      <c r="BE6">
        <v>17.239999999999998</v>
      </c>
      <c r="BF6" s="5">
        <v>79.86</v>
      </c>
      <c r="BG6" s="5">
        <v>45.77</v>
      </c>
      <c r="BH6" s="5">
        <v>83.53</v>
      </c>
      <c r="BI6" s="5">
        <v>78.150000000000006</v>
      </c>
      <c r="BJ6" s="5">
        <v>78.8</v>
      </c>
      <c r="BK6" s="5">
        <v>96.31</v>
      </c>
      <c r="BL6" s="5">
        <v>61.19</v>
      </c>
      <c r="BM6" s="5">
        <v>90.63</v>
      </c>
      <c r="BN6" s="5">
        <v>98.55</v>
      </c>
      <c r="BO6" s="5">
        <v>18.34</v>
      </c>
      <c r="BP6" s="5">
        <v>7.71</v>
      </c>
      <c r="BQ6" s="5">
        <v>4.83</v>
      </c>
    </row>
    <row r="7" spans="1:69" x14ac:dyDescent="0.25">
      <c r="A7">
        <v>6</v>
      </c>
      <c r="B7">
        <v>3300258</v>
      </c>
      <c r="C7" t="s">
        <v>25</v>
      </c>
      <c r="D7">
        <v>19866</v>
      </c>
      <c r="E7">
        <v>23877</v>
      </c>
      <c r="F7">
        <v>27715</v>
      </c>
      <c r="G7">
        <v>0.624</v>
      </c>
      <c r="H7">
        <v>0.69499999999999995</v>
      </c>
      <c r="I7">
        <v>0.72199999999999998</v>
      </c>
      <c r="J7">
        <v>0.7</v>
      </c>
      <c r="K7">
        <v>0.73099999999999998</v>
      </c>
      <c r="L7">
        <v>0.80500000000000005</v>
      </c>
      <c r="M7">
        <v>0.309</v>
      </c>
      <c r="N7">
        <v>0.496</v>
      </c>
      <c r="O7">
        <v>0.67700000000000005</v>
      </c>
      <c r="P7" t="s">
        <v>18</v>
      </c>
      <c r="Q7" t="s">
        <v>19</v>
      </c>
      <c r="R7" t="s">
        <v>18</v>
      </c>
      <c r="S7" t="s">
        <v>58</v>
      </c>
      <c r="T7" t="s">
        <v>24</v>
      </c>
      <c r="U7" t="s">
        <v>24</v>
      </c>
      <c r="V7" s="3">
        <v>112291.531754223</v>
      </c>
      <c r="W7" s="3">
        <v>159250.62400000001</v>
      </c>
      <c r="X7" s="3">
        <v>159373.94361151801</v>
      </c>
      <c r="Y7">
        <v>67.02</v>
      </c>
      <c r="Z7">
        <v>68.87</v>
      </c>
      <c r="AA7">
        <v>73.31</v>
      </c>
      <c r="AB7">
        <v>389.19</v>
      </c>
      <c r="AC7">
        <v>603.14</v>
      </c>
      <c r="AD7">
        <v>714.47</v>
      </c>
      <c r="AE7">
        <v>0.49</v>
      </c>
      <c r="AF7">
        <v>0.5</v>
      </c>
      <c r="AG7">
        <v>0.47</v>
      </c>
      <c r="AH7">
        <v>28.52</v>
      </c>
      <c r="AI7">
        <v>20.73</v>
      </c>
      <c r="AJ7">
        <v>16.5</v>
      </c>
      <c r="AK7">
        <v>74.489999999999995</v>
      </c>
      <c r="AL7">
        <v>76.84</v>
      </c>
      <c r="AM7">
        <v>79.680000000000007</v>
      </c>
      <c r="AN7">
        <v>31.58</v>
      </c>
      <c r="AO7">
        <v>42.75</v>
      </c>
      <c r="AP7">
        <v>62.72</v>
      </c>
      <c r="AQ7">
        <v>2.73</v>
      </c>
      <c r="AR7">
        <v>4.7300000000000004</v>
      </c>
      <c r="AS7">
        <v>10.55</v>
      </c>
      <c r="AT7">
        <v>8</v>
      </c>
      <c r="AU7">
        <v>9.15</v>
      </c>
      <c r="AV7">
        <v>9.49</v>
      </c>
      <c r="AW7">
        <v>4.34</v>
      </c>
      <c r="AX7">
        <v>2.61</v>
      </c>
      <c r="AY7">
        <v>1.1399999999999999</v>
      </c>
      <c r="AZ7">
        <v>25.64</v>
      </c>
      <c r="BA7">
        <v>11.24</v>
      </c>
      <c r="BB7">
        <v>6.93</v>
      </c>
      <c r="BC7">
        <v>50.64</v>
      </c>
      <c r="BD7">
        <v>30.85</v>
      </c>
      <c r="BE7">
        <v>23.61</v>
      </c>
      <c r="BF7" s="5">
        <v>88.03</v>
      </c>
      <c r="BG7" s="5">
        <v>90.37</v>
      </c>
      <c r="BH7" s="5">
        <v>93.91</v>
      </c>
      <c r="BI7" s="5">
        <v>86.81</v>
      </c>
      <c r="BJ7" s="5">
        <v>92.02</v>
      </c>
      <c r="BK7" s="5">
        <v>93.31</v>
      </c>
      <c r="BL7" s="5">
        <v>93.22</v>
      </c>
      <c r="BM7" s="5">
        <v>98.2</v>
      </c>
      <c r="BN7" s="5">
        <v>99.79</v>
      </c>
      <c r="BO7" s="5">
        <v>13.08</v>
      </c>
      <c r="BP7" s="5">
        <v>7.58</v>
      </c>
      <c r="BQ7" s="5">
        <v>4.8</v>
      </c>
    </row>
    <row r="8" spans="1:69" x14ac:dyDescent="0.25">
      <c r="A8">
        <v>7</v>
      </c>
      <c r="B8">
        <v>3300308</v>
      </c>
      <c r="C8" t="s">
        <v>26</v>
      </c>
      <c r="D8">
        <v>79199</v>
      </c>
      <c r="E8">
        <v>88503</v>
      </c>
      <c r="F8">
        <v>94778</v>
      </c>
      <c r="G8">
        <v>0.627</v>
      </c>
      <c r="H8">
        <v>0.67800000000000005</v>
      </c>
      <c r="I8">
        <v>0.72299999999999998</v>
      </c>
      <c r="J8">
        <v>0.68600000000000005</v>
      </c>
      <c r="K8">
        <v>0.72699999999999998</v>
      </c>
      <c r="L8">
        <v>0.81899999999999995</v>
      </c>
      <c r="M8">
        <v>0.36799999999999999</v>
      </c>
      <c r="N8">
        <v>0.497</v>
      </c>
      <c r="O8">
        <v>0.66500000000000004</v>
      </c>
      <c r="P8" t="s">
        <v>19</v>
      </c>
      <c r="Q8" t="s">
        <v>19</v>
      </c>
      <c r="R8" t="s">
        <v>19</v>
      </c>
      <c r="S8" t="s">
        <v>58</v>
      </c>
      <c r="T8" t="s">
        <v>24</v>
      </c>
      <c r="U8" t="s">
        <v>58</v>
      </c>
      <c r="V8" s="3">
        <v>337592.59243960399</v>
      </c>
      <c r="W8" s="3">
        <v>548697.03200000001</v>
      </c>
      <c r="X8" s="3">
        <v>618805.16595870897</v>
      </c>
      <c r="Y8">
        <v>66.150000000000006</v>
      </c>
      <c r="Z8">
        <v>68.63</v>
      </c>
      <c r="AA8">
        <v>74.14</v>
      </c>
      <c r="AB8">
        <v>396.7</v>
      </c>
      <c r="AC8">
        <v>543.44000000000005</v>
      </c>
      <c r="AD8">
        <v>719.16</v>
      </c>
      <c r="AE8">
        <v>0.53</v>
      </c>
      <c r="AF8">
        <v>0.52</v>
      </c>
      <c r="AG8">
        <v>0.51</v>
      </c>
      <c r="AH8">
        <v>30.97</v>
      </c>
      <c r="AI8">
        <v>21.25</v>
      </c>
      <c r="AJ8">
        <v>15.3</v>
      </c>
      <c r="AK8">
        <v>72.84</v>
      </c>
      <c r="AL8">
        <v>77.09</v>
      </c>
      <c r="AM8">
        <v>80.92</v>
      </c>
      <c r="AN8">
        <v>35.81</v>
      </c>
      <c r="AO8">
        <v>43.43</v>
      </c>
      <c r="AP8">
        <v>60.6</v>
      </c>
      <c r="AQ8">
        <v>6.2</v>
      </c>
      <c r="AR8">
        <v>6.61</v>
      </c>
      <c r="AS8">
        <v>9.85</v>
      </c>
      <c r="AT8">
        <v>8.07</v>
      </c>
      <c r="AU8">
        <v>8.73</v>
      </c>
      <c r="AV8">
        <v>9.15</v>
      </c>
      <c r="AW8">
        <v>9.02</v>
      </c>
      <c r="AX8">
        <v>4.03</v>
      </c>
      <c r="AY8">
        <v>2.25</v>
      </c>
      <c r="AZ8">
        <v>27.78</v>
      </c>
      <c r="BA8">
        <v>15.78</v>
      </c>
      <c r="BB8">
        <v>8.48</v>
      </c>
      <c r="BC8">
        <v>54.71</v>
      </c>
      <c r="BD8">
        <v>37.770000000000003</v>
      </c>
      <c r="BE8">
        <v>24.18</v>
      </c>
      <c r="BF8" s="5">
        <v>90.93</v>
      </c>
      <c r="BG8" s="5">
        <v>91.67</v>
      </c>
      <c r="BH8" s="5">
        <v>94.55</v>
      </c>
      <c r="BI8" s="5">
        <v>89.77</v>
      </c>
      <c r="BJ8" s="5">
        <v>92.51</v>
      </c>
      <c r="BK8" s="5">
        <v>96.72</v>
      </c>
      <c r="BL8" s="5">
        <v>78.89</v>
      </c>
      <c r="BM8" s="5">
        <v>92.77</v>
      </c>
      <c r="BN8" s="5">
        <v>98.9</v>
      </c>
      <c r="BO8" s="5">
        <v>11.78</v>
      </c>
      <c r="BP8" s="5">
        <v>7.25</v>
      </c>
      <c r="BQ8" s="5">
        <v>4.72</v>
      </c>
    </row>
    <row r="9" spans="1:69" x14ac:dyDescent="0.25">
      <c r="A9">
        <v>8</v>
      </c>
      <c r="B9">
        <v>3300407</v>
      </c>
      <c r="C9" t="s">
        <v>27</v>
      </c>
      <c r="D9">
        <v>163418</v>
      </c>
      <c r="E9">
        <v>170753</v>
      </c>
      <c r="F9">
        <v>177813</v>
      </c>
      <c r="G9">
        <v>0.625</v>
      </c>
      <c r="H9">
        <v>0.68500000000000005</v>
      </c>
      <c r="I9">
        <v>0.72</v>
      </c>
      <c r="J9">
        <v>0.72099999999999997</v>
      </c>
      <c r="K9">
        <v>0.76300000000000001</v>
      </c>
      <c r="L9">
        <v>0.81899999999999995</v>
      </c>
      <c r="M9">
        <v>0.32400000000000001</v>
      </c>
      <c r="N9">
        <v>0.504</v>
      </c>
      <c r="O9">
        <v>0.65700000000000003</v>
      </c>
      <c r="P9" t="s">
        <v>18</v>
      </c>
      <c r="Q9" t="s">
        <v>18</v>
      </c>
      <c r="R9" t="s">
        <v>19</v>
      </c>
      <c r="S9" t="s">
        <v>58</v>
      </c>
      <c r="T9" t="s">
        <v>58</v>
      </c>
      <c r="U9" t="s">
        <v>58</v>
      </c>
      <c r="V9" s="3">
        <v>1120156.59308618</v>
      </c>
      <c r="W9" s="3">
        <v>1426333.6340000001</v>
      </c>
      <c r="X9" s="3">
        <v>1430281.07186912</v>
      </c>
      <c r="Y9">
        <v>68.27</v>
      </c>
      <c r="Z9">
        <v>70.8</v>
      </c>
      <c r="AA9">
        <v>74.14</v>
      </c>
      <c r="AB9">
        <v>390.17</v>
      </c>
      <c r="AC9">
        <v>569.44000000000005</v>
      </c>
      <c r="AD9">
        <v>705.1</v>
      </c>
      <c r="AE9">
        <v>0.52</v>
      </c>
      <c r="AF9">
        <v>0.54</v>
      </c>
      <c r="AG9">
        <v>0.48</v>
      </c>
      <c r="AH9">
        <v>25.21</v>
      </c>
      <c r="AI9">
        <v>16.739999999999998</v>
      </c>
      <c r="AJ9">
        <v>14.91</v>
      </c>
      <c r="AK9">
        <v>76.819999999999993</v>
      </c>
      <c r="AL9">
        <v>79.88</v>
      </c>
      <c r="AM9">
        <v>80.77</v>
      </c>
      <c r="AN9">
        <v>31.62</v>
      </c>
      <c r="AO9">
        <v>41.48</v>
      </c>
      <c r="AP9">
        <v>58.19</v>
      </c>
      <c r="AQ9">
        <v>5.25</v>
      </c>
      <c r="AR9">
        <v>5.81</v>
      </c>
      <c r="AS9">
        <v>8.9</v>
      </c>
      <c r="AT9">
        <v>8.6199999999999992</v>
      </c>
      <c r="AU9">
        <v>9.2200000000000006</v>
      </c>
      <c r="AV9">
        <v>9.42</v>
      </c>
      <c r="AW9">
        <v>8.0399999999999991</v>
      </c>
      <c r="AX9">
        <v>3.34</v>
      </c>
      <c r="AY9">
        <v>1.44</v>
      </c>
      <c r="AZ9">
        <v>25.99</v>
      </c>
      <c r="BA9">
        <v>14.62</v>
      </c>
      <c r="BB9">
        <v>5.94</v>
      </c>
      <c r="BC9">
        <v>54.14</v>
      </c>
      <c r="BD9">
        <v>38.479999999999997</v>
      </c>
      <c r="BE9">
        <v>23.04</v>
      </c>
      <c r="BF9" s="5">
        <v>92.37</v>
      </c>
      <c r="BG9" s="5">
        <v>94.96</v>
      </c>
      <c r="BH9" s="5">
        <v>96.83</v>
      </c>
      <c r="BI9" s="5">
        <v>91.53</v>
      </c>
      <c r="BJ9" s="5">
        <v>95.12</v>
      </c>
      <c r="BK9" s="5">
        <v>98.83</v>
      </c>
      <c r="BL9" s="5">
        <v>82.8</v>
      </c>
      <c r="BM9" s="5">
        <v>97.23</v>
      </c>
      <c r="BN9" s="5">
        <v>99.51</v>
      </c>
      <c r="BO9" s="5">
        <v>11.05</v>
      </c>
      <c r="BP9" s="5">
        <v>6.86</v>
      </c>
      <c r="BQ9" s="5">
        <v>4.1500000000000004</v>
      </c>
    </row>
    <row r="10" spans="1:69" x14ac:dyDescent="0.25">
      <c r="A10">
        <v>9</v>
      </c>
      <c r="B10">
        <v>3300456</v>
      </c>
      <c r="C10" t="s">
        <v>28</v>
      </c>
      <c r="D10">
        <v>360159</v>
      </c>
      <c r="E10">
        <v>434474</v>
      </c>
      <c r="F10">
        <v>469332</v>
      </c>
      <c r="G10">
        <v>0.56599999999999995</v>
      </c>
      <c r="H10">
        <v>0.62</v>
      </c>
      <c r="I10">
        <v>0.66200000000000003</v>
      </c>
      <c r="J10">
        <v>0.63</v>
      </c>
      <c r="K10">
        <v>0.71699999999999997</v>
      </c>
      <c r="L10">
        <v>0.80800000000000005</v>
      </c>
      <c r="M10">
        <v>0.28799999999999998</v>
      </c>
      <c r="N10">
        <v>0.41699999999999998</v>
      </c>
      <c r="O10">
        <v>0.59799999999999998</v>
      </c>
      <c r="P10" t="s">
        <v>19</v>
      </c>
      <c r="Q10" t="s">
        <v>19</v>
      </c>
      <c r="R10" t="s">
        <v>19</v>
      </c>
      <c r="S10" t="s">
        <v>18</v>
      </c>
      <c r="T10" t="s">
        <v>19</v>
      </c>
      <c r="U10" t="s">
        <v>19</v>
      </c>
      <c r="V10" s="3">
        <v>1049641.0037281699</v>
      </c>
      <c r="W10" s="3">
        <v>1819462.358</v>
      </c>
      <c r="X10" s="3">
        <v>1993418.8329262</v>
      </c>
      <c r="Y10">
        <v>62.82</v>
      </c>
      <c r="Z10">
        <v>67.989999999999995</v>
      </c>
      <c r="AA10">
        <v>73.5</v>
      </c>
      <c r="AB10">
        <v>271.63</v>
      </c>
      <c r="AC10">
        <v>378.74</v>
      </c>
      <c r="AD10">
        <v>491.51</v>
      </c>
      <c r="AE10">
        <v>0.44</v>
      </c>
      <c r="AF10">
        <v>0.45</v>
      </c>
      <c r="AG10">
        <v>0.42</v>
      </c>
      <c r="AH10">
        <v>41.52</v>
      </c>
      <c r="AI10">
        <v>22.7</v>
      </c>
      <c r="AJ10">
        <v>16.54</v>
      </c>
      <c r="AK10">
        <v>66.430000000000007</v>
      </c>
      <c r="AL10">
        <v>75.87</v>
      </c>
      <c r="AM10">
        <v>80.94</v>
      </c>
      <c r="AN10">
        <v>30.63</v>
      </c>
      <c r="AO10">
        <v>37.74</v>
      </c>
      <c r="AP10">
        <v>54.9</v>
      </c>
      <c r="AQ10">
        <v>1.06</v>
      </c>
      <c r="AR10">
        <v>1.62</v>
      </c>
      <c r="AS10">
        <v>3.42</v>
      </c>
      <c r="AT10">
        <v>7.91</v>
      </c>
      <c r="AU10">
        <v>8.3000000000000007</v>
      </c>
      <c r="AV10">
        <v>8.8800000000000008</v>
      </c>
      <c r="AW10">
        <v>10.42</v>
      </c>
      <c r="AX10">
        <v>6.22</v>
      </c>
      <c r="AY10">
        <v>3.31</v>
      </c>
      <c r="AZ10">
        <v>33.619999999999997</v>
      </c>
      <c r="BA10">
        <v>20.88</v>
      </c>
      <c r="BB10">
        <v>11.55</v>
      </c>
      <c r="BC10">
        <v>63.64</v>
      </c>
      <c r="BD10">
        <v>46.61</v>
      </c>
      <c r="BE10">
        <v>33.24</v>
      </c>
      <c r="BF10" s="5">
        <v>85.64</v>
      </c>
      <c r="BG10" s="5">
        <v>83.52</v>
      </c>
      <c r="BH10" s="5">
        <v>94.35</v>
      </c>
      <c r="BI10" s="5">
        <v>84.01</v>
      </c>
      <c r="BJ10" s="5">
        <v>82.96</v>
      </c>
      <c r="BK10" s="5">
        <v>88.53</v>
      </c>
      <c r="BL10" s="5">
        <v>33.32</v>
      </c>
      <c r="BM10" s="5">
        <v>87.74</v>
      </c>
      <c r="BN10" s="5">
        <v>88.07</v>
      </c>
      <c r="BO10" s="5">
        <v>12.71</v>
      </c>
      <c r="BP10" s="5">
        <v>8.5</v>
      </c>
      <c r="BQ10" s="5">
        <v>5.25</v>
      </c>
    </row>
    <row r="11" spans="1:69" x14ac:dyDescent="0.25">
      <c r="A11">
        <v>10</v>
      </c>
      <c r="B11">
        <v>3300506</v>
      </c>
      <c r="C11" t="s">
        <v>29</v>
      </c>
      <c r="D11">
        <v>20630</v>
      </c>
      <c r="E11">
        <v>22651</v>
      </c>
      <c r="F11">
        <v>25333</v>
      </c>
      <c r="G11">
        <v>0.60399999999999998</v>
      </c>
      <c r="H11">
        <v>0.65700000000000003</v>
      </c>
      <c r="I11">
        <v>0.70699999999999996</v>
      </c>
      <c r="J11">
        <v>0.64400000000000002</v>
      </c>
      <c r="K11">
        <v>0.72199999999999998</v>
      </c>
      <c r="L11">
        <v>0.80900000000000005</v>
      </c>
      <c r="M11">
        <v>0.18</v>
      </c>
      <c r="N11">
        <v>0.373</v>
      </c>
      <c r="O11">
        <v>0.503</v>
      </c>
      <c r="P11" t="s">
        <v>19</v>
      </c>
      <c r="Q11" t="s">
        <v>19</v>
      </c>
      <c r="R11" t="s">
        <v>19</v>
      </c>
      <c r="S11" t="s">
        <v>24</v>
      </c>
      <c r="T11" t="s">
        <v>19</v>
      </c>
      <c r="U11" t="s">
        <v>24</v>
      </c>
      <c r="V11" s="3">
        <v>63784.716445445702</v>
      </c>
      <c r="W11" s="3">
        <v>102583.958</v>
      </c>
      <c r="X11" s="3">
        <v>158996.44893405799</v>
      </c>
      <c r="Y11">
        <v>63.61</v>
      </c>
      <c r="Z11">
        <v>68.31</v>
      </c>
      <c r="AA11">
        <v>73.56</v>
      </c>
      <c r="AB11">
        <v>342.32</v>
      </c>
      <c r="AC11">
        <v>477.65</v>
      </c>
      <c r="AD11">
        <v>649.62</v>
      </c>
      <c r="AE11">
        <v>0.6</v>
      </c>
      <c r="AF11">
        <v>0.54</v>
      </c>
      <c r="AG11">
        <v>0.48</v>
      </c>
      <c r="AH11">
        <v>38.82</v>
      </c>
      <c r="AI11">
        <v>21.96</v>
      </c>
      <c r="AJ11">
        <v>16.100000000000001</v>
      </c>
      <c r="AK11">
        <v>67.97</v>
      </c>
      <c r="AL11">
        <v>76.489999999999995</v>
      </c>
      <c r="AM11">
        <v>80.05</v>
      </c>
      <c r="AN11">
        <v>19.579999999999998</v>
      </c>
      <c r="AO11">
        <v>27.21</v>
      </c>
      <c r="AP11">
        <v>36.54</v>
      </c>
      <c r="AQ11">
        <v>1.68</v>
      </c>
      <c r="AR11">
        <v>3.29</v>
      </c>
      <c r="AS11">
        <v>6.68</v>
      </c>
      <c r="AT11">
        <v>7.55</v>
      </c>
      <c r="AU11">
        <v>7.47</v>
      </c>
      <c r="AV11">
        <v>8.25</v>
      </c>
      <c r="AW11">
        <v>16.940000000000001</v>
      </c>
      <c r="AX11">
        <v>5.45</v>
      </c>
      <c r="AY11">
        <v>2.5499999999999998</v>
      </c>
      <c r="AZ11">
        <v>40.700000000000003</v>
      </c>
      <c r="BA11">
        <v>20.94</v>
      </c>
      <c r="BB11">
        <v>8.43</v>
      </c>
      <c r="BC11">
        <v>66.900000000000006</v>
      </c>
      <c r="BD11">
        <v>45.78</v>
      </c>
      <c r="BE11">
        <v>26.21</v>
      </c>
      <c r="BF11" s="5">
        <v>82.61</v>
      </c>
      <c r="BG11" s="5">
        <v>95.89</v>
      </c>
      <c r="BH11" s="5">
        <v>84.01</v>
      </c>
      <c r="BI11" s="5">
        <v>79.8</v>
      </c>
      <c r="BJ11" s="5">
        <v>94.51</v>
      </c>
      <c r="BK11" s="5">
        <v>98.05</v>
      </c>
      <c r="BL11" s="5">
        <v>74.290000000000006</v>
      </c>
      <c r="BM11" s="5">
        <v>95.67</v>
      </c>
      <c r="BN11" s="5">
        <v>99.47</v>
      </c>
      <c r="BO11" s="5">
        <v>27.8</v>
      </c>
      <c r="BP11" s="5">
        <v>18.079999999999998</v>
      </c>
      <c r="BQ11" s="5">
        <v>11.35</v>
      </c>
    </row>
    <row r="12" spans="1:69" x14ac:dyDescent="0.25">
      <c r="A12">
        <v>11</v>
      </c>
      <c r="B12">
        <v>3300605</v>
      </c>
      <c r="C12" t="s">
        <v>30</v>
      </c>
      <c r="D12">
        <v>29873</v>
      </c>
      <c r="E12">
        <v>33655</v>
      </c>
      <c r="F12">
        <v>35411</v>
      </c>
      <c r="G12">
        <v>0.56499999999999995</v>
      </c>
      <c r="H12">
        <v>0.65600000000000003</v>
      </c>
      <c r="I12">
        <v>0.72299999999999998</v>
      </c>
      <c r="J12">
        <v>0.64800000000000002</v>
      </c>
      <c r="K12">
        <v>0.74</v>
      </c>
      <c r="L12">
        <v>0.81899999999999995</v>
      </c>
      <c r="M12">
        <v>0.32200000000000001</v>
      </c>
      <c r="N12">
        <v>0.504</v>
      </c>
      <c r="O12">
        <v>0.66200000000000003</v>
      </c>
      <c r="P12" t="s">
        <v>19</v>
      </c>
      <c r="Q12" t="s">
        <v>19</v>
      </c>
      <c r="R12" t="s">
        <v>19</v>
      </c>
      <c r="S12" t="s">
        <v>18</v>
      </c>
      <c r="T12" t="s">
        <v>48</v>
      </c>
      <c r="U12" t="s">
        <v>58</v>
      </c>
      <c r="V12" s="3">
        <v>90440.069827445797</v>
      </c>
      <c r="W12" s="3">
        <v>170510.38</v>
      </c>
      <c r="X12" s="3">
        <v>181479.526879779</v>
      </c>
      <c r="Y12">
        <v>63.88</v>
      </c>
      <c r="Z12">
        <v>69.39</v>
      </c>
      <c r="AA12">
        <v>74.16</v>
      </c>
      <c r="AB12">
        <v>269.55</v>
      </c>
      <c r="AC12">
        <v>475.1</v>
      </c>
      <c r="AD12">
        <v>717.69</v>
      </c>
      <c r="AE12">
        <v>0.57999999999999996</v>
      </c>
      <c r="AF12">
        <v>0.54</v>
      </c>
      <c r="AG12">
        <v>0.56000000000000005</v>
      </c>
      <c r="AH12">
        <v>37.94</v>
      </c>
      <c r="AI12">
        <v>19.600000000000001</v>
      </c>
      <c r="AJ12">
        <v>15.2</v>
      </c>
      <c r="AK12">
        <v>68.48</v>
      </c>
      <c r="AL12">
        <v>77.680000000000007</v>
      </c>
      <c r="AM12">
        <v>80.95</v>
      </c>
      <c r="AN12">
        <v>31.04</v>
      </c>
      <c r="AO12">
        <v>40.9</v>
      </c>
      <c r="AP12">
        <v>53.83</v>
      </c>
      <c r="AQ12">
        <v>3.32</v>
      </c>
      <c r="AR12">
        <v>4.45</v>
      </c>
      <c r="AS12">
        <v>11.41</v>
      </c>
      <c r="AT12">
        <v>8.3800000000000008</v>
      </c>
      <c r="AU12">
        <v>8.7100000000000009</v>
      </c>
      <c r="AV12">
        <v>9.4499999999999993</v>
      </c>
      <c r="AW12">
        <v>20.03</v>
      </c>
      <c r="AX12">
        <v>5.85</v>
      </c>
      <c r="AY12">
        <v>3.41</v>
      </c>
      <c r="AZ12">
        <v>51.28</v>
      </c>
      <c r="BA12">
        <v>22.61</v>
      </c>
      <c r="BB12">
        <v>10.53</v>
      </c>
      <c r="BC12">
        <v>74.319999999999993</v>
      </c>
      <c r="BD12">
        <v>47.28</v>
      </c>
      <c r="BE12">
        <v>34.01</v>
      </c>
      <c r="BF12" s="5">
        <v>93.4</v>
      </c>
      <c r="BG12" s="5">
        <v>96.16</v>
      </c>
      <c r="BH12" s="5">
        <v>96.3</v>
      </c>
      <c r="BI12" s="5">
        <v>89.62</v>
      </c>
      <c r="BJ12" s="5">
        <v>94.9</v>
      </c>
      <c r="BK12" s="5">
        <v>99.12</v>
      </c>
      <c r="BL12" s="5">
        <v>88.57</v>
      </c>
      <c r="BM12" s="5">
        <v>96.36</v>
      </c>
      <c r="BN12" s="5">
        <v>98.77</v>
      </c>
      <c r="BO12" s="5">
        <v>21.16</v>
      </c>
      <c r="BP12" s="5">
        <v>14.48</v>
      </c>
      <c r="BQ12" s="5">
        <v>10.35</v>
      </c>
    </row>
    <row r="13" spans="1:69" x14ac:dyDescent="0.25">
      <c r="A13">
        <v>12</v>
      </c>
      <c r="B13">
        <v>3300704</v>
      </c>
      <c r="C13" t="s">
        <v>31</v>
      </c>
      <c r="D13">
        <v>75696</v>
      </c>
      <c r="E13">
        <v>124719</v>
      </c>
      <c r="F13">
        <v>186227</v>
      </c>
      <c r="G13">
        <v>0.63300000000000001</v>
      </c>
      <c r="H13">
        <v>0.70199999999999996</v>
      </c>
      <c r="I13">
        <v>0.74299999999999999</v>
      </c>
      <c r="J13">
        <v>0.7</v>
      </c>
      <c r="K13">
        <v>0.76400000000000001</v>
      </c>
      <c r="L13">
        <v>0.83599999999999997</v>
      </c>
      <c r="M13">
        <v>0.309</v>
      </c>
      <c r="N13">
        <v>0.43099999999999999</v>
      </c>
      <c r="O13">
        <v>0.64</v>
      </c>
      <c r="P13" t="s">
        <v>18</v>
      </c>
      <c r="Q13" t="s">
        <v>18</v>
      </c>
      <c r="R13" t="s">
        <v>18</v>
      </c>
      <c r="S13" t="s">
        <v>58</v>
      </c>
      <c r="T13" t="s">
        <v>24</v>
      </c>
      <c r="U13" t="s">
        <v>58</v>
      </c>
      <c r="V13" s="3">
        <v>431646.18563310598</v>
      </c>
      <c r="W13" s="3">
        <v>1148221.0390000001</v>
      </c>
      <c r="X13" s="3">
        <v>2923365.6081668101</v>
      </c>
      <c r="Y13">
        <v>67.02</v>
      </c>
      <c r="Z13">
        <v>70.84</v>
      </c>
      <c r="AA13">
        <v>75.16</v>
      </c>
      <c r="AB13">
        <v>410.62</v>
      </c>
      <c r="AC13">
        <v>630.38</v>
      </c>
      <c r="AD13">
        <v>815.75</v>
      </c>
      <c r="AE13">
        <v>0.55000000000000004</v>
      </c>
      <c r="AF13">
        <v>0.59</v>
      </c>
      <c r="AG13">
        <v>0.54</v>
      </c>
      <c r="AH13">
        <v>28.52</v>
      </c>
      <c r="AI13">
        <v>16.670000000000002</v>
      </c>
      <c r="AJ13">
        <v>15.41</v>
      </c>
      <c r="AK13">
        <v>74.489999999999995</v>
      </c>
      <c r="AL13">
        <v>79.94</v>
      </c>
      <c r="AM13">
        <v>83.06</v>
      </c>
      <c r="AN13">
        <v>32.590000000000003</v>
      </c>
      <c r="AO13">
        <v>40.82</v>
      </c>
      <c r="AP13">
        <v>60.62</v>
      </c>
      <c r="AQ13">
        <v>5.73</v>
      </c>
      <c r="AR13">
        <v>6.48</v>
      </c>
      <c r="AS13">
        <v>12.08</v>
      </c>
      <c r="AT13">
        <v>7.58</v>
      </c>
      <c r="AU13">
        <v>8.08</v>
      </c>
      <c r="AV13">
        <v>8.61</v>
      </c>
      <c r="AW13">
        <v>8.73</v>
      </c>
      <c r="AX13">
        <v>5.88</v>
      </c>
      <c r="AY13">
        <v>2.35</v>
      </c>
      <c r="AZ13">
        <v>29.32</v>
      </c>
      <c r="BA13">
        <v>18.940000000000001</v>
      </c>
      <c r="BB13">
        <v>8.73</v>
      </c>
      <c r="BC13">
        <v>57.15</v>
      </c>
      <c r="BD13">
        <v>40.520000000000003</v>
      </c>
      <c r="BE13">
        <v>25.76</v>
      </c>
      <c r="BF13" s="5">
        <v>83.35</v>
      </c>
      <c r="BG13" s="5">
        <v>68.739999999999995</v>
      </c>
      <c r="BH13" s="5">
        <v>90.22</v>
      </c>
      <c r="BI13" s="5">
        <v>81.599999999999994</v>
      </c>
      <c r="BJ13" s="5">
        <v>76.66</v>
      </c>
      <c r="BK13" s="5">
        <v>87.62</v>
      </c>
      <c r="BL13" s="5">
        <v>73.69</v>
      </c>
      <c r="BM13" s="5">
        <v>96.66</v>
      </c>
      <c r="BN13" s="5">
        <v>99.13</v>
      </c>
      <c r="BO13" s="5">
        <v>14.04</v>
      </c>
      <c r="BP13" s="5">
        <v>8.69</v>
      </c>
      <c r="BQ13" s="5">
        <v>5.3</v>
      </c>
    </row>
    <row r="14" spans="1:69" x14ac:dyDescent="0.25">
      <c r="A14">
        <v>13</v>
      </c>
      <c r="B14">
        <v>3300803</v>
      </c>
      <c r="C14" t="s">
        <v>32</v>
      </c>
      <c r="D14">
        <v>40208</v>
      </c>
      <c r="E14">
        <v>48543</v>
      </c>
      <c r="F14">
        <v>54273</v>
      </c>
      <c r="G14">
        <v>0.56499999999999995</v>
      </c>
      <c r="H14">
        <v>0.64300000000000002</v>
      </c>
      <c r="I14">
        <v>0.69499999999999995</v>
      </c>
      <c r="J14">
        <v>0.68500000000000005</v>
      </c>
      <c r="K14">
        <v>0.75600000000000001</v>
      </c>
      <c r="L14">
        <v>0.81699999999999995</v>
      </c>
      <c r="M14">
        <v>0.24299999999999999</v>
      </c>
      <c r="N14">
        <v>0.40200000000000002</v>
      </c>
      <c r="O14">
        <v>0.60299999999999998</v>
      </c>
      <c r="P14" t="s">
        <v>19</v>
      </c>
      <c r="Q14" t="s">
        <v>18</v>
      </c>
      <c r="R14" t="s">
        <v>19</v>
      </c>
      <c r="S14" t="s">
        <v>18</v>
      </c>
      <c r="T14" t="s">
        <v>18</v>
      </c>
      <c r="U14" t="s">
        <v>18</v>
      </c>
      <c r="V14" s="3">
        <v>116649.014259645</v>
      </c>
      <c r="W14" s="3">
        <v>232067.23499999999</v>
      </c>
      <c r="X14" s="3">
        <v>412117.38736141601</v>
      </c>
      <c r="Y14">
        <v>66.099999999999994</v>
      </c>
      <c r="Z14">
        <v>70.33</v>
      </c>
      <c r="AA14">
        <v>74.010000000000005</v>
      </c>
      <c r="AB14">
        <v>269.94</v>
      </c>
      <c r="AC14">
        <v>438.38</v>
      </c>
      <c r="AD14">
        <v>604.45000000000005</v>
      </c>
      <c r="AE14">
        <v>0.51</v>
      </c>
      <c r="AF14">
        <v>0.49</v>
      </c>
      <c r="AG14">
        <v>0.49</v>
      </c>
      <c r="AH14">
        <v>31.1</v>
      </c>
      <c r="AI14">
        <v>17.66</v>
      </c>
      <c r="AJ14">
        <v>16.43</v>
      </c>
      <c r="AK14">
        <v>72.75</v>
      </c>
      <c r="AL14">
        <v>79.150000000000006</v>
      </c>
      <c r="AM14">
        <v>81.099999999999994</v>
      </c>
      <c r="AN14">
        <v>25.07</v>
      </c>
      <c r="AO14">
        <v>33.229999999999997</v>
      </c>
      <c r="AP14">
        <v>51.47</v>
      </c>
      <c r="AQ14">
        <v>1.78</v>
      </c>
      <c r="AR14">
        <v>2.4700000000000002</v>
      </c>
      <c r="AS14">
        <v>7.13</v>
      </c>
      <c r="AT14">
        <v>7.58</v>
      </c>
      <c r="AU14">
        <v>7.65</v>
      </c>
      <c r="AV14">
        <v>8.73</v>
      </c>
      <c r="AW14">
        <v>14.75</v>
      </c>
      <c r="AX14">
        <v>4.33</v>
      </c>
      <c r="AY14">
        <v>2.59</v>
      </c>
      <c r="AZ14">
        <v>40.89</v>
      </c>
      <c r="BA14">
        <v>19.260000000000002</v>
      </c>
      <c r="BB14">
        <v>10.38</v>
      </c>
      <c r="BC14">
        <v>69.209999999999994</v>
      </c>
      <c r="BD14">
        <v>46.33</v>
      </c>
      <c r="BE14">
        <v>31.73</v>
      </c>
      <c r="BF14" s="5">
        <v>84.13</v>
      </c>
      <c r="BG14" s="5">
        <v>93.46</v>
      </c>
      <c r="BH14" s="5">
        <v>88.76</v>
      </c>
      <c r="BI14" s="5">
        <v>81.78</v>
      </c>
      <c r="BJ14" s="5">
        <v>94.36</v>
      </c>
      <c r="BK14" s="5">
        <v>95.05</v>
      </c>
      <c r="BL14" s="5">
        <v>45.65</v>
      </c>
      <c r="BM14" s="5">
        <v>79.02</v>
      </c>
      <c r="BN14" s="5">
        <v>96.77</v>
      </c>
      <c r="BO14" s="5">
        <v>23.56</v>
      </c>
      <c r="BP14" s="5">
        <v>14.9</v>
      </c>
      <c r="BQ14" s="5">
        <v>9.91</v>
      </c>
    </row>
    <row r="15" spans="1:69" x14ac:dyDescent="0.25">
      <c r="A15">
        <v>14</v>
      </c>
      <c r="B15">
        <v>3300902</v>
      </c>
      <c r="C15" t="s">
        <v>33</v>
      </c>
      <c r="D15">
        <v>14954</v>
      </c>
      <c r="E15">
        <v>14670</v>
      </c>
      <c r="F15">
        <v>14827</v>
      </c>
      <c r="G15">
        <v>0.56799999999999995</v>
      </c>
      <c r="H15">
        <v>0.626</v>
      </c>
      <c r="I15">
        <v>0.67200000000000004</v>
      </c>
      <c r="J15">
        <v>0.67500000000000004</v>
      </c>
      <c r="K15">
        <v>0.75900000000000001</v>
      </c>
      <c r="L15">
        <v>0.80900000000000005</v>
      </c>
      <c r="M15">
        <v>0.26100000000000001</v>
      </c>
      <c r="N15">
        <v>0.45300000000000001</v>
      </c>
      <c r="O15">
        <v>0.60799999999999998</v>
      </c>
      <c r="P15" t="s">
        <v>19</v>
      </c>
      <c r="Q15" t="s">
        <v>18</v>
      </c>
      <c r="R15" t="s">
        <v>19</v>
      </c>
      <c r="S15" t="s">
        <v>19</v>
      </c>
      <c r="T15" t="s">
        <v>48</v>
      </c>
      <c r="U15" t="s">
        <v>19</v>
      </c>
      <c r="V15" s="3">
        <v>55426.386806157803</v>
      </c>
      <c r="W15" s="3">
        <v>61733.381999999998</v>
      </c>
      <c r="X15" s="3">
        <v>71522.255870206805</v>
      </c>
      <c r="Y15">
        <v>65.52</v>
      </c>
      <c r="Z15">
        <v>70.540000000000006</v>
      </c>
      <c r="AA15">
        <v>73.510000000000005</v>
      </c>
      <c r="AB15">
        <v>273.93</v>
      </c>
      <c r="AC15">
        <v>393.34</v>
      </c>
      <c r="AD15">
        <v>524.88</v>
      </c>
      <c r="AE15">
        <v>0.62</v>
      </c>
      <c r="AF15">
        <v>0.53</v>
      </c>
      <c r="AG15">
        <v>0.47</v>
      </c>
      <c r="AH15">
        <v>32.81</v>
      </c>
      <c r="AI15">
        <v>17.260000000000002</v>
      </c>
      <c r="AJ15">
        <v>16.2</v>
      </c>
      <c r="AK15">
        <v>71.64</v>
      </c>
      <c r="AL15">
        <v>79.47</v>
      </c>
      <c r="AM15">
        <v>79.989999999999995</v>
      </c>
      <c r="AN15">
        <v>23.7</v>
      </c>
      <c r="AO15">
        <v>33.04</v>
      </c>
      <c r="AP15">
        <v>44.92</v>
      </c>
      <c r="AQ15">
        <v>2.76</v>
      </c>
      <c r="AR15">
        <v>2.68</v>
      </c>
      <c r="AS15">
        <v>5.69</v>
      </c>
      <c r="AT15">
        <v>6.75</v>
      </c>
      <c r="AU15">
        <v>8.26</v>
      </c>
      <c r="AV15">
        <v>9.5</v>
      </c>
      <c r="AW15">
        <v>29.58</v>
      </c>
      <c r="AX15">
        <v>6.55</v>
      </c>
      <c r="AY15">
        <v>3.05</v>
      </c>
      <c r="AZ15">
        <v>53.81</v>
      </c>
      <c r="BA15">
        <v>25.78</v>
      </c>
      <c r="BB15">
        <v>11.39</v>
      </c>
      <c r="BC15">
        <v>75.95</v>
      </c>
      <c r="BD15">
        <v>55.65</v>
      </c>
      <c r="BE15">
        <v>34.86</v>
      </c>
      <c r="BF15" s="5">
        <v>76.959999999999994</v>
      </c>
      <c r="BG15" s="5">
        <v>93.26</v>
      </c>
      <c r="BH15" s="5">
        <v>89.49</v>
      </c>
      <c r="BI15" s="5">
        <v>73.38</v>
      </c>
      <c r="BJ15" s="5">
        <v>92.11</v>
      </c>
      <c r="BK15" s="5">
        <v>96.74</v>
      </c>
      <c r="BL15" s="5">
        <v>66.27</v>
      </c>
      <c r="BM15" s="5">
        <v>88.47</v>
      </c>
      <c r="BN15" s="5">
        <v>97.11</v>
      </c>
      <c r="BO15" s="5">
        <v>28</v>
      </c>
      <c r="BP15" s="5">
        <v>18.670000000000002</v>
      </c>
      <c r="BQ15" s="5">
        <v>13.34</v>
      </c>
    </row>
    <row r="16" spans="1:69" x14ac:dyDescent="0.25">
      <c r="A16">
        <v>15</v>
      </c>
      <c r="B16">
        <v>3301009</v>
      </c>
      <c r="C16" t="s">
        <v>34</v>
      </c>
      <c r="D16">
        <v>376496</v>
      </c>
      <c r="E16">
        <v>407118</v>
      </c>
      <c r="F16">
        <v>463731</v>
      </c>
      <c r="G16">
        <v>0.61699999999999999</v>
      </c>
      <c r="H16">
        <v>0.66200000000000003</v>
      </c>
      <c r="I16">
        <v>0.71499999999999997</v>
      </c>
      <c r="J16">
        <v>0.65800000000000003</v>
      </c>
      <c r="K16">
        <v>0.751</v>
      </c>
      <c r="L16">
        <v>0.83</v>
      </c>
      <c r="M16">
        <v>0.318</v>
      </c>
      <c r="N16">
        <v>0.47399999999999998</v>
      </c>
      <c r="O16">
        <v>0.61899999999999999</v>
      </c>
      <c r="P16" t="s">
        <v>19</v>
      </c>
      <c r="Q16" t="s">
        <v>18</v>
      </c>
      <c r="R16" t="s">
        <v>19</v>
      </c>
      <c r="S16" t="s">
        <v>24</v>
      </c>
      <c r="T16" t="s">
        <v>48</v>
      </c>
      <c r="U16" t="s">
        <v>24</v>
      </c>
      <c r="V16" s="3">
        <v>1285667.7018666801</v>
      </c>
      <c r="W16" s="3">
        <v>5644906.6200000001</v>
      </c>
      <c r="X16" s="3">
        <v>11294717.1317496</v>
      </c>
      <c r="Y16">
        <v>64.45</v>
      </c>
      <c r="Z16">
        <v>70.06</v>
      </c>
      <c r="AA16">
        <v>74.819999999999993</v>
      </c>
      <c r="AB16">
        <v>371.75</v>
      </c>
      <c r="AC16">
        <v>490.87</v>
      </c>
      <c r="AD16">
        <v>682.59</v>
      </c>
      <c r="AE16">
        <v>0.62</v>
      </c>
      <c r="AF16">
        <v>0.56000000000000005</v>
      </c>
      <c r="AG16">
        <v>0.55000000000000004</v>
      </c>
      <c r="AH16">
        <v>36.090000000000003</v>
      </c>
      <c r="AI16">
        <v>18.21</v>
      </c>
      <c r="AJ16">
        <v>14.72</v>
      </c>
      <c r="AK16">
        <v>69.599999999999994</v>
      </c>
      <c r="AL16">
        <v>78.73</v>
      </c>
      <c r="AM16">
        <v>82.08</v>
      </c>
      <c r="AN16">
        <v>33.549999999999997</v>
      </c>
      <c r="AO16">
        <v>41.76</v>
      </c>
      <c r="AP16">
        <v>55.5</v>
      </c>
      <c r="AQ16">
        <v>4.79</v>
      </c>
      <c r="AR16">
        <v>5.62</v>
      </c>
      <c r="AS16">
        <v>10.38</v>
      </c>
      <c r="AT16">
        <v>7.93</v>
      </c>
      <c r="AU16">
        <v>8.5299999999999994</v>
      </c>
      <c r="AV16">
        <v>8.5</v>
      </c>
      <c r="AW16">
        <v>15.66</v>
      </c>
      <c r="AX16">
        <v>6.47</v>
      </c>
      <c r="AY16">
        <v>3.67</v>
      </c>
      <c r="AZ16">
        <v>42.13</v>
      </c>
      <c r="BA16">
        <v>23.75</v>
      </c>
      <c r="BB16">
        <v>13.49</v>
      </c>
      <c r="BC16">
        <v>66.05</v>
      </c>
      <c r="BD16">
        <v>48.78</v>
      </c>
      <c r="BE16">
        <v>35.04</v>
      </c>
      <c r="BF16" s="5">
        <v>76.25</v>
      </c>
      <c r="BG16" s="5">
        <v>86.09</v>
      </c>
      <c r="BH16" s="5">
        <v>97.44</v>
      </c>
      <c r="BI16" s="5">
        <v>74.25</v>
      </c>
      <c r="BJ16" s="5">
        <v>83.59</v>
      </c>
      <c r="BK16" s="5">
        <v>91.54</v>
      </c>
      <c r="BL16" s="5">
        <v>77.98</v>
      </c>
      <c r="BM16" s="5">
        <v>92.97</v>
      </c>
      <c r="BN16" s="5">
        <v>98.65</v>
      </c>
      <c r="BO16" s="5">
        <v>16.190000000000001</v>
      </c>
      <c r="BP16" s="5">
        <v>10.67</v>
      </c>
      <c r="BQ16" s="5">
        <v>7.21</v>
      </c>
    </row>
    <row r="17" spans="1:69" x14ac:dyDescent="0.25">
      <c r="A17">
        <v>16</v>
      </c>
      <c r="B17">
        <v>3301108</v>
      </c>
      <c r="C17" t="s">
        <v>35</v>
      </c>
      <c r="D17">
        <v>19672</v>
      </c>
      <c r="E17">
        <v>19835</v>
      </c>
      <c r="F17">
        <v>19830</v>
      </c>
      <c r="G17">
        <v>0.59799999999999998</v>
      </c>
      <c r="H17">
        <v>0.66800000000000004</v>
      </c>
      <c r="I17">
        <v>0.70499999999999996</v>
      </c>
      <c r="J17">
        <v>0.65800000000000003</v>
      </c>
      <c r="K17">
        <v>0.75800000000000001</v>
      </c>
      <c r="L17">
        <v>0.82199999999999995</v>
      </c>
      <c r="M17">
        <v>0.26800000000000002</v>
      </c>
      <c r="N17">
        <v>0.45300000000000001</v>
      </c>
      <c r="O17">
        <v>0.61399999999999999</v>
      </c>
      <c r="P17" t="s">
        <v>19</v>
      </c>
      <c r="Q17" t="s">
        <v>18</v>
      </c>
      <c r="R17" t="s">
        <v>19</v>
      </c>
      <c r="S17" t="s">
        <v>24</v>
      </c>
      <c r="T17" t="s">
        <v>58</v>
      </c>
      <c r="U17" t="s">
        <v>24</v>
      </c>
      <c r="V17" s="3">
        <v>98812.248207348806</v>
      </c>
      <c r="W17" s="3">
        <v>283653.50699999998</v>
      </c>
      <c r="X17" s="3">
        <v>251415.72174398601</v>
      </c>
      <c r="Y17">
        <v>64.45</v>
      </c>
      <c r="Z17">
        <v>70.48</v>
      </c>
      <c r="AA17">
        <v>74.290000000000006</v>
      </c>
      <c r="AB17">
        <v>331.14</v>
      </c>
      <c r="AC17">
        <v>511.26</v>
      </c>
      <c r="AD17">
        <v>641.61</v>
      </c>
      <c r="AE17">
        <v>0.56999999999999995</v>
      </c>
      <c r="AF17">
        <v>0.56000000000000005</v>
      </c>
      <c r="AG17">
        <v>0.48</v>
      </c>
      <c r="AH17">
        <v>36.090000000000003</v>
      </c>
      <c r="AI17">
        <v>17.37</v>
      </c>
      <c r="AJ17">
        <v>15.1</v>
      </c>
      <c r="AK17">
        <v>69.599999999999994</v>
      </c>
      <c r="AL17">
        <v>79.38</v>
      </c>
      <c r="AM17">
        <v>81.13</v>
      </c>
      <c r="AN17">
        <v>24.88</v>
      </c>
      <c r="AO17">
        <v>38.340000000000003</v>
      </c>
      <c r="AP17">
        <v>49.79</v>
      </c>
      <c r="AQ17">
        <v>2.67</v>
      </c>
      <c r="AR17">
        <v>3.74</v>
      </c>
      <c r="AS17">
        <v>7.07</v>
      </c>
      <c r="AT17">
        <v>7.39</v>
      </c>
      <c r="AU17">
        <v>7.94</v>
      </c>
      <c r="AV17">
        <v>8.73</v>
      </c>
      <c r="AW17">
        <v>16.95</v>
      </c>
      <c r="AX17">
        <v>4.82</v>
      </c>
      <c r="AY17">
        <v>1.41</v>
      </c>
      <c r="AZ17">
        <v>39.119999999999997</v>
      </c>
      <c r="BA17">
        <v>22.53</v>
      </c>
      <c r="BB17">
        <v>8.6</v>
      </c>
      <c r="BC17">
        <v>64.739999999999995</v>
      </c>
      <c r="BD17">
        <v>44.98</v>
      </c>
      <c r="BE17">
        <v>29.48</v>
      </c>
      <c r="BF17" s="5">
        <v>88.85</v>
      </c>
      <c r="BG17" s="5">
        <v>95.45</v>
      </c>
      <c r="BH17" s="5">
        <v>93.85</v>
      </c>
      <c r="BI17" s="5">
        <v>85.51</v>
      </c>
      <c r="BJ17" s="5">
        <v>93.9</v>
      </c>
      <c r="BK17" s="5">
        <v>94.52</v>
      </c>
      <c r="BL17" s="5">
        <v>80.06</v>
      </c>
      <c r="BM17" s="5">
        <v>94.1</v>
      </c>
      <c r="BN17" s="5">
        <v>99.02</v>
      </c>
      <c r="BO17" s="5">
        <v>22.06</v>
      </c>
      <c r="BP17" s="5">
        <v>13.51</v>
      </c>
      <c r="BQ17" s="5">
        <v>10.02</v>
      </c>
    </row>
    <row r="18" spans="1:69" x14ac:dyDescent="0.25">
      <c r="A18">
        <v>17</v>
      </c>
      <c r="B18">
        <v>3300936</v>
      </c>
      <c r="C18" t="s">
        <v>36</v>
      </c>
      <c r="D18">
        <v>7238</v>
      </c>
      <c r="E18">
        <v>8956</v>
      </c>
      <c r="F18">
        <v>13359</v>
      </c>
      <c r="G18">
        <v>0.54800000000000004</v>
      </c>
      <c r="H18">
        <v>0.629</v>
      </c>
      <c r="I18">
        <v>0.69899999999999995</v>
      </c>
      <c r="J18">
        <v>0.66300000000000003</v>
      </c>
      <c r="K18">
        <v>0.72399999999999998</v>
      </c>
      <c r="L18">
        <v>0.80500000000000005</v>
      </c>
      <c r="M18">
        <v>0.192</v>
      </c>
      <c r="N18">
        <v>0.42599999999999999</v>
      </c>
      <c r="O18">
        <v>0.64400000000000002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18</v>
      </c>
      <c r="V18" s="3">
        <v>0</v>
      </c>
      <c r="W18" s="3">
        <v>178347.878</v>
      </c>
      <c r="X18" s="3">
        <v>499456.04968815303</v>
      </c>
      <c r="Y18">
        <v>64.75</v>
      </c>
      <c r="Z18">
        <v>68.430000000000007</v>
      </c>
      <c r="AA18">
        <v>73.3</v>
      </c>
      <c r="AB18">
        <v>241.62</v>
      </c>
      <c r="AC18">
        <v>402.08</v>
      </c>
      <c r="AD18">
        <v>620.35</v>
      </c>
      <c r="AE18">
        <v>0.41</v>
      </c>
      <c r="AF18">
        <v>0.44</v>
      </c>
      <c r="AG18">
        <v>0.42</v>
      </c>
      <c r="AH18">
        <v>35.15</v>
      </c>
      <c r="AI18">
        <v>21.7</v>
      </c>
      <c r="AJ18">
        <v>16.5</v>
      </c>
      <c r="AK18">
        <v>70.17</v>
      </c>
      <c r="AL18">
        <v>76.13</v>
      </c>
      <c r="AM18">
        <v>79.680000000000007</v>
      </c>
      <c r="AN18">
        <v>18.260000000000002</v>
      </c>
      <c r="AO18">
        <v>30.46</v>
      </c>
      <c r="AP18">
        <v>54.56</v>
      </c>
      <c r="AQ18">
        <v>0.14000000000000001</v>
      </c>
      <c r="AR18">
        <v>1.28</v>
      </c>
      <c r="AS18">
        <v>4.2300000000000004</v>
      </c>
      <c r="AT18">
        <v>8.2100000000000009</v>
      </c>
      <c r="AU18">
        <v>7.77</v>
      </c>
      <c r="AV18">
        <v>9.07</v>
      </c>
      <c r="AW18">
        <v>9.73</v>
      </c>
      <c r="AX18">
        <v>5.31</v>
      </c>
      <c r="AY18">
        <v>1.93</v>
      </c>
      <c r="AZ18">
        <v>35.119999999999997</v>
      </c>
      <c r="BA18">
        <v>16.559999999999999</v>
      </c>
      <c r="BB18">
        <v>6.2</v>
      </c>
      <c r="BC18">
        <v>67.52</v>
      </c>
      <c r="BD18">
        <v>41.21</v>
      </c>
      <c r="BE18">
        <v>24.25</v>
      </c>
      <c r="BF18" s="5">
        <v>58.99</v>
      </c>
      <c r="BG18" s="5">
        <v>67.55</v>
      </c>
      <c r="BH18" s="5">
        <v>94.7</v>
      </c>
      <c r="BI18" s="5">
        <v>58.31</v>
      </c>
      <c r="BJ18" s="5">
        <v>65.45</v>
      </c>
      <c r="BK18" s="5">
        <v>84.25</v>
      </c>
      <c r="BL18" s="5">
        <v>63.22</v>
      </c>
      <c r="BM18" s="5">
        <v>94.01</v>
      </c>
      <c r="BN18" s="5">
        <v>96.97</v>
      </c>
      <c r="BO18" s="5">
        <v>27.33</v>
      </c>
      <c r="BP18" s="5">
        <v>13.95</v>
      </c>
      <c r="BQ18" s="5">
        <v>9.02</v>
      </c>
    </row>
    <row r="19" spans="1:69" x14ac:dyDescent="0.25">
      <c r="A19">
        <v>18</v>
      </c>
      <c r="B19">
        <v>3301157</v>
      </c>
      <c r="C19" t="s">
        <v>37</v>
      </c>
      <c r="D19">
        <v>12819</v>
      </c>
      <c r="E19">
        <v>12595</v>
      </c>
      <c r="F19">
        <v>12600</v>
      </c>
      <c r="G19">
        <v>0.47499999999999998</v>
      </c>
      <c r="H19">
        <v>0.59599999999999997</v>
      </c>
      <c r="I19">
        <v>0.65300000000000002</v>
      </c>
      <c r="J19">
        <v>0.64800000000000002</v>
      </c>
      <c r="K19">
        <v>0.70099999999999996</v>
      </c>
      <c r="L19">
        <v>0.78200000000000003</v>
      </c>
      <c r="M19">
        <v>0.187</v>
      </c>
      <c r="N19">
        <v>0.33600000000000002</v>
      </c>
      <c r="O19">
        <v>0.53400000000000003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s="3">
        <v>26840.210301724801</v>
      </c>
      <c r="W19" s="3">
        <v>45160.36</v>
      </c>
      <c r="X19" s="3">
        <v>53364.472435035597</v>
      </c>
      <c r="Y19">
        <v>63.88</v>
      </c>
      <c r="Z19">
        <v>67.040000000000006</v>
      </c>
      <c r="AA19">
        <v>71.930000000000007</v>
      </c>
      <c r="AB19">
        <v>153.5</v>
      </c>
      <c r="AC19">
        <v>327.08</v>
      </c>
      <c r="AD19">
        <v>465.04</v>
      </c>
      <c r="AE19">
        <v>0.5</v>
      </c>
      <c r="AF19">
        <v>0.51</v>
      </c>
      <c r="AG19">
        <v>0.45</v>
      </c>
      <c r="AH19">
        <v>37.94</v>
      </c>
      <c r="AI19">
        <v>24.95</v>
      </c>
      <c r="AJ19">
        <v>18.600000000000001</v>
      </c>
      <c r="AK19">
        <v>68.48</v>
      </c>
      <c r="AL19">
        <v>74.05</v>
      </c>
      <c r="AM19">
        <v>77.59</v>
      </c>
      <c r="AN19">
        <v>14.52</v>
      </c>
      <c r="AO19">
        <v>20.83</v>
      </c>
      <c r="AP19">
        <v>40.14</v>
      </c>
      <c r="AQ19">
        <v>0.9</v>
      </c>
      <c r="AR19">
        <v>1.56</v>
      </c>
      <c r="AS19">
        <v>4.3600000000000003</v>
      </c>
      <c r="AT19">
        <v>6.31</v>
      </c>
      <c r="AU19">
        <v>7.62</v>
      </c>
      <c r="AV19">
        <v>7.58</v>
      </c>
      <c r="AW19">
        <v>36.840000000000003</v>
      </c>
      <c r="AX19">
        <v>9.1199999999999992</v>
      </c>
      <c r="AY19">
        <v>3.71</v>
      </c>
      <c r="AZ19">
        <v>65.349999999999994</v>
      </c>
      <c r="BA19">
        <v>31.77</v>
      </c>
      <c r="BB19">
        <v>14</v>
      </c>
      <c r="BC19">
        <v>85.78</v>
      </c>
      <c r="BD19">
        <v>60.97</v>
      </c>
      <c r="BE19">
        <v>39.049999999999997</v>
      </c>
      <c r="BF19" s="5">
        <v>67.08</v>
      </c>
      <c r="BG19" s="5">
        <v>88.15</v>
      </c>
      <c r="BH19" s="5">
        <v>91.4</v>
      </c>
      <c r="BI19" s="5">
        <v>65.790000000000006</v>
      </c>
      <c r="BJ19" s="5">
        <v>87.61</v>
      </c>
      <c r="BK19" s="5">
        <v>95.65</v>
      </c>
      <c r="BL19" s="5">
        <v>36.200000000000003</v>
      </c>
      <c r="BM19" s="5">
        <v>91.79</v>
      </c>
      <c r="BN19" s="5">
        <v>97.66</v>
      </c>
      <c r="BO19" s="5">
        <v>35.94</v>
      </c>
      <c r="BP19" s="5">
        <v>21.1</v>
      </c>
      <c r="BQ19" s="5">
        <v>16.010000000000002</v>
      </c>
    </row>
    <row r="20" spans="1:69" x14ac:dyDescent="0.25">
      <c r="A20">
        <v>19</v>
      </c>
      <c r="B20">
        <v>3301207</v>
      </c>
      <c r="C20" t="s">
        <v>38</v>
      </c>
      <c r="D20">
        <v>14163</v>
      </c>
      <c r="E20">
        <v>15289</v>
      </c>
      <c r="F20">
        <v>17434</v>
      </c>
      <c r="G20">
        <v>0.57999999999999996</v>
      </c>
      <c r="H20">
        <v>0.67900000000000005</v>
      </c>
      <c r="I20">
        <v>0.68300000000000005</v>
      </c>
      <c r="J20">
        <v>0.66300000000000003</v>
      </c>
      <c r="K20">
        <v>0.75800000000000001</v>
      </c>
      <c r="L20">
        <v>0.81299999999999994</v>
      </c>
      <c r="M20">
        <v>0.32800000000000001</v>
      </c>
      <c r="N20">
        <v>0.46600000000000003</v>
      </c>
      <c r="O20">
        <v>0.60799999999999998</v>
      </c>
      <c r="P20" t="s">
        <v>19</v>
      </c>
      <c r="Q20" t="s">
        <v>18</v>
      </c>
      <c r="R20" t="s">
        <v>19</v>
      </c>
      <c r="S20" t="s">
        <v>18</v>
      </c>
      <c r="T20" t="s">
        <v>58</v>
      </c>
      <c r="U20" t="s">
        <v>19</v>
      </c>
      <c r="V20" s="3">
        <v>37403.087837747502</v>
      </c>
      <c r="W20" s="3">
        <v>102314.319</v>
      </c>
      <c r="X20" s="3">
        <v>175215.975280752</v>
      </c>
      <c r="Y20">
        <v>64.760000000000005</v>
      </c>
      <c r="Z20">
        <v>70.48</v>
      </c>
      <c r="AA20">
        <v>73.77</v>
      </c>
      <c r="AB20">
        <v>295.14999999999998</v>
      </c>
      <c r="AC20">
        <v>547.72</v>
      </c>
      <c r="AD20">
        <v>559.66</v>
      </c>
      <c r="AE20">
        <v>0.52</v>
      </c>
      <c r="AF20">
        <v>0.59</v>
      </c>
      <c r="AG20">
        <v>0.47</v>
      </c>
      <c r="AH20">
        <v>35.130000000000003</v>
      </c>
      <c r="AI20">
        <v>17.37</v>
      </c>
      <c r="AJ20">
        <v>15.8</v>
      </c>
      <c r="AK20">
        <v>70.19</v>
      </c>
      <c r="AL20">
        <v>79.38</v>
      </c>
      <c r="AM20">
        <v>80.37</v>
      </c>
      <c r="AN20">
        <v>25.17</v>
      </c>
      <c r="AO20">
        <v>35.35</v>
      </c>
      <c r="AP20">
        <v>50.01</v>
      </c>
      <c r="AQ20">
        <v>1.99</v>
      </c>
      <c r="AR20">
        <v>4.07</v>
      </c>
      <c r="AS20">
        <v>6.61</v>
      </c>
      <c r="AT20">
        <v>8.39</v>
      </c>
      <c r="AU20">
        <v>8.31</v>
      </c>
      <c r="AV20">
        <v>8.24</v>
      </c>
      <c r="AW20">
        <v>11.58</v>
      </c>
      <c r="AX20">
        <v>7.66</v>
      </c>
      <c r="AY20">
        <v>1.73</v>
      </c>
      <c r="AZ20">
        <v>40.799999999999997</v>
      </c>
      <c r="BA20">
        <v>23.35</v>
      </c>
      <c r="BB20">
        <v>10.31</v>
      </c>
      <c r="BC20">
        <v>67.13</v>
      </c>
      <c r="BD20">
        <v>43.68</v>
      </c>
      <c r="BE20">
        <v>32.26</v>
      </c>
      <c r="BF20" s="5">
        <v>90.67</v>
      </c>
      <c r="BG20" s="5">
        <v>98.17</v>
      </c>
      <c r="BH20" s="5">
        <v>96.41</v>
      </c>
      <c r="BI20" s="5">
        <v>89.15</v>
      </c>
      <c r="BJ20" s="5">
        <v>97.99</v>
      </c>
      <c r="BK20" s="5">
        <v>99.83</v>
      </c>
      <c r="BL20" s="5">
        <v>66.91</v>
      </c>
      <c r="BM20" s="5">
        <v>96.09</v>
      </c>
      <c r="BN20" s="5">
        <v>99.12</v>
      </c>
      <c r="BO20" s="5">
        <v>23.93</v>
      </c>
      <c r="BP20" s="5">
        <v>14.31</v>
      </c>
      <c r="BQ20" s="5">
        <v>10.49</v>
      </c>
    </row>
    <row r="21" spans="1:69" x14ac:dyDescent="0.25">
      <c r="A21">
        <v>20</v>
      </c>
      <c r="B21">
        <v>3301306</v>
      </c>
      <c r="C21" t="s">
        <v>39</v>
      </c>
      <c r="D21">
        <v>15650</v>
      </c>
      <c r="E21">
        <v>22152</v>
      </c>
      <c r="F21">
        <v>35347</v>
      </c>
      <c r="G21">
        <v>0.61</v>
      </c>
      <c r="H21">
        <v>0.68500000000000005</v>
      </c>
      <c r="I21">
        <v>0.73399999999999999</v>
      </c>
      <c r="J21">
        <v>0.70199999999999996</v>
      </c>
      <c r="K21">
        <v>0.74299999999999999</v>
      </c>
      <c r="L21">
        <v>0.81100000000000005</v>
      </c>
      <c r="M21">
        <v>0.27700000000000002</v>
      </c>
      <c r="N21">
        <v>0.46700000000000003</v>
      </c>
      <c r="O21">
        <v>0.64200000000000002</v>
      </c>
      <c r="P21" t="s">
        <v>18</v>
      </c>
      <c r="Q21" t="s">
        <v>19</v>
      </c>
      <c r="R21" t="s">
        <v>19</v>
      </c>
      <c r="S21" t="s">
        <v>24</v>
      </c>
      <c r="T21" t="s">
        <v>58</v>
      </c>
      <c r="U21" t="s">
        <v>24</v>
      </c>
      <c r="V21" s="3">
        <v>43762.775185208302</v>
      </c>
      <c r="W21" s="3">
        <v>174013.68599999999</v>
      </c>
      <c r="X21" s="3">
        <v>765768.69233768201</v>
      </c>
      <c r="Y21">
        <v>67.11</v>
      </c>
      <c r="Z21">
        <v>69.58</v>
      </c>
      <c r="AA21">
        <v>73.64</v>
      </c>
      <c r="AB21">
        <v>356.91</v>
      </c>
      <c r="AC21">
        <v>566.64</v>
      </c>
      <c r="AD21">
        <v>768.45</v>
      </c>
      <c r="AE21">
        <v>0.59</v>
      </c>
      <c r="AF21">
        <v>0.51</v>
      </c>
      <c r="AG21">
        <v>0.48</v>
      </c>
      <c r="AH21">
        <v>28.25</v>
      </c>
      <c r="AI21">
        <v>19.21</v>
      </c>
      <c r="AJ21">
        <v>16</v>
      </c>
      <c r="AK21">
        <v>74.67</v>
      </c>
      <c r="AL21">
        <v>77.97</v>
      </c>
      <c r="AM21">
        <v>80.180000000000007</v>
      </c>
      <c r="AN21">
        <v>26.27</v>
      </c>
      <c r="AO21">
        <v>37.74</v>
      </c>
      <c r="AP21">
        <v>56.82</v>
      </c>
      <c r="AQ21">
        <v>3.49</v>
      </c>
      <c r="AR21">
        <v>5.91</v>
      </c>
      <c r="AS21">
        <v>9.32</v>
      </c>
      <c r="AT21">
        <v>7.65</v>
      </c>
      <c r="AU21">
        <v>8.9700000000000006</v>
      </c>
      <c r="AV21">
        <v>9.0399999999999991</v>
      </c>
      <c r="AW21">
        <v>14.86</v>
      </c>
      <c r="AX21">
        <v>3.06</v>
      </c>
      <c r="AY21">
        <v>1.18</v>
      </c>
      <c r="AZ21">
        <v>37.51</v>
      </c>
      <c r="BA21">
        <v>11.02</v>
      </c>
      <c r="BB21">
        <v>5.75</v>
      </c>
      <c r="BC21">
        <v>65.44</v>
      </c>
      <c r="BD21">
        <v>36.22</v>
      </c>
      <c r="BE21">
        <v>20.7</v>
      </c>
      <c r="BF21" s="5">
        <v>91.71</v>
      </c>
      <c r="BG21" s="5">
        <v>95.26</v>
      </c>
      <c r="BH21" s="5">
        <v>98.07</v>
      </c>
      <c r="BI21" s="5">
        <v>90.95</v>
      </c>
      <c r="BJ21" s="5">
        <v>95.53</v>
      </c>
      <c r="BK21" s="5">
        <v>98.58</v>
      </c>
      <c r="BL21" s="5">
        <v>82.64</v>
      </c>
      <c r="BM21" s="5">
        <v>98.64</v>
      </c>
      <c r="BN21" s="5">
        <v>99.87</v>
      </c>
      <c r="BO21" s="5">
        <v>21.26</v>
      </c>
      <c r="BP21" s="5">
        <v>13.38</v>
      </c>
      <c r="BQ21" s="5">
        <v>7.41</v>
      </c>
    </row>
    <row r="22" spans="1:69" x14ac:dyDescent="0.25">
      <c r="A22">
        <v>21</v>
      </c>
      <c r="B22">
        <v>3300951</v>
      </c>
      <c r="C22" t="s">
        <v>40</v>
      </c>
      <c r="D22">
        <v>6854</v>
      </c>
      <c r="E22">
        <v>7796</v>
      </c>
      <c r="F22">
        <v>8180</v>
      </c>
      <c r="G22">
        <v>0.55000000000000004</v>
      </c>
      <c r="H22">
        <v>0.623</v>
      </c>
      <c r="I22">
        <v>0.67600000000000005</v>
      </c>
      <c r="J22">
        <v>0.7</v>
      </c>
      <c r="K22">
        <v>0.71899999999999997</v>
      </c>
      <c r="L22">
        <v>0.78500000000000003</v>
      </c>
      <c r="M22">
        <v>0.25800000000000001</v>
      </c>
      <c r="N22">
        <v>0.47499999999999998</v>
      </c>
      <c r="O22">
        <v>0.60499999999999998</v>
      </c>
      <c r="P22" t="s">
        <v>18</v>
      </c>
      <c r="Q22" t="s">
        <v>19</v>
      </c>
      <c r="R22" t="s">
        <v>19</v>
      </c>
      <c r="S22" t="s">
        <v>18</v>
      </c>
      <c r="T22" t="s">
        <v>18</v>
      </c>
      <c r="U22" t="s">
        <v>19</v>
      </c>
      <c r="V22" s="3">
        <v>16850.2229418856</v>
      </c>
      <c r="W22" s="3">
        <v>71647.160999999993</v>
      </c>
      <c r="X22" s="3">
        <v>57066.195710932399</v>
      </c>
      <c r="Y22">
        <v>67.02</v>
      </c>
      <c r="Z22">
        <v>68.12</v>
      </c>
      <c r="AA22">
        <v>72.11</v>
      </c>
      <c r="AB22">
        <v>244.74</v>
      </c>
      <c r="AC22">
        <v>386.19</v>
      </c>
      <c r="AD22">
        <v>537.66</v>
      </c>
      <c r="AE22">
        <v>0.52</v>
      </c>
      <c r="AF22">
        <v>0.48</v>
      </c>
      <c r="AG22">
        <v>0.44</v>
      </c>
      <c r="AH22">
        <v>28.52</v>
      </c>
      <c r="AI22">
        <v>22.41</v>
      </c>
      <c r="AJ22">
        <v>18.399999999999999</v>
      </c>
      <c r="AK22">
        <v>74.489999999999995</v>
      </c>
      <c r="AL22">
        <v>75.63</v>
      </c>
      <c r="AM22">
        <v>77.87</v>
      </c>
      <c r="AN22">
        <v>24.26</v>
      </c>
      <c r="AO22">
        <v>32.96</v>
      </c>
      <c r="AP22">
        <v>48.65</v>
      </c>
      <c r="AQ22">
        <v>0.28999999999999998</v>
      </c>
      <c r="AR22">
        <v>1.78</v>
      </c>
      <c r="AS22">
        <v>4.6500000000000004</v>
      </c>
      <c r="AT22">
        <v>7.55</v>
      </c>
      <c r="AU22">
        <v>8.5299999999999994</v>
      </c>
      <c r="AV22">
        <v>9.25</v>
      </c>
      <c r="AW22">
        <v>19.18</v>
      </c>
      <c r="AX22">
        <v>7.09</v>
      </c>
      <c r="AY22">
        <v>1.0900000000000001</v>
      </c>
      <c r="AZ22">
        <v>48.44</v>
      </c>
      <c r="BA22">
        <v>24.27</v>
      </c>
      <c r="BB22">
        <v>10.46</v>
      </c>
      <c r="BC22">
        <v>71.56</v>
      </c>
      <c r="BD22">
        <v>49.26</v>
      </c>
      <c r="BE22">
        <v>32.85</v>
      </c>
      <c r="BF22" s="5">
        <v>91.44</v>
      </c>
      <c r="BG22" s="5">
        <v>94.93</v>
      </c>
      <c r="BH22" s="5">
        <v>97.67</v>
      </c>
      <c r="BI22" s="5">
        <v>91.03</v>
      </c>
      <c r="BJ22" s="5">
        <v>93.18</v>
      </c>
      <c r="BK22" s="5">
        <v>99.26</v>
      </c>
      <c r="BL22" s="5">
        <v>69.22</v>
      </c>
      <c r="BM22" s="5">
        <v>90.92</v>
      </c>
      <c r="BN22" s="5">
        <v>99.03</v>
      </c>
      <c r="BO22" s="5">
        <v>15.98</v>
      </c>
      <c r="BP22" s="5">
        <v>10.49</v>
      </c>
      <c r="BQ22" s="5">
        <v>7.73</v>
      </c>
    </row>
    <row r="23" spans="1:69" x14ac:dyDescent="0.25">
      <c r="A23">
        <v>22</v>
      </c>
      <c r="B23">
        <v>3301405</v>
      </c>
      <c r="C23" t="s">
        <v>41</v>
      </c>
      <c r="D23">
        <v>16963</v>
      </c>
      <c r="E23">
        <v>18549</v>
      </c>
      <c r="F23">
        <v>21211</v>
      </c>
      <c r="G23">
        <v>0.57299999999999995</v>
      </c>
      <c r="H23">
        <v>0.64100000000000001</v>
      </c>
      <c r="I23">
        <v>0.69799999999999995</v>
      </c>
      <c r="J23">
        <v>0.64200000000000002</v>
      </c>
      <c r="K23">
        <v>0.73099999999999998</v>
      </c>
      <c r="L23">
        <v>0.80600000000000005</v>
      </c>
      <c r="M23">
        <v>0.30599999999999999</v>
      </c>
      <c r="N23">
        <v>0.497</v>
      </c>
      <c r="O23">
        <v>0.64200000000000002</v>
      </c>
      <c r="P23" t="s">
        <v>19</v>
      </c>
      <c r="Q23" t="s">
        <v>19</v>
      </c>
      <c r="R23" t="s">
        <v>19</v>
      </c>
      <c r="S23" t="s">
        <v>18</v>
      </c>
      <c r="T23" t="s">
        <v>18</v>
      </c>
      <c r="U23" t="s">
        <v>18</v>
      </c>
      <c r="V23" s="3">
        <v>33388.246906178603</v>
      </c>
      <c r="W23" s="3">
        <v>74821.793000000005</v>
      </c>
      <c r="X23" s="3">
        <v>82555.819224629595</v>
      </c>
      <c r="Y23">
        <v>63.51</v>
      </c>
      <c r="Z23">
        <v>68.83</v>
      </c>
      <c r="AA23">
        <v>73.38</v>
      </c>
      <c r="AB23">
        <v>283.42</v>
      </c>
      <c r="AC23">
        <v>431.82</v>
      </c>
      <c r="AD23">
        <v>614.57000000000005</v>
      </c>
      <c r="AE23">
        <v>0.51</v>
      </c>
      <c r="AF23">
        <v>0.49</v>
      </c>
      <c r="AG23">
        <v>0.48</v>
      </c>
      <c r="AH23">
        <v>39.18</v>
      </c>
      <c r="AI23">
        <v>20.82</v>
      </c>
      <c r="AJ23">
        <v>16.399999999999999</v>
      </c>
      <c r="AK23">
        <v>67.760000000000005</v>
      </c>
      <c r="AL23">
        <v>76.77</v>
      </c>
      <c r="AM23">
        <v>79.790000000000006</v>
      </c>
      <c r="AN23">
        <v>29.02</v>
      </c>
      <c r="AO23">
        <v>39.08</v>
      </c>
      <c r="AP23">
        <v>53.79</v>
      </c>
      <c r="AQ23">
        <v>3.25</v>
      </c>
      <c r="AR23">
        <v>3.63</v>
      </c>
      <c r="AS23">
        <v>7.07</v>
      </c>
      <c r="AT23">
        <v>8.0399999999999991</v>
      </c>
      <c r="AU23">
        <v>8.57</v>
      </c>
      <c r="AV23">
        <v>9.15</v>
      </c>
      <c r="AW23">
        <v>14.37</v>
      </c>
      <c r="AX23">
        <v>5.59</v>
      </c>
      <c r="AY23">
        <v>4.33</v>
      </c>
      <c r="AZ23">
        <v>40.98</v>
      </c>
      <c r="BA23">
        <v>18.600000000000001</v>
      </c>
      <c r="BB23">
        <v>12.79</v>
      </c>
      <c r="BC23">
        <v>67.760000000000005</v>
      </c>
      <c r="BD23">
        <v>47.78</v>
      </c>
      <c r="BE23">
        <v>28.55</v>
      </c>
      <c r="BF23" s="5">
        <v>77.86</v>
      </c>
      <c r="BG23" s="5">
        <v>88.59</v>
      </c>
      <c r="BH23" s="5">
        <v>95.69</v>
      </c>
      <c r="BI23" s="5">
        <v>77.319999999999993</v>
      </c>
      <c r="BJ23" s="5">
        <v>89.41</v>
      </c>
      <c r="BK23" s="5">
        <v>97.73</v>
      </c>
      <c r="BL23" s="5">
        <v>82.78</v>
      </c>
      <c r="BM23" s="5">
        <v>98.08</v>
      </c>
      <c r="BN23" s="5">
        <v>99.03</v>
      </c>
      <c r="BO23" s="5">
        <v>19.239999999999998</v>
      </c>
      <c r="BP23" s="5">
        <v>13.77</v>
      </c>
      <c r="BQ23" s="5">
        <v>10.41</v>
      </c>
    </row>
    <row r="24" spans="1:69" x14ac:dyDescent="0.25">
      <c r="A24">
        <v>23</v>
      </c>
      <c r="B24">
        <v>3301504</v>
      </c>
      <c r="C24" t="s">
        <v>42</v>
      </c>
      <c r="D24">
        <v>16028</v>
      </c>
      <c r="E24">
        <v>18601</v>
      </c>
      <c r="F24">
        <v>20430</v>
      </c>
      <c r="G24">
        <v>0.63</v>
      </c>
      <c r="H24">
        <v>0.67800000000000005</v>
      </c>
      <c r="I24">
        <v>0.72399999999999998</v>
      </c>
      <c r="J24">
        <v>0.65800000000000003</v>
      </c>
      <c r="K24">
        <v>0.75900000000000001</v>
      </c>
      <c r="L24">
        <v>0.82599999999999996</v>
      </c>
      <c r="M24">
        <v>0.40600000000000003</v>
      </c>
      <c r="N24">
        <v>0.51900000000000002</v>
      </c>
      <c r="O24">
        <v>0.64900000000000002</v>
      </c>
      <c r="P24" t="s">
        <v>18</v>
      </c>
      <c r="Q24" t="s">
        <v>18</v>
      </c>
      <c r="R24" t="s">
        <v>19</v>
      </c>
      <c r="S24" t="s">
        <v>24</v>
      </c>
      <c r="T24" t="s">
        <v>58</v>
      </c>
      <c r="U24" t="s">
        <v>58</v>
      </c>
      <c r="V24" s="3">
        <v>56492.181237899502</v>
      </c>
      <c r="W24" s="3">
        <v>84598.792000000001</v>
      </c>
      <c r="X24" s="3">
        <v>94128.551243451599</v>
      </c>
      <c r="Y24">
        <v>64.45</v>
      </c>
      <c r="Z24">
        <v>70.52</v>
      </c>
      <c r="AA24">
        <v>74.540000000000006</v>
      </c>
      <c r="AB24">
        <v>403.08</v>
      </c>
      <c r="AC24">
        <v>544.35</v>
      </c>
      <c r="AD24">
        <v>724.29</v>
      </c>
      <c r="AE24">
        <v>0.53</v>
      </c>
      <c r="AF24">
        <v>0.51</v>
      </c>
      <c r="AG24">
        <v>0.48</v>
      </c>
      <c r="AH24">
        <v>36.090000000000003</v>
      </c>
      <c r="AI24">
        <v>17.29</v>
      </c>
      <c r="AJ24">
        <v>14.7</v>
      </c>
      <c r="AK24">
        <v>69.599999999999994</v>
      </c>
      <c r="AL24">
        <v>79.45</v>
      </c>
      <c r="AM24">
        <v>81.5</v>
      </c>
      <c r="AN24">
        <v>38.369999999999997</v>
      </c>
      <c r="AO24">
        <v>44.18</v>
      </c>
      <c r="AP24">
        <v>58.11</v>
      </c>
      <c r="AQ24">
        <v>3.41</v>
      </c>
      <c r="AR24">
        <v>4.97</v>
      </c>
      <c r="AS24">
        <v>9.8000000000000007</v>
      </c>
      <c r="AT24">
        <v>9.1999999999999993</v>
      </c>
      <c r="AU24">
        <v>8.59</v>
      </c>
      <c r="AV24">
        <v>9.15</v>
      </c>
      <c r="AW24">
        <v>9.06</v>
      </c>
      <c r="AX24">
        <v>4.03</v>
      </c>
      <c r="AY24">
        <v>1.1200000000000001</v>
      </c>
      <c r="AZ24">
        <v>26.68</v>
      </c>
      <c r="BA24">
        <v>17.75</v>
      </c>
      <c r="BB24">
        <v>4.8</v>
      </c>
      <c r="BC24">
        <v>57.12</v>
      </c>
      <c r="BD24">
        <v>38.79</v>
      </c>
      <c r="BE24">
        <v>21.6</v>
      </c>
      <c r="BF24" s="5">
        <v>97.04</v>
      </c>
      <c r="BG24" s="5">
        <v>98.6</v>
      </c>
      <c r="BH24" s="5">
        <v>96.61</v>
      </c>
      <c r="BI24" s="5">
        <v>96.49</v>
      </c>
      <c r="BJ24" s="5">
        <v>97.16</v>
      </c>
      <c r="BK24" s="5">
        <v>94.36</v>
      </c>
      <c r="BL24" s="5">
        <v>84.44</v>
      </c>
      <c r="BM24" s="5">
        <v>97.84</v>
      </c>
      <c r="BN24" s="5">
        <v>99.55</v>
      </c>
      <c r="BO24" s="5">
        <v>12.99</v>
      </c>
      <c r="BP24" s="5">
        <v>9.6</v>
      </c>
      <c r="BQ24" s="5">
        <v>6.15</v>
      </c>
    </row>
    <row r="25" spans="1:69" x14ac:dyDescent="0.25">
      <c r="A25">
        <v>24</v>
      </c>
      <c r="B25">
        <v>3301603</v>
      </c>
      <c r="C25" t="s">
        <v>43</v>
      </c>
      <c r="D25">
        <v>10627</v>
      </c>
      <c r="E25">
        <v>11976</v>
      </c>
      <c r="F25">
        <v>10930</v>
      </c>
      <c r="G25">
        <v>0.55600000000000005</v>
      </c>
      <c r="H25">
        <v>0.622</v>
      </c>
      <c r="I25">
        <v>0.67700000000000005</v>
      </c>
      <c r="J25">
        <v>0.60699999999999998</v>
      </c>
      <c r="K25">
        <v>0.69899999999999995</v>
      </c>
      <c r="L25">
        <v>0.79</v>
      </c>
      <c r="M25">
        <v>0.19700000000000001</v>
      </c>
      <c r="N25">
        <v>0.36799999999999999</v>
      </c>
      <c r="O25">
        <v>0.53400000000000003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s="3">
        <v>29732.184516295201</v>
      </c>
      <c r="W25" s="3">
        <v>43793.108999999997</v>
      </c>
      <c r="X25" s="3">
        <v>71082.150092769603</v>
      </c>
      <c r="Y25">
        <v>61.42</v>
      </c>
      <c r="Z25">
        <v>66.95</v>
      </c>
      <c r="AA25">
        <v>72.39</v>
      </c>
      <c r="AB25">
        <v>253.92</v>
      </c>
      <c r="AC25">
        <v>383.63</v>
      </c>
      <c r="AD25">
        <v>540.35</v>
      </c>
      <c r="AE25">
        <v>0.5</v>
      </c>
      <c r="AF25">
        <v>0.51</v>
      </c>
      <c r="AG25">
        <v>0.44</v>
      </c>
      <c r="AH25">
        <v>46.55</v>
      </c>
      <c r="AI25">
        <v>25.17</v>
      </c>
      <c r="AJ25">
        <v>17.899999999999999</v>
      </c>
      <c r="AK25">
        <v>63.7</v>
      </c>
      <c r="AL25">
        <v>73.88</v>
      </c>
      <c r="AM25">
        <v>78.3</v>
      </c>
      <c r="AN25">
        <v>16.28</v>
      </c>
      <c r="AO25">
        <v>24.73</v>
      </c>
      <c r="AP25">
        <v>37.520000000000003</v>
      </c>
      <c r="AQ25">
        <v>2.08</v>
      </c>
      <c r="AR25">
        <v>1.86</v>
      </c>
      <c r="AS25">
        <v>5.15</v>
      </c>
      <c r="AT25">
        <v>7.15</v>
      </c>
      <c r="AU25">
        <v>7.26</v>
      </c>
      <c r="AV25">
        <v>8.4</v>
      </c>
      <c r="AW25">
        <v>13.22</v>
      </c>
      <c r="AX25">
        <v>5.49</v>
      </c>
      <c r="AY25">
        <v>1.19</v>
      </c>
      <c r="AZ25">
        <v>43.35</v>
      </c>
      <c r="BA25">
        <v>26.04</v>
      </c>
      <c r="BB25">
        <v>7.93</v>
      </c>
      <c r="BC25">
        <v>74.260000000000005</v>
      </c>
      <c r="BD25">
        <v>53.89</v>
      </c>
      <c r="BE25">
        <v>31.13</v>
      </c>
      <c r="BF25" s="5">
        <v>83.61</v>
      </c>
      <c r="BG25" s="5">
        <v>85.75</v>
      </c>
      <c r="BH25" s="5">
        <v>81.099999999999994</v>
      </c>
      <c r="BI25" s="5">
        <v>82.9</v>
      </c>
      <c r="BJ25" s="5">
        <v>87.81</v>
      </c>
      <c r="BK25" s="5">
        <v>97.48</v>
      </c>
      <c r="BL25" s="5">
        <v>74.48</v>
      </c>
      <c r="BM25" s="5">
        <v>99.02</v>
      </c>
      <c r="BN25" s="5">
        <v>99.11</v>
      </c>
      <c r="BO25" s="5">
        <v>27.53</v>
      </c>
      <c r="BP25" s="5">
        <v>18.11</v>
      </c>
      <c r="BQ25" s="5">
        <v>12.5</v>
      </c>
    </row>
    <row r="26" spans="1:69" x14ac:dyDescent="0.25">
      <c r="A26">
        <v>25</v>
      </c>
      <c r="B26">
        <v>3301702</v>
      </c>
      <c r="C26" t="s">
        <v>44</v>
      </c>
      <c r="D26">
        <v>667416</v>
      </c>
      <c r="E26">
        <v>773814</v>
      </c>
      <c r="F26">
        <v>855048</v>
      </c>
      <c r="G26">
        <v>0.60399999999999998</v>
      </c>
      <c r="H26">
        <v>0.65200000000000002</v>
      </c>
      <c r="I26">
        <v>0.69199999999999995</v>
      </c>
      <c r="J26">
        <v>0.67</v>
      </c>
      <c r="K26">
        <v>0.72599999999999998</v>
      </c>
      <c r="L26">
        <v>0.83299999999999996</v>
      </c>
      <c r="M26">
        <v>0.32</v>
      </c>
      <c r="N26">
        <v>0.45800000000000002</v>
      </c>
      <c r="O26">
        <v>0.624</v>
      </c>
      <c r="P26" t="s">
        <v>19</v>
      </c>
      <c r="Q26" t="s">
        <v>19</v>
      </c>
      <c r="R26" t="s">
        <v>19</v>
      </c>
      <c r="S26" t="s">
        <v>24</v>
      </c>
      <c r="T26" t="s">
        <v>18</v>
      </c>
      <c r="U26" t="s">
        <v>48</v>
      </c>
      <c r="V26" s="3">
        <v>4468596.1948011899</v>
      </c>
      <c r="W26" s="3">
        <v>8549867.2200000007</v>
      </c>
      <c r="X26" s="3">
        <v>11822867.7841707</v>
      </c>
      <c r="Y26">
        <v>65.17</v>
      </c>
      <c r="Z26">
        <v>68.540000000000006</v>
      </c>
      <c r="AA26">
        <v>75</v>
      </c>
      <c r="AB26">
        <v>343.58</v>
      </c>
      <c r="AC26">
        <v>463.23</v>
      </c>
      <c r="AD26">
        <v>592.80999999999995</v>
      </c>
      <c r="AE26">
        <v>0.47</v>
      </c>
      <c r="AF26">
        <v>0.5</v>
      </c>
      <c r="AG26">
        <v>0.46</v>
      </c>
      <c r="AH26">
        <v>33.869999999999997</v>
      </c>
      <c r="AI26">
        <v>21.44</v>
      </c>
      <c r="AJ26">
        <v>14.07</v>
      </c>
      <c r="AK26">
        <v>70.97</v>
      </c>
      <c r="AL26">
        <v>76.92</v>
      </c>
      <c r="AM26">
        <v>82.17</v>
      </c>
      <c r="AN26">
        <v>34.67</v>
      </c>
      <c r="AO26">
        <v>42.33</v>
      </c>
      <c r="AP26">
        <v>58.41</v>
      </c>
      <c r="AQ26">
        <v>2.42</v>
      </c>
      <c r="AR26">
        <v>3.07</v>
      </c>
      <c r="AS26">
        <v>5.5</v>
      </c>
      <c r="AT26">
        <v>8.17</v>
      </c>
      <c r="AU26">
        <v>8.67</v>
      </c>
      <c r="AV26">
        <v>9.02</v>
      </c>
      <c r="AW26">
        <v>7.29</v>
      </c>
      <c r="AX26">
        <v>5.71</v>
      </c>
      <c r="AY26">
        <v>2.83</v>
      </c>
      <c r="AZ26">
        <v>25.84</v>
      </c>
      <c r="BA26">
        <v>18.809999999999999</v>
      </c>
      <c r="BB26">
        <v>9.8800000000000008</v>
      </c>
      <c r="BC26">
        <v>55.28</v>
      </c>
      <c r="BD26">
        <v>42.16</v>
      </c>
      <c r="BE26">
        <v>28.43</v>
      </c>
      <c r="BF26" s="5">
        <v>86.99</v>
      </c>
      <c r="BG26" s="5">
        <v>86.34</v>
      </c>
      <c r="BH26" s="5">
        <v>94.78</v>
      </c>
      <c r="BI26" s="5">
        <v>85.52</v>
      </c>
      <c r="BJ26" s="5">
        <v>85.94</v>
      </c>
      <c r="BK26" s="5">
        <v>88.87</v>
      </c>
      <c r="BL26" s="5">
        <v>55.19</v>
      </c>
      <c r="BM26" s="5">
        <v>88.5</v>
      </c>
      <c r="BN26" s="5">
        <v>95.44</v>
      </c>
      <c r="BO26" s="5">
        <v>12.36</v>
      </c>
      <c r="BP26" s="5">
        <v>8.48</v>
      </c>
      <c r="BQ26" s="5">
        <v>5.28</v>
      </c>
    </row>
    <row r="27" spans="1:69" x14ac:dyDescent="0.25">
      <c r="A27">
        <v>26</v>
      </c>
      <c r="B27">
        <v>3301801</v>
      </c>
      <c r="C27" t="s">
        <v>45</v>
      </c>
      <c r="D27">
        <v>10844</v>
      </c>
      <c r="E27">
        <v>11878</v>
      </c>
      <c r="F27">
        <v>13237</v>
      </c>
      <c r="G27">
        <v>0.56599999999999995</v>
      </c>
      <c r="H27">
        <v>0.65500000000000003</v>
      </c>
      <c r="I27">
        <v>0.67400000000000004</v>
      </c>
      <c r="J27">
        <v>0.67300000000000004</v>
      </c>
      <c r="K27">
        <v>0.69099999999999995</v>
      </c>
      <c r="L27">
        <v>0.80500000000000005</v>
      </c>
      <c r="M27">
        <v>0.32300000000000001</v>
      </c>
      <c r="N27">
        <v>0.48699999999999999</v>
      </c>
      <c r="O27">
        <v>0.69399999999999995</v>
      </c>
      <c r="P27" t="s">
        <v>19</v>
      </c>
      <c r="Q27" t="s">
        <v>19</v>
      </c>
      <c r="R27" t="s">
        <v>18</v>
      </c>
      <c r="S27" t="s">
        <v>18</v>
      </c>
      <c r="T27" t="s">
        <v>18</v>
      </c>
      <c r="U27" t="s">
        <v>18</v>
      </c>
      <c r="V27" s="3">
        <v>24841.1095881986</v>
      </c>
      <c r="W27" s="3">
        <v>63374.521999999997</v>
      </c>
      <c r="X27" s="3">
        <v>65795.969004138999</v>
      </c>
      <c r="Y27">
        <v>65.36</v>
      </c>
      <c r="Z27">
        <v>66.48</v>
      </c>
      <c r="AA27">
        <v>73.319999999999993</v>
      </c>
      <c r="AB27">
        <v>270.55</v>
      </c>
      <c r="AC27">
        <v>470.64</v>
      </c>
      <c r="AD27">
        <v>529.04999999999995</v>
      </c>
      <c r="AE27">
        <v>0.52</v>
      </c>
      <c r="AF27">
        <v>0.51</v>
      </c>
      <c r="AG27">
        <v>0.45</v>
      </c>
      <c r="AH27">
        <v>33.28</v>
      </c>
      <c r="AI27">
        <v>26.33</v>
      </c>
      <c r="AJ27">
        <v>16.5</v>
      </c>
      <c r="AK27">
        <v>71.34</v>
      </c>
      <c r="AL27">
        <v>72.98</v>
      </c>
      <c r="AM27">
        <v>79.69</v>
      </c>
      <c r="AN27">
        <v>28.8</v>
      </c>
      <c r="AO27">
        <v>37.24</v>
      </c>
      <c r="AP27">
        <v>55.68</v>
      </c>
      <c r="AQ27">
        <v>3.06</v>
      </c>
      <c r="AR27">
        <v>3.93</v>
      </c>
      <c r="AS27">
        <v>6.95</v>
      </c>
      <c r="AT27">
        <v>7.14</v>
      </c>
      <c r="AU27">
        <v>8.5299999999999994</v>
      </c>
      <c r="AV27">
        <v>9.5500000000000007</v>
      </c>
      <c r="AW27">
        <v>15.9</v>
      </c>
      <c r="AX27">
        <v>4.6500000000000004</v>
      </c>
      <c r="AY27">
        <v>3.79</v>
      </c>
      <c r="AZ27">
        <v>40.9</v>
      </c>
      <c r="BA27">
        <v>18.8</v>
      </c>
      <c r="BB27">
        <v>11.7</v>
      </c>
      <c r="BC27">
        <v>66.28</v>
      </c>
      <c r="BD27">
        <v>43.28</v>
      </c>
      <c r="BE27">
        <v>30.38</v>
      </c>
      <c r="BF27" s="5">
        <v>94.87</v>
      </c>
      <c r="BG27" s="5">
        <v>92.9</v>
      </c>
      <c r="BH27" s="5">
        <v>88.92</v>
      </c>
      <c r="BI27" s="5">
        <v>93.36</v>
      </c>
      <c r="BJ27" s="5">
        <v>95.92</v>
      </c>
      <c r="BK27" s="5">
        <v>87.99</v>
      </c>
      <c r="BL27" s="5">
        <v>77.489999999999995</v>
      </c>
      <c r="BM27" s="5">
        <v>95.87</v>
      </c>
      <c r="BN27" s="5">
        <v>99.12</v>
      </c>
      <c r="BO27" s="5">
        <v>14.92</v>
      </c>
      <c r="BP27" s="5">
        <v>9.42</v>
      </c>
      <c r="BQ27" s="5">
        <v>6.07</v>
      </c>
    </row>
    <row r="28" spans="1:69" x14ac:dyDescent="0.25">
      <c r="A28">
        <v>27</v>
      </c>
      <c r="B28">
        <v>3301850</v>
      </c>
      <c r="C28" t="s">
        <v>46</v>
      </c>
      <c r="D28">
        <v>28001</v>
      </c>
      <c r="E28">
        <v>37952</v>
      </c>
      <c r="F28">
        <v>51483</v>
      </c>
      <c r="G28">
        <v>0.56999999999999995</v>
      </c>
      <c r="H28">
        <v>0.65500000000000003</v>
      </c>
      <c r="I28">
        <v>0.69199999999999995</v>
      </c>
      <c r="J28">
        <v>0.61499999999999999</v>
      </c>
      <c r="K28">
        <v>0.72199999999999998</v>
      </c>
      <c r="L28">
        <v>0.81200000000000006</v>
      </c>
      <c r="M28">
        <v>0.19</v>
      </c>
      <c r="N28">
        <v>0.39500000000000002</v>
      </c>
      <c r="O28">
        <v>0.60399999999999998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s="3">
        <v>74000.048721206505</v>
      </c>
      <c r="W28" s="3">
        <v>183682.49100000001</v>
      </c>
      <c r="X28" s="3">
        <v>216526.62876576401</v>
      </c>
      <c r="Y28">
        <v>61.9</v>
      </c>
      <c r="Z28">
        <v>68.31</v>
      </c>
      <c r="AA28">
        <v>73.69</v>
      </c>
      <c r="AB28">
        <v>278.45</v>
      </c>
      <c r="AC28">
        <v>471.04</v>
      </c>
      <c r="AD28">
        <v>594.05999999999995</v>
      </c>
      <c r="AE28">
        <v>0.55000000000000004</v>
      </c>
      <c r="AF28">
        <v>0.54</v>
      </c>
      <c r="AG28">
        <v>0.5</v>
      </c>
      <c r="AH28">
        <v>44.77</v>
      </c>
      <c r="AI28">
        <v>21.96</v>
      </c>
      <c r="AJ28">
        <v>16.72</v>
      </c>
      <c r="AK28">
        <v>64.64</v>
      </c>
      <c r="AL28">
        <v>76.489999999999995</v>
      </c>
      <c r="AM28">
        <v>80.55</v>
      </c>
      <c r="AN28">
        <v>20.96</v>
      </c>
      <c r="AO28">
        <v>33.96</v>
      </c>
      <c r="AP28">
        <v>52.05</v>
      </c>
      <c r="AQ28">
        <v>1</v>
      </c>
      <c r="AR28">
        <v>3.64</v>
      </c>
      <c r="AS28">
        <v>5.41</v>
      </c>
      <c r="AT28">
        <v>7.33</v>
      </c>
      <c r="AU28">
        <v>7.92</v>
      </c>
      <c r="AV28">
        <v>8.83</v>
      </c>
      <c r="AW28">
        <v>14.82</v>
      </c>
      <c r="AX28">
        <v>5.36</v>
      </c>
      <c r="AY28">
        <v>3.28</v>
      </c>
      <c r="AZ28">
        <v>43.33</v>
      </c>
      <c r="BA28">
        <v>19.940000000000001</v>
      </c>
      <c r="BB28">
        <v>10.48</v>
      </c>
      <c r="BC28">
        <v>72.02</v>
      </c>
      <c r="BD28">
        <v>44.81</v>
      </c>
      <c r="BE28">
        <v>31.34</v>
      </c>
      <c r="BF28" s="5">
        <v>76.790000000000006</v>
      </c>
      <c r="BG28" s="5">
        <v>86.32</v>
      </c>
      <c r="BH28" s="5">
        <v>89.68</v>
      </c>
      <c r="BI28" s="5">
        <v>76.33</v>
      </c>
      <c r="BJ28" s="5">
        <v>91.27</v>
      </c>
      <c r="BK28" s="5">
        <v>92.17</v>
      </c>
      <c r="BL28" s="5">
        <v>31.78</v>
      </c>
      <c r="BM28" s="5">
        <v>92.53</v>
      </c>
      <c r="BN28" s="5">
        <v>94.43</v>
      </c>
      <c r="BO28" s="5">
        <v>21.07</v>
      </c>
      <c r="BP28" s="5">
        <v>12.6</v>
      </c>
      <c r="BQ28" s="5">
        <v>8</v>
      </c>
    </row>
    <row r="29" spans="1:69" x14ac:dyDescent="0.25">
      <c r="A29">
        <v>28</v>
      </c>
      <c r="B29">
        <v>3301876</v>
      </c>
      <c r="C29" t="s">
        <v>47</v>
      </c>
      <c r="D29">
        <v>10762</v>
      </c>
      <c r="E29">
        <v>16901</v>
      </c>
      <c r="F29">
        <v>22851</v>
      </c>
      <c r="G29">
        <v>0.59</v>
      </c>
      <c r="H29">
        <v>0.70399999999999996</v>
      </c>
      <c r="I29">
        <v>0.74399999999999999</v>
      </c>
      <c r="J29">
        <v>0.7</v>
      </c>
      <c r="K29">
        <v>0.76600000000000001</v>
      </c>
      <c r="L29">
        <v>0.84099999999999997</v>
      </c>
      <c r="M29">
        <v>0.23200000000000001</v>
      </c>
      <c r="N29">
        <v>0.45500000000000002</v>
      </c>
      <c r="O29">
        <v>0.70399999999999996</v>
      </c>
      <c r="P29" t="s">
        <v>18</v>
      </c>
      <c r="Q29" t="s">
        <v>18</v>
      </c>
      <c r="R29" t="s">
        <v>48</v>
      </c>
      <c r="S29" t="s">
        <v>18</v>
      </c>
      <c r="T29" t="s">
        <v>58</v>
      </c>
      <c r="U29" t="s">
        <v>58</v>
      </c>
      <c r="V29" s="3">
        <v>0</v>
      </c>
      <c r="W29" s="3">
        <v>78143.231</v>
      </c>
      <c r="X29" s="3">
        <v>105322.551274786</v>
      </c>
      <c r="Y29">
        <v>67.02</v>
      </c>
      <c r="Z29">
        <v>70.930000000000007</v>
      </c>
      <c r="AA29">
        <v>75.44</v>
      </c>
      <c r="AB29">
        <v>313.55</v>
      </c>
      <c r="AC29">
        <v>639.25</v>
      </c>
      <c r="AD29">
        <v>818.01</v>
      </c>
      <c r="AE29">
        <v>0.56999999999999995</v>
      </c>
      <c r="AF29">
        <v>0.55000000000000004</v>
      </c>
      <c r="AG29">
        <v>0.56000000000000005</v>
      </c>
      <c r="AH29">
        <v>28.52</v>
      </c>
      <c r="AI29">
        <v>16.489999999999998</v>
      </c>
      <c r="AJ29">
        <v>13.5</v>
      </c>
      <c r="AK29">
        <v>74.489999999999995</v>
      </c>
      <c r="AL29">
        <v>80.08</v>
      </c>
      <c r="AM29">
        <v>82.8</v>
      </c>
      <c r="AN29">
        <v>24.82</v>
      </c>
      <c r="AO29">
        <v>41.54</v>
      </c>
      <c r="AP29">
        <v>66.03</v>
      </c>
      <c r="AQ29">
        <v>1.94</v>
      </c>
      <c r="AR29">
        <v>6.91</v>
      </c>
      <c r="AS29">
        <v>10.43</v>
      </c>
      <c r="AT29">
        <v>10.11</v>
      </c>
      <c r="AU29">
        <v>8.33</v>
      </c>
      <c r="AV29">
        <v>9.66</v>
      </c>
      <c r="AW29">
        <v>15.5</v>
      </c>
      <c r="AX29">
        <v>4.71</v>
      </c>
      <c r="AY29">
        <v>2.23</v>
      </c>
      <c r="AZ29">
        <v>41.95</v>
      </c>
      <c r="BA29">
        <v>13.43</v>
      </c>
      <c r="BB29">
        <v>9.25</v>
      </c>
      <c r="BC29">
        <v>67.459999999999994</v>
      </c>
      <c r="BD29">
        <v>35.880000000000003</v>
      </c>
      <c r="BE29">
        <v>25.37</v>
      </c>
      <c r="BF29" s="5">
        <v>79.61</v>
      </c>
      <c r="BG29" s="5">
        <v>69.180000000000007</v>
      </c>
      <c r="BH29" s="5">
        <v>83.97</v>
      </c>
      <c r="BI29" s="5">
        <v>79.459999999999994</v>
      </c>
      <c r="BJ29" s="5">
        <v>87.36</v>
      </c>
      <c r="BK29" s="5">
        <v>93.62</v>
      </c>
      <c r="BL29" s="5">
        <v>29.02</v>
      </c>
      <c r="BM29" s="5">
        <v>93.96</v>
      </c>
      <c r="BN29" s="5">
        <v>99.16</v>
      </c>
      <c r="BO29" s="5">
        <v>17.309999999999999</v>
      </c>
      <c r="BP29" s="5">
        <v>9.61</v>
      </c>
      <c r="BQ29" s="5">
        <v>4.46</v>
      </c>
    </row>
    <row r="30" spans="1:69" x14ac:dyDescent="0.25">
      <c r="A30">
        <v>29</v>
      </c>
      <c r="B30">
        <v>3301900</v>
      </c>
      <c r="C30" t="s">
        <v>49</v>
      </c>
      <c r="D30">
        <v>138558</v>
      </c>
      <c r="E30">
        <v>185423</v>
      </c>
      <c r="F30">
        <v>218008</v>
      </c>
      <c r="G30">
        <v>0.56899999999999995</v>
      </c>
      <c r="H30">
        <v>0.63300000000000001</v>
      </c>
      <c r="I30">
        <v>0.69</v>
      </c>
      <c r="J30">
        <v>0.63</v>
      </c>
      <c r="K30">
        <v>0.70799999999999996</v>
      </c>
      <c r="L30">
        <v>0.81299999999999994</v>
      </c>
      <c r="M30">
        <v>0.19900000000000001</v>
      </c>
      <c r="N30">
        <v>0.377</v>
      </c>
      <c r="O30">
        <v>0.59299999999999997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s="3">
        <v>612836.49242846598</v>
      </c>
      <c r="W30" s="3">
        <v>778512.44400000002</v>
      </c>
      <c r="X30" s="3">
        <v>975608.31498394895</v>
      </c>
      <c r="Y30">
        <v>62.77</v>
      </c>
      <c r="Z30">
        <v>67.5</v>
      </c>
      <c r="AA30">
        <v>73.75</v>
      </c>
      <c r="AB30">
        <v>276.47000000000003</v>
      </c>
      <c r="AC30">
        <v>410.66</v>
      </c>
      <c r="AD30">
        <v>584.35</v>
      </c>
      <c r="AE30">
        <v>0.49</v>
      </c>
      <c r="AF30">
        <v>0.5</v>
      </c>
      <c r="AG30">
        <v>0.48</v>
      </c>
      <c r="AH30">
        <v>41.67</v>
      </c>
      <c r="AI30">
        <v>23.85</v>
      </c>
      <c r="AJ30">
        <v>15.04</v>
      </c>
      <c r="AK30">
        <v>66.34</v>
      </c>
      <c r="AL30">
        <v>74.930000000000007</v>
      </c>
      <c r="AM30">
        <v>80.02</v>
      </c>
      <c r="AN30">
        <v>21.86</v>
      </c>
      <c r="AO30">
        <v>31.42</v>
      </c>
      <c r="AP30">
        <v>52.8</v>
      </c>
      <c r="AQ30">
        <v>1.24</v>
      </c>
      <c r="AR30">
        <v>2.44</v>
      </c>
      <c r="AS30">
        <v>4.7699999999999996</v>
      </c>
      <c r="AT30">
        <v>6.86</v>
      </c>
      <c r="AU30">
        <v>7.62</v>
      </c>
      <c r="AV30">
        <v>8.65</v>
      </c>
      <c r="AW30">
        <v>13.31</v>
      </c>
      <c r="AX30">
        <v>6.14</v>
      </c>
      <c r="AY30">
        <v>3.31</v>
      </c>
      <c r="AZ30">
        <v>37.15</v>
      </c>
      <c r="BA30">
        <v>21.29</v>
      </c>
      <c r="BB30">
        <v>10.210000000000001</v>
      </c>
      <c r="BC30">
        <v>66.72</v>
      </c>
      <c r="BD30">
        <v>47.22</v>
      </c>
      <c r="BE30">
        <v>30.69</v>
      </c>
      <c r="BF30" s="5">
        <v>68.959999999999994</v>
      </c>
      <c r="BG30" s="5">
        <v>78.069999999999993</v>
      </c>
      <c r="BH30" s="5">
        <v>88.73</v>
      </c>
      <c r="BI30" s="5">
        <v>68.31</v>
      </c>
      <c r="BJ30" s="5">
        <v>80.55</v>
      </c>
      <c r="BK30" s="5">
        <v>86.54</v>
      </c>
      <c r="BL30" s="5">
        <v>32.28</v>
      </c>
      <c r="BM30" s="5">
        <v>62.42</v>
      </c>
      <c r="BN30" s="5">
        <v>93.06</v>
      </c>
      <c r="BO30" s="5">
        <v>17.93</v>
      </c>
      <c r="BP30" s="5">
        <v>11.44</v>
      </c>
      <c r="BQ30" s="5">
        <v>6.98</v>
      </c>
    </row>
    <row r="31" spans="1:69" x14ac:dyDescent="0.25">
      <c r="A31">
        <v>30</v>
      </c>
      <c r="B31">
        <v>3302007</v>
      </c>
      <c r="C31" t="s">
        <v>50</v>
      </c>
      <c r="D31">
        <v>62372</v>
      </c>
      <c r="E31">
        <v>82003</v>
      </c>
      <c r="F31">
        <v>109091</v>
      </c>
      <c r="G31">
        <v>0.59499999999999997</v>
      </c>
      <c r="H31">
        <v>0.66300000000000003</v>
      </c>
      <c r="I31">
        <v>0.70299999999999996</v>
      </c>
      <c r="J31">
        <v>0.65200000000000002</v>
      </c>
      <c r="K31">
        <v>0.72399999999999998</v>
      </c>
      <c r="L31">
        <v>0.81399999999999995</v>
      </c>
      <c r="M31">
        <v>0.29099999999999998</v>
      </c>
      <c r="N31">
        <v>0.42599999999999999</v>
      </c>
      <c r="O31">
        <v>0.63800000000000001</v>
      </c>
      <c r="P31" t="s">
        <v>19</v>
      </c>
      <c r="Q31" t="s">
        <v>19</v>
      </c>
      <c r="R31" t="s">
        <v>19</v>
      </c>
      <c r="S31" t="s">
        <v>24</v>
      </c>
      <c r="T31" t="s">
        <v>19</v>
      </c>
      <c r="U31" t="s">
        <v>18</v>
      </c>
      <c r="V31" s="3">
        <v>470151.25598221901</v>
      </c>
      <c r="W31" s="3">
        <v>1017259.449</v>
      </c>
      <c r="X31" s="3">
        <v>1911944.68235264</v>
      </c>
      <c r="Y31">
        <v>64.11</v>
      </c>
      <c r="Z31">
        <v>68.430000000000007</v>
      </c>
      <c r="AA31">
        <v>73.84</v>
      </c>
      <c r="AB31">
        <v>324.74</v>
      </c>
      <c r="AC31">
        <v>493.91</v>
      </c>
      <c r="AD31">
        <v>635.5</v>
      </c>
      <c r="AE31">
        <v>0.52</v>
      </c>
      <c r="AF31">
        <v>0.52</v>
      </c>
      <c r="AG31">
        <v>0.47</v>
      </c>
      <c r="AH31">
        <v>37.21</v>
      </c>
      <c r="AI31">
        <v>21.7</v>
      </c>
      <c r="AJ31">
        <v>15.7</v>
      </c>
      <c r="AK31">
        <v>68.92</v>
      </c>
      <c r="AL31">
        <v>76.7</v>
      </c>
      <c r="AM31">
        <v>80.48</v>
      </c>
      <c r="AN31">
        <v>29.76</v>
      </c>
      <c r="AO31">
        <v>38.950000000000003</v>
      </c>
      <c r="AP31">
        <v>57.53</v>
      </c>
      <c r="AQ31">
        <v>3.21</v>
      </c>
      <c r="AR31">
        <v>3.49</v>
      </c>
      <c r="AS31">
        <v>5.54</v>
      </c>
      <c r="AT31">
        <v>8.08</v>
      </c>
      <c r="AU31">
        <v>8.49</v>
      </c>
      <c r="AV31">
        <v>8.9</v>
      </c>
      <c r="AW31">
        <v>11.65</v>
      </c>
      <c r="AX31">
        <v>5.05</v>
      </c>
      <c r="AY31">
        <v>2.85</v>
      </c>
      <c r="AZ31">
        <v>33.61</v>
      </c>
      <c r="BA31">
        <v>20.16</v>
      </c>
      <c r="BB31">
        <v>8.9499999999999993</v>
      </c>
      <c r="BC31">
        <v>62.28</v>
      </c>
      <c r="BD31">
        <v>42.06</v>
      </c>
      <c r="BE31">
        <v>27.62</v>
      </c>
      <c r="BF31" s="5">
        <v>88.04</v>
      </c>
      <c r="BG31" s="5">
        <v>90.64</v>
      </c>
      <c r="BH31" s="5">
        <v>95.54</v>
      </c>
      <c r="BI31" s="5">
        <v>86.51</v>
      </c>
      <c r="BJ31" s="5">
        <v>91.69</v>
      </c>
      <c r="BK31" s="5">
        <v>93.15</v>
      </c>
      <c r="BL31" s="5">
        <v>26.53</v>
      </c>
      <c r="BM31" s="5">
        <v>91.54</v>
      </c>
      <c r="BN31" s="5">
        <v>98.83</v>
      </c>
      <c r="BO31" s="5">
        <v>16.27</v>
      </c>
      <c r="BP31" s="5">
        <v>9.91</v>
      </c>
      <c r="BQ31" s="5">
        <v>5.76</v>
      </c>
    </row>
    <row r="32" spans="1:69" x14ac:dyDescent="0.25">
      <c r="A32">
        <v>31</v>
      </c>
      <c r="B32">
        <v>3302056</v>
      </c>
      <c r="C32" t="s">
        <v>51</v>
      </c>
      <c r="D32">
        <v>12764</v>
      </c>
      <c r="E32">
        <v>12621</v>
      </c>
      <c r="F32">
        <v>14063</v>
      </c>
      <c r="G32">
        <v>0.56699999999999995</v>
      </c>
      <c r="H32">
        <v>0.63800000000000001</v>
      </c>
      <c r="I32">
        <v>0.69199999999999995</v>
      </c>
      <c r="J32">
        <v>0.65900000000000003</v>
      </c>
      <c r="K32">
        <v>0.69899999999999995</v>
      </c>
      <c r="L32">
        <v>0.79200000000000004</v>
      </c>
      <c r="M32">
        <v>0.26400000000000001</v>
      </c>
      <c r="N32">
        <v>0.39600000000000002</v>
      </c>
      <c r="O32">
        <v>0.59499999999999997</v>
      </c>
      <c r="P32" t="s">
        <v>19</v>
      </c>
      <c r="Q32" t="s">
        <v>19</v>
      </c>
      <c r="R32" t="s">
        <v>19</v>
      </c>
      <c r="S32" t="s">
        <v>19</v>
      </c>
      <c r="T32" t="s">
        <v>19</v>
      </c>
      <c r="U32" t="s">
        <v>19</v>
      </c>
      <c r="V32" s="3">
        <v>28793.368812261899</v>
      </c>
      <c r="W32" s="3">
        <v>56343.591</v>
      </c>
      <c r="X32" s="3">
        <v>59933.7560685797</v>
      </c>
      <c r="Y32">
        <v>64.55</v>
      </c>
      <c r="Z32">
        <v>66.95</v>
      </c>
      <c r="AA32">
        <v>72.52</v>
      </c>
      <c r="AB32">
        <v>273.22000000000003</v>
      </c>
      <c r="AC32">
        <v>423.64</v>
      </c>
      <c r="AD32">
        <v>593.88</v>
      </c>
      <c r="AE32">
        <v>0.59</v>
      </c>
      <c r="AF32">
        <v>0.53</v>
      </c>
      <c r="AG32">
        <v>0.47</v>
      </c>
      <c r="AH32">
        <v>35.79</v>
      </c>
      <c r="AI32">
        <v>25.17</v>
      </c>
      <c r="AJ32">
        <v>17.7</v>
      </c>
      <c r="AK32">
        <v>69.78</v>
      </c>
      <c r="AL32">
        <v>73.88</v>
      </c>
      <c r="AM32">
        <v>78.489999999999995</v>
      </c>
      <c r="AN32">
        <v>19.63</v>
      </c>
      <c r="AO32">
        <v>27.54</v>
      </c>
      <c r="AP32">
        <v>46.36</v>
      </c>
      <c r="AQ32">
        <v>1.79</v>
      </c>
      <c r="AR32">
        <v>3.18</v>
      </c>
      <c r="AS32">
        <v>7.22</v>
      </c>
      <c r="AT32">
        <v>8.0500000000000007</v>
      </c>
      <c r="AU32">
        <v>8.27</v>
      </c>
      <c r="AV32">
        <v>8.89</v>
      </c>
      <c r="AW32">
        <v>17.46</v>
      </c>
      <c r="AX32">
        <v>6.26</v>
      </c>
      <c r="AY32">
        <v>2.94</v>
      </c>
      <c r="AZ32">
        <v>49.77</v>
      </c>
      <c r="BA32">
        <v>24.48</v>
      </c>
      <c r="BB32">
        <v>10.16</v>
      </c>
      <c r="BC32">
        <v>75.650000000000006</v>
      </c>
      <c r="BD32">
        <v>48.75</v>
      </c>
      <c r="BE32">
        <v>28.32</v>
      </c>
      <c r="BF32" s="5">
        <v>72.94</v>
      </c>
      <c r="BG32" s="5">
        <v>86.08</v>
      </c>
      <c r="BH32" s="5">
        <v>95.26</v>
      </c>
      <c r="BI32" s="5">
        <v>71.290000000000006</v>
      </c>
      <c r="BJ32" s="5">
        <v>88.15</v>
      </c>
      <c r="BK32" s="5">
        <v>98.32</v>
      </c>
      <c r="BL32" s="5">
        <v>81.67</v>
      </c>
      <c r="BM32" s="5">
        <v>91.14</v>
      </c>
      <c r="BN32" s="5">
        <v>97.01</v>
      </c>
      <c r="BO32" s="5">
        <v>24.84</v>
      </c>
      <c r="BP32" s="5">
        <v>17.29</v>
      </c>
      <c r="BQ32" s="5">
        <v>11.61</v>
      </c>
    </row>
    <row r="33" spans="1:69" x14ac:dyDescent="0.25">
      <c r="A33">
        <v>32</v>
      </c>
      <c r="B33">
        <v>3302106</v>
      </c>
      <c r="C33" t="s">
        <v>52</v>
      </c>
      <c r="D33">
        <v>22933</v>
      </c>
      <c r="E33">
        <v>23003</v>
      </c>
      <c r="F33">
        <v>22899</v>
      </c>
      <c r="G33">
        <v>0.57599999999999996</v>
      </c>
      <c r="H33">
        <v>0.68500000000000005</v>
      </c>
      <c r="I33">
        <v>0.69599999999999995</v>
      </c>
      <c r="J33">
        <v>0.7</v>
      </c>
      <c r="K33">
        <v>0.75900000000000001</v>
      </c>
      <c r="L33">
        <v>0.82</v>
      </c>
      <c r="M33">
        <v>0.30499999999999999</v>
      </c>
      <c r="N33">
        <v>0.47499999999999998</v>
      </c>
      <c r="O33">
        <v>0.63500000000000001</v>
      </c>
      <c r="P33" t="s">
        <v>18</v>
      </c>
      <c r="Q33" t="s">
        <v>18</v>
      </c>
      <c r="R33" t="s">
        <v>19</v>
      </c>
      <c r="S33" t="s">
        <v>48</v>
      </c>
      <c r="T33" t="s">
        <v>58</v>
      </c>
      <c r="U33" t="s">
        <v>48</v>
      </c>
      <c r="V33" s="3">
        <v>72567.272372430103</v>
      </c>
      <c r="W33" s="3">
        <v>141291.22500000001</v>
      </c>
      <c r="X33" s="3">
        <v>115164.846546292</v>
      </c>
      <c r="Y33">
        <v>66.989999999999995</v>
      </c>
      <c r="Z33">
        <v>70.540000000000006</v>
      </c>
      <c r="AA33">
        <v>74.180000000000007</v>
      </c>
      <c r="AB33">
        <v>287.58999999999997</v>
      </c>
      <c r="AC33">
        <v>566.29999999999995</v>
      </c>
      <c r="AD33">
        <v>607.17999999999995</v>
      </c>
      <c r="AE33">
        <v>0.59</v>
      </c>
      <c r="AF33">
        <v>0.62</v>
      </c>
      <c r="AG33">
        <v>0.49</v>
      </c>
      <c r="AH33">
        <v>28.59</v>
      </c>
      <c r="AI33">
        <v>17.260000000000002</v>
      </c>
      <c r="AJ33">
        <v>15.2</v>
      </c>
      <c r="AK33">
        <v>74.44</v>
      </c>
      <c r="AL33">
        <v>79.47</v>
      </c>
      <c r="AM33">
        <v>80.98</v>
      </c>
      <c r="AN33">
        <v>28.66</v>
      </c>
      <c r="AO33">
        <v>35.32</v>
      </c>
      <c r="AP33">
        <v>47.23</v>
      </c>
      <c r="AQ33">
        <v>2.54</v>
      </c>
      <c r="AR33">
        <v>4.09</v>
      </c>
      <c r="AS33">
        <v>6.44</v>
      </c>
      <c r="AT33">
        <v>8.6999999999999993</v>
      </c>
      <c r="AU33">
        <v>9</v>
      </c>
      <c r="AV33">
        <v>9.4499999999999993</v>
      </c>
      <c r="AW33">
        <v>20.59</v>
      </c>
      <c r="AX33">
        <v>4.32</v>
      </c>
      <c r="AY33">
        <v>2.58</v>
      </c>
      <c r="AZ33">
        <v>48.29</v>
      </c>
      <c r="BA33">
        <v>21.63</v>
      </c>
      <c r="BB33">
        <v>10.53</v>
      </c>
      <c r="BC33">
        <v>73.77</v>
      </c>
      <c r="BD33">
        <v>49.59</v>
      </c>
      <c r="BE33">
        <v>31.38</v>
      </c>
      <c r="BF33" s="5">
        <v>79.41</v>
      </c>
      <c r="BG33" s="5">
        <v>93.57</v>
      </c>
      <c r="BH33" s="5">
        <v>96.28</v>
      </c>
      <c r="BI33" s="5">
        <v>77.09</v>
      </c>
      <c r="BJ33" s="5">
        <v>92.2</v>
      </c>
      <c r="BK33" s="5">
        <v>97.59</v>
      </c>
      <c r="BL33" s="5">
        <v>72.88</v>
      </c>
      <c r="BM33" s="5">
        <v>93.26</v>
      </c>
      <c r="BN33" s="5">
        <v>97.86</v>
      </c>
      <c r="BO33" s="5">
        <v>23</v>
      </c>
      <c r="BP33" s="5">
        <v>14.18</v>
      </c>
      <c r="BQ33" s="5">
        <v>11.66</v>
      </c>
    </row>
    <row r="34" spans="1:69" x14ac:dyDescent="0.25">
      <c r="A34">
        <v>33</v>
      </c>
      <c r="B34">
        <v>3302205</v>
      </c>
      <c r="C34" t="s">
        <v>53</v>
      </c>
      <c r="D34">
        <v>78000</v>
      </c>
      <c r="E34">
        <v>86720</v>
      </c>
      <c r="F34">
        <v>95841</v>
      </c>
      <c r="G34">
        <v>0.63</v>
      </c>
      <c r="H34">
        <v>0.67</v>
      </c>
      <c r="I34">
        <v>0.71599999999999997</v>
      </c>
      <c r="J34">
        <v>0.70299999999999996</v>
      </c>
      <c r="K34">
        <v>0.75900000000000001</v>
      </c>
      <c r="L34">
        <v>0.83699999999999997</v>
      </c>
      <c r="M34">
        <v>0.30099999999999999</v>
      </c>
      <c r="N34">
        <v>0.47699999999999998</v>
      </c>
      <c r="O34">
        <v>0.64900000000000002</v>
      </c>
      <c r="P34" t="s">
        <v>18</v>
      </c>
      <c r="Q34" t="s">
        <v>18</v>
      </c>
      <c r="R34" t="s">
        <v>18</v>
      </c>
      <c r="S34" t="s">
        <v>58</v>
      </c>
      <c r="T34" t="s">
        <v>58</v>
      </c>
      <c r="U34" t="s">
        <v>58</v>
      </c>
      <c r="V34" s="3">
        <v>279532.63499104301</v>
      </c>
      <c r="W34" s="3">
        <v>562693.63899999997</v>
      </c>
      <c r="X34" s="3">
        <v>628423.60137101403</v>
      </c>
      <c r="Y34">
        <v>67.150000000000006</v>
      </c>
      <c r="Z34">
        <v>70.540000000000006</v>
      </c>
      <c r="AA34">
        <v>75.239999999999995</v>
      </c>
      <c r="AB34">
        <v>403.5</v>
      </c>
      <c r="AC34">
        <v>516.30999999999995</v>
      </c>
      <c r="AD34">
        <v>688.83</v>
      </c>
      <c r="AE34">
        <v>0.64</v>
      </c>
      <c r="AF34">
        <v>0.54</v>
      </c>
      <c r="AG34">
        <v>0.47</v>
      </c>
      <c r="AH34">
        <v>28.17</v>
      </c>
      <c r="AI34">
        <v>17.260000000000002</v>
      </c>
      <c r="AJ34">
        <v>12.66</v>
      </c>
      <c r="AK34">
        <v>74.73</v>
      </c>
      <c r="AL34">
        <v>79.47</v>
      </c>
      <c r="AM34">
        <v>82.01</v>
      </c>
      <c r="AN34">
        <v>30.08</v>
      </c>
      <c r="AO34">
        <v>37.909999999999997</v>
      </c>
      <c r="AP34">
        <v>53.64</v>
      </c>
      <c r="AQ34">
        <v>4.4800000000000004</v>
      </c>
      <c r="AR34">
        <v>5.9</v>
      </c>
      <c r="AS34">
        <v>10.69</v>
      </c>
      <c r="AT34">
        <v>8.15</v>
      </c>
      <c r="AU34">
        <v>8.6999999999999993</v>
      </c>
      <c r="AV34">
        <v>9.14</v>
      </c>
      <c r="AW34">
        <v>13.28</v>
      </c>
      <c r="AX34">
        <v>4.34</v>
      </c>
      <c r="AY34">
        <v>1.35</v>
      </c>
      <c r="AZ34">
        <v>39.44</v>
      </c>
      <c r="BA34">
        <v>18.13</v>
      </c>
      <c r="BB34">
        <v>6.57</v>
      </c>
      <c r="BC34">
        <v>64.95</v>
      </c>
      <c r="BD34">
        <v>42.53</v>
      </c>
      <c r="BE34">
        <v>23.19</v>
      </c>
      <c r="BF34" s="5">
        <v>85.38</v>
      </c>
      <c r="BG34" s="5">
        <v>94.98</v>
      </c>
      <c r="BH34" s="5">
        <v>96.62</v>
      </c>
      <c r="BI34" s="5">
        <v>84.5</v>
      </c>
      <c r="BJ34" s="5">
        <v>95.38</v>
      </c>
      <c r="BK34" s="5">
        <v>98.69</v>
      </c>
      <c r="BL34" s="5">
        <v>68.84</v>
      </c>
      <c r="BM34" s="5">
        <v>95.7</v>
      </c>
      <c r="BN34" s="5">
        <v>98.85</v>
      </c>
      <c r="BO34" s="5">
        <v>20.079999999999998</v>
      </c>
      <c r="BP34" s="5">
        <v>12.98</v>
      </c>
      <c r="BQ34" s="5">
        <v>8.01</v>
      </c>
    </row>
    <row r="35" spans="1:69" x14ac:dyDescent="0.25">
      <c r="A35">
        <v>34</v>
      </c>
      <c r="B35">
        <v>3302254</v>
      </c>
      <c r="C35" t="s">
        <v>54</v>
      </c>
      <c r="D35">
        <v>16073</v>
      </c>
      <c r="E35">
        <v>24739</v>
      </c>
      <c r="F35">
        <v>28783</v>
      </c>
      <c r="G35">
        <v>0.65800000000000003</v>
      </c>
      <c r="H35">
        <v>0.68899999999999995</v>
      </c>
      <c r="I35">
        <v>0.73499999999999999</v>
      </c>
      <c r="J35">
        <v>0.755</v>
      </c>
      <c r="K35">
        <v>0.78300000000000003</v>
      </c>
      <c r="L35">
        <v>0.83599999999999997</v>
      </c>
      <c r="M35">
        <v>0.27200000000000002</v>
      </c>
      <c r="N35">
        <v>0.51700000000000002</v>
      </c>
      <c r="O35">
        <v>0.65200000000000002</v>
      </c>
      <c r="P35" t="s">
        <v>18</v>
      </c>
      <c r="Q35" t="s">
        <v>18</v>
      </c>
      <c r="R35" t="s">
        <v>18</v>
      </c>
      <c r="S35" t="s">
        <v>24</v>
      </c>
      <c r="T35" t="s">
        <v>58</v>
      </c>
      <c r="U35" t="s">
        <v>58</v>
      </c>
      <c r="V35" s="3">
        <v>83480.758669802395</v>
      </c>
      <c r="W35" s="3">
        <v>478133.266</v>
      </c>
      <c r="X35" s="3">
        <v>628951.72259259003</v>
      </c>
      <c r="Y35">
        <v>70.319999999999993</v>
      </c>
      <c r="Z35">
        <v>71.959999999999994</v>
      </c>
      <c r="AA35">
        <v>75.16</v>
      </c>
      <c r="AB35">
        <v>481.46</v>
      </c>
      <c r="AC35">
        <v>581.17999999999995</v>
      </c>
      <c r="AD35">
        <v>773.48</v>
      </c>
      <c r="AE35">
        <v>0.57999999999999996</v>
      </c>
      <c r="AF35">
        <v>0.54</v>
      </c>
      <c r="AG35">
        <v>0.51</v>
      </c>
      <c r="AH35">
        <v>20.260000000000002</v>
      </c>
      <c r="AI35">
        <v>14.59</v>
      </c>
      <c r="AJ35">
        <v>13.8</v>
      </c>
      <c r="AK35">
        <v>80.56</v>
      </c>
      <c r="AL35">
        <v>81.63</v>
      </c>
      <c r="AM35">
        <v>82.4</v>
      </c>
      <c r="AN35">
        <v>29.52</v>
      </c>
      <c r="AO35">
        <v>42.61</v>
      </c>
      <c r="AP35">
        <v>59.28</v>
      </c>
      <c r="AQ35">
        <v>7.1</v>
      </c>
      <c r="AR35">
        <v>7.66</v>
      </c>
      <c r="AS35">
        <v>9.98</v>
      </c>
      <c r="AT35">
        <v>7.21</v>
      </c>
      <c r="AU35">
        <v>9.02</v>
      </c>
      <c r="AV35">
        <v>9.36</v>
      </c>
      <c r="AW35">
        <v>7.52</v>
      </c>
      <c r="AX35">
        <v>2.83</v>
      </c>
      <c r="AY35">
        <v>1.08</v>
      </c>
      <c r="AZ35">
        <v>28.37</v>
      </c>
      <c r="BA35">
        <v>14.21</v>
      </c>
      <c r="BB35">
        <v>7.13</v>
      </c>
      <c r="BC35">
        <v>49.56</v>
      </c>
      <c r="BD35">
        <v>40.61</v>
      </c>
      <c r="BE35">
        <v>23.17</v>
      </c>
      <c r="BF35" s="5">
        <v>92.33</v>
      </c>
      <c r="BG35" s="5">
        <v>92.73</v>
      </c>
      <c r="BH35" s="5">
        <v>93.42</v>
      </c>
      <c r="BI35" s="5">
        <v>91.05</v>
      </c>
      <c r="BJ35" s="5">
        <v>97.36</v>
      </c>
      <c r="BK35" s="5">
        <v>98.71</v>
      </c>
      <c r="BL35" s="5">
        <v>99.03</v>
      </c>
      <c r="BM35" s="5">
        <v>99.66</v>
      </c>
      <c r="BN35" s="5">
        <v>97.83</v>
      </c>
      <c r="BO35" s="5">
        <v>15.15</v>
      </c>
      <c r="BP35" s="5">
        <v>8.52</v>
      </c>
      <c r="BQ35" s="5">
        <v>6.16</v>
      </c>
    </row>
    <row r="36" spans="1:69" x14ac:dyDescent="0.25">
      <c r="A36">
        <v>35</v>
      </c>
      <c r="B36">
        <v>3302270</v>
      </c>
      <c r="C36" t="s">
        <v>55</v>
      </c>
      <c r="D36">
        <v>65962</v>
      </c>
      <c r="E36">
        <v>83278</v>
      </c>
      <c r="F36">
        <v>95492</v>
      </c>
      <c r="G36">
        <v>0.54300000000000004</v>
      </c>
      <c r="H36">
        <v>0.59699999999999998</v>
      </c>
      <c r="I36">
        <v>0.63700000000000001</v>
      </c>
      <c r="J36">
        <v>0.626</v>
      </c>
      <c r="K36">
        <v>0.69399999999999995</v>
      </c>
      <c r="L36">
        <v>0.80900000000000005</v>
      </c>
      <c r="M36">
        <v>0.217</v>
      </c>
      <c r="N36">
        <v>0.35699999999999998</v>
      </c>
      <c r="O36">
        <v>0.55500000000000005</v>
      </c>
      <c r="P36" t="s">
        <v>19</v>
      </c>
      <c r="Q36" t="s">
        <v>19</v>
      </c>
      <c r="R36" t="s">
        <v>19</v>
      </c>
      <c r="S36" t="s">
        <v>19</v>
      </c>
      <c r="T36" t="s">
        <v>19</v>
      </c>
      <c r="U36" t="s">
        <v>19</v>
      </c>
      <c r="V36" s="3">
        <v>117110.872258805</v>
      </c>
      <c r="W36" s="3">
        <v>233632.361</v>
      </c>
      <c r="X36" s="3">
        <v>409112.64443768997</v>
      </c>
      <c r="Y36">
        <v>62.56</v>
      </c>
      <c r="Z36">
        <v>66.66</v>
      </c>
      <c r="AA36">
        <v>73.510000000000005</v>
      </c>
      <c r="AB36">
        <v>235.1</v>
      </c>
      <c r="AC36">
        <v>327.8</v>
      </c>
      <c r="AD36">
        <v>420.15</v>
      </c>
      <c r="AE36">
        <v>0.44</v>
      </c>
      <c r="AF36">
        <v>0.49</v>
      </c>
      <c r="AG36">
        <v>0.42</v>
      </c>
      <c r="AH36">
        <v>42.4</v>
      </c>
      <c r="AI36">
        <v>25.9</v>
      </c>
      <c r="AJ36">
        <v>16.2</v>
      </c>
      <c r="AK36">
        <v>65.930000000000007</v>
      </c>
      <c r="AL36">
        <v>73.31</v>
      </c>
      <c r="AM36">
        <v>79.989999999999995</v>
      </c>
      <c r="AN36">
        <v>22.81</v>
      </c>
      <c r="AO36">
        <v>29.13</v>
      </c>
      <c r="AP36">
        <v>47.18</v>
      </c>
      <c r="AQ36">
        <v>0.94</v>
      </c>
      <c r="AR36">
        <v>1.1000000000000001</v>
      </c>
      <c r="AS36">
        <v>2.4300000000000002</v>
      </c>
      <c r="AT36">
        <v>7.01</v>
      </c>
      <c r="AU36">
        <v>8.1300000000000008</v>
      </c>
      <c r="AV36">
        <v>8.61</v>
      </c>
      <c r="AW36">
        <v>13.12</v>
      </c>
      <c r="AX36">
        <v>11.03</v>
      </c>
      <c r="AY36">
        <v>4.09</v>
      </c>
      <c r="AZ36">
        <v>40.11</v>
      </c>
      <c r="BA36">
        <v>30.48</v>
      </c>
      <c r="BB36">
        <v>14.19</v>
      </c>
      <c r="BC36">
        <v>70.739999999999995</v>
      </c>
      <c r="BD36">
        <v>56.66</v>
      </c>
      <c r="BE36">
        <v>39.85</v>
      </c>
      <c r="BF36" s="5">
        <v>69.959999999999994</v>
      </c>
      <c r="BG36" s="5">
        <v>78.75</v>
      </c>
      <c r="BH36" s="5">
        <v>95.7</v>
      </c>
      <c r="BI36" s="5">
        <v>67.739999999999995</v>
      </c>
      <c r="BJ36" s="5">
        <v>76.77</v>
      </c>
      <c r="BK36" s="5">
        <v>93.19</v>
      </c>
      <c r="BL36" s="5">
        <v>8.14</v>
      </c>
      <c r="BM36" s="5">
        <v>57.02</v>
      </c>
      <c r="BN36" s="5">
        <v>84.86</v>
      </c>
      <c r="BO36" s="5">
        <v>19.97</v>
      </c>
      <c r="BP36" s="5">
        <v>13.23</v>
      </c>
      <c r="BQ36" s="5">
        <v>7.58</v>
      </c>
    </row>
    <row r="37" spans="1:69" x14ac:dyDescent="0.25">
      <c r="A37">
        <v>36</v>
      </c>
      <c r="B37">
        <v>3302304</v>
      </c>
      <c r="C37" t="s">
        <v>56</v>
      </c>
      <c r="D37">
        <v>7464</v>
      </c>
      <c r="E37">
        <v>7909</v>
      </c>
      <c r="F37">
        <v>7487</v>
      </c>
      <c r="G37">
        <v>0.52700000000000002</v>
      </c>
      <c r="H37">
        <v>0.59699999999999998</v>
      </c>
      <c r="I37">
        <v>0.64900000000000002</v>
      </c>
      <c r="J37">
        <v>0.63200000000000001</v>
      </c>
      <c r="K37">
        <v>0.73099999999999998</v>
      </c>
      <c r="L37">
        <v>0.8</v>
      </c>
      <c r="M37">
        <v>0.247</v>
      </c>
      <c r="N37">
        <v>0.40400000000000003</v>
      </c>
      <c r="O37">
        <v>0.57499999999999996</v>
      </c>
      <c r="P37" t="s">
        <v>19</v>
      </c>
      <c r="Q37" t="s">
        <v>19</v>
      </c>
      <c r="R37" t="s">
        <v>19</v>
      </c>
      <c r="S37" t="s">
        <v>19</v>
      </c>
      <c r="T37" t="s">
        <v>19</v>
      </c>
      <c r="U37" t="s">
        <v>19</v>
      </c>
      <c r="V37" s="3">
        <v>13849.663095690899</v>
      </c>
      <c r="W37" s="3">
        <v>28514.388999999999</v>
      </c>
      <c r="X37" s="3">
        <v>34340.3796694751</v>
      </c>
      <c r="Y37">
        <v>62.93</v>
      </c>
      <c r="Z37">
        <v>68.83</v>
      </c>
      <c r="AA37">
        <v>72.97</v>
      </c>
      <c r="AB37">
        <v>212.88</v>
      </c>
      <c r="AC37">
        <v>328.15</v>
      </c>
      <c r="AD37">
        <v>453.97</v>
      </c>
      <c r="AE37">
        <v>0.61</v>
      </c>
      <c r="AF37">
        <v>0.49</v>
      </c>
      <c r="AG37">
        <v>0.46</v>
      </c>
      <c r="AH37">
        <v>41.12</v>
      </c>
      <c r="AI37">
        <v>20.82</v>
      </c>
      <c r="AJ37">
        <v>17</v>
      </c>
      <c r="AK37">
        <v>66.650000000000006</v>
      </c>
      <c r="AL37">
        <v>76.77</v>
      </c>
      <c r="AM37">
        <v>79.17</v>
      </c>
      <c r="AN37">
        <v>22.88</v>
      </c>
      <c r="AO37">
        <v>29.15</v>
      </c>
      <c r="AP37">
        <v>41.56</v>
      </c>
      <c r="AQ37">
        <v>3.97</v>
      </c>
      <c r="AR37">
        <v>2.91</v>
      </c>
      <c r="AS37">
        <v>7.14</v>
      </c>
      <c r="AT37">
        <v>6.52</v>
      </c>
      <c r="AU37">
        <v>8.2799999999999994</v>
      </c>
      <c r="AV37">
        <v>9.24</v>
      </c>
      <c r="AW37">
        <v>32.11</v>
      </c>
      <c r="AX37">
        <v>8.1</v>
      </c>
      <c r="AY37">
        <v>3.52</v>
      </c>
      <c r="AZ37">
        <v>66.88</v>
      </c>
      <c r="BA37">
        <v>29.1</v>
      </c>
      <c r="BB37">
        <v>14.7</v>
      </c>
      <c r="BC37">
        <v>83.38</v>
      </c>
      <c r="BD37">
        <v>59</v>
      </c>
      <c r="BE37">
        <v>42.59</v>
      </c>
      <c r="BF37" s="5">
        <v>58.62</v>
      </c>
      <c r="BG37" s="5">
        <v>88.84</v>
      </c>
      <c r="BH37" s="5">
        <v>94.61</v>
      </c>
      <c r="BI37" s="5">
        <v>57.23</v>
      </c>
      <c r="BJ37" s="5">
        <v>88.12</v>
      </c>
      <c r="BK37" s="5">
        <v>97.52</v>
      </c>
      <c r="BL37" s="5">
        <v>64.400000000000006</v>
      </c>
      <c r="BM37" s="5">
        <v>91.78</v>
      </c>
      <c r="BN37" s="5">
        <v>98.37</v>
      </c>
      <c r="BO37" s="5">
        <v>28.24</v>
      </c>
      <c r="BP37" s="5">
        <v>20.059999999999999</v>
      </c>
      <c r="BQ37" s="5">
        <v>14.67</v>
      </c>
    </row>
    <row r="38" spans="1:69" x14ac:dyDescent="0.25">
      <c r="A38">
        <v>37</v>
      </c>
      <c r="B38">
        <v>3302403</v>
      </c>
      <c r="C38" t="s">
        <v>57</v>
      </c>
      <c r="D38">
        <v>93657</v>
      </c>
      <c r="E38">
        <v>132404</v>
      </c>
      <c r="F38">
        <v>206728</v>
      </c>
      <c r="G38">
        <v>0.68300000000000005</v>
      </c>
      <c r="H38">
        <v>0.73699999999999999</v>
      </c>
      <c r="I38">
        <v>0.79200000000000004</v>
      </c>
      <c r="J38">
        <v>0.66300000000000003</v>
      </c>
      <c r="K38">
        <v>0.751</v>
      </c>
      <c r="L38">
        <v>0.82799999999999996</v>
      </c>
      <c r="M38">
        <v>0.33700000000000002</v>
      </c>
      <c r="N38">
        <v>0.53100000000000003</v>
      </c>
      <c r="O38">
        <v>0.68100000000000005</v>
      </c>
      <c r="P38" t="s">
        <v>24</v>
      </c>
      <c r="Q38" t="s">
        <v>58</v>
      </c>
      <c r="R38" t="s">
        <v>24</v>
      </c>
      <c r="S38" t="s">
        <v>24</v>
      </c>
      <c r="T38" t="s">
        <v>58</v>
      </c>
      <c r="U38" t="s">
        <v>58</v>
      </c>
      <c r="V38" s="3">
        <v>2679832.37790799</v>
      </c>
      <c r="W38" s="3">
        <v>1872297.7649999999</v>
      </c>
      <c r="X38" s="3">
        <v>5027760.5800190801</v>
      </c>
      <c r="Y38">
        <v>64.75</v>
      </c>
      <c r="Z38">
        <v>70.06</v>
      </c>
      <c r="AA38">
        <v>74.66</v>
      </c>
      <c r="AB38">
        <v>561.15</v>
      </c>
      <c r="AC38">
        <v>786.54</v>
      </c>
      <c r="AD38">
        <v>1103.42</v>
      </c>
      <c r="AE38">
        <v>0.56999999999999995</v>
      </c>
      <c r="AF38">
        <v>0.56000000000000005</v>
      </c>
      <c r="AG38">
        <v>0.56000000000000005</v>
      </c>
      <c r="AH38">
        <v>35.15</v>
      </c>
      <c r="AI38">
        <v>18.21</v>
      </c>
      <c r="AJ38">
        <v>13.6</v>
      </c>
      <c r="AK38">
        <v>70.17</v>
      </c>
      <c r="AL38">
        <v>78.73</v>
      </c>
      <c r="AM38">
        <v>81.260000000000005</v>
      </c>
      <c r="AN38">
        <v>38.92</v>
      </c>
      <c r="AO38">
        <v>47.37</v>
      </c>
      <c r="AP38">
        <v>67.8</v>
      </c>
      <c r="AQ38">
        <v>7.89</v>
      </c>
      <c r="AR38">
        <v>7.09</v>
      </c>
      <c r="AS38">
        <v>12.75</v>
      </c>
      <c r="AT38">
        <v>7.96</v>
      </c>
      <c r="AU38">
        <v>8.92</v>
      </c>
      <c r="AV38">
        <v>8.5299999999999994</v>
      </c>
      <c r="AW38">
        <v>6.44</v>
      </c>
      <c r="AX38">
        <v>1.85</v>
      </c>
      <c r="AY38">
        <v>1.38</v>
      </c>
      <c r="AZ38">
        <v>22.72</v>
      </c>
      <c r="BA38">
        <v>9.77</v>
      </c>
      <c r="BB38">
        <v>4.63</v>
      </c>
      <c r="BC38">
        <v>44.55</v>
      </c>
      <c r="BD38">
        <v>28.33</v>
      </c>
      <c r="BE38">
        <v>17.170000000000002</v>
      </c>
      <c r="BF38" s="5">
        <v>91.8</v>
      </c>
      <c r="BG38" s="5">
        <v>94.65</v>
      </c>
      <c r="BH38" s="5">
        <v>93.88</v>
      </c>
      <c r="BI38" s="5">
        <v>90.11</v>
      </c>
      <c r="BJ38" s="5">
        <v>94.47</v>
      </c>
      <c r="BK38" s="5">
        <v>88.67</v>
      </c>
      <c r="BL38" s="5">
        <v>86.19</v>
      </c>
      <c r="BM38" s="5">
        <v>96.51</v>
      </c>
      <c r="BN38" s="5">
        <v>98.83</v>
      </c>
      <c r="BO38" s="5">
        <v>13.01</v>
      </c>
      <c r="BP38" s="5">
        <v>8.39</v>
      </c>
      <c r="BQ38" s="5">
        <v>4.4400000000000004</v>
      </c>
    </row>
    <row r="39" spans="1:69" x14ac:dyDescent="0.25">
      <c r="A39">
        <v>38</v>
      </c>
      <c r="B39">
        <v>3302452</v>
      </c>
      <c r="C39" t="s">
        <v>59</v>
      </c>
      <c r="D39">
        <v>4754</v>
      </c>
      <c r="E39">
        <v>4886</v>
      </c>
      <c r="F39">
        <v>5269</v>
      </c>
      <c r="G39">
        <v>0.58099999999999996</v>
      </c>
      <c r="H39">
        <v>0.64700000000000002</v>
      </c>
      <c r="I39">
        <v>0.68700000000000006</v>
      </c>
      <c r="J39">
        <v>0.66300000000000003</v>
      </c>
      <c r="K39">
        <v>0.75900000000000001</v>
      </c>
      <c r="L39">
        <v>0.80100000000000005</v>
      </c>
      <c r="M39">
        <v>0.23699999999999999</v>
      </c>
      <c r="N39">
        <v>0.498</v>
      </c>
      <c r="O39">
        <v>0.63100000000000001</v>
      </c>
      <c r="P39" t="s">
        <v>19</v>
      </c>
      <c r="Q39" t="s">
        <v>18</v>
      </c>
      <c r="R39" t="s">
        <v>19</v>
      </c>
      <c r="S39" t="s">
        <v>19</v>
      </c>
      <c r="T39" t="s">
        <v>48</v>
      </c>
      <c r="U39" t="s">
        <v>18</v>
      </c>
      <c r="V39" s="3">
        <v>0</v>
      </c>
      <c r="W39" s="3">
        <v>25998.636999999999</v>
      </c>
      <c r="X39" s="3">
        <v>37034.106223074101</v>
      </c>
      <c r="Y39">
        <v>64.760000000000005</v>
      </c>
      <c r="Z39">
        <v>70.52</v>
      </c>
      <c r="AA39">
        <v>73.03</v>
      </c>
      <c r="AB39">
        <v>296.58999999999997</v>
      </c>
      <c r="AC39">
        <v>448.22</v>
      </c>
      <c r="AD39">
        <v>574.96</v>
      </c>
      <c r="AE39">
        <v>0.55000000000000004</v>
      </c>
      <c r="AF39">
        <v>0.52</v>
      </c>
      <c r="AG39">
        <v>0.5</v>
      </c>
      <c r="AH39">
        <v>35.130000000000003</v>
      </c>
      <c r="AI39">
        <v>17.29</v>
      </c>
      <c r="AJ39">
        <v>16.899999999999999</v>
      </c>
      <c r="AK39">
        <v>70.19</v>
      </c>
      <c r="AL39">
        <v>78.73</v>
      </c>
      <c r="AM39">
        <v>79.260000000000005</v>
      </c>
      <c r="AN39">
        <v>19.72</v>
      </c>
      <c r="AO39">
        <v>41.53</v>
      </c>
      <c r="AP39">
        <v>49.67</v>
      </c>
      <c r="AQ39">
        <v>2.5</v>
      </c>
      <c r="AR39">
        <v>3.88</v>
      </c>
      <c r="AS39">
        <v>6.08</v>
      </c>
      <c r="AT39">
        <v>8.42</v>
      </c>
      <c r="AU39">
        <v>9.81</v>
      </c>
      <c r="AV39">
        <v>8.86</v>
      </c>
      <c r="AW39">
        <v>18.13</v>
      </c>
      <c r="AX39">
        <v>6.11</v>
      </c>
      <c r="AY39">
        <v>3.81</v>
      </c>
      <c r="AZ39">
        <v>43.17</v>
      </c>
      <c r="BA39">
        <v>20.88</v>
      </c>
      <c r="BB39">
        <v>13.88</v>
      </c>
      <c r="BC39">
        <v>73.3</v>
      </c>
      <c r="BD39">
        <v>47.76</v>
      </c>
      <c r="BE39">
        <v>34.67</v>
      </c>
      <c r="BF39" s="5">
        <v>85.59</v>
      </c>
      <c r="BG39" s="5">
        <v>97.21</v>
      </c>
      <c r="BH39" s="5">
        <v>99.39</v>
      </c>
      <c r="BI39" s="5">
        <v>85.39</v>
      </c>
      <c r="BJ39" s="5">
        <v>95.12</v>
      </c>
      <c r="BK39" s="5">
        <v>98.87</v>
      </c>
      <c r="BL39" s="5">
        <v>85.15</v>
      </c>
      <c r="BM39" s="5">
        <v>95.84</v>
      </c>
      <c r="BN39" s="5">
        <v>99.3</v>
      </c>
      <c r="BO39" s="5">
        <v>15.16</v>
      </c>
      <c r="BP39" s="5">
        <v>10.87</v>
      </c>
      <c r="BQ39" s="5">
        <v>8.3000000000000007</v>
      </c>
    </row>
    <row r="40" spans="1:69" x14ac:dyDescent="0.25">
      <c r="A40">
        <v>39</v>
      </c>
      <c r="B40">
        <v>3302502</v>
      </c>
      <c r="C40" t="s">
        <v>60</v>
      </c>
      <c r="D40">
        <v>163733</v>
      </c>
      <c r="E40">
        <v>205830</v>
      </c>
      <c r="F40">
        <v>227322</v>
      </c>
      <c r="G40">
        <v>0.56200000000000006</v>
      </c>
      <c r="H40">
        <v>0.64</v>
      </c>
      <c r="I40">
        <v>0.68500000000000005</v>
      </c>
      <c r="J40">
        <v>0.64</v>
      </c>
      <c r="K40">
        <v>0.71099999999999997</v>
      </c>
      <c r="L40">
        <v>0.83199999999999996</v>
      </c>
      <c r="M40">
        <v>0.26200000000000001</v>
      </c>
      <c r="N40">
        <v>0.41299999999999998</v>
      </c>
      <c r="O40">
        <v>0.626</v>
      </c>
      <c r="P40" t="s">
        <v>19</v>
      </c>
      <c r="Q40" t="s">
        <v>19</v>
      </c>
      <c r="R40" t="s">
        <v>19</v>
      </c>
      <c r="S40" t="s">
        <v>19</v>
      </c>
      <c r="T40" t="s">
        <v>19</v>
      </c>
      <c r="U40" t="s">
        <v>48</v>
      </c>
      <c r="V40" s="3">
        <v>378954.96010635898</v>
      </c>
      <c r="W40" s="3">
        <v>807973.36199999996</v>
      </c>
      <c r="X40" s="3">
        <v>921640.49528719694</v>
      </c>
      <c r="Y40">
        <v>63.39</v>
      </c>
      <c r="Z40">
        <v>67.680000000000007</v>
      </c>
      <c r="AA40">
        <v>74.91</v>
      </c>
      <c r="AB40">
        <v>263.82</v>
      </c>
      <c r="AC40">
        <v>428.24</v>
      </c>
      <c r="AD40">
        <v>567.59</v>
      </c>
      <c r="AE40">
        <v>0.48</v>
      </c>
      <c r="AF40">
        <v>0.5</v>
      </c>
      <c r="AG40">
        <v>0.49</v>
      </c>
      <c r="AH40">
        <v>39.57</v>
      </c>
      <c r="AI40">
        <v>23.42</v>
      </c>
      <c r="AJ40">
        <v>13.34</v>
      </c>
      <c r="AK40">
        <v>67.53</v>
      </c>
      <c r="AL40">
        <v>75.28</v>
      </c>
      <c r="AM40">
        <v>81.650000000000006</v>
      </c>
      <c r="AN40">
        <v>27.3</v>
      </c>
      <c r="AO40">
        <v>37.450000000000003</v>
      </c>
      <c r="AP40">
        <v>54.52</v>
      </c>
      <c r="AQ40">
        <v>1.48</v>
      </c>
      <c r="AR40">
        <v>2.2599999999999998</v>
      </c>
      <c r="AS40">
        <v>4.8899999999999997</v>
      </c>
      <c r="AT40">
        <v>8.2200000000000006</v>
      </c>
      <c r="AU40">
        <v>8.2799999999999994</v>
      </c>
      <c r="AV40">
        <v>8.99</v>
      </c>
      <c r="AW40">
        <v>13.47</v>
      </c>
      <c r="AX40">
        <v>6.37</v>
      </c>
      <c r="AY40">
        <v>4.55</v>
      </c>
      <c r="AZ40">
        <v>38.619999999999997</v>
      </c>
      <c r="BA40">
        <v>20.69</v>
      </c>
      <c r="BB40">
        <v>12.19</v>
      </c>
      <c r="BC40">
        <v>67.16</v>
      </c>
      <c r="BD40">
        <v>46.49</v>
      </c>
      <c r="BE40">
        <v>31.99</v>
      </c>
      <c r="BF40" s="5">
        <v>78.48</v>
      </c>
      <c r="BG40" s="5">
        <v>82.67</v>
      </c>
      <c r="BH40" s="5">
        <v>85.89</v>
      </c>
      <c r="BI40" s="5">
        <v>77.650000000000006</v>
      </c>
      <c r="BJ40" s="5">
        <v>85.18</v>
      </c>
      <c r="BK40" s="5">
        <v>89.56</v>
      </c>
      <c r="BL40" s="5">
        <v>34.049999999999997</v>
      </c>
      <c r="BM40" s="5">
        <v>86.36</v>
      </c>
      <c r="BN40" s="5">
        <v>96.8</v>
      </c>
      <c r="BO40" s="5">
        <v>16.68</v>
      </c>
      <c r="BP40" s="5">
        <v>10.58</v>
      </c>
      <c r="BQ40" s="5">
        <v>6.23</v>
      </c>
    </row>
    <row r="41" spans="1:69" x14ac:dyDescent="0.25">
      <c r="A41">
        <v>40</v>
      </c>
      <c r="B41">
        <v>3302601</v>
      </c>
      <c r="C41" t="s">
        <v>61</v>
      </c>
      <c r="D41">
        <v>17925</v>
      </c>
      <c r="E41">
        <v>24901</v>
      </c>
      <c r="F41">
        <v>36456</v>
      </c>
      <c r="G41">
        <v>0.61699999999999999</v>
      </c>
      <c r="H41">
        <v>0.70799999999999996</v>
      </c>
      <c r="I41">
        <v>0.746</v>
      </c>
      <c r="J41">
        <v>0.67900000000000005</v>
      </c>
      <c r="K41">
        <v>0.74</v>
      </c>
      <c r="L41">
        <v>0.84499999999999997</v>
      </c>
      <c r="M41">
        <v>0.26</v>
      </c>
      <c r="N41">
        <v>0.505</v>
      </c>
      <c r="O41">
        <v>0.67600000000000005</v>
      </c>
      <c r="P41" t="s">
        <v>19</v>
      </c>
      <c r="Q41" t="s">
        <v>19</v>
      </c>
      <c r="R41" t="s">
        <v>48</v>
      </c>
      <c r="S41" t="s">
        <v>24</v>
      </c>
      <c r="T41" t="s">
        <v>58</v>
      </c>
      <c r="U41" t="s">
        <v>58</v>
      </c>
      <c r="V41" s="3">
        <v>175188.199612294</v>
      </c>
      <c r="W41" s="3">
        <v>156748.93900000001</v>
      </c>
      <c r="X41" s="3">
        <v>419346.188919248</v>
      </c>
      <c r="Y41">
        <v>65.709999999999994</v>
      </c>
      <c r="Z41">
        <v>69.400000000000006</v>
      </c>
      <c r="AA41">
        <v>75.709999999999994</v>
      </c>
      <c r="AB41">
        <v>371.45</v>
      </c>
      <c r="AC41">
        <v>656.28</v>
      </c>
      <c r="AD41">
        <v>832.15</v>
      </c>
      <c r="AE41">
        <v>0.52</v>
      </c>
      <c r="AF41">
        <v>0.56000000000000005</v>
      </c>
      <c r="AG41">
        <v>0.51</v>
      </c>
      <c r="AH41">
        <v>32.26</v>
      </c>
      <c r="AI41">
        <v>19.57</v>
      </c>
      <c r="AJ41">
        <v>13.1</v>
      </c>
      <c r="AK41">
        <v>72</v>
      </c>
      <c r="AL41">
        <v>78.53</v>
      </c>
      <c r="AM41">
        <v>83.18</v>
      </c>
      <c r="AN41">
        <v>26.12</v>
      </c>
      <c r="AO41">
        <v>45.06</v>
      </c>
      <c r="AP41">
        <v>62.98</v>
      </c>
      <c r="AQ41">
        <v>3.75</v>
      </c>
      <c r="AR41">
        <v>5.95</v>
      </c>
      <c r="AS41">
        <v>10.08</v>
      </c>
      <c r="AT41">
        <v>7.49</v>
      </c>
      <c r="AU41">
        <v>8.5299999999999994</v>
      </c>
      <c r="AV41">
        <v>9.6300000000000008</v>
      </c>
      <c r="AW41">
        <v>7.17</v>
      </c>
      <c r="AX41">
        <v>4.67</v>
      </c>
      <c r="AY41">
        <v>1.6</v>
      </c>
      <c r="AZ41">
        <v>29.16</v>
      </c>
      <c r="BA41">
        <v>16.45</v>
      </c>
      <c r="BB41">
        <v>6.71</v>
      </c>
      <c r="BC41">
        <v>58.3</v>
      </c>
      <c r="BD41">
        <v>35.700000000000003</v>
      </c>
      <c r="BE41">
        <v>21.89</v>
      </c>
      <c r="BF41" s="5">
        <v>85.48</v>
      </c>
      <c r="BG41" s="5">
        <v>83.92</v>
      </c>
      <c r="BH41" s="5">
        <v>63.9</v>
      </c>
      <c r="BI41" s="5">
        <v>84.19</v>
      </c>
      <c r="BJ41" s="5">
        <v>94.2</v>
      </c>
      <c r="BK41" s="5">
        <v>98.32</v>
      </c>
      <c r="BL41" s="5">
        <v>72.38</v>
      </c>
      <c r="BM41" s="5">
        <v>95.23</v>
      </c>
      <c r="BN41" s="5">
        <v>99.12</v>
      </c>
      <c r="BO41" s="5">
        <v>16.89</v>
      </c>
      <c r="BP41" s="5">
        <v>8.83</v>
      </c>
      <c r="BQ41" s="5">
        <v>4.32</v>
      </c>
    </row>
    <row r="42" spans="1:69" x14ac:dyDescent="0.25">
      <c r="A42">
        <v>41</v>
      </c>
      <c r="B42">
        <v>3302700</v>
      </c>
      <c r="C42" t="s">
        <v>62</v>
      </c>
      <c r="D42">
        <v>46545</v>
      </c>
      <c r="E42">
        <v>76737</v>
      </c>
      <c r="F42">
        <v>127461</v>
      </c>
      <c r="G42">
        <v>0.629</v>
      </c>
      <c r="H42">
        <v>0.70499999999999996</v>
      </c>
      <c r="I42">
        <v>0.76100000000000001</v>
      </c>
      <c r="J42">
        <v>0.71399999999999997</v>
      </c>
      <c r="K42">
        <v>0.74199999999999999</v>
      </c>
      <c r="L42">
        <v>0.85</v>
      </c>
      <c r="M42">
        <v>0.313</v>
      </c>
      <c r="N42">
        <v>0.49399999999999999</v>
      </c>
      <c r="O42">
        <v>0.69199999999999995</v>
      </c>
      <c r="P42" t="s">
        <v>18</v>
      </c>
      <c r="Q42" t="s">
        <v>19</v>
      </c>
      <c r="R42" t="s">
        <v>48</v>
      </c>
      <c r="S42" t="s">
        <v>58</v>
      </c>
      <c r="T42" t="s">
        <v>58</v>
      </c>
      <c r="U42" t="s">
        <v>58</v>
      </c>
      <c r="V42" s="3">
        <v>167718.21580409401</v>
      </c>
      <c r="W42" s="3">
        <v>375542.62699999998</v>
      </c>
      <c r="X42" s="3">
        <v>733995.29548301594</v>
      </c>
      <c r="Y42">
        <v>67.849999999999994</v>
      </c>
      <c r="Z42">
        <v>69.510000000000005</v>
      </c>
      <c r="AA42">
        <v>75.989999999999995</v>
      </c>
      <c r="AB42">
        <v>401.98</v>
      </c>
      <c r="AC42">
        <v>641.83000000000004</v>
      </c>
      <c r="AD42">
        <v>910.41</v>
      </c>
      <c r="AE42">
        <v>0.56000000000000005</v>
      </c>
      <c r="AF42">
        <v>0.54</v>
      </c>
      <c r="AG42">
        <v>0.49</v>
      </c>
      <c r="AH42">
        <v>30.23</v>
      </c>
      <c r="AI42">
        <v>19.36</v>
      </c>
      <c r="AJ42">
        <v>12.02</v>
      </c>
      <c r="AK42">
        <v>74.14</v>
      </c>
      <c r="AL42">
        <v>78.72</v>
      </c>
      <c r="AM42">
        <v>83.22</v>
      </c>
      <c r="AN42">
        <v>29.56</v>
      </c>
      <c r="AO42">
        <v>44.69</v>
      </c>
      <c r="AP42">
        <v>65.48</v>
      </c>
      <c r="AQ42">
        <v>4.72</v>
      </c>
      <c r="AR42">
        <v>6.83</v>
      </c>
      <c r="AS42">
        <v>13.28</v>
      </c>
      <c r="AT42">
        <v>7.87</v>
      </c>
      <c r="AU42">
        <v>8.68</v>
      </c>
      <c r="AV42">
        <v>9.0299999999999994</v>
      </c>
      <c r="AW42">
        <v>9.75</v>
      </c>
      <c r="AX42">
        <v>3.56</v>
      </c>
      <c r="AY42">
        <v>1.47</v>
      </c>
      <c r="AZ42">
        <v>30.26</v>
      </c>
      <c r="BA42">
        <v>14.15</v>
      </c>
      <c r="BB42">
        <v>4.88</v>
      </c>
      <c r="BC42">
        <v>56.84</v>
      </c>
      <c r="BD42">
        <v>34.32</v>
      </c>
      <c r="BE42">
        <v>18.399999999999999</v>
      </c>
      <c r="BF42" s="5">
        <v>81</v>
      </c>
      <c r="BG42" s="5">
        <v>86.41</v>
      </c>
      <c r="BH42" s="5">
        <v>93.07</v>
      </c>
      <c r="BI42" s="5">
        <v>80.12</v>
      </c>
      <c r="BJ42" s="5">
        <v>89.17</v>
      </c>
      <c r="BK42" s="5">
        <v>81.23</v>
      </c>
      <c r="BL42" s="5">
        <v>33.19</v>
      </c>
      <c r="BM42" s="5">
        <v>72.83</v>
      </c>
      <c r="BN42" s="5">
        <v>94.43</v>
      </c>
      <c r="BO42" s="5">
        <v>16.329999999999998</v>
      </c>
      <c r="BP42" s="5">
        <v>9.25</v>
      </c>
      <c r="BQ42" s="5">
        <v>4.74</v>
      </c>
    </row>
    <row r="43" spans="1:69" x14ac:dyDescent="0.25">
      <c r="A43">
        <v>42</v>
      </c>
      <c r="B43">
        <v>3302809</v>
      </c>
      <c r="C43" t="s">
        <v>63</v>
      </c>
      <c r="D43">
        <v>17284</v>
      </c>
      <c r="E43">
        <v>17975</v>
      </c>
      <c r="F43">
        <v>17935</v>
      </c>
      <c r="G43">
        <v>0.60699999999999998</v>
      </c>
      <c r="H43">
        <v>0.69399999999999995</v>
      </c>
      <c r="I43">
        <v>0.70699999999999996</v>
      </c>
      <c r="J43">
        <v>0.65300000000000002</v>
      </c>
      <c r="K43">
        <v>0.72599999999999998</v>
      </c>
      <c r="L43">
        <v>0.80600000000000005</v>
      </c>
      <c r="M43">
        <v>0.379</v>
      </c>
      <c r="N43">
        <v>0.52500000000000002</v>
      </c>
      <c r="O43">
        <v>0.7</v>
      </c>
      <c r="P43" t="s">
        <v>19</v>
      </c>
      <c r="Q43" t="s">
        <v>19</v>
      </c>
      <c r="R43" t="s">
        <v>18</v>
      </c>
      <c r="S43" t="s">
        <v>24</v>
      </c>
      <c r="T43" t="s">
        <v>24</v>
      </c>
      <c r="U43" t="s">
        <v>24</v>
      </c>
      <c r="V43" s="3">
        <v>51116.5871937341</v>
      </c>
      <c r="W43" s="3">
        <v>90891.44</v>
      </c>
      <c r="X43" s="3">
        <v>80157.078447098495</v>
      </c>
      <c r="Y43">
        <v>64.19</v>
      </c>
      <c r="Z43">
        <v>68.540000000000006</v>
      </c>
      <c r="AA43">
        <v>73.36</v>
      </c>
      <c r="AB43">
        <v>349.74</v>
      </c>
      <c r="AC43">
        <v>601.1</v>
      </c>
      <c r="AD43">
        <v>649.4</v>
      </c>
      <c r="AE43">
        <v>0.5</v>
      </c>
      <c r="AF43">
        <v>0.53</v>
      </c>
      <c r="AG43">
        <v>0.48</v>
      </c>
      <c r="AH43">
        <v>36.92</v>
      </c>
      <c r="AI43">
        <v>21.44</v>
      </c>
      <c r="AJ43">
        <v>16.399999999999999</v>
      </c>
      <c r="AK43">
        <v>69.09</v>
      </c>
      <c r="AL43">
        <v>76.319999999999993</v>
      </c>
      <c r="AM43">
        <v>79.760000000000005</v>
      </c>
      <c r="AN43">
        <v>32.31</v>
      </c>
      <c r="AO43">
        <v>45.64</v>
      </c>
      <c r="AP43">
        <v>61.07</v>
      </c>
      <c r="AQ43">
        <v>5.43</v>
      </c>
      <c r="AR43">
        <v>5.42</v>
      </c>
      <c r="AS43">
        <v>8.2799999999999994</v>
      </c>
      <c r="AT43">
        <v>8.39</v>
      </c>
      <c r="AU43">
        <v>9.09</v>
      </c>
      <c r="AV43">
        <v>9.75</v>
      </c>
      <c r="AW43">
        <v>5.33</v>
      </c>
      <c r="AX43">
        <v>2.19</v>
      </c>
      <c r="AY43">
        <v>2.0299999999999998</v>
      </c>
      <c r="AZ43">
        <v>28.53</v>
      </c>
      <c r="BA43">
        <v>12.64</v>
      </c>
      <c r="BB43">
        <v>8.6300000000000008</v>
      </c>
      <c r="BC43">
        <v>58.78</v>
      </c>
      <c r="BD43">
        <v>31.26</v>
      </c>
      <c r="BE43">
        <v>27.33</v>
      </c>
      <c r="BF43" s="5">
        <v>92.96</v>
      </c>
      <c r="BG43" s="5">
        <v>95.79</v>
      </c>
      <c r="BH43" s="5">
        <v>93.4</v>
      </c>
      <c r="BI43" s="5">
        <v>91.95</v>
      </c>
      <c r="BJ43" s="5">
        <v>93.68</v>
      </c>
      <c r="BK43" s="5">
        <v>94.13</v>
      </c>
      <c r="BL43" s="5">
        <v>51.35</v>
      </c>
      <c r="BM43" s="5">
        <v>90.91</v>
      </c>
      <c r="BN43" s="5">
        <v>96.81</v>
      </c>
      <c r="BO43" s="5">
        <v>14.3</v>
      </c>
      <c r="BP43" s="5">
        <v>8.44</v>
      </c>
      <c r="BQ43" s="5">
        <v>5.74</v>
      </c>
    </row>
    <row r="44" spans="1:69" x14ac:dyDescent="0.25">
      <c r="A44">
        <v>43</v>
      </c>
      <c r="B44">
        <v>3302858</v>
      </c>
      <c r="C44" t="s">
        <v>64</v>
      </c>
      <c r="D44">
        <v>155216</v>
      </c>
      <c r="E44">
        <v>166080</v>
      </c>
      <c r="F44">
        <v>168376</v>
      </c>
      <c r="G44">
        <v>0.61</v>
      </c>
      <c r="H44">
        <v>0.67200000000000004</v>
      </c>
      <c r="I44">
        <v>0.70399999999999996</v>
      </c>
      <c r="J44">
        <v>0.68700000000000006</v>
      </c>
      <c r="K44">
        <v>0.74199999999999999</v>
      </c>
      <c r="L44">
        <v>0.83899999999999997</v>
      </c>
      <c r="M44">
        <v>0.38300000000000001</v>
      </c>
      <c r="N44">
        <v>0.51200000000000001</v>
      </c>
      <c r="O44">
        <v>0.67800000000000005</v>
      </c>
      <c r="P44" t="s">
        <v>19</v>
      </c>
      <c r="Q44" t="s">
        <v>19</v>
      </c>
      <c r="R44" t="s">
        <v>48</v>
      </c>
      <c r="S44" t="s">
        <v>58</v>
      </c>
      <c r="T44" t="s">
        <v>58</v>
      </c>
      <c r="U44" t="s">
        <v>48</v>
      </c>
      <c r="V44" s="3">
        <v>0</v>
      </c>
      <c r="W44" s="3">
        <v>0</v>
      </c>
      <c r="X44" s="3">
        <v>684185.67811454402</v>
      </c>
      <c r="Y44">
        <v>66.19</v>
      </c>
      <c r="Z44">
        <v>69.510000000000005</v>
      </c>
      <c r="AA44">
        <v>75.31</v>
      </c>
      <c r="AB44">
        <v>356.32</v>
      </c>
      <c r="AC44">
        <v>523.01</v>
      </c>
      <c r="AD44">
        <v>640.37</v>
      </c>
      <c r="AE44">
        <v>0.45</v>
      </c>
      <c r="AF44">
        <v>0.47</v>
      </c>
      <c r="AG44">
        <v>0.47</v>
      </c>
      <c r="AH44">
        <v>30.86</v>
      </c>
      <c r="AI44">
        <v>19.36</v>
      </c>
      <c r="AJ44">
        <v>13.97</v>
      </c>
      <c r="AK44">
        <v>72.91</v>
      </c>
      <c r="AL44">
        <v>78.72</v>
      </c>
      <c r="AM44">
        <v>82.76</v>
      </c>
      <c r="AN44">
        <v>42.54</v>
      </c>
      <c r="AO44">
        <v>49.39</v>
      </c>
      <c r="AP44">
        <v>66.239999999999995</v>
      </c>
      <c r="AQ44">
        <v>3.19</v>
      </c>
      <c r="AR44">
        <v>3.91</v>
      </c>
      <c r="AS44">
        <v>7.56</v>
      </c>
      <c r="AT44">
        <v>8.94</v>
      </c>
      <c r="AU44">
        <v>9.19</v>
      </c>
      <c r="AV44">
        <v>9.51</v>
      </c>
      <c r="AW44">
        <v>6.48</v>
      </c>
      <c r="AX44">
        <v>3.53</v>
      </c>
      <c r="AY44">
        <v>2.73</v>
      </c>
      <c r="AZ44">
        <v>23.58</v>
      </c>
      <c r="BA44">
        <v>13.68</v>
      </c>
      <c r="BB44">
        <v>9.1300000000000008</v>
      </c>
      <c r="BC44">
        <v>51</v>
      </c>
      <c r="BD44">
        <v>35.54</v>
      </c>
      <c r="BE44">
        <v>27.3</v>
      </c>
      <c r="BF44" s="5">
        <v>93.13</v>
      </c>
      <c r="BG44" s="5">
        <v>91.37</v>
      </c>
      <c r="BH44" s="5">
        <v>96.45</v>
      </c>
      <c r="BI44" s="5">
        <v>91.9</v>
      </c>
      <c r="BJ44" s="5">
        <v>91.74</v>
      </c>
      <c r="BK44" s="5">
        <v>96.73</v>
      </c>
      <c r="BL44" s="5">
        <v>88.41</v>
      </c>
      <c r="BM44" s="5">
        <v>95.7</v>
      </c>
      <c r="BN44" s="5">
        <v>98.67</v>
      </c>
      <c r="BO44" s="5">
        <v>8.56</v>
      </c>
      <c r="BP44" s="5">
        <v>5.46</v>
      </c>
      <c r="BQ44" s="5">
        <v>3.6</v>
      </c>
    </row>
    <row r="45" spans="1:69" x14ac:dyDescent="0.25">
      <c r="A45">
        <v>44</v>
      </c>
      <c r="B45">
        <v>3302908</v>
      </c>
      <c r="C45" t="s">
        <v>65</v>
      </c>
      <c r="D45">
        <v>19446</v>
      </c>
      <c r="E45">
        <v>23902</v>
      </c>
      <c r="F45">
        <v>24642</v>
      </c>
      <c r="G45">
        <v>0.63800000000000001</v>
      </c>
      <c r="H45">
        <v>0.73599999999999999</v>
      </c>
      <c r="I45">
        <v>0.74</v>
      </c>
      <c r="J45">
        <v>0.65</v>
      </c>
      <c r="K45">
        <v>0.73599999999999999</v>
      </c>
      <c r="L45">
        <v>0.82799999999999996</v>
      </c>
      <c r="M45">
        <v>0.31</v>
      </c>
      <c r="N45">
        <v>0.48799999999999999</v>
      </c>
      <c r="O45">
        <v>0.67500000000000004</v>
      </c>
      <c r="P45" t="s">
        <v>19</v>
      </c>
      <c r="Q45" t="s">
        <v>24</v>
      </c>
      <c r="R45" t="s">
        <v>18</v>
      </c>
      <c r="S45" t="s">
        <v>24</v>
      </c>
      <c r="T45" t="s">
        <v>24</v>
      </c>
      <c r="U45" t="s">
        <v>58</v>
      </c>
      <c r="V45" s="3">
        <v>50668.738592544098</v>
      </c>
      <c r="W45" s="3">
        <v>130103.927</v>
      </c>
      <c r="X45" s="3">
        <v>147687.34828251699</v>
      </c>
      <c r="Y45">
        <v>64.02</v>
      </c>
      <c r="Z45">
        <v>69.14</v>
      </c>
      <c r="AA45">
        <v>74.680000000000007</v>
      </c>
      <c r="AB45">
        <v>422.88</v>
      </c>
      <c r="AC45">
        <v>778.21</v>
      </c>
      <c r="AD45">
        <v>801.63</v>
      </c>
      <c r="AE45">
        <v>0.59</v>
      </c>
      <c r="AF45">
        <v>0.63</v>
      </c>
      <c r="AG45">
        <v>0.55000000000000004</v>
      </c>
      <c r="AH45">
        <v>37.479999999999997</v>
      </c>
      <c r="AI45">
        <v>20.14</v>
      </c>
      <c r="AJ45">
        <v>14.5</v>
      </c>
      <c r="AK45">
        <v>68.760000000000005</v>
      </c>
      <c r="AL45">
        <v>78.040000000000006</v>
      </c>
      <c r="AM45">
        <v>81.709999999999994</v>
      </c>
      <c r="AN45">
        <v>36.18</v>
      </c>
      <c r="AO45">
        <v>42.64</v>
      </c>
      <c r="AP45">
        <v>56.12</v>
      </c>
      <c r="AQ45">
        <v>6.99</v>
      </c>
      <c r="AR45">
        <v>8.27</v>
      </c>
      <c r="AS45">
        <v>10.49</v>
      </c>
      <c r="AT45">
        <v>7.44</v>
      </c>
      <c r="AU45">
        <v>8.49</v>
      </c>
      <c r="AV45">
        <v>9.2799999999999994</v>
      </c>
      <c r="AW45">
        <v>15</v>
      </c>
      <c r="AX45">
        <v>3.55</v>
      </c>
      <c r="AY45">
        <v>2.2599999999999998</v>
      </c>
      <c r="AZ45">
        <v>32.85</v>
      </c>
      <c r="BA45">
        <v>16.8</v>
      </c>
      <c r="BB45">
        <v>7.89</v>
      </c>
      <c r="BC45">
        <v>56.1</v>
      </c>
      <c r="BD45">
        <v>37.49</v>
      </c>
      <c r="BE45">
        <v>23.59</v>
      </c>
      <c r="BF45" s="5">
        <v>96.44</v>
      </c>
      <c r="BG45" s="5">
        <v>94.11</v>
      </c>
      <c r="BH45" s="5">
        <v>90.41</v>
      </c>
      <c r="BI45" s="5">
        <v>93.97</v>
      </c>
      <c r="BJ45" s="5">
        <v>94.97</v>
      </c>
      <c r="BK45" s="5">
        <v>96.66</v>
      </c>
      <c r="BL45" s="5">
        <v>74.849999999999994</v>
      </c>
      <c r="BM45" s="5">
        <v>97.16</v>
      </c>
      <c r="BN45" s="5">
        <v>99.24</v>
      </c>
      <c r="BO45" s="5">
        <v>15.89</v>
      </c>
      <c r="BP45" s="5">
        <v>9.6999999999999993</v>
      </c>
      <c r="BQ45" s="5">
        <v>7.21</v>
      </c>
    </row>
    <row r="46" spans="1:69" x14ac:dyDescent="0.25">
      <c r="A46">
        <v>45</v>
      </c>
      <c r="B46">
        <v>3303005</v>
      </c>
      <c r="C46" t="s">
        <v>66</v>
      </c>
      <c r="D46">
        <v>25091</v>
      </c>
      <c r="E46">
        <v>27064</v>
      </c>
      <c r="F46">
        <v>26843</v>
      </c>
      <c r="G46">
        <v>0.57299999999999995</v>
      </c>
      <c r="H46">
        <v>0.65400000000000003</v>
      </c>
      <c r="I46">
        <v>0.69599999999999995</v>
      </c>
      <c r="J46">
        <v>0.64700000000000002</v>
      </c>
      <c r="K46">
        <v>0.72199999999999998</v>
      </c>
      <c r="L46">
        <v>0.80500000000000005</v>
      </c>
      <c r="M46">
        <v>0.34200000000000003</v>
      </c>
      <c r="N46">
        <v>0.49299999999999999</v>
      </c>
      <c r="O46">
        <v>0.64600000000000002</v>
      </c>
      <c r="P46" t="s">
        <v>19</v>
      </c>
      <c r="Q46" t="s">
        <v>19</v>
      </c>
      <c r="R46" t="s">
        <v>19</v>
      </c>
      <c r="S46" t="s">
        <v>18</v>
      </c>
      <c r="T46" t="s">
        <v>18</v>
      </c>
      <c r="U46" t="s">
        <v>18</v>
      </c>
      <c r="V46" s="3">
        <v>60198.444790116097</v>
      </c>
      <c r="W46" s="3">
        <v>111088.67200000001</v>
      </c>
      <c r="X46" s="3">
        <v>114820.678923716</v>
      </c>
      <c r="Y46">
        <v>63.8</v>
      </c>
      <c r="Z46">
        <v>68.31</v>
      </c>
      <c r="AA46">
        <v>73.319999999999993</v>
      </c>
      <c r="AB46">
        <v>283.56</v>
      </c>
      <c r="AC46">
        <v>468.5</v>
      </c>
      <c r="AD46">
        <v>608.62</v>
      </c>
      <c r="AE46">
        <v>0.56000000000000005</v>
      </c>
      <c r="AF46">
        <v>0.59</v>
      </c>
      <c r="AG46">
        <v>0.5</v>
      </c>
      <c r="AH46">
        <v>38.21</v>
      </c>
      <c r="AI46">
        <v>21.96</v>
      </c>
      <c r="AJ46">
        <v>16.5</v>
      </c>
      <c r="AK46">
        <v>68.33</v>
      </c>
      <c r="AL46">
        <v>75.95</v>
      </c>
      <c r="AM46">
        <v>79.7</v>
      </c>
      <c r="AN46">
        <v>37.909999999999997</v>
      </c>
      <c r="AO46">
        <v>43.65</v>
      </c>
      <c r="AP46">
        <v>56.91</v>
      </c>
      <c r="AQ46">
        <v>3.14</v>
      </c>
      <c r="AR46">
        <v>4.05</v>
      </c>
      <c r="AS46">
        <v>6.61</v>
      </c>
      <c r="AT46">
        <v>7.95</v>
      </c>
      <c r="AU46">
        <v>8.57</v>
      </c>
      <c r="AV46">
        <v>8.7799999999999994</v>
      </c>
      <c r="AW46">
        <v>19.46</v>
      </c>
      <c r="AX46">
        <v>8.4499999999999993</v>
      </c>
      <c r="AY46">
        <v>1.84</v>
      </c>
      <c r="AZ46">
        <v>48.02</v>
      </c>
      <c r="BA46">
        <v>28.3</v>
      </c>
      <c r="BB46">
        <v>12.53</v>
      </c>
      <c r="BC46">
        <v>71.95</v>
      </c>
      <c r="BD46">
        <v>54.16</v>
      </c>
      <c r="BE46">
        <v>32.42</v>
      </c>
      <c r="BF46" s="5">
        <v>77.77</v>
      </c>
      <c r="BG46" s="5">
        <v>94.31</v>
      </c>
      <c r="BH46" s="5">
        <v>97.75</v>
      </c>
      <c r="BI46" s="5">
        <v>76.930000000000007</v>
      </c>
      <c r="BJ46" s="5">
        <v>90.14</v>
      </c>
      <c r="BK46" s="5">
        <v>98.6</v>
      </c>
      <c r="BL46" s="5">
        <v>90.86</v>
      </c>
      <c r="BM46" s="5">
        <v>98.76</v>
      </c>
      <c r="BN46" s="5">
        <v>99.36</v>
      </c>
      <c r="BO46" s="5">
        <v>22.32</v>
      </c>
      <c r="BP46" s="5">
        <v>15.37</v>
      </c>
      <c r="BQ46" s="5">
        <v>11.43</v>
      </c>
    </row>
    <row r="47" spans="1:69" x14ac:dyDescent="0.25">
      <c r="A47">
        <v>46</v>
      </c>
      <c r="B47">
        <v>3303104</v>
      </c>
      <c r="C47" t="s">
        <v>67</v>
      </c>
      <c r="D47">
        <v>14642</v>
      </c>
      <c r="E47">
        <v>15125</v>
      </c>
      <c r="F47">
        <v>15082</v>
      </c>
      <c r="G47">
        <v>0.57899999999999996</v>
      </c>
      <c r="H47">
        <v>0.65800000000000003</v>
      </c>
      <c r="I47">
        <v>0.70699999999999996</v>
      </c>
      <c r="J47">
        <v>0.63200000000000001</v>
      </c>
      <c r="K47">
        <v>0.72199999999999998</v>
      </c>
      <c r="L47">
        <v>0.80600000000000005</v>
      </c>
      <c r="M47">
        <v>0.30499999999999999</v>
      </c>
      <c r="N47">
        <v>0.51700000000000002</v>
      </c>
      <c r="O47">
        <v>0.68300000000000005</v>
      </c>
      <c r="P47" t="s">
        <v>19</v>
      </c>
      <c r="Q47" t="s">
        <v>19</v>
      </c>
      <c r="R47" t="s">
        <v>18</v>
      </c>
      <c r="S47" t="s">
        <v>18</v>
      </c>
      <c r="T47" t="s">
        <v>18</v>
      </c>
      <c r="U47" t="s">
        <v>24</v>
      </c>
      <c r="V47" s="3">
        <v>36170.129471007604</v>
      </c>
      <c r="W47" s="3">
        <v>68924.644</v>
      </c>
      <c r="X47" s="3">
        <v>68757.517626702902</v>
      </c>
      <c r="Y47">
        <v>62.93</v>
      </c>
      <c r="Z47">
        <v>68.31</v>
      </c>
      <c r="AA47">
        <v>73.36</v>
      </c>
      <c r="AB47">
        <v>294.01</v>
      </c>
      <c r="AC47">
        <v>479.68</v>
      </c>
      <c r="AD47">
        <v>653.23</v>
      </c>
      <c r="AE47">
        <v>0.63</v>
      </c>
      <c r="AF47">
        <v>0.57999999999999996</v>
      </c>
      <c r="AG47">
        <v>0.52</v>
      </c>
      <c r="AH47">
        <v>41.12</v>
      </c>
      <c r="AI47">
        <v>21.96</v>
      </c>
      <c r="AJ47">
        <v>16.399999999999999</v>
      </c>
      <c r="AK47">
        <v>66.650000000000006</v>
      </c>
      <c r="AL47">
        <v>75.95</v>
      </c>
      <c r="AM47">
        <v>79.75</v>
      </c>
      <c r="AN47">
        <v>25.42</v>
      </c>
      <c r="AO47">
        <v>38.950000000000003</v>
      </c>
      <c r="AP47">
        <v>52.95</v>
      </c>
      <c r="AQ47">
        <v>5.59</v>
      </c>
      <c r="AR47">
        <v>5.77</v>
      </c>
      <c r="AS47">
        <v>10</v>
      </c>
      <c r="AT47">
        <v>8.0399999999999991</v>
      </c>
      <c r="AU47">
        <v>9.19</v>
      </c>
      <c r="AV47">
        <v>10.19</v>
      </c>
      <c r="AW47">
        <v>24.05</v>
      </c>
      <c r="AX47">
        <v>7.13</v>
      </c>
      <c r="AY47">
        <v>1.35</v>
      </c>
      <c r="AZ47">
        <v>53.73</v>
      </c>
      <c r="BA47">
        <v>28.03</v>
      </c>
      <c r="BB47">
        <v>10.15</v>
      </c>
      <c r="BC47">
        <v>76.77</v>
      </c>
      <c r="BD47">
        <v>50.57</v>
      </c>
      <c r="BE47">
        <v>32.47</v>
      </c>
      <c r="BF47" s="5">
        <v>79.87</v>
      </c>
      <c r="BG47" s="5">
        <v>94.93</v>
      </c>
      <c r="BH47" s="5">
        <v>97.52</v>
      </c>
      <c r="BI47" s="5">
        <v>77.599999999999994</v>
      </c>
      <c r="BJ47" s="5">
        <v>95.15</v>
      </c>
      <c r="BK47" s="5">
        <v>98.28</v>
      </c>
      <c r="BL47" s="5">
        <v>84.02</v>
      </c>
      <c r="BM47" s="5">
        <v>97.79</v>
      </c>
      <c r="BN47" s="5">
        <v>98.92</v>
      </c>
      <c r="BO47" s="5">
        <v>23.1</v>
      </c>
      <c r="BP47" s="5">
        <v>16.3</v>
      </c>
      <c r="BQ47" s="5">
        <v>11.88</v>
      </c>
    </row>
    <row r="48" spans="1:69" x14ac:dyDescent="0.25">
      <c r="A48">
        <v>47</v>
      </c>
      <c r="B48">
        <v>3303203</v>
      </c>
      <c r="C48" t="s">
        <v>68</v>
      </c>
      <c r="D48">
        <v>158092</v>
      </c>
      <c r="E48">
        <v>153712</v>
      </c>
      <c r="F48">
        <v>157425</v>
      </c>
      <c r="G48">
        <v>0.63600000000000001</v>
      </c>
      <c r="H48">
        <v>0.69399999999999995</v>
      </c>
      <c r="I48">
        <v>0.73099999999999998</v>
      </c>
      <c r="J48">
        <v>0.68500000000000005</v>
      </c>
      <c r="K48">
        <v>0.72399999999999998</v>
      </c>
      <c r="L48">
        <v>0.81699999999999995</v>
      </c>
      <c r="M48">
        <v>0.41399999999999998</v>
      </c>
      <c r="N48">
        <v>0.56299999999999994</v>
      </c>
      <c r="O48">
        <v>0.71599999999999997</v>
      </c>
      <c r="P48" t="s">
        <v>18</v>
      </c>
      <c r="Q48" t="s">
        <v>18</v>
      </c>
      <c r="R48" t="s">
        <v>18</v>
      </c>
      <c r="S48" t="s">
        <v>58</v>
      </c>
      <c r="T48" t="s">
        <v>24</v>
      </c>
      <c r="U48" t="s">
        <v>58</v>
      </c>
      <c r="V48" s="3">
        <v>505832.78467171697</v>
      </c>
      <c r="W48" s="3">
        <v>701318.14800000004</v>
      </c>
      <c r="X48" s="3">
        <v>744688.42991688696</v>
      </c>
      <c r="Y48">
        <v>66.099999999999994</v>
      </c>
      <c r="Z48">
        <v>68.430000000000007</v>
      </c>
      <c r="AA48">
        <v>73.989999999999995</v>
      </c>
      <c r="AB48">
        <v>417.5</v>
      </c>
      <c r="AC48">
        <v>599</v>
      </c>
      <c r="AD48">
        <v>755.26</v>
      </c>
      <c r="AE48">
        <v>0.45</v>
      </c>
      <c r="AF48">
        <v>0.46</v>
      </c>
      <c r="AG48">
        <v>0.45</v>
      </c>
      <c r="AH48">
        <v>31.1</v>
      </c>
      <c r="AI48">
        <v>21.7</v>
      </c>
      <c r="AJ48">
        <v>15.75</v>
      </c>
      <c r="AK48">
        <v>72.75</v>
      </c>
      <c r="AL48">
        <v>76.7</v>
      </c>
      <c r="AM48">
        <v>80.81</v>
      </c>
      <c r="AN48">
        <v>46.28</v>
      </c>
      <c r="AO48">
        <v>56.76</v>
      </c>
      <c r="AP48">
        <v>71.47</v>
      </c>
      <c r="AQ48">
        <v>4.04</v>
      </c>
      <c r="AR48">
        <v>5.74</v>
      </c>
      <c r="AS48">
        <v>9.1999999999999993</v>
      </c>
      <c r="AT48">
        <v>8.7899999999999991</v>
      </c>
      <c r="AU48">
        <v>9.59</v>
      </c>
      <c r="AV48">
        <v>9.75</v>
      </c>
      <c r="AW48">
        <v>4.24</v>
      </c>
      <c r="AX48">
        <v>2.73</v>
      </c>
      <c r="AY48">
        <v>1.0900000000000001</v>
      </c>
      <c r="AZ48">
        <v>18.04</v>
      </c>
      <c r="BA48">
        <v>11.12</v>
      </c>
      <c r="BB48">
        <v>5.15</v>
      </c>
      <c r="BC48">
        <v>43.83</v>
      </c>
      <c r="BD48">
        <v>28.42</v>
      </c>
      <c r="BE48">
        <v>19.04</v>
      </c>
      <c r="BF48" s="5">
        <v>96.78</v>
      </c>
      <c r="BG48" s="5">
        <v>96.07</v>
      </c>
      <c r="BH48" s="5">
        <v>98.61</v>
      </c>
      <c r="BI48" s="5">
        <v>95.71</v>
      </c>
      <c r="BJ48" s="5">
        <v>95.04</v>
      </c>
      <c r="BK48" s="5">
        <v>96.98</v>
      </c>
      <c r="BL48" s="5">
        <v>93.49</v>
      </c>
      <c r="BM48" s="5">
        <v>98.72</v>
      </c>
      <c r="BN48" s="5">
        <v>99.56</v>
      </c>
      <c r="BO48" s="5">
        <v>6.12</v>
      </c>
      <c r="BP48" s="5">
        <v>3.95</v>
      </c>
      <c r="BQ48" s="5">
        <v>2.2200000000000002</v>
      </c>
    </row>
    <row r="49" spans="1:69" x14ac:dyDescent="0.25">
      <c r="A49">
        <v>48</v>
      </c>
      <c r="B49">
        <v>3303302</v>
      </c>
      <c r="C49" t="s">
        <v>69</v>
      </c>
      <c r="D49">
        <v>436155</v>
      </c>
      <c r="E49">
        <v>459451</v>
      </c>
      <c r="F49">
        <v>487562</v>
      </c>
      <c r="G49">
        <v>0.79</v>
      </c>
      <c r="H49">
        <v>0.85099999999999998</v>
      </c>
      <c r="I49">
        <v>0.88700000000000001</v>
      </c>
      <c r="J49">
        <v>0.71699999999999997</v>
      </c>
      <c r="K49">
        <v>0.78800000000000003</v>
      </c>
      <c r="L49">
        <v>0.85399999999999998</v>
      </c>
      <c r="M49">
        <v>0.55700000000000005</v>
      </c>
      <c r="N49">
        <v>0.68400000000000005</v>
      </c>
      <c r="O49">
        <v>0.77300000000000002</v>
      </c>
      <c r="P49" t="s">
        <v>58</v>
      </c>
      <c r="Q49" t="s">
        <v>58</v>
      </c>
      <c r="R49" t="s">
        <v>58</v>
      </c>
      <c r="S49" t="s">
        <v>58</v>
      </c>
      <c r="T49" t="s">
        <v>58</v>
      </c>
      <c r="U49" t="s">
        <v>58</v>
      </c>
      <c r="V49" s="3">
        <v>4648766.9035327397</v>
      </c>
      <c r="W49" s="3">
        <v>4381732.5580000002</v>
      </c>
      <c r="X49" s="3">
        <v>5003722.5228485102</v>
      </c>
      <c r="Y49">
        <v>68.03</v>
      </c>
      <c r="Z49">
        <v>72.260000000000005</v>
      </c>
      <c r="AA49">
        <v>76.23</v>
      </c>
      <c r="AB49">
        <v>1090.93</v>
      </c>
      <c r="AC49">
        <v>1596.51</v>
      </c>
      <c r="AD49">
        <v>2000.29</v>
      </c>
      <c r="AE49">
        <v>0.56999999999999995</v>
      </c>
      <c r="AF49">
        <v>0.57999999999999996</v>
      </c>
      <c r="AG49">
        <v>0.59</v>
      </c>
      <c r="AH49">
        <v>25.81</v>
      </c>
      <c r="AI49">
        <v>14.04</v>
      </c>
      <c r="AJ49">
        <v>12.91</v>
      </c>
      <c r="AK49">
        <v>76.38</v>
      </c>
      <c r="AL49">
        <v>82.09</v>
      </c>
      <c r="AM49">
        <v>84.14</v>
      </c>
      <c r="AN49">
        <v>63.9</v>
      </c>
      <c r="AO49">
        <v>70.06</v>
      </c>
      <c r="AP49">
        <v>79.349999999999994</v>
      </c>
      <c r="AQ49">
        <v>21.37</v>
      </c>
      <c r="AR49">
        <v>25.11</v>
      </c>
      <c r="AS49">
        <v>33.68</v>
      </c>
      <c r="AT49">
        <v>9.5500000000000007</v>
      </c>
      <c r="AU49">
        <v>9.86</v>
      </c>
      <c r="AV49">
        <v>9.68</v>
      </c>
      <c r="AW49">
        <v>2.99</v>
      </c>
      <c r="AX49">
        <v>1.53</v>
      </c>
      <c r="AY49">
        <v>0.8</v>
      </c>
      <c r="AZ49">
        <v>12.07</v>
      </c>
      <c r="BA49">
        <v>6.6</v>
      </c>
      <c r="BB49">
        <v>3.34</v>
      </c>
      <c r="BC49">
        <v>26.93</v>
      </c>
      <c r="BD49">
        <v>17.59</v>
      </c>
      <c r="BE49">
        <v>11.59</v>
      </c>
      <c r="BF49" s="5">
        <v>87.14</v>
      </c>
      <c r="BG49" s="5">
        <v>87.83</v>
      </c>
      <c r="BH49" s="5">
        <v>98.88</v>
      </c>
      <c r="BI49" s="5">
        <v>86.52</v>
      </c>
      <c r="BJ49" s="5">
        <v>89.31</v>
      </c>
      <c r="BK49" s="5">
        <v>96.6</v>
      </c>
      <c r="BL49" s="5">
        <v>83.95</v>
      </c>
      <c r="BM49" s="5">
        <v>96.9</v>
      </c>
      <c r="BN49" s="5">
        <v>98.63</v>
      </c>
      <c r="BO49" s="5">
        <v>5.58</v>
      </c>
      <c r="BP49" s="5">
        <v>3.69</v>
      </c>
      <c r="BQ49" s="5">
        <v>2.34</v>
      </c>
    </row>
    <row r="50" spans="1:69" x14ac:dyDescent="0.25">
      <c r="A50">
        <v>49</v>
      </c>
      <c r="B50">
        <v>3303401</v>
      </c>
      <c r="C50" t="s">
        <v>70</v>
      </c>
      <c r="D50">
        <v>167081</v>
      </c>
      <c r="E50">
        <v>173418</v>
      </c>
      <c r="F50">
        <v>182082</v>
      </c>
      <c r="G50">
        <v>0.67100000000000004</v>
      </c>
      <c r="H50">
        <v>0.72399999999999998</v>
      </c>
      <c r="I50">
        <v>0.75800000000000001</v>
      </c>
      <c r="J50">
        <v>0.69899999999999995</v>
      </c>
      <c r="K50">
        <v>0.78800000000000003</v>
      </c>
      <c r="L50">
        <v>0.84599999999999997</v>
      </c>
      <c r="M50">
        <v>0.33</v>
      </c>
      <c r="N50">
        <v>0.49</v>
      </c>
      <c r="O50">
        <v>0.64500000000000002</v>
      </c>
      <c r="P50" t="s">
        <v>18</v>
      </c>
      <c r="Q50" t="s">
        <v>18</v>
      </c>
      <c r="R50" t="s">
        <v>18</v>
      </c>
      <c r="S50" t="s">
        <v>58</v>
      </c>
      <c r="T50" t="s">
        <v>58</v>
      </c>
      <c r="U50" t="s">
        <v>58</v>
      </c>
      <c r="V50" s="3">
        <v>1057589.8420963699</v>
      </c>
      <c r="W50" s="3">
        <v>1220231.4469999999</v>
      </c>
      <c r="X50" s="3">
        <v>1265335.45472436</v>
      </c>
      <c r="Y50">
        <v>66.91</v>
      </c>
      <c r="Z50">
        <v>72.260000000000005</v>
      </c>
      <c r="AA50">
        <v>75.77</v>
      </c>
      <c r="AB50">
        <v>521.73</v>
      </c>
      <c r="AC50">
        <v>723.34</v>
      </c>
      <c r="AD50">
        <v>894.75</v>
      </c>
      <c r="AE50">
        <v>0.54</v>
      </c>
      <c r="AF50">
        <v>0.54</v>
      </c>
      <c r="AG50">
        <v>0.51</v>
      </c>
      <c r="AH50">
        <v>28.82</v>
      </c>
      <c r="AI50">
        <v>14.04</v>
      </c>
      <c r="AJ50">
        <v>13.21</v>
      </c>
      <c r="AK50">
        <v>74.28</v>
      </c>
      <c r="AL50">
        <v>82.09</v>
      </c>
      <c r="AM50">
        <v>83.35</v>
      </c>
      <c r="AN50">
        <v>32.549999999999997</v>
      </c>
      <c r="AO50">
        <v>41.1</v>
      </c>
      <c r="AP50">
        <v>55.03</v>
      </c>
      <c r="AQ50">
        <v>5.53</v>
      </c>
      <c r="AR50">
        <v>7.14</v>
      </c>
      <c r="AS50">
        <v>11.77</v>
      </c>
      <c r="AT50">
        <v>8.44</v>
      </c>
      <c r="AU50">
        <v>8.75</v>
      </c>
      <c r="AV50">
        <v>9.0299999999999994</v>
      </c>
      <c r="AW50">
        <v>4.91</v>
      </c>
      <c r="AX50">
        <v>1.78</v>
      </c>
      <c r="AY50">
        <v>0.56999999999999995</v>
      </c>
      <c r="AZ50">
        <v>18.62</v>
      </c>
      <c r="BA50">
        <v>9.5</v>
      </c>
      <c r="BB50">
        <v>4.08</v>
      </c>
      <c r="BC50">
        <v>42.52</v>
      </c>
      <c r="BD50">
        <v>26.85</v>
      </c>
      <c r="BE50">
        <v>15.12</v>
      </c>
      <c r="BF50" s="5">
        <v>96.11</v>
      </c>
      <c r="BG50" s="5">
        <v>96.72</v>
      </c>
      <c r="BH50" s="5">
        <v>89.24</v>
      </c>
      <c r="BI50" s="5">
        <v>95.49</v>
      </c>
      <c r="BJ50" s="5">
        <v>98.56</v>
      </c>
      <c r="BK50" s="5">
        <v>95.04</v>
      </c>
      <c r="BL50" s="5">
        <v>92.15</v>
      </c>
      <c r="BM50" s="5">
        <v>98.43</v>
      </c>
      <c r="BN50" s="5">
        <v>99.54</v>
      </c>
      <c r="BO50" s="5">
        <v>12.83</v>
      </c>
      <c r="BP50" s="5">
        <v>7.87</v>
      </c>
      <c r="BQ50" s="5">
        <v>5.27</v>
      </c>
    </row>
    <row r="51" spans="1:69" x14ac:dyDescent="0.25">
      <c r="A51">
        <v>50</v>
      </c>
      <c r="B51">
        <v>3303500</v>
      </c>
      <c r="C51" t="s">
        <v>71</v>
      </c>
      <c r="D51">
        <v>614182</v>
      </c>
      <c r="E51">
        <v>754519</v>
      </c>
      <c r="F51">
        <v>796257</v>
      </c>
      <c r="G51">
        <v>0.59499999999999997</v>
      </c>
      <c r="H51">
        <v>0.65600000000000003</v>
      </c>
      <c r="I51">
        <v>0.69099999999999995</v>
      </c>
      <c r="J51">
        <v>0.67500000000000004</v>
      </c>
      <c r="K51">
        <v>0.71699999999999997</v>
      </c>
      <c r="L51">
        <v>0.81799999999999995</v>
      </c>
      <c r="M51">
        <v>0.315</v>
      </c>
      <c r="N51">
        <v>0.45300000000000001</v>
      </c>
      <c r="O51">
        <v>0.64100000000000001</v>
      </c>
      <c r="P51" t="s">
        <v>19</v>
      </c>
      <c r="Q51" t="s">
        <v>19</v>
      </c>
      <c r="R51" t="s">
        <v>19</v>
      </c>
      <c r="S51" t="s">
        <v>24</v>
      </c>
      <c r="T51" t="s">
        <v>18</v>
      </c>
      <c r="U51" t="s">
        <v>48</v>
      </c>
      <c r="V51" s="3">
        <v>2317110.0292956899</v>
      </c>
      <c r="W51" s="3">
        <v>3996084.22</v>
      </c>
      <c r="X51" s="3">
        <v>4237400.67261313</v>
      </c>
      <c r="Y51">
        <v>65.489999999999995</v>
      </c>
      <c r="Z51">
        <v>67.989999999999995</v>
      </c>
      <c r="AA51">
        <v>74.08</v>
      </c>
      <c r="AB51">
        <v>325.36</v>
      </c>
      <c r="AC51">
        <v>474.8</v>
      </c>
      <c r="AD51">
        <v>591</v>
      </c>
      <c r="AE51">
        <v>0.49</v>
      </c>
      <c r="AF51">
        <v>0.51</v>
      </c>
      <c r="AG51">
        <v>0.48</v>
      </c>
      <c r="AH51">
        <v>32.909999999999997</v>
      </c>
      <c r="AI51">
        <v>22.7</v>
      </c>
      <c r="AJ51">
        <v>15.35</v>
      </c>
      <c r="AK51">
        <v>71.58</v>
      </c>
      <c r="AL51">
        <v>75.87</v>
      </c>
      <c r="AM51">
        <v>81.73</v>
      </c>
      <c r="AN51">
        <v>35.450000000000003</v>
      </c>
      <c r="AO51">
        <v>43.63</v>
      </c>
      <c r="AP51">
        <v>60.37</v>
      </c>
      <c r="AQ51">
        <v>3.03</v>
      </c>
      <c r="AR51">
        <v>3.79</v>
      </c>
      <c r="AS51">
        <v>6.5</v>
      </c>
      <c r="AT51">
        <v>8.1</v>
      </c>
      <c r="AU51">
        <v>8.5</v>
      </c>
      <c r="AV51">
        <v>9.25</v>
      </c>
      <c r="AW51">
        <v>10.26</v>
      </c>
      <c r="AX51">
        <v>5.0599999999999996</v>
      </c>
      <c r="AY51">
        <v>3.38</v>
      </c>
      <c r="AZ51">
        <v>30.93</v>
      </c>
      <c r="BA51">
        <v>18.52</v>
      </c>
      <c r="BB51">
        <v>10.56</v>
      </c>
      <c r="BC51">
        <v>59.85</v>
      </c>
      <c r="BD51">
        <v>42.4</v>
      </c>
      <c r="BE51">
        <v>30.43</v>
      </c>
      <c r="BF51" s="5">
        <v>88.23</v>
      </c>
      <c r="BG51" s="5">
        <v>89.63</v>
      </c>
      <c r="BH51" s="5">
        <v>96.48</v>
      </c>
      <c r="BI51" s="5">
        <v>86.8</v>
      </c>
      <c r="BJ51" s="5">
        <v>89.55</v>
      </c>
      <c r="BK51" s="5">
        <v>91.29</v>
      </c>
      <c r="BL51" s="5">
        <v>41.38</v>
      </c>
      <c r="BM51" s="5">
        <v>86.12</v>
      </c>
      <c r="BN51" s="5">
        <v>95.39</v>
      </c>
      <c r="BO51" s="5">
        <v>12.25</v>
      </c>
      <c r="BP51" s="5">
        <v>8.08</v>
      </c>
      <c r="BQ51" s="5">
        <v>4.8899999999999997</v>
      </c>
    </row>
    <row r="52" spans="1:69" x14ac:dyDescent="0.25">
      <c r="A52">
        <v>51</v>
      </c>
      <c r="B52">
        <v>3303609</v>
      </c>
      <c r="C52" t="s">
        <v>72</v>
      </c>
      <c r="D52">
        <v>37259</v>
      </c>
      <c r="E52">
        <v>40475</v>
      </c>
      <c r="F52">
        <v>47124</v>
      </c>
      <c r="G52">
        <v>0.58599999999999997</v>
      </c>
      <c r="H52">
        <v>0.67600000000000005</v>
      </c>
      <c r="I52">
        <v>0.68899999999999995</v>
      </c>
      <c r="J52">
        <v>0.65</v>
      </c>
      <c r="K52">
        <v>0.70799999999999996</v>
      </c>
      <c r="L52">
        <v>0.81200000000000006</v>
      </c>
      <c r="M52">
        <v>0.28799999999999998</v>
      </c>
      <c r="N52">
        <v>0.48599999999999999</v>
      </c>
      <c r="O52">
        <v>0.66600000000000004</v>
      </c>
      <c r="P52" t="s">
        <v>19</v>
      </c>
      <c r="Q52" t="s">
        <v>19</v>
      </c>
      <c r="R52" t="s">
        <v>19</v>
      </c>
      <c r="S52" t="s">
        <v>18</v>
      </c>
      <c r="T52" t="s">
        <v>24</v>
      </c>
      <c r="U52" t="s">
        <v>18</v>
      </c>
      <c r="V52" s="3">
        <v>127722.874858822</v>
      </c>
      <c r="W52" s="3">
        <v>180833.76300000001</v>
      </c>
      <c r="X52" s="3">
        <v>222253.155240733</v>
      </c>
      <c r="Y52">
        <v>64.02</v>
      </c>
      <c r="Z52">
        <v>67.459999999999994</v>
      </c>
      <c r="AA52">
        <v>73.73</v>
      </c>
      <c r="AB52">
        <v>306.76</v>
      </c>
      <c r="AC52">
        <v>538.66999999999996</v>
      </c>
      <c r="AD52">
        <v>580.49</v>
      </c>
      <c r="AE52">
        <v>0.48</v>
      </c>
      <c r="AF52">
        <v>0.52</v>
      </c>
      <c r="AG52">
        <v>0.44</v>
      </c>
      <c r="AH52">
        <v>37.479999999999997</v>
      </c>
      <c r="AI52">
        <v>23.93</v>
      </c>
      <c r="AJ52">
        <v>15.9</v>
      </c>
      <c r="AK52">
        <v>68.760000000000005</v>
      </c>
      <c r="AL52">
        <v>74.86</v>
      </c>
      <c r="AM52">
        <v>80.31</v>
      </c>
      <c r="AN52">
        <v>28.88</v>
      </c>
      <c r="AO52">
        <v>37.96</v>
      </c>
      <c r="AP52">
        <v>59.69</v>
      </c>
      <c r="AQ52">
        <v>2.2799999999999998</v>
      </c>
      <c r="AR52">
        <v>2.9</v>
      </c>
      <c r="AS52">
        <v>6.53</v>
      </c>
      <c r="AT52">
        <v>8.44</v>
      </c>
      <c r="AU52">
        <v>9.25</v>
      </c>
      <c r="AV52">
        <v>9.17</v>
      </c>
      <c r="AW52">
        <v>9.76</v>
      </c>
      <c r="AX52">
        <v>3.83</v>
      </c>
      <c r="AY52">
        <v>3.71</v>
      </c>
      <c r="AZ52">
        <v>30.21</v>
      </c>
      <c r="BA52">
        <v>16.670000000000002</v>
      </c>
      <c r="BB52">
        <v>9.5299999999999994</v>
      </c>
      <c r="BC52">
        <v>60.15</v>
      </c>
      <c r="BD52">
        <v>35.619999999999997</v>
      </c>
      <c r="BE52">
        <v>27.68</v>
      </c>
      <c r="BF52" s="5">
        <v>91.64</v>
      </c>
      <c r="BG52" s="5">
        <v>91.65</v>
      </c>
      <c r="BH52" s="5">
        <v>89.26</v>
      </c>
      <c r="BI52" s="5">
        <v>89.88</v>
      </c>
      <c r="BJ52" s="5">
        <v>95.96</v>
      </c>
      <c r="BK52" s="5">
        <v>95.78</v>
      </c>
      <c r="BL52" s="5">
        <v>83.75</v>
      </c>
      <c r="BM52" s="5">
        <v>93.74</v>
      </c>
      <c r="BN52" s="5">
        <v>99.51</v>
      </c>
      <c r="BO52" s="5">
        <v>20.149999999999999</v>
      </c>
      <c r="BP52" s="5">
        <v>11.28</v>
      </c>
      <c r="BQ52" s="5">
        <v>5.81</v>
      </c>
    </row>
    <row r="53" spans="1:69" x14ac:dyDescent="0.25">
      <c r="A53">
        <v>52</v>
      </c>
      <c r="B53">
        <v>3303708</v>
      </c>
      <c r="C53" t="s">
        <v>73</v>
      </c>
      <c r="D53">
        <v>33922</v>
      </c>
      <c r="E53">
        <v>37410</v>
      </c>
      <c r="F53">
        <v>41084</v>
      </c>
      <c r="G53">
        <v>0.59799999999999998</v>
      </c>
      <c r="H53">
        <v>0.67200000000000004</v>
      </c>
      <c r="I53">
        <v>0.69699999999999995</v>
      </c>
      <c r="J53">
        <v>0.72799999999999998</v>
      </c>
      <c r="K53">
        <v>0.751</v>
      </c>
      <c r="L53">
        <v>0.81200000000000006</v>
      </c>
      <c r="M53">
        <v>0.34599999999999997</v>
      </c>
      <c r="N53">
        <v>0.46899999999999997</v>
      </c>
      <c r="O53">
        <v>0.61</v>
      </c>
      <c r="P53" t="s">
        <v>18</v>
      </c>
      <c r="Q53" t="s">
        <v>18</v>
      </c>
      <c r="R53" t="s">
        <v>19</v>
      </c>
      <c r="S53" t="s">
        <v>58</v>
      </c>
      <c r="T53" t="s">
        <v>58</v>
      </c>
      <c r="U53" t="s">
        <v>19</v>
      </c>
      <c r="V53" s="3">
        <v>88688.164352055799</v>
      </c>
      <c r="W53" s="3">
        <v>166278.89799999999</v>
      </c>
      <c r="X53" s="3">
        <v>237412.09628870699</v>
      </c>
      <c r="Y53">
        <v>68.650000000000006</v>
      </c>
      <c r="Z53">
        <v>70.06</v>
      </c>
      <c r="AA53">
        <v>73.7</v>
      </c>
      <c r="AB53">
        <v>329.78</v>
      </c>
      <c r="AC53">
        <v>524.64</v>
      </c>
      <c r="AD53">
        <v>613.55999999999995</v>
      </c>
      <c r="AE53">
        <v>0.57999999999999996</v>
      </c>
      <c r="AF53">
        <v>0.56999999999999995</v>
      </c>
      <c r="AG53">
        <v>0.5</v>
      </c>
      <c r="AH53">
        <v>24.23</v>
      </c>
      <c r="AI53">
        <v>18.21</v>
      </c>
      <c r="AJ53">
        <v>15.9</v>
      </c>
      <c r="AK53">
        <v>77.53</v>
      </c>
      <c r="AL53">
        <v>78.73</v>
      </c>
      <c r="AM53">
        <v>80.260000000000005</v>
      </c>
      <c r="AN53">
        <v>32.24</v>
      </c>
      <c r="AO53">
        <v>39.21</v>
      </c>
      <c r="AP53">
        <v>52.66</v>
      </c>
      <c r="AQ53">
        <v>3.18</v>
      </c>
      <c r="AR53">
        <v>4.2300000000000004</v>
      </c>
      <c r="AS53">
        <v>6.77</v>
      </c>
      <c r="AT53">
        <v>8.77</v>
      </c>
      <c r="AU53">
        <v>7.93</v>
      </c>
      <c r="AV53">
        <v>9.0299999999999994</v>
      </c>
      <c r="AW53">
        <v>15.02</v>
      </c>
      <c r="AX53">
        <v>5.0999999999999996</v>
      </c>
      <c r="AY53">
        <v>2.35</v>
      </c>
      <c r="AZ53">
        <v>40.49</v>
      </c>
      <c r="BA53">
        <v>18.66</v>
      </c>
      <c r="BB53">
        <v>10.9</v>
      </c>
      <c r="BC53">
        <v>69.59</v>
      </c>
      <c r="BD53">
        <v>47.63</v>
      </c>
      <c r="BE53">
        <v>31.75</v>
      </c>
      <c r="BF53" s="5">
        <v>89.21</v>
      </c>
      <c r="BG53" s="5">
        <v>94.67</v>
      </c>
      <c r="BH53" s="5">
        <v>97.22</v>
      </c>
      <c r="BI53" s="5">
        <v>87.16</v>
      </c>
      <c r="BJ53" s="5">
        <v>93.6</v>
      </c>
      <c r="BK53" s="5">
        <v>97.96</v>
      </c>
      <c r="BL53" s="5">
        <v>77.81</v>
      </c>
      <c r="BM53" s="5">
        <v>94.78</v>
      </c>
      <c r="BN53" s="5">
        <v>97.79</v>
      </c>
      <c r="BO53" s="5">
        <v>15.73</v>
      </c>
      <c r="BP53" s="5">
        <v>11.36</v>
      </c>
      <c r="BQ53" s="5">
        <v>6.42</v>
      </c>
    </row>
    <row r="54" spans="1:69" x14ac:dyDescent="0.25">
      <c r="A54">
        <v>53</v>
      </c>
      <c r="B54">
        <v>3303807</v>
      </c>
      <c r="C54" t="s">
        <v>74</v>
      </c>
      <c r="D54">
        <v>23928</v>
      </c>
      <c r="E54">
        <v>29544</v>
      </c>
      <c r="F54">
        <v>37533</v>
      </c>
      <c r="G54">
        <v>0.61599999999999999</v>
      </c>
      <c r="H54">
        <v>0.69799999999999995</v>
      </c>
      <c r="I54">
        <v>0.72599999999999998</v>
      </c>
      <c r="J54">
        <v>0.752</v>
      </c>
      <c r="K54">
        <v>0.77300000000000002</v>
      </c>
      <c r="L54">
        <v>0.84199999999999997</v>
      </c>
      <c r="M54">
        <v>0.25600000000000001</v>
      </c>
      <c r="N54">
        <v>0.36699999999999999</v>
      </c>
      <c r="O54">
        <v>0.54400000000000004</v>
      </c>
      <c r="P54" t="s">
        <v>18</v>
      </c>
      <c r="Q54" t="s">
        <v>18</v>
      </c>
      <c r="R54" t="s">
        <v>18</v>
      </c>
      <c r="S54" t="s">
        <v>24</v>
      </c>
      <c r="T54" t="s">
        <v>24</v>
      </c>
      <c r="U54" t="s">
        <v>24</v>
      </c>
      <c r="V54" s="3">
        <v>59994.683187078801</v>
      </c>
      <c r="W54" s="3">
        <v>144733.50200000001</v>
      </c>
      <c r="X54" s="3">
        <v>282355.65665914398</v>
      </c>
      <c r="Y54">
        <v>70.09</v>
      </c>
      <c r="Z54">
        <v>71.36</v>
      </c>
      <c r="AA54">
        <v>75.52</v>
      </c>
      <c r="AB54">
        <v>368.64</v>
      </c>
      <c r="AC54">
        <v>616.65</v>
      </c>
      <c r="AD54">
        <v>734.36</v>
      </c>
      <c r="AE54">
        <v>0.5</v>
      </c>
      <c r="AF54">
        <v>0.59</v>
      </c>
      <c r="AG54">
        <v>0.52</v>
      </c>
      <c r="AH54">
        <v>20.79</v>
      </c>
      <c r="AI54">
        <v>15.69</v>
      </c>
      <c r="AJ54">
        <v>13.4</v>
      </c>
      <c r="AK54">
        <v>80.14</v>
      </c>
      <c r="AL54">
        <v>80.72</v>
      </c>
      <c r="AM54">
        <v>82.91</v>
      </c>
      <c r="AN54">
        <v>27.35</v>
      </c>
      <c r="AO54">
        <v>32.42</v>
      </c>
      <c r="AP54">
        <v>51.16</v>
      </c>
      <c r="AQ54">
        <v>3.66</v>
      </c>
      <c r="AR54">
        <v>5.97</v>
      </c>
      <c r="AS54">
        <v>9.2100000000000009</v>
      </c>
      <c r="AT54">
        <v>7.99</v>
      </c>
      <c r="AU54">
        <v>7.6</v>
      </c>
      <c r="AV54">
        <v>7.92</v>
      </c>
      <c r="AW54">
        <v>9.4</v>
      </c>
      <c r="AX54">
        <v>6.48</v>
      </c>
      <c r="AY54">
        <v>4.03</v>
      </c>
      <c r="AZ54">
        <v>27.73</v>
      </c>
      <c r="BA54">
        <v>19.53</v>
      </c>
      <c r="BB54">
        <v>9.5</v>
      </c>
      <c r="BC54">
        <v>54.29</v>
      </c>
      <c r="BD54">
        <v>41.24</v>
      </c>
      <c r="BE54">
        <v>25.41</v>
      </c>
      <c r="BF54" s="5">
        <v>81.650000000000006</v>
      </c>
      <c r="BG54" s="5">
        <v>88.89</v>
      </c>
      <c r="BH54" s="5">
        <v>81.38</v>
      </c>
      <c r="BI54" s="5">
        <v>77.290000000000006</v>
      </c>
      <c r="BJ54" s="5">
        <v>88.53</v>
      </c>
      <c r="BK54" s="5">
        <v>94.08</v>
      </c>
      <c r="BL54" s="5">
        <v>92.26</v>
      </c>
      <c r="BM54" s="5">
        <v>99.32</v>
      </c>
      <c r="BN54" s="5">
        <v>98.3</v>
      </c>
      <c r="BO54" s="5">
        <v>22.31</v>
      </c>
      <c r="BP54" s="5">
        <v>13.64</v>
      </c>
      <c r="BQ54" s="5">
        <v>8.77</v>
      </c>
    </row>
    <row r="55" spans="1:69" x14ac:dyDescent="0.25">
      <c r="A55">
        <v>54</v>
      </c>
      <c r="B55">
        <v>3303856</v>
      </c>
      <c r="C55" t="s">
        <v>75</v>
      </c>
      <c r="D55">
        <v>20193</v>
      </c>
      <c r="E55">
        <v>24785</v>
      </c>
      <c r="F55">
        <v>26359</v>
      </c>
      <c r="G55">
        <v>0.57799999999999996</v>
      </c>
      <c r="H55">
        <v>0.63500000000000001</v>
      </c>
      <c r="I55">
        <v>0.68300000000000005</v>
      </c>
      <c r="J55">
        <v>0.65</v>
      </c>
      <c r="K55">
        <v>0.69199999999999995</v>
      </c>
      <c r="L55">
        <v>0.80600000000000005</v>
      </c>
      <c r="M55">
        <v>0.21299999999999999</v>
      </c>
      <c r="N55">
        <v>0.36099999999999999</v>
      </c>
      <c r="O55">
        <v>0.54900000000000004</v>
      </c>
      <c r="P55" t="s">
        <v>19</v>
      </c>
      <c r="Q55" t="s">
        <v>19</v>
      </c>
      <c r="R55" t="s">
        <v>19</v>
      </c>
      <c r="S55" t="s">
        <v>19</v>
      </c>
      <c r="T55" t="s">
        <v>19</v>
      </c>
      <c r="U55" t="s">
        <v>19</v>
      </c>
      <c r="V55" s="3">
        <v>34719.151355320697</v>
      </c>
      <c r="W55" s="3">
        <v>105970.59</v>
      </c>
      <c r="X55" s="3">
        <v>122259.419375903</v>
      </c>
      <c r="Y55">
        <v>64.02</v>
      </c>
      <c r="Z55">
        <v>66.489999999999995</v>
      </c>
      <c r="AA55">
        <v>73.34</v>
      </c>
      <c r="AB55">
        <v>291.18</v>
      </c>
      <c r="AC55">
        <v>416.61</v>
      </c>
      <c r="AD55">
        <v>562.52</v>
      </c>
      <c r="AE55">
        <v>0.54</v>
      </c>
      <c r="AF55">
        <v>0.56000000000000005</v>
      </c>
      <c r="AG55">
        <v>0.56000000000000005</v>
      </c>
      <c r="AH55">
        <v>37.479999999999997</v>
      </c>
      <c r="AI55">
        <v>26.31</v>
      </c>
      <c r="AJ55">
        <v>16.399999999999999</v>
      </c>
      <c r="AK55">
        <v>68.760000000000005</v>
      </c>
      <c r="AL55">
        <v>72.989999999999995</v>
      </c>
      <c r="AM55">
        <v>79.73</v>
      </c>
      <c r="AN55">
        <v>20.97</v>
      </c>
      <c r="AO55">
        <v>26.48</v>
      </c>
      <c r="AP55">
        <v>38.909999999999997</v>
      </c>
      <c r="AQ55">
        <v>4.54</v>
      </c>
      <c r="AR55">
        <v>3.56</v>
      </c>
      <c r="AS55">
        <v>5.29</v>
      </c>
      <c r="AT55">
        <v>7.04</v>
      </c>
      <c r="AU55">
        <v>7.59</v>
      </c>
      <c r="AV55">
        <v>8.5</v>
      </c>
      <c r="AW55">
        <v>12.49</v>
      </c>
      <c r="AX55">
        <v>11.95</v>
      </c>
      <c r="AY55">
        <v>4.28</v>
      </c>
      <c r="AZ55">
        <v>43.57</v>
      </c>
      <c r="BA55">
        <v>28.26</v>
      </c>
      <c r="BB55">
        <v>16.13</v>
      </c>
      <c r="BC55">
        <v>69.77</v>
      </c>
      <c r="BD55">
        <v>54.48</v>
      </c>
      <c r="BE55">
        <v>39.630000000000003</v>
      </c>
      <c r="BF55" s="5">
        <v>88.17</v>
      </c>
      <c r="BG55" s="5">
        <v>94.47</v>
      </c>
      <c r="BH55" s="5">
        <v>89.55</v>
      </c>
      <c r="BI55" s="5">
        <v>86.71</v>
      </c>
      <c r="BJ55" s="5">
        <v>94.04</v>
      </c>
      <c r="BK55" s="5">
        <v>93.56</v>
      </c>
      <c r="BL55" s="5">
        <v>59.93</v>
      </c>
      <c r="BM55" s="5">
        <v>93.18</v>
      </c>
      <c r="BN55" s="5">
        <v>97.11</v>
      </c>
      <c r="BO55" s="5">
        <v>27.41</v>
      </c>
      <c r="BP55" s="5">
        <v>18.66</v>
      </c>
      <c r="BQ55" s="5">
        <v>13.1</v>
      </c>
    </row>
    <row r="56" spans="1:69" x14ac:dyDescent="0.25">
      <c r="A56">
        <v>55</v>
      </c>
      <c r="B56">
        <v>3303906</v>
      </c>
      <c r="C56" t="s">
        <v>76</v>
      </c>
      <c r="D56">
        <v>256673</v>
      </c>
      <c r="E56">
        <v>287318</v>
      </c>
      <c r="F56">
        <v>295917</v>
      </c>
      <c r="G56">
        <v>0.68100000000000005</v>
      </c>
      <c r="H56">
        <v>0.73799999999999999</v>
      </c>
      <c r="I56">
        <v>0.76300000000000001</v>
      </c>
      <c r="J56">
        <v>0.71899999999999997</v>
      </c>
      <c r="K56">
        <v>0.751</v>
      </c>
      <c r="L56">
        <v>0.84699999999999998</v>
      </c>
      <c r="M56">
        <v>0.34399999999999997</v>
      </c>
      <c r="N56">
        <v>0.49399999999999999</v>
      </c>
      <c r="O56">
        <v>0.63900000000000001</v>
      </c>
      <c r="P56" t="s">
        <v>24</v>
      </c>
      <c r="Q56" t="s">
        <v>24</v>
      </c>
      <c r="R56" t="s">
        <v>18</v>
      </c>
      <c r="S56" t="s">
        <v>58</v>
      </c>
      <c r="T56" t="s">
        <v>58</v>
      </c>
      <c r="U56" t="s">
        <v>58</v>
      </c>
      <c r="V56" s="3">
        <v>1573719.57616783</v>
      </c>
      <c r="W56" s="3">
        <v>2204651.5129999998</v>
      </c>
      <c r="X56" s="3">
        <v>3151555.8650567499</v>
      </c>
      <c r="Y56">
        <v>68.12</v>
      </c>
      <c r="Z56">
        <v>70.06</v>
      </c>
      <c r="AA56">
        <v>75.790000000000006</v>
      </c>
      <c r="AB56">
        <v>554.44000000000005</v>
      </c>
      <c r="AC56">
        <v>790.41</v>
      </c>
      <c r="AD56">
        <v>922.49</v>
      </c>
      <c r="AE56">
        <v>0.56000000000000005</v>
      </c>
      <c r="AF56">
        <v>0.56999999999999995</v>
      </c>
      <c r="AG56">
        <v>0.55000000000000004</v>
      </c>
      <c r="AH56">
        <v>25.59</v>
      </c>
      <c r="AI56">
        <v>18.21</v>
      </c>
      <c r="AJ56">
        <v>12.86</v>
      </c>
      <c r="AK56">
        <v>76.55</v>
      </c>
      <c r="AL56">
        <v>79.75</v>
      </c>
      <c r="AM56">
        <v>83.23</v>
      </c>
      <c r="AN56">
        <v>36.049999999999997</v>
      </c>
      <c r="AO56">
        <v>42</v>
      </c>
      <c r="AP56">
        <v>56.59</v>
      </c>
      <c r="AQ56">
        <v>7.64</v>
      </c>
      <c r="AR56">
        <v>7.85</v>
      </c>
      <c r="AS56">
        <v>12.08</v>
      </c>
      <c r="AT56">
        <v>8.52</v>
      </c>
      <c r="AU56">
        <v>8.48</v>
      </c>
      <c r="AV56">
        <v>9.36</v>
      </c>
      <c r="AW56">
        <v>5.25</v>
      </c>
      <c r="AX56">
        <v>2.64</v>
      </c>
      <c r="AY56">
        <v>1.5</v>
      </c>
      <c r="AZ56">
        <v>19.45</v>
      </c>
      <c r="BA56">
        <v>10.06</v>
      </c>
      <c r="BB56">
        <v>5.94</v>
      </c>
      <c r="BC56">
        <v>44.62</v>
      </c>
      <c r="BD56">
        <v>28.47</v>
      </c>
      <c r="BE56">
        <v>20.7</v>
      </c>
      <c r="BF56" s="5">
        <v>95.75</v>
      </c>
      <c r="BG56" s="5">
        <v>87.99</v>
      </c>
      <c r="BH56" s="5">
        <v>77.38</v>
      </c>
      <c r="BI56" s="5">
        <v>94.71</v>
      </c>
      <c r="BJ56" s="5">
        <v>96.11</v>
      </c>
      <c r="BK56" s="5">
        <v>97.05</v>
      </c>
      <c r="BL56" s="5">
        <v>79.69</v>
      </c>
      <c r="BM56" s="5">
        <v>96.49</v>
      </c>
      <c r="BN56" s="5">
        <v>99.21</v>
      </c>
      <c r="BO56" s="5">
        <v>10.83</v>
      </c>
      <c r="BP56" s="5">
        <v>6.76</v>
      </c>
      <c r="BQ56" s="5">
        <v>4.1900000000000004</v>
      </c>
    </row>
    <row r="57" spans="1:69" x14ac:dyDescent="0.25">
      <c r="A57">
        <v>56</v>
      </c>
      <c r="B57">
        <v>3303955</v>
      </c>
      <c r="C57" t="s">
        <v>77</v>
      </c>
      <c r="D57">
        <v>13317</v>
      </c>
      <c r="E57">
        <v>19481</v>
      </c>
      <c r="F57">
        <v>22719</v>
      </c>
      <c r="G57">
        <v>0.59899999999999998</v>
      </c>
      <c r="H57">
        <v>0.65800000000000003</v>
      </c>
      <c r="I57">
        <v>0.70899999999999996</v>
      </c>
      <c r="J57">
        <v>0.73</v>
      </c>
      <c r="K57">
        <v>0.75</v>
      </c>
      <c r="L57">
        <v>0.80100000000000005</v>
      </c>
      <c r="M57">
        <v>0.33400000000000002</v>
      </c>
      <c r="N57">
        <v>0.46800000000000003</v>
      </c>
      <c r="O57">
        <v>0.64300000000000002</v>
      </c>
      <c r="P57" t="s">
        <v>18</v>
      </c>
      <c r="Q57" t="s">
        <v>18</v>
      </c>
      <c r="R57" t="s">
        <v>19</v>
      </c>
      <c r="S57" t="s">
        <v>58</v>
      </c>
      <c r="T57" t="s">
        <v>48</v>
      </c>
      <c r="U57" t="s">
        <v>24</v>
      </c>
      <c r="V57" s="3">
        <v>0</v>
      </c>
      <c r="W57" s="3">
        <v>73583.725999999995</v>
      </c>
      <c r="X57" s="3">
        <v>92718.795538160193</v>
      </c>
      <c r="Y57">
        <v>68.81</v>
      </c>
      <c r="Z57">
        <v>70</v>
      </c>
      <c r="AA57">
        <v>73.03</v>
      </c>
      <c r="AB57">
        <v>332</v>
      </c>
      <c r="AC57">
        <v>481.43</v>
      </c>
      <c r="AD57">
        <v>657.99</v>
      </c>
      <c r="AE57">
        <v>0.5</v>
      </c>
      <c r="AF57">
        <v>0.51</v>
      </c>
      <c r="AG57">
        <v>0.51</v>
      </c>
      <c r="AH57">
        <v>23.84</v>
      </c>
      <c r="AI57">
        <v>18.329999999999998</v>
      </c>
      <c r="AJ57">
        <v>16.899999999999999</v>
      </c>
      <c r="AK57">
        <v>77.819999999999993</v>
      </c>
      <c r="AL57">
        <v>78.64</v>
      </c>
      <c r="AM57">
        <v>79.260000000000005</v>
      </c>
      <c r="AN57">
        <v>33.479999999999997</v>
      </c>
      <c r="AO57">
        <v>40.229999999999997</v>
      </c>
      <c r="AP57">
        <v>57.1</v>
      </c>
      <c r="AQ57">
        <v>4.93</v>
      </c>
      <c r="AR57">
        <v>5.61</v>
      </c>
      <c r="AS57">
        <v>8.2799999999999994</v>
      </c>
      <c r="AT57">
        <v>7.76</v>
      </c>
      <c r="AU57">
        <v>9.17</v>
      </c>
      <c r="AV57">
        <v>8.4600000000000009</v>
      </c>
      <c r="AW57">
        <v>14.73</v>
      </c>
      <c r="AX57">
        <v>5.05</v>
      </c>
      <c r="AY57">
        <v>2.89</v>
      </c>
      <c r="AZ57">
        <v>29.4</v>
      </c>
      <c r="BA57">
        <v>22.84</v>
      </c>
      <c r="BB57">
        <v>10.4</v>
      </c>
      <c r="BC57">
        <v>58.61</v>
      </c>
      <c r="BD57">
        <v>41.34</v>
      </c>
      <c r="BE57">
        <v>29.93</v>
      </c>
      <c r="BF57" s="5">
        <v>89.75</v>
      </c>
      <c r="BG57" s="5">
        <v>90.34</v>
      </c>
      <c r="BH57" s="5">
        <v>97.47</v>
      </c>
      <c r="BI57" s="5">
        <v>89.74</v>
      </c>
      <c r="BJ57" s="5">
        <v>90.29</v>
      </c>
      <c r="BK57" s="5">
        <v>98.62</v>
      </c>
      <c r="BL57" s="5">
        <v>74.98</v>
      </c>
      <c r="BM57" s="5">
        <v>97.55</v>
      </c>
      <c r="BN57" s="5">
        <v>99.64</v>
      </c>
      <c r="BO57" s="5">
        <v>12.8</v>
      </c>
      <c r="BP57" s="5">
        <v>8.16</v>
      </c>
      <c r="BQ57" s="5">
        <v>5.61</v>
      </c>
    </row>
    <row r="58" spans="1:69" x14ac:dyDescent="0.25">
      <c r="A58">
        <v>57</v>
      </c>
      <c r="B58">
        <v>3304003</v>
      </c>
      <c r="C58" t="s">
        <v>78</v>
      </c>
      <c r="D58">
        <v>18819</v>
      </c>
      <c r="E58">
        <v>22118</v>
      </c>
      <c r="F58">
        <v>26314</v>
      </c>
      <c r="G58">
        <v>0.624</v>
      </c>
      <c r="H58">
        <v>0.67500000000000004</v>
      </c>
      <c r="I58">
        <v>0.71399999999999997</v>
      </c>
      <c r="J58">
        <v>0.71499999999999997</v>
      </c>
      <c r="K58">
        <v>0.75</v>
      </c>
      <c r="L58">
        <v>0.80300000000000005</v>
      </c>
      <c r="M58">
        <v>0.30199999999999999</v>
      </c>
      <c r="N58">
        <v>0.45300000000000001</v>
      </c>
      <c r="O58">
        <v>0.62</v>
      </c>
      <c r="P58" t="s">
        <v>18</v>
      </c>
      <c r="Q58" t="s">
        <v>18</v>
      </c>
      <c r="R58" t="s">
        <v>19</v>
      </c>
      <c r="S58" t="s">
        <v>58</v>
      </c>
      <c r="T58" t="s">
        <v>58</v>
      </c>
      <c r="U58" t="s">
        <v>24</v>
      </c>
      <c r="V58" s="3">
        <v>149074.506031948</v>
      </c>
      <c r="W58" s="3">
        <v>384155.821</v>
      </c>
      <c r="X58" s="3">
        <v>466951.25357730302</v>
      </c>
      <c r="Y58">
        <v>67.900000000000006</v>
      </c>
      <c r="Z58">
        <v>70</v>
      </c>
      <c r="AA58">
        <v>73.16</v>
      </c>
      <c r="AB58">
        <v>387.4</v>
      </c>
      <c r="AC58">
        <v>532.6</v>
      </c>
      <c r="AD58">
        <v>678.3</v>
      </c>
      <c r="AE58">
        <v>0.56999999999999995</v>
      </c>
      <c r="AF58">
        <v>0.55000000000000004</v>
      </c>
      <c r="AG58">
        <v>0.5</v>
      </c>
      <c r="AH58">
        <v>26.15</v>
      </c>
      <c r="AI58">
        <v>18.329999999999998</v>
      </c>
      <c r="AJ58">
        <v>16.7</v>
      </c>
      <c r="AK58">
        <v>76.14</v>
      </c>
      <c r="AL58">
        <v>78.64</v>
      </c>
      <c r="AM58">
        <v>79.459999999999994</v>
      </c>
      <c r="AN58">
        <v>30.59</v>
      </c>
      <c r="AO58">
        <v>37.93</v>
      </c>
      <c r="AP58">
        <v>54.07</v>
      </c>
      <c r="AQ58">
        <v>4.84</v>
      </c>
      <c r="AR58">
        <v>6.21</v>
      </c>
      <c r="AS58">
        <v>9.57</v>
      </c>
      <c r="AT58">
        <v>7.84</v>
      </c>
      <c r="AU58">
        <v>7.94</v>
      </c>
      <c r="AV58">
        <v>9.06</v>
      </c>
      <c r="AW58">
        <v>13.77</v>
      </c>
      <c r="AX58">
        <v>5.39</v>
      </c>
      <c r="AY58">
        <v>2.8</v>
      </c>
      <c r="AZ58">
        <v>34.96</v>
      </c>
      <c r="BA58">
        <v>21.48</v>
      </c>
      <c r="BB58">
        <v>9.58</v>
      </c>
      <c r="BC58">
        <v>56.51</v>
      </c>
      <c r="BD58">
        <v>44.13</v>
      </c>
      <c r="BE58">
        <v>27.89</v>
      </c>
      <c r="BF58" s="5">
        <v>90.14</v>
      </c>
      <c r="BG58" s="5">
        <v>90.41</v>
      </c>
      <c r="BH58" s="5">
        <v>96.15</v>
      </c>
      <c r="BI58" s="5">
        <v>89.33</v>
      </c>
      <c r="BJ58" s="5">
        <v>89.1</v>
      </c>
      <c r="BK58" s="5">
        <v>96.88</v>
      </c>
      <c r="BL58" s="5">
        <v>70.180000000000007</v>
      </c>
      <c r="BM58" s="5">
        <v>94.46</v>
      </c>
      <c r="BN58" s="5">
        <v>99.65</v>
      </c>
      <c r="BO58" s="5">
        <v>19.100000000000001</v>
      </c>
      <c r="BP58" s="5">
        <v>11.55</v>
      </c>
      <c r="BQ58" s="5">
        <v>7.6</v>
      </c>
    </row>
    <row r="59" spans="1:69" x14ac:dyDescent="0.25">
      <c r="A59">
        <v>58</v>
      </c>
      <c r="B59">
        <v>3304102</v>
      </c>
      <c r="C59" t="s">
        <v>79</v>
      </c>
      <c r="D59">
        <v>14561</v>
      </c>
      <c r="E59">
        <v>15952</v>
      </c>
      <c r="F59">
        <v>17760</v>
      </c>
      <c r="G59">
        <v>0.57899999999999996</v>
      </c>
      <c r="H59">
        <v>0.61</v>
      </c>
      <c r="I59">
        <v>0.69799999999999995</v>
      </c>
      <c r="J59">
        <v>0.64800000000000002</v>
      </c>
      <c r="K59">
        <v>0.74</v>
      </c>
      <c r="L59">
        <v>0.80200000000000005</v>
      </c>
      <c r="M59">
        <v>0.26700000000000002</v>
      </c>
      <c r="N59">
        <v>0.41399999999999998</v>
      </c>
      <c r="O59">
        <v>0.60599999999999998</v>
      </c>
      <c r="P59" t="s">
        <v>19</v>
      </c>
      <c r="Q59" t="s">
        <v>19</v>
      </c>
      <c r="R59" t="s">
        <v>19</v>
      </c>
      <c r="S59" t="s">
        <v>19</v>
      </c>
      <c r="T59" t="s">
        <v>18</v>
      </c>
      <c r="U59" t="s">
        <v>19</v>
      </c>
      <c r="V59" s="3">
        <v>39945.5672679114</v>
      </c>
      <c r="W59" s="3">
        <v>64196.131000000001</v>
      </c>
      <c r="X59" s="3">
        <v>83957.988207100396</v>
      </c>
      <c r="Y59">
        <v>63.88</v>
      </c>
      <c r="Z59">
        <v>69.39</v>
      </c>
      <c r="AA59">
        <v>73.11</v>
      </c>
      <c r="AB59">
        <v>294.52999999999997</v>
      </c>
      <c r="AC59">
        <v>356.24</v>
      </c>
      <c r="AD59">
        <v>615.63</v>
      </c>
      <c r="AE59">
        <v>0.59</v>
      </c>
      <c r="AF59">
        <v>0.54</v>
      </c>
      <c r="AG59">
        <v>0.56000000000000005</v>
      </c>
      <c r="AH59">
        <v>37.94</v>
      </c>
      <c r="AI59">
        <v>19.600000000000001</v>
      </c>
      <c r="AJ59">
        <v>16.8</v>
      </c>
      <c r="AK59">
        <v>68.48</v>
      </c>
      <c r="AL59">
        <v>77.680000000000007</v>
      </c>
      <c r="AM59">
        <v>79.38</v>
      </c>
      <c r="AN59">
        <v>21.56</v>
      </c>
      <c r="AO59">
        <v>28.99</v>
      </c>
      <c r="AP59">
        <v>47.19</v>
      </c>
      <c r="AQ59">
        <v>3.73</v>
      </c>
      <c r="AR59">
        <v>3.86</v>
      </c>
      <c r="AS59">
        <v>8.69</v>
      </c>
      <c r="AT59">
        <v>7</v>
      </c>
      <c r="AU59">
        <v>7.53</v>
      </c>
      <c r="AV59">
        <v>9.14</v>
      </c>
      <c r="AW59">
        <v>16.649999999999999</v>
      </c>
      <c r="AX59">
        <v>9.61</v>
      </c>
      <c r="AY59">
        <v>9.34</v>
      </c>
      <c r="AZ59">
        <v>48.04</v>
      </c>
      <c r="BA59">
        <v>31.05</v>
      </c>
      <c r="BB59">
        <v>18.05</v>
      </c>
      <c r="BC59">
        <v>75.150000000000006</v>
      </c>
      <c r="BD59">
        <v>59.2</v>
      </c>
      <c r="BE59">
        <v>39.520000000000003</v>
      </c>
      <c r="BF59" s="5">
        <v>72.02</v>
      </c>
      <c r="BG59" s="5">
        <v>93.01</v>
      </c>
      <c r="BH59" s="5">
        <v>93.13</v>
      </c>
      <c r="BI59" s="5">
        <v>71.28</v>
      </c>
      <c r="BJ59" s="5">
        <v>91.03</v>
      </c>
      <c r="BK59" s="5">
        <v>94.22</v>
      </c>
      <c r="BL59" s="5">
        <v>78.66</v>
      </c>
      <c r="BM59" s="5">
        <v>95.88</v>
      </c>
      <c r="BN59" s="5">
        <v>98.54</v>
      </c>
      <c r="BO59" s="5">
        <v>26.77</v>
      </c>
      <c r="BP59" s="5">
        <v>17.87</v>
      </c>
      <c r="BQ59" s="5">
        <v>12.25</v>
      </c>
    </row>
    <row r="60" spans="1:69" x14ac:dyDescent="0.25">
      <c r="A60">
        <v>59</v>
      </c>
      <c r="B60">
        <v>3304110</v>
      </c>
      <c r="C60" t="s">
        <v>80</v>
      </c>
      <c r="D60">
        <v>7122</v>
      </c>
      <c r="E60">
        <v>12095</v>
      </c>
      <c r="F60">
        <v>16592</v>
      </c>
      <c r="G60">
        <v>0.55700000000000005</v>
      </c>
      <c r="H60">
        <v>0.64300000000000002</v>
      </c>
      <c r="I60">
        <v>0.68799999999999994</v>
      </c>
      <c r="J60">
        <v>0.66200000000000003</v>
      </c>
      <c r="K60">
        <v>0.72599999999999998</v>
      </c>
      <c r="L60">
        <v>0.81699999999999995</v>
      </c>
      <c r="M60">
        <v>0.23899999999999999</v>
      </c>
      <c r="N60">
        <v>0.39300000000000002</v>
      </c>
      <c r="O60">
        <v>0.64500000000000002</v>
      </c>
      <c r="P60" t="s">
        <v>19</v>
      </c>
      <c r="Q60" t="s">
        <v>19</v>
      </c>
      <c r="R60" t="s">
        <v>19</v>
      </c>
      <c r="S60" t="s">
        <v>19</v>
      </c>
      <c r="T60" t="s">
        <v>19</v>
      </c>
      <c r="U60" t="s">
        <v>48</v>
      </c>
      <c r="V60" s="3">
        <v>0</v>
      </c>
      <c r="W60" s="3">
        <v>255386.527</v>
      </c>
      <c r="X60" s="3">
        <v>2150806.2804213702</v>
      </c>
      <c r="Y60">
        <v>64.69</v>
      </c>
      <c r="Z60">
        <v>68.540000000000006</v>
      </c>
      <c r="AA60">
        <v>74.010000000000005</v>
      </c>
      <c r="AB60">
        <v>255.43</v>
      </c>
      <c r="AC60">
        <v>438.1</v>
      </c>
      <c r="AD60">
        <v>577.07000000000005</v>
      </c>
      <c r="AE60">
        <v>0.49</v>
      </c>
      <c r="AF60">
        <v>0.54</v>
      </c>
      <c r="AG60">
        <v>0.42</v>
      </c>
      <c r="AH60">
        <v>35.35</v>
      </c>
      <c r="AI60">
        <v>21.44</v>
      </c>
      <c r="AJ60">
        <v>15.5</v>
      </c>
      <c r="AK60">
        <v>70.05</v>
      </c>
      <c r="AL60">
        <v>76.92</v>
      </c>
      <c r="AM60">
        <v>80.73</v>
      </c>
      <c r="AN60">
        <v>17.170000000000002</v>
      </c>
      <c r="AO60">
        <v>31.57</v>
      </c>
      <c r="AP60">
        <v>53.02</v>
      </c>
      <c r="AQ60">
        <v>2.0299999999999998</v>
      </c>
      <c r="AR60">
        <v>2.5</v>
      </c>
      <c r="AS60">
        <v>6.19</v>
      </c>
      <c r="AT60">
        <v>8.32</v>
      </c>
      <c r="AU60">
        <v>7.98</v>
      </c>
      <c r="AV60">
        <v>8.9700000000000006</v>
      </c>
      <c r="AW60">
        <v>13.97</v>
      </c>
      <c r="AX60">
        <v>7.15</v>
      </c>
      <c r="AY60">
        <v>1.29</v>
      </c>
      <c r="AZ60">
        <v>42.14</v>
      </c>
      <c r="BA60">
        <v>21.25</v>
      </c>
      <c r="BB60">
        <v>6.44</v>
      </c>
      <c r="BC60">
        <v>71.33</v>
      </c>
      <c r="BD60">
        <v>50.13</v>
      </c>
      <c r="BE60">
        <v>24.8</v>
      </c>
      <c r="BF60" s="5">
        <v>83.29</v>
      </c>
      <c r="BG60" s="5">
        <v>91.87</v>
      </c>
      <c r="BH60" s="5">
        <v>99.11</v>
      </c>
      <c r="BI60" s="5">
        <v>80.510000000000005</v>
      </c>
      <c r="BJ60" s="5">
        <v>91.55</v>
      </c>
      <c r="BK60" s="5">
        <v>97.86</v>
      </c>
      <c r="BL60" s="5">
        <v>85.08</v>
      </c>
      <c r="BM60" s="5">
        <v>95.93</v>
      </c>
      <c r="BN60" s="5">
        <v>98.87</v>
      </c>
      <c r="BO60" s="5">
        <v>17.8</v>
      </c>
      <c r="BP60" s="5">
        <v>11.2</v>
      </c>
      <c r="BQ60" s="5">
        <v>6.74</v>
      </c>
    </row>
    <row r="61" spans="1:69" x14ac:dyDescent="0.25">
      <c r="A61">
        <v>60</v>
      </c>
      <c r="B61">
        <v>3304128</v>
      </c>
      <c r="C61" t="s">
        <v>81</v>
      </c>
      <c r="D61">
        <v>8798</v>
      </c>
      <c r="E61">
        <v>10730</v>
      </c>
      <c r="F61">
        <v>12793</v>
      </c>
      <c r="G61">
        <v>0.61699999999999999</v>
      </c>
      <c r="H61">
        <v>0.65800000000000003</v>
      </c>
      <c r="I61">
        <v>0.67600000000000005</v>
      </c>
      <c r="J61">
        <v>0.70199999999999996</v>
      </c>
      <c r="K61">
        <v>0.76300000000000001</v>
      </c>
      <c r="L61">
        <v>0.80600000000000005</v>
      </c>
      <c r="M61">
        <v>0.27700000000000002</v>
      </c>
      <c r="N61">
        <v>0.41099999999999998</v>
      </c>
      <c r="O61">
        <v>0.60299999999999998</v>
      </c>
      <c r="P61" t="s">
        <v>18</v>
      </c>
      <c r="Q61" t="s">
        <v>18</v>
      </c>
      <c r="R61" t="s">
        <v>19</v>
      </c>
      <c r="S61" t="s">
        <v>24</v>
      </c>
      <c r="T61" t="s">
        <v>18</v>
      </c>
      <c r="U61" t="s">
        <v>19</v>
      </c>
      <c r="V61" s="3">
        <v>32753.3933443063</v>
      </c>
      <c r="W61" s="3">
        <v>50410.302000000003</v>
      </c>
      <c r="X61" s="3">
        <v>83080.139276311995</v>
      </c>
      <c r="Y61">
        <v>67.09</v>
      </c>
      <c r="Z61">
        <v>70.8</v>
      </c>
      <c r="AA61">
        <v>73.38</v>
      </c>
      <c r="AB61">
        <v>372.9</v>
      </c>
      <c r="AC61">
        <v>479.14</v>
      </c>
      <c r="AD61">
        <v>535.96</v>
      </c>
      <c r="AE61">
        <v>0.5</v>
      </c>
      <c r="AF61">
        <v>0.54</v>
      </c>
      <c r="AG61">
        <v>0.42</v>
      </c>
      <c r="AH61">
        <v>28.33</v>
      </c>
      <c r="AI61">
        <v>16.739999999999998</v>
      </c>
      <c r="AJ61">
        <v>16.399999999999999</v>
      </c>
      <c r="AK61">
        <v>74.61</v>
      </c>
      <c r="AL61">
        <v>79.45</v>
      </c>
      <c r="AM61">
        <v>79.790000000000006</v>
      </c>
      <c r="AN61">
        <v>24.54</v>
      </c>
      <c r="AO61">
        <v>33.04</v>
      </c>
      <c r="AP61">
        <v>49.64</v>
      </c>
      <c r="AQ61">
        <v>2.48</v>
      </c>
      <c r="AR61">
        <v>4.8</v>
      </c>
      <c r="AS61">
        <v>7.49</v>
      </c>
      <c r="AT61">
        <v>8.34</v>
      </c>
      <c r="AU61">
        <v>8.18</v>
      </c>
      <c r="AV61">
        <v>8.16</v>
      </c>
      <c r="AW61">
        <v>11.01</v>
      </c>
      <c r="AX61">
        <v>4.7300000000000004</v>
      </c>
      <c r="AY61">
        <v>1.03</v>
      </c>
      <c r="AZ61">
        <v>22.22</v>
      </c>
      <c r="BA61">
        <v>20.059999999999999</v>
      </c>
      <c r="BB61">
        <v>10.71</v>
      </c>
      <c r="BC61">
        <v>54.49</v>
      </c>
      <c r="BD61">
        <v>48.24</v>
      </c>
      <c r="BE61">
        <v>29.04</v>
      </c>
      <c r="BF61" s="5">
        <v>81.23</v>
      </c>
      <c r="BG61" s="5">
        <v>90.57</v>
      </c>
      <c r="BH61" s="5">
        <v>97.46</v>
      </c>
      <c r="BI61" s="5">
        <v>80.5</v>
      </c>
      <c r="BJ61" s="5">
        <v>88.67</v>
      </c>
      <c r="BK61" s="5">
        <v>97.91</v>
      </c>
      <c r="BL61" s="5">
        <v>76.02</v>
      </c>
      <c r="BM61" s="5">
        <v>97.93</v>
      </c>
      <c r="BN61" s="5">
        <v>100</v>
      </c>
      <c r="BO61" s="5">
        <v>18.39</v>
      </c>
      <c r="BP61" s="5">
        <v>11.41</v>
      </c>
      <c r="BQ61" s="5">
        <v>7.17</v>
      </c>
    </row>
    <row r="62" spans="1:69" x14ac:dyDescent="0.25">
      <c r="A62">
        <v>61</v>
      </c>
      <c r="B62">
        <v>3304144</v>
      </c>
      <c r="C62" t="s">
        <v>82</v>
      </c>
      <c r="D62">
        <v>102187</v>
      </c>
      <c r="E62">
        <v>121993</v>
      </c>
      <c r="F62">
        <v>137962</v>
      </c>
      <c r="G62">
        <v>0.55300000000000005</v>
      </c>
      <c r="H62">
        <v>0.61899999999999999</v>
      </c>
      <c r="I62">
        <v>0.65900000000000003</v>
      </c>
      <c r="J62">
        <v>0.63</v>
      </c>
      <c r="K62">
        <v>0.69</v>
      </c>
      <c r="L62">
        <v>0.81</v>
      </c>
      <c r="M62">
        <v>0.25800000000000001</v>
      </c>
      <c r="N62">
        <v>0.39</v>
      </c>
      <c r="O62">
        <v>0.58899999999999997</v>
      </c>
      <c r="P62" t="s">
        <v>19</v>
      </c>
      <c r="Q62" t="s">
        <v>19</v>
      </c>
      <c r="R62" t="s">
        <v>19</v>
      </c>
      <c r="S62" t="s">
        <v>19</v>
      </c>
      <c r="T62" t="s">
        <v>19</v>
      </c>
      <c r="U62" t="s">
        <v>19</v>
      </c>
      <c r="V62" s="3">
        <v>429377.23200201499</v>
      </c>
      <c r="W62" s="3">
        <v>700819.13399999996</v>
      </c>
      <c r="X62" s="3">
        <v>745393.95408888801</v>
      </c>
      <c r="Y62">
        <v>62.82</v>
      </c>
      <c r="Z62">
        <v>66.41</v>
      </c>
      <c r="AA62">
        <v>73.58</v>
      </c>
      <c r="AB62">
        <v>250.44</v>
      </c>
      <c r="AC62">
        <v>376.53</v>
      </c>
      <c r="AD62">
        <v>484.4</v>
      </c>
      <c r="AE62">
        <v>0.43</v>
      </c>
      <c r="AF62">
        <v>0.46</v>
      </c>
      <c r="AG62">
        <v>0.43</v>
      </c>
      <c r="AH62">
        <v>41.52</v>
      </c>
      <c r="AI62">
        <v>26.51</v>
      </c>
      <c r="AJ62">
        <v>16.670000000000002</v>
      </c>
      <c r="AK62">
        <v>66.430000000000007</v>
      </c>
      <c r="AL62">
        <v>72.84</v>
      </c>
      <c r="AM62">
        <v>80.3</v>
      </c>
      <c r="AN62">
        <v>28.64</v>
      </c>
      <c r="AO62">
        <v>37.15</v>
      </c>
      <c r="AP62">
        <v>53.57</v>
      </c>
      <c r="AQ62">
        <v>0.95</v>
      </c>
      <c r="AR62">
        <v>1.88</v>
      </c>
      <c r="AS62">
        <v>3.75</v>
      </c>
      <c r="AT62">
        <v>7.55</v>
      </c>
      <c r="AU62">
        <v>7.87</v>
      </c>
      <c r="AV62">
        <v>8.7799999999999994</v>
      </c>
      <c r="AW62">
        <v>11.82</v>
      </c>
      <c r="AX62">
        <v>7.09</v>
      </c>
      <c r="AY62">
        <v>3.89</v>
      </c>
      <c r="AZ62">
        <v>34.99</v>
      </c>
      <c r="BA62">
        <v>21.7</v>
      </c>
      <c r="BB62">
        <v>12.92</v>
      </c>
      <c r="BC62">
        <v>67.12</v>
      </c>
      <c r="BD62">
        <v>48.03</v>
      </c>
      <c r="BE62">
        <v>33.68</v>
      </c>
      <c r="BF62" s="5">
        <v>74.010000000000005</v>
      </c>
      <c r="BG62" s="5">
        <v>79.319999999999993</v>
      </c>
      <c r="BH62" s="5">
        <v>97.97</v>
      </c>
      <c r="BI62" s="5">
        <v>72.02</v>
      </c>
      <c r="BJ62" s="5">
        <v>78.38</v>
      </c>
      <c r="BK62" s="5">
        <v>92.38</v>
      </c>
      <c r="BL62" s="5">
        <v>43.95</v>
      </c>
      <c r="BM62" s="5">
        <v>86.16</v>
      </c>
      <c r="BN62" s="5">
        <v>93.32</v>
      </c>
      <c r="BO62" s="5">
        <v>15.7</v>
      </c>
      <c r="BP62" s="5">
        <v>9.84</v>
      </c>
      <c r="BQ62" s="5">
        <v>6</v>
      </c>
    </row>
    <row r="63" spans="1:69" x14ac:dyDescent="0.25">
      <c r="A63">
        <v>62</v>
      </c>
      <c r="B63">
        <v>3304151</v>
      </c>
      <c r="C63" t="s">
        <v>83</v>
      </c>
      <c r="D63">
        <v>10467</v>
      </c>
      <c r="E63">
        <v>13674</v>
      </c>
      <c r="F63">
        <v>20242</v>
      </c>
      <c r="G63">
        <v>0.53300000000000003</v>
      </c>
      <c r="H63">
        <v>0.62</v>
      </c>
      <c r="I63">
        <v>0.69799999999999995</v>
      </c>
      <c r="J63">
        <v>0.66300000000000003</v>
      </c>
      <c r="K63">
        <v>0.72399999999999998</v>
      </c>
      <c r="L63">
        <v>0.82099999999999995</v>
      </c>
      <c r="M63">
        <v>0.189</v>
      </c>
      <c r="N63">
        <v>0.39400000000000002</v>
      </c>
      <c r="O63">
        <v>0.61</v>
      </c>
      <c r="P63" t="s">
        <v>19</v>
      </c>
      <c r="Q63" t="s">
        <v>19</v>
      </c>
      <c r="R63" t="s">
        <v>19</v>
      </c>
      <c r="S63" t="s">
        <v>19</v>
      </c>
      <c r="T63" t="s">
        <v>19</v>
      </c>
      <c r="U63" t="s">
        <v>18</v>
      </c>
      <c r="V63" s="3">
        <v>24439.000178170299</v>
      </c>
      <c r="W63" s="3">
        <v>688627.09699999995</v>
      </c>
      <c r="X63" s="3">
        <v>1388981.49304508</v>
      </c>
      <c r="Y63">
        <v>64.75</v>
      </c>
      <c r="Z63">
        <v>68.430000000000007</v>
      </c>
      <c r="AA63">
        <v>74.23</v>
      </c>
      <c r="AB63">
        <v>220.62</v>
      </c>
      <c r="AC63">
        <v>377.95</v>
      </c>
      <c r="AD63">
        <v>616.30999999999995</v>
      </c>
      <c r="AE63">
        <v>0.52</v>
      </c>
      <c r="AF63">
        <v>0.51</v>
      </c>
      <c r="AG63">
        <v>0.53</v>
      </c>
      <c r="AH63">
        <v>35.15</v>
      </c>
      <c r="AI63">
        <v>21.7</v>
      </c>
      <c r="AJ63">
        <v>15.2</v>
      </c>
      <c r="AK63">
        <v>70.17</v>
      </c>
      <c r="AL63">
        <v>76.7</v>
      </c>
      <c r="AM63">
        <v>81.040000000000006</v>
      </c>
      <c r="AN63">
        <v>15.88</v>
      </c>
      <c r="AO63">
        <v>26.62</v>
      </c>
      <c r="AP63">
        <v>51.14</v>
      </c>
      <c r="AQ63">
        <v>0.82</v>
      </c>
      <c r="AR63">
        <v>2.2200000000000002</v>
      </c>
      <c r="AS63">
        <v>9.5500000000000007</v>
      </c>
      <c r="AT63">
        <v>6.76</v>
      </c>
      <c r="AU63">
        <v>8.6199999999999992</v>
      </c>
      <c r="AV63">
        <v>9.11</v>
      </c>
      <c r="AW63">
        <v>22.95</v>
      </c>
      <c r="AX63">
        <v>5.62</v>
      </c>
      <c r="AY63">
        <v>3.01</v>
      </c>
      <c r="AZ63">
        <v>53.19</v>
      </c>
      <c r="BA63">
        <v>26.86</v>
      </c>
      <c r="BB63">
        <v>12.4</v>
      </c>
      <c r="BC63">
        <v>76.67</v>
      </c>
      <c r="BD63">
        <v>55</v>
      </c>
      <c r="BE63">
        <v>33.799999999999997</v>
      </c>
      <c r="BF63" s="5">
        <v>63.79</v>
      </c>
      <c r="BG63" s="5">
        <v>82.49</v>
      </c>
      <c r="BH63" s="5">
        <v>95.54</v>
      </c>
      <c r="BI63" s="5">
        <v>62.65</v>
      </c>
      <c r="BJ63" s="5">
        <v>84.29</v>
      </c>
      <c r="BK63" s="5">
        <v>97.67</v>
      </c>
      <c r="BL63" s="5">
        <v>71.5</v>
      </c>
      <c r="BM63" s="5">
        <v>92.99</v>
      </c>
      <c r="BN63" s="5">
        <v>99.08</v>
      </c>
      <c r="BO63" s="5">
        <v>23.21</v>
      </c>
      <c r="BP63" s="5">
        <v>16.93</v>
      </c>
      <c r="BQ63" s="5">
        <v>9.43</v>
      </c>
    </row>
    <row r="64" spans="1:69" x14ac:dyDescent="0.25">
      <c r="A64">
        <v>63</v>
      </c>
      <c r="B64">
        <v>3304201</v>
      </c>
      <c r="C64" t="s">
        <v>84</v>
      </c>
      <c r="D64">
        <v>84635</v>
      </c>
      <c r="E64">
        <v>104549</v>
      </c>
      <c r="F64">
        <v>119769</v>
      </c>
      <c r="G64">
        <v>0.66100000000000003</v>
      </c>
      <c r="H64">
        <v>0.72299999999999998</v>
      </c>
      <c r="I64">
        <v>0.76200000000000001</v>
      </c>
      <c r="J64">
        <v>0.72099999999999997</v>
      </c>
      <c r="K64">
        <v>0.75</v>
      </c>
      <c r="L64">
        <v>0.83899999999999997</v>
      </c>
      <c r="M64">
        <v>0.36899999999999999</v>
      </c>
      <c r="N64">
        <v>0.52900000000000003</v>
      </c>
      <c r="O64">
        <v>0.70899999999999996</v>
      </c>
      <c r="P64" t="s">
        <v>18</v>
      </c>
      <c r="Q64" t="s">
        <v>18</v>
      </c>
      <c r="R64" t="s">
        <v>48</v>
      </c>
      <c r="S64" t="s">
        <v>58</v>
      </c>
      <c r="T64" t="s">
        <v>58</v>
      </c>
      <c r="U64" t="s">
        <v>58</v>
      </c>
      <c r="V64" s="3">
        <v>933753.94081784901</v>
      </c>
      <c r="W64" s="3">
        <v>1705986.395</v>
      </c>
      <c r="X64" s="3">
        <v>2863329.3619562001</v>
      </c>
      <c r="Y64">
        <v>68.27</v>
      </c>
      <c r="Z64">
        <v>70</v>
      </c>
      <c r="AA64">
        <v>75.31</v>
      </c>
      <c r="AB64">
        <v>489.14</v>
      </c>
      <c r="AC64">
        <v>721.26</v>
      </c>
      <c r="AD64">
        <v>915.21</v>
      </c>
      <c r="AE64">
        <v>0.56999999999999995</v>
      </c>
      <c r="AF64">
        <v>0.56000000000000005</v>
      </c>
      <c r="AG64">
        <v>0.52</v>
      </c>
      <c r="AH64">
        <v>25.2</v>
      </c>
      <c r="AI64">
        <v>18.329999999999998</v>
      </c>
      <c r="AJ64">
        <v>13.85</v>
      </c>
      <c r="AK64">
        <v>76.819999999999993</v>
      </c>
      <c r="AL64">
        <v>79.64</v>
      </c>
      <c r="AM64">
        <v>82.71</v>
      </c>
      <c r="AN64">
        <v>37.39</v>
      </c>
      <c r="AO64">
        <v>47.22</v>
      </c>
      <c r="AP64">
        <v>66.349999999999994</v>
      </c>
      <c r="AQ64">
        <v>8.0299999999999994</v>
      </c>
      <c r="AR64">
        <v>10.24</v>
      </c>
      <c r="AS64">
        <v>15.35</v>
      </c>
      <c r="AT64">
        <v>8.7200000000000006</v>
      </c>
      <c r="AU64">
        <v>9.3000000000000007</v>
      </c>
      <c r="AV64">
        <v>9.6199999999999992</v>
      </c>
      <c r="AW64">
        <v>9.4600000000000009</v>
      </c>
      <c r="AX64">
        <v>3.46</v>
      </c>
      <c r="AY64">
        <v>0.82</v>
      </c>
      <c r="AZ64">
        <v>26.67</v>
      </c>
      <c r="BA64">
        <v>13.51</v>
      </c>
      <c r="BB64">
        <v>5.28</v>
      </c>
      <c r="BC64">
        <v>49.91</v>
      </c>
      <c r="BD64">
        <v>32.61</v>
      </c>
      <c r="BE64">
        <v>18.54</v>
      </c>
      <c r="BF64" s="5">
        <v>94.29</v>
      </c>
      <c r="BG64" s="5">
        <v>97.59</v>
      </c>
      <c r="BH64" s="5">
        <v>98.28</v>
      </c>
      <c r="BI64" s="5">
        <v>93.19</v>
      </c>
      <c r="BJ64" s="5">
        <v>96.71</v>
      </c>
      <c r="BK64" s="5">
        <v>98.44</v>
      </c>
      <c r="BL64" s="5">
        <v>96.57</v>
      </c>
      <c r="BM64" s="5">
        <v>99.34</v>
      </c>
      <c r="BN64" s="5">
        <v>99.76</v>
      </c>
      <c r="BO64" s="5">
        <v>11.5</v>
      </c>
      <c r="BP64" s="5">
        <v>7.34</v>
      </c>
      <c r="BQ64" s="5">
        <v>4.4400000000000004</v>
      </c>
    </row>
    <row r="65" spans="1:69" x14ac:dyDescent="0.25">
      <c r="A65">
        <v>64</v>
      </c>
      <c r="B65">
        <v>3304300</v>
      </c>
      <c r="C65" t="s">
        <v>85</v>
      </c>
      <c r="D65">
        <v>45161</v>
      </c>
      <c r="E65">
        <v>49691</v>
      </c>
      <c r="F65">
        <v>55551</v>
      </c>
      <c r="G65">
        <v>0.59399999999999997</v>
      </c>
      <c r="H65">
        <v>0.67800000000000005</v>
      </c>
      <c r="I65">
        <v>0.70499999999999996</v>
      </c>
      <c r="J65">
        <v>0.72199999999999998</v>
      </c>
      <c r="K65">
        <v>0.77300000000000002</v>
      </c>
      <c r="L65">
        <v>0.81899999999999995</v>
      </c>
      <c r="M65">
        <v>0.26200000000000001</v>
      </c>
      <c r="N65">
        <v>0.43</v>
      </c>
      <c r="O65">
        <v>0.62</v>
      </c>
      <c r="P65" t="s">
        <v>18</v>
      </c>
      <c r="Q65" t="s">
        <v>18</v>
      </c>
      <c r="R65" t="s">
        <v>19</v>
      </c>
      <c r="S65" t="s">
        <v>24</v>
      </c>
      <c r="T65" t="s">
        <v>24</v>
      </c>
      <c r="U65" t="s">
        <v>24</v>
      </c>
      <c r="V65" s="3">
        <v>128661.475483349</v>
      </c>
      <c r="W65" s="3">
        <v>267178.28200000001</v>
      </c>
      <c r="X65" s="3">
        <v>382387.48498494702</v>
      </c>
      <c r="Y65">
        <v>68.3</v>
      </c>
      <c r="Z65">
        <v>71.36</v>
      </c>
      <c r="AA65">
        <v>74.16</v>
      </c>
      <c r="AB65">
        <v>321.87</v>
      </c>
      <c r="AC65">
        <v>542.49</v>
      </c>
      <c r="AD65">
        <v>643.54</v>
      </c>
      <c r="AE65">
        <v>0.55000000000000004</v>
      </c>
      <c r="AF65">
        <v>0.56999999999999995</v>
      </c>
      <c r="AG65">
        <v>0.48</v>
      </c>
      <c r="AH65">
        <v>25.12</v>
      </c>
      <c r="AI65">
        <v>15.69</v>
      </c>
      <c r="AJ65">
        <v>15.2</v>
      </c>
      <c r="AK65">
        <v>76.88</v>
      </c>
      <c r="AL65">
        <v>80.08</v>
      </c>
      <c r="AM65">
        <v>80.95</v>
      </c>
      <c r="AN65">
        <v>24.32</v>
      </c>
      <c r="AO65">
        <v>32.619999999999997</v>
      </c>
      <c r="AP65">
        <v>52.47</v>
      </c>
      <c r="AQ65">
        <v>2.33</v>
      </c>
      <c r="AR65">
        <v>3.5</v>
      </c>
      <c r="AS65">
        <v>7.02</v>
      </c>
      <c r="AT65">
        <v>7.08</v>
      </c>
      <c r="AU65">
        <v>8.1199999999999992</v>
      </c>
      <c r="AV65">
        <v>8.89</v>
      </c>
      <c r="AW65">
        <v>14.5</v>
      </c>
      <c r="AX65">
        <v>4.78</v>
      </c>
      <c r="AY65">
        <v>2.75</v>
      </c>
      <c r="AZ65">
        <v>40.729999999999997</v>
      </c>
      <c r="BA65">
        <v>20.100000000000001</v>
      </c>
      <c r="BB65">
        <v>7.94</v>
      </c>
      <c r="BC65">
        <v>64.11</v>
      </c>
      <c r="BD65">
        <v>43.45</v>
      </c>
      <c r="BE65">
        <v>27.86</v>
      </c>
      <c r="BF65" s="5">
        <v>75</v>
      </c>
      <c r="BG65" s="5">
        <v>85.18</v>
      </c>
      <c r="BH65" s="5">
        <v>92.56</v>
      </c>
      <c r="BI65" s="5">
        <v>73.63</v>
      </c>
      <c r="BJ65" s="5">
        <v>84.7</v>
      </c>
      <c r="BK65" s="5">
        <v>91.25</v>
      </c>
      <c r="BL65" s="5">
        <v>74.22</v>
      </c>
      <c r="BM65" s="5">
        <v>94.85</v>
      </c>
      <c r="BN65" s="5">
        <v>98.65</v>
      </c>
      <c r="BO65" s="5">
        <v>20.04</v>
      </c>
      <c r="BP65" s="5">
        <v>13.7</v>
      </c>
      <c r="BQ65" s="5">
        <v>8.4</v>
      </c>
    </row>
    <row r="66" spans="1:69" x14ac:dyDescent="0.25">
      <c r="A66">
        <v>65</v>
      </c>
      <c r="B66">
        <v>3304409</v>
      </c>
      <c r="C66" t="s">
        <v>86</v>
      </c>
      <c r="D66">
        <v>13665</v>
      </c>
      <c r="E66">
        <v>16228</v>
      </c>
      <c r="F66">
        <v>17425</v>
      </c>
      <c r="G66">
        <v>0.57799999999999996</v>
      </c>
      <c r="H66">
        <v>0.63300000000000001</v>
      </c>
      <c r="I66">
        <v>0.7</v>
      </c>
      <c r="J66">
        <v>0.70599999999999996</v>
      </c>
      <c r="K66">
        <v>0.75</v>
      </c>
      <c r="L66">
        <v>0.80100000000000005</v>
      </c>
      <c r="M66">
        <v>0.20799999999999999</v>
      </c>
      <c r="N66">
        <v>0.41899999999999998</v>
      </c>
      <c r="O66">
        <v>0.56699999999999995</v>
      </c>
      <c r="P66" t="s">
        <v>18</v>
      </c>
      <c r="Q66" t="s">
        <v>18</v>
      </c>
      <c r="R66" t="s">
        <v>19</v>
      </c>
      <c r="S66" t="s">
        <v>18</v>
      </c>
      <c r="T66" t="s">
        <v>18</v>
      </c>
      <c r="U66" t="s">
        <v>19</v>
      </c>
      <c r="V66" s="3">
        <v>36356.0588242913</v>
      </c>
      <c r="W66" s="3">
        <v>67470.043999999994</v>
      </c>
      <c r="X66" s="3">
        <v>88579.228714120996</v>
      </c>
      <c r="Y66">
        <v>67.34</v>
      </c>
      <c r="Z66">
        <v>70</v>
      </c>
      <c r="AA66">
        <v>73.069999999999993</v>
      </c>
      <c r="AB66">
        <v>292.75</v>
      </c>
      <c r="AC66">
        <v>410.91</v>
      </c>
      <c r="AD66">
        <v>623.62</v>
      </c>
      <c r="AE66">
        <v>0.57999999999999996</v>
      </c>
      <c r="AF66">
        <v>0.5</v>
      </c>
      <c r="AG66">
        <v>0.5</v>
      </c>
      <c r="AH66">
        <v>27.64</v>
      </c>
      <c r="AI66">
        <v>18.329999999999998</v>
      </c>
      <c r="AJ66">
        <v>16.899999999999999</v>
      </c>
      <c r="AK66">
        <v>75.099999999999994</v>
      </c>
      <c r="AL66">
        <v>78.64</v>
      </c>
      <c r="AM66">
        <v>79.319999999999993</v>
      </c>
      <c r="AN66">
        <v>19.64</v>
      </c>
      <c r="AO66">
        <v>28.33</v>
      </c>
      <c r="AP66">
        <v>41.71</v>
      </c>
      <c r="AQ66">
        <v>3.13</v>
      </c>
      <c r="AR66">
        <v>3.78</v>
      </c>
      <c r="AS66">
        <v>6.72</v>
      </c>
      <c r="AT66">
        <v>7.74</v>
      </c>
      <c r="AU66">
        <v>7.92</v>
      </c>
      <c r="AV66">
        <v>8.99</v>
      </c>
      <c r="AW66">
        <v>18.52</v>
      </c>
      <c r="AX66">
        <v>6.91</v>
      </c>
      <c r="AY66">
        <v>2.77</v>
      </c>
      <c r="AZ66">
        <v>47.31</v>
      </c>
      <c r="BA66">
        <v>22.87</v>
      </c>
      <c r="BB66">
        <v>10.76</v>
      </c>
      <c r="BC66">
        <v>71.47</v>
      </c>
      <c r="BD66">
        <v>50.37</v>
      </c>
      <c r="BE66">
        <v>31.43</v>
      </c>
      <c r="BF66" s="5">
        <v>92.32</v>
      </c>
      <c r="BG66" s="5">
        <v>91.08</v>
      </c>
      <c r="BH66" s="5">
        <v>82.14</v>
      </c>
      <c r="BI66" s="5">
        <v>87.4</v>
      </c>
      <c r="BJ66" s="5">
        <v>95.08</v>
      </c>
      <c r="BK66" s="5">
        <v>93.07</v>
      </c>
      <c r="BL66" s="5">
        <v>77.47</v>
      </c>
      <c r="BM66" s="5">
        <v>94.38</v>
      </c>
      <c r="BN66" s="5">
        <v>98.27</v>
      </c>
      <c r="BO66" s="5">
        <v>27.06</v>
      </c>
      <c r="BP66" s="5">
        <v>17.489999999999998</v>
      </c>
      <c r="BQ66" s="5">
        <v>10.84</v>
      </c>
    </row>
    <row r="67" spans="1:69" x14ac:dyDescent="0.25">
      <c r="A67">
        <v>66</v>
      </c>
      <c r="B67">
        <v>3304508</v>
      </c>
      <c r="C67" t="s">
        <v>87</v>
      </c>
      <c r="D67">
        <v>6451</v>
      </c>
      <c r="E67">
        <v>7625</v>
      </c>
      <c r="F67">
        <v>8561</v>
      </c>
      <c r="G67">
        <v>0.61499999999999999</v>
      </c>
      <c r="H67">
        <v>0.61899999999999999</v>
      </c>
      <c r="I67">
        <v>0.66400000000000003</v>
      </c>
      <c r="J67">
        <v>0.67800000000000005</v>
      </c>
      <c r="K67">
        <v>0.72599999999999998</v>
      </c>
      <c r="L67">
        <v>0.82199999999999995</v>
      </c>
      <c r="M67">
        <v>0.29799999999999999</v>
      </c>
      <c r="N67">
        <v>0.48799999999999999</v>
      </c>
      <c r="O67">
        <v>0.57499999999999996</v>
      </c>
      <c r="P67" t="s">
        <v>19</v>
      </c>
      <c r="Q67" t="s">
        <v>19</v>
      </c>
      <c r="R67" t="s">
        <v>19</v>
      </c>
      <c r="S67" t="s">
        <v>24</v>
      </c>
      <c r="T67" t="s">
        <v>18</v>
      </c>
      <c r="U67" t="s">
        <v>18</v>
      </c>
      <c r="V67" s="3">
        <v>19898.644952375402</v>
      </c>
      <c r="W67" s="3">
        <v>40230.953999999998</v>
      </c>
      <c r="X67" s="3">
        <v>148434.09500198101</v>
      </c>
      <c r="Y67">
        <v>65.66</v>
      </c>
      <c r="Z67">
        <v>68.540000000000006</v>
      </c>
      <c r="AA67">
        <v>74.319999999999993</v>
      </c>
      <c r="AB67">
        <v>366.28</v>
      </c>
      <c r="AC67">
        <v>377.68</v>
      </c>
      <c r="AD67">
        <v>499.13</v>
      </c>
      <c r="AE67">
        <v>0.7</v>
      </c>
      <c r="AF67">
        <v>0.55000000000000004</v>
      </c>
      <c r="AG67">
        <v>0.46</v>
      </c>
      <c r="AH67">
        <v>32.39</v>
      </c>
      <c r="AI67">
        <v>21.44</v>
      </c>
      <c r="AJ67">
        <v>15</v>
      </c>
      <c r="AK67">
        <v>71.91</v>
      </c>
      <c r="AL67">
        <v>76.92</v>
      </c>
      <c r="AM67">
        <v>81.180000000000007</v>
      </c>
      <c r="AN67">
        <v>22.46</v>
      </c>
      <c r="AO67">
        <v>35.299999999999997</v>
      </c>
      <c r="AP67">
        <v>46.41</v>
      </c>
      <c r="AQ67">
        <v>4.3499999999999996</v>
      </c>
      <c r="AR67">
        <v>5.28</v>
      </c>
      <c r="AS67">
        <v>6.13</v>
      </c>
      <c r="AT67">
        <v>7.53</v>
      </c>
      <c r="AU67">
        <v>9.34</v>
      </c>
      <c r="AV67">
        <v>8.86</v>
      </c>
      <c r="AW67">
        <v>25.06</v>
      </c>
      <c r="AX67">
        <v>5.42</v>
      </c>
      <c r="AY67">
        <v>2.3199999999999998</v>
      </c>
      <c r="AZ67">
        <v>57.29</v>
      </c>
      <c r="BA67">
        <v>33.19</v>
      </c>
      <c r="BB67">
        <v>10.93</v>
      </c>
      <c r="BC67">
        <v>75.16</v>
      </c>
      <c r="BD67">
        <v>59.56</v>
      </c>
      <c r="BE67">
        <v>33.94</v>
      </c>
      <c r="BF67" s="5">
        <v>84.66</v>
      </c>
      <c r="BG67" s="5">
        <v>98.3</v>
      </c>
      <c r="BH67" s="5">
        <v>91.9</v>
      </c>
      <c r="BI67" s="5">
        <v>83.03</v>
      </c>
      <c r="BJ67" s="5">
        <v>98.65</v>
      </c>
      <c r="BK67" s="5">
        <v>98.2</v>
      </c>
      <c r="BL67" s="5">
        <v>65.16</v>
      </c>
      <c r="BM67" s="5">
        <v>94.22</v>
      </c>
      <c r="BN67" s="5">
        <v>99.72</v>
      </c>
      <c r="BO67" s="5">
        <v>24.54</v>
      </c>
      <c r="BP67" s="5">
        <v>14.57</v>
      </c>
      <c r="BQ67" s="5">
        <v>9.26</v>
      </c>
    </row>
    <row r="68" spans="1:69" x14ac:dyDescent="0.25">
      <c r="A68">
        <v>67</v>
      </c>
      <c r="B68">
        <v>3304524</v>
      </c>
      <c r="C68" t="s">
        <v>88</v>
      </c>
      <c r="D68">
        <v>18195</v>
      </c>
      <c r="E68">
        <v>36419</v>
      </c>
      <c r="F68">
        <v>105676</v>
      </c>
      <c r="G68">
        <v>0.59899999999999998</v>
      </c>
      <c r="H68">
        <v>0.70899999999999996</v>
      </c>
      <c r="I68">
        <v>0.78400000000000003</v>
      </c>
      <c r="J68">
        <v>0.70199999999999996</v>
      </c>
      <c r="K68">
        <v>0.751</v>
      </c>
      <c r="L68">
        <v>0.85399999999999998</v>
      </c>
      <c r="M68">
        <v>0.21</v>
      </c>
      <c r="N68">
        <v>0.44700000000000001</v>
      </c>
      <c r="O68">
        <v>0.68899999999999995</v>
      </c>
      <c r="P68" t="s">
        <v>18</v>
      </c>
      <c r="Q68" t="s">
        <v>18</v>
      </c>
      <c r="R68" t="s">
        <v>58</v>
      </c>
      <c r="S68" t="s">
        <v>24</v>
      </c>
      <c r="T68" t="s">
        <v>58</v>
      </c>
      <c r="U68" t="s">
        <v>58</v>
      </c>
      <c r="V68" s="3">
        <v>85659.687333797003</v>
      </c>
      <c r="W68" s="3">
        <v>1348679.8160000001</v>
      </c>
      <c r="X68" s="3">
        <v>2731412.9635997601</v>
      </c>
      <c r="Y68">
        <v>67.11</v>
      </c>
      <c r="Z68">
        <v>70.06</v>
      </c>
      <c r="AA68">
        <v>76.260000000000005</v>
      </c>
      <c r="AB68">
        <v>332.51</v>
      </c>
      <c r="AC68">
        <v>658.42</v>
      </c>
      <c r="AD68">
        <v>1051.19</v>
      </c>
      <c r="AE68">
        <v>0.55000000000000004</v>
      </c>
      <c r="AF68">
        <v>0.56999999999999995</v>
      </c>
      <c r="AG68">
        <v>0.53</v>
      </c>
      <c r="AH68">
        <v>28.25</v>
      </c>
      <c r="AI68">
        <v>18.21</v>
      </c>
      <c r="AJ68">
        <v>10.96</v>
      </c>
      <c r="AK68">
        <v>74.67</v>
      </c>
      <c r="AL68">
        <v>79.75</v>
      </c>
      <c r="AM68">
        <v>83.2</v>
      </c>
      <c r="AN68">
        <v>24.52</v>
      </c>
      <c r="AO68">
        <v>39.26</v>
      </c>
      <c r="AP68">
        <v>66.52</v>
      </c>
      <c r="AQ68">
        <v>4.1100000000000003</v>
      </c>
      <c r="AR68">
        <v>6.13</v>
      </c>
      <c r="AS68">
        <v>13.47</v>
      </c>
      <c r="AT68">
        <v>5.87</v>
      </c>
      <c r="AU68">
        <v>8.4700000000000006</v>
      </c>
      <c r="AV68">
        <v>9.18</v>
      </c>
      <c r="AW68">
        <v>12.07</v>
      </c>
      <c r="AX68">
        <v>3.22</v>
      </c>
      <c r="AY68">
        <v>1.45</v>
      </c>
      <c r="AZ68">
        <v>36.700000000000003</v>
      </c>
      <c r="BA68">
        <v>13.15</v>
      </c>
      <c r="BB68">
        <v>5.26</v>
      </c>
      <c r="BC68">
        <v>66.97</v>
      </c>
      <c r="BD68">
        <v>37.450000000000003</v>
      </c>
      <c r="BE68">
        <v>17.079999999999998</v>
      </c>
      <c r="BF68" s="5">
        <v>75.599999999999994</v>
      </c>
      <c r="BG68" s="5">
        <v>59.93</v>
      </c>
      <c r="BH68" s="5">
        <v>90.61</v>
      </c>
      <c r="BI68" s="5">
        <v>75.2</v>
      </c>
      <c r="BJ68" s="5">
        <v>85.77</v>
      </c>
      <c r="BK68" s="5">
        <v>91.9</v>
      </c>
      <c r="BL68" s="5">
        <v>73.400000000000006</v>
      </c>
      <c r="BM68" s="5">
        <v>96</v>
      </c>
      <c r="BN68" s="5">
        <v>99.81</v>
      </c>
      <c r="BO68" s="5">
        <v>23.24</v>
      </c>
      <c r="BP68" s="5">
        <v>11.27</v>
      </c>
      <c r="BQ68" s="5">
        <v>3.92</v>
      </c>
    </row>
    <row r="69" spans="1:69" x14ac:dyDescent="0.25">
      <c r="A69">
        <v>68</v>
      </c>
      <c r="B69">
        <v>3304557</v>
      </c>
      <c r="C69" t="s">
        <v>89</v>
      </c>
      <c r="D69">
        <v>5480768</v>
      </c>
      <c r="E69">
        <v>5857904</v>
      </c>
      <c r="F69">
        <v>6320446</v>
      </c>
      <c r="G69">
        <v>0.75700000000000001</v>
      </c>
      <c r="H69">
        <v>0.80300000000000005</v>
      </c>
      <c r="I69">
        <v>0.84</v>
      </c>
      <c r="J69">
        <v>0.71399999999999997</v>
      </c>
      <c r="K69">
        <v>0.754</v>
      </c>
      <c r="L69">
        <v>0.84499999999999997</v>
      </c>
      <c r="M69">
        <v>0.48299999999999998</v>
      </c>
      <c r="N69">
        <v>0.60699999999999998</v>
      </c>
      <c r="O69">
        <v>0.71899999999999997</v>
      </c>
      <c r="P69" t="s">
        <v>58</v>
      </c>
      <c r="Q69" t="s">
        <v>58</v>
      </c>
      <c r="R69" t="s">
        <v>58</v>
      </c>
      <c r="S69" t="s">
        <v>58</v>
      </c>
      <c r="T69" t="s">
        <v>58</v>
      </c>
      <c r="U69" t="s">
        <v>58</v>
      </c>
      <c r="V69" s="3">
        <v>77583329.874142095</v>
      </c>
      <c r="W69" s="3">
        <v>76730775.222000003</v>
      </c>
      <c r="X69" s="3">
        <v>84888946.363929406</v>
      </c>
      <c r="Y69">
        <v>67.849999999999994</v>
      </c>
      <c r="Z69">
        <v>70.260000000000005</v>
      </c>
      <c r="AA69">
        <v>75.69</v>
      </c>
      <c r="AB69">
        <v>887.06</v>
      </c>
      <c r="AC69">
        <v>1187.08</v>
      </c>
      <c r="AD69">
        <v>1492.63</v>
      </c>
      <c r="AE69">
        <v>0.6</v>
      </c>
      <c r="AF69">
        <v>0.61</v>
      </c>
      <c r="AG69">
        <v>0.62</v>
      </c>
      <c r="AH69">
        <v>30.23</v>
      </c>
      <c r="AI69">
        <v>21.83</v>
      </c>
      <c r="AJ69">
        <v>13.02</v>
      </c>
      <c r="AK69">
        <v>74.14</v>
      </c>
      <c r="AL69">
        <v>78.510000000000005</v>
      </c>
      <c r="AM69">
        <v>83.1</v>
      </c>
      <c r="AN69">
        <v>55.75</v>
      </c>
      <c r="AO69">
        <v>61.62</v>
      </c>
      <c r="AP69">
        <v>72.19</v>
      </c>
      <c r="AQ69">
        <v>14.3</v>
      </c>
      <c r="AR69">
        <v>15.77</v>
      </c>
      <c r="AS69">
        <v>21.26</v>
      </c>
      <c r="AT69">
        <v>9.3000000000000007</v>
      </c>
      <c r="AU69">
        <v>9.51</v>
      </c>
      <c r="AV69">
        <v>9.39</v>
      </c>
      <c r="AW69">
        <v>3.96</v>
      </c>
      <c r="AX69">
        <v>2.2200000000000002</v>
      </c>
      <c r="AY69">
        <v>1.25</v>
      </c>
      <c r="AZ69">
        <v>14.13</v>
      </c>
      <c r="BA69">
        <v>8.85</v>
      </c>
      <c r="BB69">
        <v>5.01</v>
      </c>
      <c r="BC69">
        <v>32.07</v>
      </c>
      <c r="BD69">
        <v>22.96</v>
      </c>
      <c r="BE69">
        <v>16.41</v>
      </c>
      <c r="BF69" s="5">
        <v>96.62</v>
      </c>
      <c r="BG69" s="5">
        <v>97.06</v>
      </c>
      <c r="BH69" s="5">
        <v>99.02</v>
      </c>
      <c r="BI69" s="5">
        <v>95.18</v>
      </c>
      <c r="BJ69" s="5">
        <v>96.34</v>
      </c>
      <c r="BK69" s="5">
        <v>97.39</v>
      </c>
      <c r="BL69" s="5">
        <v>94.96</v>
      </c>
      <c r="BM69" s="5">
        <v>98.74</v>
      </c>
      <c r="BN69" s="5">
        <v>99.17</v>
      </c>
      <c r="BO69" s="5">
        <v>6.34</v>
      </c>
      <c r="BP69" s="5">
        <v>4.5999999999999996</v>
      </c>
      <c r="BQ69" s="5">
        <v>2.98</v>
      </c>
    </row>
    <row r="70" spans="1:69" x14ac:dyDescent="0.25">
      <c r="A70">
        <v>69</v>
      </c>
      <c r="B70">
        <v>3304607</v>
      </c>
      <c r="C70" t="s">
        <v>90</v>
      </c>
      <c r="D70">
        <v>10850</v>
      </c>
      <c r="E70">
        <v>10476</v>
      </c>
      <c r="F70">
        <v>10321</v>
      </c>
      <c r="G70">
        <v>0.53</v>
      </c>
      <c r="H70">
        <v>0.627</v>
      </c>
      <c r="I70">
        <v>0.67200000000000004</v>
      </c>
      <c r="J70">
        <v>0.71899999999999997</v>
      </c>
      <c r="K70">
        <v>0.749</v>
      </c>
      <c r="L70">
        <v>0.79700000000000004</v>
      </c>
      <c r="M70">
        <v>0.19</v>
      </c>
      <c r="N70">
        <v>0.4</v>
      </c>
      <c r="O70">
        <v>0.55600000000000005</v>
      </c>
      <c r="P70" t="s">
        <v>18</v>
      </c>
      <c r="Q70" t="s">
        <v>18</v>
      </c>
      <c r="R70" t="s">
        <v>19</v>
      </c>
      <c r="S70" t="s">
        <v>18</v>
      </c>
      <c r="T70" t="s">
        <v>18</v>
      </c>
      <c r="U70" t="s">
        <v>19</v>
      </c>
      <c r="V70" s="3">
        <v>61113.910735052101</v>
      </c>
      <c r="W70" s="3">
        <v>48994.576000000001</v>
      </c>
      <c r="X70" s="3">
        <v>55561.990370883999</v>
      </c>
      <c r="Y70">
        <v>68.16</v>
      </c>
      <c r="Z70">
        <v>69.959999999999994</v>
      </c>
      <c r="AA70">
        <v>72.790000000000006</v>
      </c>
      <c r="AB70">
        <v>216.76</v>
      </c>
      <c r="AC70">
        <v>395</v>
      </c>
      <c r="AD70">
        <v>522.66</v>
      </c>
      <c r="AE70">
        <v>0.54</v>
      </c>
      <c r="AF70">
        <v>0.53</v>
      </c>
      <c r="AG70">
        <v>0.48</v>
      </c>
      <c r="AH70">
        <v>25.49</v>
      </c>
      <c r="AI70">
        <v>18.420000000000002</v>
      </c>
      <c r="AJ70">
        <v>17.3</v>
      </c>
      <c r="AK70">
        <v>76.62</v>
      </c>
      <c r="AL70">
        <v>78.56</v>
      </c>
      <c r="AM70">
        <v>78.900000000000006</v>
      </c>
      <c r="AN70">
        <v>18.12</v>
      </c>
      <c r="AO70">
        <v>27.45</v>
      </c>
      <c r="AP70">
        <v>41.4</v>
      </c>
      <c r="AQ70">
        <v>1.23</v>
      </c>
      <c r="AR70">
        <v>2.5</v>
      </c>
      <c r="AS70">
        <v>4.3499999999999996</v>
      </c>
      <c r="AT70">
        <v>7.45</v>
      </c>
      <c r="AU70">
        <v>7.87</v>
      </c>
      <c r="AV70">
        <v>8.59</v>
      </c>
      <c r="AW70">
        <v>21.13</v>
      </c>
      <c r="AX70">
        <v>5.16</v>
      </c>
      <c r="AY70">
        <v>3.38</v>
      </c>
      <c r="AZ70">
        <v>57.01</v>
      </c>
      <c r="BA70">
        <v>26.23</v>
      </c>
      <c r="BB70">
        <v>16.13</v>
      </c>
      <c r="BC70">
        <v>79.77</v>
      </c>
      <c r="BD70">
        <v>56.22</v>
      </c>
      <c r="BE70">
        <v>37.97</v>
      </c>
      <c r="BF70" s="5">
        <v>72.42</v>
      </c>
      <c r="BG70" s="5">
        <v>94.39</v>
      </c>
      <c r="BH70" s="5">
        <v>69.06</v>
      </c>
      <c r="BI70" s="5">
        <v>71.239999999999995</v>
      </c>
      <c r="BJ70" s="5">
        <v>95.55</v>
      </c>
      <c r="BK70" s="5">
        <v>86.09</v>
      </c>
      <c r="BL70" s="5">
        <v>65.69</v>
      </c>
      <c r="BM70" s="5">
        <v>95.28</v>
      </c>
      <c r="BN70" s="5">
        <v>99.56</v>
      </c>
      <c r="BO70" s="5">
        <v>27.23</v>
      </c>
      <c r="BP70" s="5">
        <v>19.350000000000001</v>
      </c>
      <c r="BQ70" s="5">
        <v>13.68</v>
      </c>
    </row>
    <row r="71" spans="1:69" x14ac:dyDescent="0.25">
      <c r="A71">
        <v>70</v>
      </c>
      <c r="B71">
        <v>3304706</v>
      </c>
      <c r="C71" t="s">
        <v>91</v>
      </c>
      <c r="D71">
        <v>33291</v>
      </c>
      <c r="E71">
        <v>38692</v>
      </c>
      <c r="F71">
        <v>40589</v>
      </c>
      <c r="G71">
        <v>0.58899999999999997</v>
      </c>
      <c r="H71">
        <v>0.65700000000000003</v>
      </c>
      <c r="I71">
        <v>0.70899999999999996</v>
      </c>
      <c r="J71">
        <v>0.73299999999999998</v>
      </c>
      <c r="K71">
        <v>0.75900000000000001</v>
      </c>
      <c r="L71">
        <v>0.80600000000000005</v>
      </c>
      <c r="M71">
        <v>0.27700000000000002</v>
      </c>
      <c r="N71">
        <v>0.45700000000000002</v>
      </c>
      <c r="O71">
        <v>0.64800000000000002</v>
      </c>
      <c r="P71" t="s">
        <v>18</v>
      </c>
      <c r="Q71" t="s">
        <v>18</v>
      </c>
      <c r="R71" t="s">
        <v>19</v>
      </c>
      <c r="S71" t="s">
        <v>18</v>
      </c>
      <c r="T71" t="s">
        <v>48</v>
      </c>
      <c r="U71" t="s">
        <v>24</v>
      </c>
      <c r="V71" s="3">
        <v>103884.96036896799</v>
      </c>
      <c r="W71" s="3">
        <v>198975.00200000001</v>
      </c>
      <c r="X71" s="3">
        <v>247198.44399717599</v>
      </c>
      <c r="Y71">
        <v>68.95</v>
      </c>
      <c r="Z71">
        <v>70.540000000000006</v>
      </c>
      <c r="AA71">
        <v>73.33</v>
      </c>
      <c r="AB71">
        <v>313.12</v>
      </c>
      <c r="AC71">
        <v>475.86</v>
      </c>
      <c r="AD71">
        <v>657.53</v>
      </c>
      <c r="AE71">
        <v>0.6</v>
      </c>
      <c r="AF71">
        <v>0.55000000000000004</v>
      </c>
      <c r="AG71">
        <v>0.51</v>
      </c>
      <c r="AH71">
        <v>23.48</v>
      </c>
      <c r="AI71">
        <v>17.260000000000002</v>
      </c>
      <c r="AJ71">
        <v>16.5</v>
      </c>
      <c r="AK71">
        <v>78.09</v>
      </c>
      <c r="AL71">
        <v>79.47</v>
      </c>
      <c r="AM71">
        <v>79.709999999999994</v>
      </c>
      <c r="AN71">
        <v>25.71</v>
      </c>
      <c r="AO71">
        <v>32.75</v>
      </c>
      <c r="AP71">
        <v>51.59</v>
      </c>
      <c r="AQ71">
        <v>2.78</v>
      </c>
      <c r="AR71">
        <v>3.66</v>
      </c>
      <c r="AS71">
        <v>8.56</v>
      </c>
      <c r="AT71">
        <v>8.5299999999999994</v>
      </c>
      <c r="AU71">
        <v>8.1199999999999992</v>
      </c>
      <c r="AV71">
        <v>8.9700000000000006</v>
      </c>
      <c r="AW71">
        <v>16.55</v>
      </c>
      <c r="AX71">
        <v>3.93</v>
      </c>
      <c r="AY71">
        <v>1.85</v>
      </c>
      <c r="AZ71">
        <v>46.8</v>
      </c>
      <c r="BA71">
        <v>19.2</v>
      </c>
      <c r="BB71">
        <v>8.58</v>
      </c>
      <c r="BC71">
        <v>72.84</v>
      </c>
      <c r="BD71">
        <v>47.66</v>
      </c>
      <c r="BE71">
        <v>29.62</v>
      </c>
      <c r="BF71" s="5">
        <v>80.849999999999994</v>
      </c>
      <c r="BG71" s="5">
        <v>92.95</v>
      </c>
      <c r="BH71" s="5">
        <v>95.03</v>
      </c>
      <c r="BI71" s="5">
        <v>79.33</v>
      </c>
      <c r="BJ71" s="5">
        <v>92.57</v>
      </c>
      <c r="BK71" s="5">
        <v>96.78</v>
      </c>
      <c r="BL71" s="5">
        <v>76.91</v>
      </c>
      <c r="BM71" s="5">
        <v>92.19</v>
      </c>
      <c r="BN71" s="5">
        <v>97.99</v>
      </c>
      <c r="BO71" s="5">
        <v>21.54</v>
      </c>
      <c r="BP71" s="5">
        <v>15.17</v>
      </c>
      <c r="BQ71" s="5">
        <v>9.8000000000000007</v>
      </c>
    </row>
    <row r="72" spans="1:69" x14ac:dyDescent="0.25">
      <c r="A72">
        <v>71</v>
      </c>
      <c r="B72">
        <v>3304805</v>
      </c>
      <c r="C72" t="s">
        <v>92</v>
      </c>
      <c r="D72">
        <v>34581</v>
      </c>
      <c r="E72">
        <v>36789</v>
      </c>
      <c r="F72">
        <v>37543</v>
      </c>
      <c r="G72">
        <v>0.57999999999999996</v>
      </c>
      <c r="H72">
        <v>0.63600000000000001</v>
      </c>
      <c r="I72">
        <v>0.68500000000000005</v>
      </c>
      <c r="J72">
        <v>0.67700000000000005</v>
      </c>
      <c r="K72">
        <v>0.73499999999999999</v>
      </c>
      <c r="L72">
        <v>0.78700000000000003</v>
      </c>
      <c r="M72">
        <v>0.23100000000000001</v>
      </c>
      <c r="N72">
        <v>0.44</v>
      </c>
      <c r="O72">
        <v>0.61099999999999999</v>
      </c>
      <c r="P72" t="s">
        <v>19</v>
      </c>
      <c r="Q72" t="s">
        <v>19</v>
      </c>
      <c r="R72" t="s">
        <v>19</v>
      </c>
      <c r="S72" t="s">
        <v>19</v>
      </c>
      <c r="T72" t="s">
        <v>19</v>
      </c>
      <c r="U72" t="s">
        <v>19</v>
      </c>
      <c r="V72" s="3">
        <v>92244.084701090804</v>
      </c>
      <c r="W72" s="3">
        <v>163764.704</v>
      </c>
      <c r="X72" s="3">
        <v>190892.39079424599</v>
      </c>
      <c r="Y72">
        <v>65.61</v>
      </c>
      <c r="Z72">
        <v>69.069999999999993</v>
      </c>
      <c r="AA72">
        <v>72.209999999999994</v>
      </c>
      <c r="AB72">
        <v>295.37</v>
      </c>
      <c r="AC72">
        <v>418.24</v>
      </c>
      <c r="AD72">
        <v>567.23</v>
      </c>
      <c r="AE72">
        <v>0.64</v>
      </c>
      <c r="AF72">
        <v>0.54</v>
      </c>
      <c r="AG72">
        <v>0.47</v>
      </c>
      <c r="AH72">
        <v>32.549999999999997</v>
      </c>
      <c r="AI72">
        <v>20.29</v>
      </c>
      <c r="AJ72">
        <v>18.2</v>
      </c>
      <c r="AK72">
        <v>71.81</v>
      </c>
      <c r="AL72">
        <v>76.47</v>
      </c>
      <c r="AM72">
        <v>78.02</v>
      </c>
      <c r="AN72">
        <v>23.61</v>
      </c>
      <c r="AO72">
        <v>33.07</v>
      </c>
      <c r="AP72">
        <v>48.77</v>
      </c>
      <c r="AQ72">
        <v>1.1499999999999999</v>
      </c>
      <c r="AR72">
        <v>2.54</v>
      </c>
      <c r="AS72">
        <v>5.83</v>
      </c>
      <c r="AT72">
        <v>7.51</v>
      </c>
      <c r="AU72">
        <v>8.4600000000000009</v>
      </c>
      <c r="AV72">
        <v>9.4700000000000006</v>
      </c>
      <c r="AW72">
        <v>24.56</v>
      </c>
      <c r="AX72">
        <v>6.81</v>
      </c>
      <c r="AY72">
        <v>2.2799999999999998</v>
      </c>
      <c r="AZ72">
        <v>52.09</v>
      </c>
      <c r="BA72">
        <v>24.21</v>
      </c>
      <c r="BB72">
        <v>12.22</v>
      </c>
      <c r="BC72">
        <v>77.400000000000006</v>
      </c>
      <c r="BD72">
        <v>52.53</v>
      </c>
      <c r="BE72">
        <v>31.55</v>
      </c>
      <c r="BF72" s="5">
        <v>79.819999999999993</v>
      </c>
      <c r="BG72" s="5">
        <v>91.42</v>
      </c>
      <c r="BH72" s="5">
        <v>92.33</v>
      </c>
      <c r="BI72" s="5">
        <v>76.84</v>
      </c>
      <c r="BJ72" s="5">
        <v>93.41</v>
      </c>
      <c r="BK72" s="5">
        <v>98.66</v>
      </c>
      <c r="BL72" s="5">
        <v>85.42</v>
      </c>
      <c r="BM72" s="5">
        <v>94.65</v>
      </c>
      <c r="BN72" s="5">
        <v>98.87</v>
      </c>
      <c r="BO72" s="5">
        <v>24.25</v>
      </c>
      <c r="BP72" s="5">
        <v>17.03</v>
      </c>
      <c r="BQ72" s="5">
        <v>10.76</v>
      </c>
    </row>
    <row r="73" spans="1:69" x14ac:dyDescent="0.25">
      <c r="A73">
        <v>72</v>
      </c>
      <c r="B73">
        <v>3304755</v>
      </c>
      <c r="C73" t="s">
        <v>93</v>
      </c>
      <c r="D73">
        <v>38714</v>
      </c>
      <c r="E73">
        <v>41145</v>
      </c>
      <c r="F73">
        <v>41354</v>
      </c>
      <c r="G73">
        <v>0.47099999999999997</v>
      </c>
      <c r="H73">
        <v>0.58599999999999997</v>
      </c>
      <c r="I73">
        <v>0.61799999999999999</v>
      </c>
      <c r="J73">
        <v>0.68200000000000005</v>
      </c>
      <c r="K73">
        <v>0.73499999999999999</v>
      </c>
      <c r="L73">
        <v>0.79100000000000004</v>
      </c>
      <c r="M73">
        <v>0.127</v>
      </c>
      <c r="N73">
        <v>0.29499999999999998</v>
      </c>
      <c r="O73">
        <v>0.53300000000000003</v>
      </c>
      <c r="P73" t="s">
        <v>19</v>
      </c>
      <c r="Q73" t="s">
        <v>19</v>
      </c>
      <c r="R73" t="s">
        <v>19</v>
      </c>
      <c r="S73" t="s">
        <v>18</v>
      </c>
      <c r="T73" t="s">
        <v>19</v>
      </c>
      <c r="U73" t="s">
        <v>19</v>
      </c>
      <c r="V73" s="3">
        <v>0</v>
      </c>
      <c r="W73" s="3">
        <v>164141.27299999999</v>
      </c>
      <c r="X73" s="3">
        <v>275020.34738283401</v>
      </c>
      <c r="Y73">
        <v>65.91</v>
      </c>
      <c r="Z73">
        <v>69.069999999999993</v>
      </c>
      <c r="AA73">
        <v>72.44</v>
      </c>
      <c r="AB73">
        <v>150.16</v>
      </c>
      <c r="AC73">
        <v>307.5</v>
      </c>
      <c r="AD73">
        <v>375.49</v>
      </c>
      <c r="AE73">
        <v>0.46</v>
      </c>
      <c r="AF73">
        <v>0.61</v>
      </c>
      <c r="AG73">
        <v>0.49</v>
      </c>
      <c r="AH73">
        <v>31.67</v>
      </c>
      <c r="AI73">
        <v>20.29</v>
      </c>
      <c r="AJ73">
        <v>17.8</v>
      </c>
      <c r="AK73">
        <v>72.38</v>
      </c>
      <c r="AL73">
        <v>77.16</v>
      </c>
      <c r="AM73">
        <v>78.36</v>
      </c>
      <c r="AN73">
        <v>9.26</v>
      </c>
      <c r="AO73">
        <v>16.04</v>
      </c>
      <c r="AP73">
        <v>34.840000000000003</v>
      </c>
      <c r="AQ73">
        <v>0.43</v>
      </c>
      <c r="AR73">
        <v>0.79</v>
      </c>
      <c r="AS73">
        <v>3.57</v>
      </c>
      <c r="AT73">
        <v>6.69</v>
      </c>
      <c r="AU73">
        <v>6.77</v>
      </c>
      <c r="AV73">
        <v>8.1999999999999993</v>
      </c>
      <c r="AW73">
        <v>29.32</v>
      </c>
      <c r="AX73">
        <v>16.97</v>
      </c>
      <c r="AY73">
        <v>10.86</v>
      </c>
      <c r="AZ73">
        <v>65.400000000000006</v>
      </c>
      <c r="BA73">
        <v>42.89</v>
      </c>
      <c r="BB73">
        <v>23.92</v>
      </c>
      <c r="BC73">
        <v>88.29</v>
      </c>
      <c r="BD73">
        <v>72.48</v>
      </c>
      <c r="BE73">
        <v>52.09</v>
      </c>
      <c r="BF73" s="5">
        <v>44.42</v>
      </c>
      <c r="BG73" s="5">
        <v>70.81</v>
      </c>
      <c r="BH73" s="5">
        <v>95.84</v>
      </c>
      <c r="BI73" s="5">
        <v>42.83</v>
      </c>
      <c r="BJ73" s="5">
        <v>70.94</v>
      </c>
      <c r="BK73" s="5">
        <v>84.87</v>
      </c>
      <c r="BL73" s="5">
        <v>16.36</v>
      </c>
      <c r="BM73" s="5">
        <v>67.73</v>
      </c>
      <c r="BN73" s="5">
        <v>94.59</v>
      </c>
      <c r="BO73" s="5">
        <v>40.06</v>
      </c>
      <c r="BP73" s="5">
        <v>26.9</v>
      </c>
      <c r="BQ73" s="5">
        <v>20.079999999999998</v>
      </c>
    </row>
    <row r="74" spans="1:69" x14ac:dyDescent="0.25">
      <c r="A74">
        <v>73</v>
      </c>
      <c r="B74">
        <v>3304904</v>
      </c>
      <c r="C74" t="s">
        <v>94</v>
      </c>
      <c r="D74">
        <v>779832</v>
      </c>
      <c r="E74">
        <v>891119</v>
      </c>
      <c r="F74">
        <v>999728</v>
      </c>
      <c r="G74">
        <v>0.624</v>
      </c>
      <c r="H74">
        <v>0.67700000000000005</v>
      </c>
      <c r="I74">
        <v>0.71099999999999997</v>
      </c>
      <c r="J74">
        <v>0.68700000000000006</v>
      </c>
      <c r="K74">
        <v>0.74199999999999999</v>
      </c>
      <c r="L74">
        <v>0.83299999999999996</v>
      </c>
      <c r="M74">
        <v>0.373</v>
      </c>
      <c r="N74">
        <v>0.52400000000000002</v>
      </c>
      <c r="O74">
        <v>0.68100000000000005</v>
      </c>
      <c r="P74" t="s">
        <v>19</v>
      </c>
      <c r="Q74" t="s">
        <v>19</v>
      </c>
      <c r="R74" t="s">
        <v>18</v>
      </c>
      <c r="S74" t="s">
        <v>58</v>
      </c>
      <c r="T74" t="s">
        <v>58</v>
      </c>
      <c r="U74" t="s">
        <v>58</v>
      </c>
      <c r="V74" s="3">
        <v>2809437.95983971</v>
      </c>
      <c r="W74" s="3">
        <v>4139433.8760000002</v>
      </c>
      <c r="X74" s="3">
        <v>4614035.6855394701</v>
      </c>
      <c r="Y74">
        <v>66.19</v>
      </c>
      <c r="Z74">
        <v>69.510000000000005</v>
      </c>
      <c r="AA74">
        <v>74.959999999999994</v>
      </c>
      <c r="AB74">
        <v>388.85</v>
      </c>
      <c r="AC74">
        <v>539</v>
      </c>
      <c r="AD74">
        <v>669.3</v>
      </c>
      <c r="AE74">
        <v>0.47</v>
      </c>
      <c r="AF74">
        <v>0.47</v>
      </c>
      <c r="AG74">
        <v>0.43</v>
      </c>
      <c r="AH74">
        <v>30.86</v>
      </c>
      <c r="AI74">
        <v>19.36</v>
      </c>
      <c r="AJ74">
        <v>14.55</v>
      </c>
      <c r="AK74">
        <v>72.91</v>
      </c>
      <c r="AL74">
        <v>78.72</v>
      </c>
      <c r="AM74">
        <v>82.29</v>
      </c>
      <c r="AN74">
        <v>39.89</v>
      </c>
      <c r="AO74">
        <v>48.73</v>
      </c>
      <c r="AP74">
        <v>64.510000000000005</v>
      </c>
      <c r="AQ74">
        <v>3.31</v>
      </c>
      <c r="AR74">
        <v>4.24</v>
      </c>
      <c r="AS74">
        <v>7.12</v>
      </c>
      <c r="AT74">
        <v>8.65</v>
      </c>
      <c r="AU74">
        <v>8.99</v>
      </c>
      <c r="AV74">
        <v>9.08</v>
      </c>
      <c r="AW74">
        <v>5.92</v>
      </c>
      <c r="AX74">
        <v>3.03</v>
      </c>
      <c r="AY74">
        <v>1.55</v>
      </c>
      <c r="AZ74">
        <v>21.94</v>
      </c>
      <c r="BA74">
        <v>12.91</v>
      </c>
      <c r="BB74">
        <v>6.19</v>
      </c>
      <c r="BC74">
        <v>48.49</v>
      </c>
      <c r="BD74">
        <v>33.549999999999997</v>
      </c>
      <c r="BE74">
        <v>21.16</v>
      </c>
      <c r="BF74" s="5">
        <v>87.82</v>
      </c>
      <c r="BG74" s="5">
        <v>85.69</v>
      </c>
      <c r="BH74" s="5">
        <v>92.75</v>
      </c>
      <c r="BI74" s="5">
        <v>87.14</v>
      </c>
      <c r="BJ74" s="5">
        <v>87.4</v>
      </c>
      <c r="BK74" s="5">
        <v>91.75</v>
      </c>
      <c r="BL74" s="5">
        <v>64.78</v>
      </c>
      <c r="BM74" s="5">
        <v>90.71</v>
      </c>
      <c r="BN74" s="5">
        <v>93.71</v>
      </c>
      <c r="BO74" s="5">
        <v>9.0299999999999994</v>
      </c>
      <c r="BP74" s="5">
        <v>6.13</v>
      </c>
      <c r="BQ74" s="5">
        <v>3.74</v>
      </c>
    </row>
    <row r="75" spans="1:69" x14ac:dyDescent="0.25">
      <c r="A75">
        <v>74</v>
      </c>
      <c r="B75">
        <v>3305000</v>
      </c>
      <c r="C75" t="s">
        <v>95</v>
      </c>
      <c r="D75">
        <v>20847</v>
      </c>
      <c r="E75">
        <v>27682</v>
      </c>
      <c r="F75">
        <v>32747</v>
      </c>
      <c r="G75">
        <v>0.56499999999999995</v>
      </c>
      <c r="H75">
        <v>0.60899999999999999</v>
      </c>
      <c r="I75">
        <v>0.68600000000000005</v>
      </c>
      <c r="J75">
        <v>0.71499999999999997</v>
      </c>
      <c r="K75">
        <v>0.73699999999999999</v>
      </c>
      <c r="L75">
        <v>0.8</v>
      </c>
      <c r="M75">
        <v>0.28100000000000003</v>
      </c>
      <c r="N75">
        <v>0.36699999999999999</v>
      </c>
      <c r="O75">
        <v>0.55100000000000005</v>
      </c>
      <c r="P75" t="s">
        <v>18</v>
      </c>
      <c r="Q75" t="s">
        <v>19</v>
      </c>
      <c r="R75" t="s">
        <v>19</v>
      </c>
      <c r="S75" t="s">
        <v>48</v>
      </c>
      <c r="T75" t="s">
        <v>19</v>
      </c>
      <c r="U75" t="s">
        <v>19</v>
      </c>
      <c r="V75" s="3">
        <v>133602.388265799</v>
      </c>
      <c r="W75" s="3">
        <v>232952.24600000001</v>
      </c>
      <c r="X75" s="3">
        <v>1554872.81930649</v>
      </c>
      <c r="Y75">
        <v>67.92</v>
      </c>
      <c r="Z75">
        <v>69.23</v>
      </c>
      <c r="AA75">
        <v>73.02</v>
      </c>
      <c r="AB75">
        <v>269.66000000000003</v>
      </c>
      <c r="AC75">
        <v>353.21</v>
      </c>
      <c r="AD75">
        <v>570.38</v>
      </c>
      <c r="AE75">
        <v>0.51</v>
      </c>
      <c r="AF75">
        <v>0.5</v>
      </c>
      <c r="AG75">
        <v>0.48</v>
      </c>
      <c r="AH75">
        <v>26.11</v>
      </c>
      <c r="AI75">
        <v>19.940000000000001</v>
      </c>
      <c r="AJ75">
        <v>16.899999999999999</v>
      </c>
      <c r="AK75">
        <v>76.17</v>
      </c>
      <c r="AL75">
        <v>77.42</v>
      </c>
      <c r="AM75">
        <v>79.239999999999995</v>
      </c>
      <c r="AN75">
        <v>24.57</v>
      </c>
      <c r="AO75">
        <v>26.06</v>
      </c>
      <c r="AP75">
        <v>42.63</v>
      </c>
      <c r="AQ75">
        <v>1.48</v>
      </c>
      <c r="AR75">
        <v>1.72</v>
      </c>
      <c r="AS75">
        <v>4.66</v>
      </c>
      <c r="AT75">
        <v>8.6199999999999992</v>
      </c>
      <c r="AU75">
        <v>6.95</v>
      </c>
      <c r="AV75">
        <v>8.39</v>
      </c>
      <c r="AW75">
        <v>14.44</v>
      </c>
      <c r="AX75">
        <v>7.93</v>
      </c>
      <c r="AY75">
        <v>3.69</v>
      </c>
      <c r="AZ75">
        <v>41.97</v>
      </c>
      <c r="BA75">
        <v>26.61</v>
      </c>
      <c r="BB75">
        <v>11.99</v>
      </c>
      <c r="BC75">
        <v>68.37</v>
      </c>
      <c r="BD75">
        <v>55.77</v>
      </c>
      <c r="BE75">
        <v>33.450000000000003</v>
      </c>
      <c r="BF75" s="5">
        <v>83.57</v>
      </c>
      <c r="BG75" s="5">
        <v>85.29</v>
      </c>
      <c r="BH75" s="5">
        <v>97.81</v>
      </c>
      <c r="BI75" s="5">
        <v>82.98</v>
      </c>
      <c r="BJ75" s="5">
        <v>85.31</v>
      </c>
      <c r="BK75" s="5">
        <v>96.95</v>
      </c>
      <c r="BL75" s="5">
        <v>80.53</v>
      </c>
      <c r="BM75" s="5">
        <v>94.57</v>
      </c>
      <c r="BN75" s="5">
        <v>98.93</v>
      </c>
      <c r="BO75" s="5">
        <v>20.5</v>
      </c>
      <c r="BP75" s="5">
        <v>14.52</v>
      </c>
      <c r="BQ75" s="5">
        <v>10.38</v>
      </c>
    </row>
    <row r="76" spans="1:69" x14ac:dyDescent="0.25">
      <c r="A76">
        <v>75</v>
      </c>
      <c r="B76">
        <v>3305109</v>
      </c>
      <c r="C76" t="s">
        <v>96</v>
      </c>
      <c r="D76">
        <v>425772</v>
      </c>
      <c r="E76">
        <v>449476</v>
      </c>
      <c r="F76">
        <v>458673</v>
      </c>
      <c r="G76">
        <v>0.59799999999999998</v>
      </c>
      <c r="H76">
        <v>0.65500000000000003</v>
      </c>
      <c r="I76">
        <v>0.69299999999999995</v>
      </c>
      <c r="J76">
        <v>0.67</v>
      </c>
      <c r="K76">
        <v>0.74399999999999999</v>
      </c>
      <c r="L76">
        <v>0.83099999999999996</v>
      </c>
      <c r="M76">
        <v>0.33800000000000002</v>
      </c>
      <c r="N76">
        <v>0.48899999999999999</v>
      </c>
      <c r="O76">
        <v>0.64600000000000002</v>
      </c>
      <c r="P76" t="s">
        <v>19</v>
      </c>
      <c r="Q76" t="s">
        <v>19</v>
      </c>
      <c r="R76" t="s">
        <v>19</v>
      </c>
      <c r="S76" t="s">
        <v>24</v>
      </c>
      <c r="T76" t="s">
        <v>48</v>
      </c>
      <c r="U76" t="s">
        <v>48</v>
      </c>
      <c r="V76" s="3">
        <v>1204071.4260972999</v>
      </c>
      <c r="W76" s="3">
        <v>1934357.321</v>
      </c>
      <c r="X76" s="3">
        <v>2153451.1994894799</v>
      </c>
      <c r="Y76">
        <v>65.17</v>
      </c>
      <c r="Z76">
        <v>69.650000000000006</v>
      </c>
      <c r="AA76">
        <v>74.87</v>
      </c>
      <c r="AB76">
        <v>330.95</v>
      </c>
      <c r="AC76">
        <v>472.22</v>
      </c>
      <c r="AD76">
        <v>597.57000000000005</v>
      </c>
      <c r="AE76">
        <v>0.44</v>
      </c>
      <c r="AF76">
        <v>0.45</v>
      </c>
      <c r="AG76">
        <v>0.43</v>
      </c>
      <c r="AH76">
        <v>33.869999999999997</v>
      </c>
      <c r="AI76">
        <v>19.059999999999999</v>
      </c>
      <c r="AJ76">
        <v>14.56</v>
      </c>
      <c r="AK76">
        <v>70.97</v>
      </c>
      <c r="AL76">
        <v>78.989999999999995</v>
      </c>
      <c r="AM76">
        <v>82.12</v>
      </c>
      <c r="AN76">
        <v>37.11</v>
      </c>
      <c r="AO76">
        <v>46.48</v>
      </c>
      <c r="AP76">
        <v>61.42</v>
      </c>
      <c r="AQ76">
        <v>1.74</v>
      </c>
      <c r="AR76">
        <v>2.68</v>
      </c>
      <c r="AS76">
        <v>5.25</v>
      </c>
      <c r="AT76">
        <v>8.27</v>
      </c>
      <c r="AU76">
        <v>8.92</v>
      </c>
      <c r="AV76">
        <v>9.2200000000000006</v>
      </c>
      <c r="AW76">
        <v>6.47</v>
      </c>
      <c r="AX76">
        <v>3.77</v>
      </c>
      <c r="AY76">
        <v>2.0099999999999998</v>
      </c>
      <c r="AZ76">
        <v>24.05</v>
      </c>
      <c r="BA76">
        <v>14.39</v>
      </c>
      <c r="BB76">
        <v>7.91</v>
      </c>
      <c r="BC76">
        <v>53.78</v>
      </c>
      <c r="BD76">
        <v>36.74</v>
      </c>
      <c r="BE76">
        <v>25.79</v>
      </c>
      <c r="BF76" s="5">
        <v>92.96</v>
      </c>
      <c r="BG76" s="5">
        <v>93.51</v>
      </c>
      <c r="BH76" s="5">
        <v>97.73</v>
      </c>
      <c r="BI76" s="5">
        <v>91.7</v>
      </c>
      <c r="BJ76" s="5">
        <v>93.26</v>
      </c>
      <c r="BK76" s="5">
        <v>95.46</v>
      </c>
      <c r="BL76" s="5">
        <v>64.77</v>
      </c>
      <c r="BM76" s="5">
        <v>97.36</v>
      </c>
      <c r="BN76" s="5">
        <v>97.82</v>
      </c>
      <c r="BO76" s="5">
        <v>9.01</v>
      </c>
      <c r="BP76" s="5">
        <v>6.02</v>
      </c>
      <c r="BQ76" s="5">
        <v>3.54</v>
      </c>
    </row>
    <row r="77" spans="1:69" x14ac:dyDescent="0.25">
      <c r="A77">
        <v>76</v>
      </c>
      <c r="B77">
        <v>3305133</v>
      </c>
      <c r="C77" t="s">
        <v>97</v>
      </c>
      <c r="D77">
        <v>6057</v>
      </c>
      <c r="E77">
        <v>6413</v>
      </c>
      <c r="F77">
        <v>7003</v>
      </c>
      <c r="G77">
        <v>0.59799999999999998</v>
      </c>
      <c r="H77">
        <v>0.63400000000000001</v>
      </c>
      <c r="I77">
        <v>0.63300000000000001</v>
      </c>
      <c r="J77">
        <v>0.68600000000000005</v>
      </c>
      <c r="K77">
        <v>0.73099999999999998</v>
      </c>
      <c r="L77">
        <v>0.79800000000000004</v>
      </c>
      <c r="M77">
        <v>0.17499999999999999</v>
      </c>
      <c r="N77">
        <v>0.34300000000000003</v>
      </c>
      <c r="O77">
        <v>0.54800000000000004</v>
      </c>
      <c r="P77" t="s">
        <v>19</v>
      </c>
      <c r="Q77" t="s">
        <v>19</v>
      </c>
      <c r="R77" t="s">
        <v>19</v>
      </c>
      <c r="S77" t="s">
        <v>24</v>
      </c>
      <c r="T77" t="s">
        <v>19</v>
      </c>
      <c r="U77" t="s">
        <v>19</v>
      </c>
      <c r="V77" s="3">
        <v>0</v>
      </c>
      <c r="W77" s="3">
        <v>29987.841</v>
      </c>
      <c r="X77" s="3">
        <v>32919.664868777203</v>
      </c>
      <c r="Y77">
        <v>66.17</v>
      </c>
      <c r="Z77">
        <v>68.83</v>
      </c>
      <c r="AA77">
        <v>72.88</v>
      </c>
      <c r="AB77">
        <v>329.83</v>
      </c>
      <c r="AC77">
        <v>412.31</v>
      </c>
      <c r="AD77">
        <v>410.44</v>
      </c>
      <c r="AE77">
        <v>0.64</v>
      </c>
      <c r="AF77">
        <v>0.59</v>
      </c>
      <c r="AG77">
        <v>0.47</v>
      </c>
      <c r="AH77">
        <v>30.9</v>
      </c>
      <c r="AI77">
        <v>20.82</v>
      </c>
      <c r="AJ77">
        <v>17.2</v>
      </c>
      <c r="AK77">
        <v>72.89</v>
      </c>
      <c r="AL77">
        <v>76.77</v>
      </c>
      <c r="AM77">
        <v>79.040000000000006</v>
      </c>
      <c r="AN77">
        <v>16.88</v>
      </c>
      <c r="AO77">
        <v>19.16</v>
      </c>
      <c r="AP77">
        <v>34.89</v>
      </c>
      <c r="AQ77">
        <v>3.42</v>
      </c>
      <c r="AR77">
        <v>1.61</v>
      </c>
      <c r="AS77">
        <v>5.64</v>
      </c>
      <c r="AT77">
        <v>6.14</v>
      </c>
      <c r="AU77">
        <v>8.0299999999999994</v>
      </c>
      <c r="AV77">
        <v>8.92</v>
      </c>
      <c r="AW77">
        <v>23.94</v>
      </c>
      <c r="AX77">
        <v>8.77</v>
      </c>
      <c r="AY77">
        <v>3.83</v>
      </c>
      <c r="AZ77">
        <v>44.12</v>
      </c>
      <c r="BA77">
        <v>29.83</v>
      </c>
      <c r="BB77">
        <v>20.63</v>
      </c>
      <c r="BC77">
        <v>73.81</v>
      </c>
      <c r="BD77">
        <v>59.81</v>
      </c>
      <c r="BE77">
        <v>47.54</v>
      </c>
      <c r="BF77" s="5">
        <v>62.98</v>
      </c>
      <c r="BG77" s="5">
        <v>84.13</v>
      </c>
      <c r="BH77" s="5">
        <v>88.01</v>
      </c>
      <c r="BI77" s="5">
        <v>60.33</v>
      </c>
      <c r="BJ77" s="5">
        <v>88.35</v>
      </c>
      <c r="BK77" s="5">
        <v>96.54</v>
      </c>
      <c r="BL77" s="5">
        <v>83.95</v>
      </c>
      <c r="BM77" s="5">
        <v>98.09</v>
      </c>
      <c r="BN77" s="5">
        <v>99.73</v>
      </c>
      <c r="BO77" s="5">
        <v>33.229999999999997</v>
      </c>
      <c r="BP77" s="5">
        <v>21.23</v>
      </c>
      <c r="BQ77" s="5">
        <v>15.64</v>
      </c>
    </row>
    <row r="78" spans="1:69" x14ac:dyDescent="0.25">
      <c r="A78">
        <v>77</v>
      </c>
      <c r="B78">
        <v>3305158</v>
      </c>
      <c r="C78" t="s">
        <v>98</v>
      </c>
      <c r="D78">
        <v>15169</v>
      </c>
      <c r="E78">
        <v>18644</v>
      </c>
      <c r="F78">
        <v>20251</v>
      </c>
      <c r="G78">
        <v>0.55700000000000005</v>
      </c>
      <c r="H78">
        <v>0.64300000000000002</v>
      </c>
      <c r="I78">
        <v>0.67</v>
      </c>
      <c r="J78">
        <v>0.67600000000000005</v>
      </c>
      <c r="K78">
        <v>0.70699999999999996</v>
      </c>
      <c r="L78">
        <v>0.80600000000000005</v>
      </c>
      <c r="M78">
        <v>0.219</v>
      </c>
      <c r="N78">
        <v>0.379</v>
      </c>
      <c r="O78">
        <v>0.53300000000000003</v>
      </c>
      <c r="P78" t="s">
        <v>19</v>
      </c>
      <c r="Q78" t="s">
        <v>19</v>
      </c>
      <c r="R78" t="s">
        <v>19</v>
      </c>
      <c r="S78" t="s">
        <v>19</v>
      </c>
      <c r="T78" t="s">
        <v>19</v>
      </c>
      <c r="U78" t="s">
        <v>19</v>
      </c>
      <c r="V78" s="3">
        <v>31268.206474189301</v>
      </c>
      <c r="W78" s="3">
        <v>76307.538</v>
      </c>
      <c r="X78" s="3">
        <v>288670.32527005498</v>
      </c>
      <c r="Y78">
        <v>65.55</v>
      </c>
      <c r="Z78">
        <v>67.400000000000006</v>
      </c>
      <c r="AA78">
        <v>73.33</v>
      </c>
      <c r="AB78">
        <v>256.87</v>
      </c>
      <c r="AC78">
        <v>437.05</v>
      </c>
      <c r="AD78">
        <v>517.99</v>
      </c>
      <c r="AE78">
        <v>0.53</v>
      </c>
      <c r="AF78">
        <v>0.52</v>
      </c>
      <c r="AG78">
        <v>0.47</v>
      </c>
      <c r="AH78">
        <v>32.71</v>
      </c>
      <c r="AI78">
        <v>24.08</v>
      </c>
      <c r="AJ78">
        <v>16.5</v>
      </c>
      <c r="AK78">
        <v>71.7</v>
      </c>
      <c r="AL78">
        <v>74.739999999999995</v>
      </c>
      <c r="AM78">
        <v>79.709999999999994</v>
      </c>
      <c r="AN78">
        <v>16.03</v>
      </c>
      <c r="AO78">
        <v>21.66</v>
      </c>
      <c r="AP78">
        <v>36.74</v>
      </c>
      <c r="AQ78">
        <v>1.46</v>
      </c>
      <c r="AR78">
        <v>2.3199999999999998</v>
      </c>
      <c r="AS78">
        <v>4.83</v>
      </c>
      <c r="AT78">
        <v>7.48</v>
      </c>
      <c r="AU78">
        <v>7.5</v>
      </c>
      <c r="AV78">
        <v>8.7100000000000009</v>
      </c>
      <c r="AW78">
        <v>16.829999999999998</v>
      </c>
      <c r="AX78">
        <v>5.46</v>
      </c>
      <c r="AY78">
        <v>3.68</v>
      </c>
      <c r="AZ78">
        <v>45.8</v>
      </c>
      <c r="BA78">
        <v>21.14</v>
      </c>
      <c r="BB78">
        <v>14.13</v>
      </c>
      <c r="BC78">
        <v>72.900000000000006</v>
      </c>
      <c r="BD78">
        <v>47</v>
      </c>
      <c r="BE78">
        <v>35.15</v>
      </c>
      <c r="BF78" s="5">
        <v>90.19</v>
      </c>
      <c r="BG78" s="5">
        <v>96.48</v>
      </c>
      <c r="BH78" s="5">
        <v>90.17</v>
      </c>
      <c r="BI78" s="5">
        <v>89.39</v>
      </c>
      <c r="BJ78" s="5">
        <v>96.74</v>
      </c>
      <c r="BK78" s="5">
        <v>99.32</v>
      </c>
      <c r="BL78" s="5">
        <v>57.05</v>
      </c>
      <c r="BM78" s="5">
        <v>96.78</v>
      </c>
      <c r="BN78" s="5">
        <v>99.52</v>
      </c>
      <c r="BO78" s="5">
        <v>22.89</v>
      </c>
      <c r="BP78" s="5">
        <v>15.59</v>
      </c>
      <c r="BQ78" s="5">
        <v>10.79</v>
      </c>
    </row>
    <row r="79" spans="1:69" x14ac:dyDescent="0.25">
      <c r="A79">
        <v>78</v>
      </c>
      <c r="B79">
        <v>3305208</v>
      </c>
      <c r="C79" t="s">
        <v>99</v>
      </c>
      <c r="D79">
        <v>43387</v>
      </c>
      <c r="E79">
        <v>65581</v>
      </c>
      <c r="F79">
        <v>87875</v>
      </c>
      <c r="G79">
        <v>0.58499999999999996</v>
      </c>
      <c r="H79">
        <v>0.66900000000000004</v>
      </c>
      <c r="I79">
        <v>0.72099999999999997</v>
      </c>
      <c r="J79">
        <v>0.7</v>
      </c>
      <c r="K79">
        <v>0.73299999999999998</v>
      </c>
      <c r="L79">
        <v>0.80100000000000005</v>
      </c>
      <c r="M79">
        <v>0.26400000000000001</v>
      </c>
      <c r="N79">
        <v>0.437</v>
      </c>
      <c r="O79">
        <v>0.626</v>
      </c>
      <c r="P79" t="s">
        <v>18</v>
      </c>
      <c r="Q79" t="s">
        <v>19</v>
      </c>
      <c r="R79" t="s">
        <v>19</v>
      </c>
      <c r="S79" t="s">
        <v>18</v>
      </c>
      <c r="T79" t="s">
        <v>24</v>
      </c>
      <c r="U79" t="s">
        <v>24</v>
      </c>
      <c r="V79" s="3">
        <v>197789.25469069899</v>
      </c>
      <c r="W79" s="3">
        <v>322495.408</v>
      </c>
      <c r="X79" s="3">
        <v>419778.39875790803</v>
      </c>
      <c r="Y79">
        <v>67.02</v>
      </c>
      <c r="Z79">
        <v>68.98</v>
      </c>
      <c r="AA79">
        <v>73.03</v>
      </c>
      <c r="AB79">
        <v>304.76</v>
      </c>
      <c r="AC79">
        <v>513.35</v>
      </c>
      <c r="AD79">
        <v>710.04</v>
      </c>
      <c r="AE79">
        <v>0.53</v>
      </c>
      <c r="AF79">
        <v>0.52</v>
      </c>
      <c r="AG79">
        <v>0.5</v>
      </c>
      <c r="AH79">
        <v>28.52</v>
      </c>
      <c r="AI79">
        <v>20.49</v>
      </c>
      <c r="AJ79">
        <v>16.899999999999999</v>
      </c>
      <c r="AK79">
        <v>74.489999999999995</v>
      </c>
      <c r="AL79">
        <v>77.010000000000005</v>
      </c>
      <c r="AM79">
        <v>79.260000000000005</v>
      </c>
      <c r="AN79">
        <v>28.55</v>
      </c>
      <c r="AO79">
        <v>38.15</v>
      </c>
      <c r="AP79">
        <v>57.81</v>
      </c>
      <c r="AQ79">
        <v>3.28</v>
      </c>
      <c r="AR79">
        <v>3.34</v>
      </c>
      <c r="AS79">
        <v>8.4600000000000009</v>
      </c>
      <c r="AT79">
        <v>7.77</v>
      </c>
      <c r="AU79">
        <v>8.2100000000000009</v>
      </c>
      <c r="AV79">
        <v>8.98</v>
      </c>
      <c r="AW79">
        <v>16.48</v>
      </c>
      <c r="AX79">
        <v>4.97</v>
      </c>
      <c r="AY79">
        <v>2.35</v>
      </c>
      <c r="AZ79">
        <v>38.43</v>
      </c>
      <c r="BA79">
        <v>17.559999999999999</v>
      </c>
      <c r="BB79">
        <v>9.11</v>
      </c>
      <c r="BC79">
        <v>63.56</v>
      </c>
      <c r="BD79">
        <v>41.23</v>
      </c>
      <c r="BE79">
        <v>27.34</v>
      </c>
      <c r="BF79" s="5">
        <v>83.26</v>
      </c>
      <c r="BG79" s="5">
        <v>81.25</v>
      </c>
      <c r="BH79" s="5">
        <v>88.41</v>
      </c>
      <c r="BI79" s="5">
        <v>80.430000000000007</v>
      </c>
      <c r="BJ79" s="5">
        <v>84.49</v>
      </c>
      <c r="BK79" s="5">
        <v>91.94</v>
      </c>
      <c r="BL79" s="5">
        <v>64.64</v>
      </c>
      <c r="BM79" s="5">
        <v>95.9</v>
      </c>
      <c r="BN79" s="5">
        <v>97.68</v>
      </c>
      <c r="BO79" s="5">
        <v>17.18</v>
      </c>
      <c r="BP79" s="5">
        <v>10.65</v>
      </c>
      <c r="BQ79" s="5">
        <v>6.53</v>
      </c>
    </row>
    <row r="80" spans="1:69" x14ac:dyDescent="0.25">
      <c r="A80">
        <v>79</v>
      </c>
      <c r="B80">
        <v>3305307</v>
      </c>
      <c r="C80" t="s">
        <v>100</v>
      </c>
      <c r="D80">
        <v>8108</v>
      </c>
      <c r="E80">
        <v>8402</v>
      </c>
      <c r="F80">
        <v>8895</v>
      </c>
      <c r="G80">
        <v>0.54100000000000004</v>
      </c>
      <c r="H80">
        <v>0.60199999999999998</v>
      </c>
      <c r="I80">
        <v>0.63800000000000001</v>
      </c>
      <c r="J80">
        <v>0.70199999999999996</v>
      </c>
      <c r="K80">
        <v>0.71899999999999997</v>
      </c>
      <c r="L80">
        <v>0.78900000000000003</v>
      </c>
      <c r="M80">
        <v>0.16900000000000001</v>
      </c>
      <c r="N80">
        <v>0.39200000000000002</v>
      </c>
      <c r="O80">
        <v>0.53600000000000003</v>
      </c>
      <c r="P80" t="s">
        <v>18</v>
      </c>
      <c r="Q80" t="s">
        <v>19</v>
      </c>
      <c r="R80" t="s">
        <v>19</v>
      </c>
      <c r="S80" t="s">
        <v>18</v>
      </c>
      <c r="T80" t="s">
        <v>19</v>
      </c>
      <c r="U80" t="s">
        <v>19</v>
      </c>
      <c r="V80" s="3">
        <v>25025.752522706702</v>
      </c>
      <c r="W80" s="3">
        <v>36422.438000000002</v>
      </c>
      <c r="X80" s="3">
        <v>44210.558813385702</v>
      </c>
      <c r="Y80">
        <v>67.11</v>
      </c>
      <c r="Z80">
        <v>68.12</v>
      </c>
      <c r="AA80">
        <v>72.349999999999994</v>
      </c>
      <c r="AB80">
        <v>231.36</v>
      </c>
      <c r="AC80">
        <v>339.29</v>
      </c>
      <c r="AD80">
        <v>423.88</v>
      </c>
      <c r="AE80">
        <v>0.55000000000000004</v>
      </c>
      <c r="AF80">
        <v>0.49</v>
      </c>
      <c r="AG80">
        <v>0.42</v>
      </c>
      <c r="AH80">
        <v>28.25</v>
      </c>
      <c r="AI80">
        <v>22.41</v>
      </c>
      <c r="AJ80">
        <v>18</v>
      </c>
      <c r="AK80">
        <v>74.67</v>
      </c>
      <c r="AL80">
        <v>75.63</v>
      </c>
      <c r="AM80">
        <v>78.239999999999995</v>
      </c>
      <c r="AN80">
        <v>17.97</v>
      </c>
      <c r="AO80">
        <v>26.25</v>
      </c>
      <c r="AP80">
        <v>36.24</v>
      </c>
      <c r="AQ80">
        <v>0.46</v>
      </c>
      <c r="AR80">
        <v>1.32</v>
      </c>
      <c r="AS80">
        <v>3.02</v>
      </c>
      <c r="AT80">
        <v>6.9</v>
      </c>
      <c r="AU80">
        <v>7.94</v>
      </c>
      <c r="AV80">
        <v>8.4700000000000006</v>
      </c>
      <c r="AW80">
        <v>26.21</v>
      </c>
      <c r="AX80">
        <v>7.92</v>
      </c>
      <c r="AY80">
        <v>4.87</v>
      </c>
      <c r="AZ80">
        <v>53.39</v>
      </c>
      <c r="BA80">
        <v>29.98</v>
      </c>
      <c r="BB80">
        <v>14.3</v>
      </c>
      <c r="BC80">
        <v>75.37</v>
      </c>
      <c r="BD80">
        <v>56.43</v>
      </c>
      <c r="BE80">
        <v>40.67</v>
      </c>
      <c r="BF80" s="5">
        <v>70.010000000000005</v>
      </c>
      <c r="BG80" s="5">
        <v>89</v>
      </c>
      <c r="BH80" s="5">
        <v>93.04</v>
      </c>
      <c r="BI80" s="5">
        <v>66.650000000000006</v>
      </c>
      <c r="BJ80" s="5">
        <v>83.67</v>
      </c>
      <c r="BK80" s="5">
        <v>96.2</v>
      </c>
      <c r="BL80" s="5">
        <v>66.67</v>
      </c>
      <c r="BM80" s="5">
        <v>92.47</v>
      </c>
      <c r="BN80" s="5">
        <v>98.4</v>
      </c>
      <c r="BO80" s="5">
        <v>33.28</v>
      </c>
      <c r="BP80" s="5">
        <v>19.46</v>
      </c>
      <c r="BQ80" s="5">
        <v>15.28</v>
      </c>
    </row>
    <row r="81" spans="1:69" x14ac:dyDescent="0.25">
      <c r="A81">
        <v>80</v>
      </c>
      <c r="B81">
        <v>3305406</v>
      </c>
      <c r="C81" t="s">
        <v>101</v>
      </c>
      <c r="D81">
        <v>15429</v>
      </c>
      <c r="E81">
        <v>17157</v>
      </c>
      <c r="F81">
        <v>17525</v>
      </c>
      <c r="G81">
        <v>0.57899999999999996</v>
      </c>
      <c r="H81">
        <v>0.66700000000000004</v>
      </c>
      <c r="I81">
        <v>0.68200000000000005</v>
      </c>
      <c r="J81">
        <v>0.68</v>
      </c>
      <c r="K81">
        <v>0.73099999999999998</v>
      </c>
      <c r="L81">
        <v>0.80400000000000005</v>
      </c>
      <c r="M81">
        <v>0.26800000000000002</v>
      </c>
      <c r="N81">
        <v>0.41299999999999998</v>
      </c>
      <c r="O81">
        <v>0.56100000000000005</v>
      </c>
      <c r="P81" t="s">
        <v>19</v>
      </c>
      <c r="Q81" t="s">
        <v>19</v>
      </c>
      <c r="R81" t="s">
        <v>19</v>
      </c>
      <c r="S81" t="s">
        <v>18</v>
      </c>
      <c r="T81" t="s">
        <v>24</v>
      </c>
      <c r="U81" t="s">
        <v>19</v>
      </c>
      <c r="V81" s="3">
        <v>46051.034415834198</v>
      </c>
      <c r="W81" s="3">
        <v>123545.54399999999</v>
      </c>
      <c r="X81" s="3">
        <v>180045.50597655601</v>
      </c>
      <c r="Y81">
        <v>65.819999999999993</v>
      </c>
      <c r="Z81">
        <v>68.83</v>
      </c>
      <c r="AA81">
        <v>73.260000000000005</v>
      </c>
      <c r="AB81">
        <v>292.95999999999998</v>
      </c>
      <c r="AC81">
        <v>506.59</v>
      </c>
      <c r="AD81">
        <v>558.94000000000005</v>
      </c>
      <c r="AE81">
        <v>0.54</v>
      </c>
      <c r="AF81">
        <v>0.55000000000000004</v>
      </c>
      <c r="AG81">
        <v>0.5</v>
      </c>
      <c r="AH81">
        <v>31.92</v>
      </c>
      <c r="AI81">
        <v>20.82</v>
      </c>
      <c r="AJ81">
        <v>16.600000000000001</v>
      </c>
      <c r="AK81">
        <v>72.22</v>
      </c>
      <c r="AL81">
        <v>76.77</v>
      </c>
      <c r="AM81">
        <v>79.61</v>
      </c>
      <c r="AN81">
        <v>25.33</v>
      </c>
      <c r="AO81">
        <v>30.79</v>
      </c>
      <c r="AP81">
        <v>43.18</v>
      </c>
      <c r="AQ81">
        <v>2.79</v>
      </c>
      <c r="AR81">
        <v>3.33</v>
      </c>
      <c r="AS81">
        <v>6.56</v>
      </c>
      <c r="AT81">
        <v>6.8</v>
      </c>
      <c r="AU81">
        <v>8.0399999999999991</v>
      </c>
      <c r="AV81">
        <v>8.4600000000000009</v>
      </c>
      <c r="AW81">
        <v>16.16</v>
      </c>
      <c r="AX81">
        <v>5.43</v>
      </c>
      <c r="AY81">
        <v>5.56</v>
      </c>
      <c r="AZ81">
        <v>43.79</v>
      </c>
      <c r="BA81">
        <v>20.54</v>
      </c>
      <c r="BB81">
        <v>14.99</v>
      </c>
      <c r="BC81">
        <v>68.150000000000006</v>
      </c>
      <c r="BD81">
        <v>45.77</v>
      </c>
      <c r="BE81">
        <v>33.26</v>
      </c>
      <c r="BF81" s="5">
        <v>86.58</v>
      </c>
      <c r="BG81" s="5">
        <v>93.53</v>
      </c>
      <c r="BH81" s="5">
        <v>91.94</v>
      </c>
      <c r="BI81" s="5">
        <v>86.11</v>
      </c>
      <c r="BJ81" s="5">
        <v>96.2</v>
      </c>
      <c r="BK81" s="5">
        <v>95.7</v>
      </c>
      <c r="BL81" s="5">
        <v>76.36</v>
      </c>
      <c r="BM81" s="5">
        <v>93.03</v>
      </c>
      <c r="BN81" s="5">
        <v>98.65</v>
      </c>
      <c r="BO81" s="5">
        <v>23.33</v>
      </c>
      <c r="BP81" s="5">
        <v>17.8</v>
      </c>
      <c r="BQ81" s="5">
        <v>10.64</v>
      </c>
    </row>
    <row r="82" spans="1:69" x14ac:dyDescent="0.25">
      <c r="A82">
        <v>81</v>
      </c>
      <c r="B82">
        <v>3305505</v>
      </c>
      <c r="C82" t="s">
        <v>102</v>
      </c>
      <c r="D82">
        <v>37888</v>
      </c>
      <c r="E82">
        <v>52461</v>
      </c>
      <c r="F82">
        <v>74234</v>
      </c>
      <c r="G82">
        <v>0.60299999999999998</v>
      </c>
      <c r="H82">
        <v>0.67500000000000004</v>
      </c>
      <c r="I82">
        <v>0.71399999999999997</v>
      </c>
      <c r="J82">
        <v>0.68400000000000005</v>
      </c>
      <c r="K82">
        <v>0.73299999999999998</v>
      </c>
      <c r="L82">
        <v>0.80400000000000005</v>
      </c>
      <c r="M82">
        <v>0.23400000000000001</v>
      </c>
      <c r="N82">
        <v>0.41699999999999998</v>
      </c>
      <c r="O82">
        <v>0.621</v>
      </c>
      <c r="P82" t="s">
        <v>19</v>
      </c>
      <c r="Q82" t="s">
        <v>19</v>
      </c>
      <c r="R82" t="s">
        <v>19</v>
      </c>
      <c r="S82" t="s">
        <v>24</v>
      </c>
      <c r="T82" t="s">
        <v>24</v>
      </c>
      <c r="U82" t="s">
        <v>24</v>
      </c>
      <c r="V82" s="3">
        <v>77242.205332390702</v>
      </c>
      <c r="W82" s="3">
        <v>236945.28</v>
      </c>
      <c r="X82" s="3">
        <v>422117.5389406</v>
      </c>
      <c r="Y82">
        <v>66.06</v>
      </c>
      <c r="Z82">
        <v>68.98</v>
      </c>
      <c r="AA82">
        <v>73.260000000000005</v>
      </c>
      <c r="AB82">
        <v>340.13</v>
      </c>
      <c r="AC82">
        <v>532.37</v>
      </c>
      <c r="AD82">
        <v>681.62</v>
      </c>
      <c r="AE82">
        <v>0.61</v>
      </c>
      <c r="AF82">
        <v>0.54</v>
      </c>
      <c r="AG82">
        <v>0.52</v>
      </c>
      <c r="AH82">
        <v>31.21</v>
      </c>
      <c r="AI82">
        <v>20.49</v>
      </c>
      <c r="AJ82">
        <v>16.600000000000001</v>
      </c>
      <c r="AK82">
        <v>72.680000000000007</v>
      </c>
      <c r="AL82">
        <v>77.010000000000005</v>
      </c>
      <c r="AM82">
        <v>79.61</v>
      </c>
      <c r="AN82">
        <v>21.72</v>
      </c>
      <c r="AO82">
        <v>36.340000000000003</v>
      </c>
      <c r="AP82">
        <v>56.55</v>
      </c>
      <c r="AQ82">
        <v>2.6</v>
      </c>
      <c r="AR82">
        <v>4.7</v>
      </c>
      <c r="AS82">
        <v>8</v>
      </c>
      <c r="AT82">
        <v>6.98</v>
      </c>
      <c r="AU82">
        <v>8.0399999999999991</v>
      </c>
      <c r="AV82">
        <v>8.6199999999999992</v>
      </c>
      <c r="AW82">
        <v>16.25</v>
      </c>
      <c r="AX82">
        <v>5.43</v>
      </c>
      <c r="AY82">
        <v>2.54</v>
      </c>
      <c r="AZ82">
        <v>39.92</v>
      </c>
      <c r="BA82">
        <v>18.84</v>
      </c>
      <c r="BB82">
        <v>8.5</v>
      </c>
      <c r="BC82">
        <v>70.5</v>
      </c>
      <c r="BD82">
        <v>40.85</v>
      </c>
      <c r="BE82">
        <v>29.81</v>
      </c>
      <c r="BF82" s="5">
        <v>78.19</v>
      </c>
      <c r="BG82" s="5">
        <v>81.260000000000005</v>
      </c>
      <c r="BH82" s="5">
        <v>93.43</v>
      </c>
      <c r="BI82" s="5">
        <v>75.95</v>
      </c>
      <c r="BJ82" s="5">
        <v>85.3</v>
      </c>
      <c r="BK82" s="5">
        <v>90.73</v>
      </c>
      <c r="BL82" s="5">
        <v>31.58</v>
      </c>
      <c r="BM82" s="5">
        <v>72.8</v>
      </c>
      <c r="BN82" s="5">
        <v>95.78</v>
      </c>
      <c r="BO82" s="5">
        <v>21.95</v>
      </c>
      <c r="BP82" s="5">
        <v>12.69</v>
      </c>
      <c r="BQ82" s="5">
        <v>6.65</v>
      </c>
    </row>
    <row r="83" spans="1:69" x14ac:dyDescent="0.25">
      <c r="A83">
        <v>82</v>
      </c>
      <c r="B83">
        <v>3305554</v>
      </c>
      <c r="C83" t="s">
        <v>103</v>
      </c>
      <c r="D83">
        <v>50686</v>
      </c>
      <c r="E83">
        <v>65260</v>
      </c>
      <c r="F83">
        <v>78186</v>
      </c>
      <c r="G83">
        <v>0.58599999999999997</v>
      </c>
      <c r="H83">
        <v>0.65500000000000003</v>
      </c>
      <c r="I83">
        <v>0.69499999999999995</v>
      </c>
      <c r="J83">
        <v>0.66800000000000004</v>
      </c>
      <c r="K83">
        <v>0.72599999999999998</v>
      </c>
      <c r="L83">
        <v>0.80500000000000005</v>
      </c>
      <c r="M83">
        <v>0.26400000000000001</v>
      </c>
      <c r="N83">
        <v>0.42299999999999999</v>
      </c>
      <c r="O83">
        <v>0.64800000000000002</v>
      </c>
      <c r="P83" t="s">
        <v>19</v>
      </c>
      <c r="Q83" t="s">
        <v>19</v>
      </c>
      <c r="R83" t="s">
        <v>19</v>
      </c>
      <c r="S83" t="s">
        <v>19</v>
      </c>
      <c r="T83" t="s">
        <v>19</v>
      </c>
      <c r="U83" t="s">
        <v>18</v>
      </c>
      <c r="V83" s="3">
        <v>0</v>
      </c>
      <c r="W83" s="3">
        <v>259748.74400000001</v>
      </c>
      <c r="X83" s="3">
        <v>380401.76971697703</v>
      </c>
      <c r="Y83">
        <v>65.08</v>
      </c>
      <c r="Z83">
        <v>68.540000000000006</v>
      </c>
      <c r="AA83">
        <v>73.3</v>
      </c>
      <c r="AB83">
        <v>307.02</v>
      </c>
      <c r="AC83">
        <v>471.07</v>
      </c>
      <c r="AD83">
        <v>604.82000000000005</v>
      </c>
      <c r="AE83">
        <v>0.51</v>
      </c>
      <c r="AF83">
        <v>0.54</v>
      </c>
      <c r="AG83">
        <v>0.47</v>
      </c>
      <c r="AH83">
        <v>34.15</v>
      </c>
      <c r="AI83">
        <v>21.44</v>
      </c>
      <c r="AJ83">
        <v>16.5</v>
      </c>
      <c r="AK83">
        <v>70.790000000000006</v>
      </c>
      <c r="AL83">
        <v>76.319999999999993</v>
      </c>
      <c r="AM83">
        <v>79.67</v>
      </c>
      <c r="AN83">
        <v>29.81</v>
      </c>
      <c r="AO83">
        <v>37.64</v>
      </c>
      <c r="AP83">
        <v>57.19</v>
      </c>
      <c r="AQ83">
        <v>3.29</v>
      </c>
      <c r="AR83">
        <v>4.03</v>
      </c>
      <c r="AS83">
        <v>7.03</v>
      </c>
      <c r="AT83">
        <v>8.1300000000000008</v>
      </c>
      <c r="AU83">
        <v>8.51</v>
      </c>
      <c r="AV83">
        <v>9.2799999999999994</v>
      </c>
      <c r="AW83">
        <v>12.69</v>
      </c>
      <c r="AX83">
        <v>7.2</v>
      </c>
      <c r="AY83">
        <v>2.99</v>
      </c>
      <c r="AZ83">
        <v>35.11</v>
      </c>
      <c r="BA83">
        <v>22.24</v>
      </c>
      <c r="BB83">
        <v>9.9499999999999993</v>
      </c>
      <c r="BC83">
        <v>62.64</v>
      </c>
      <c r="BD83">
        <v>45.76</v>
      </c>
      <c r="BE83">
        <v>28.32</v>
      </c>
      <c r="BF83" s="5">
        <v>87.32</v>
      </c>
      <c r="BG83" s="5">
        <v>93.35</v>
      </c>
      <c r="BH83" s="5">
        <v>98.72</v>
      </c>
      <c r="BI83" s="5">
        <v>86.52</v>
      </c>
      <c r="BJ83" s="5">
        <v>92.93</v>
      </c>
      <c r="BK83" s="5">
        <v>97.8</v>
      </c>
      <c r="BL83" s="5">
        <v>26.2</v>
      </c>
      <c r="BM83" s="5">
        <v>81.48</v>
      </c>
      <c r="BN83" s="5">
        <v>94.9</v>
      </c>
      <c r="BO83" s="5">
        <v>16.52</v>
      </c>
      <c r="BP83" s="5">
        <v>10.35</v>
      </c>
      <c r="BQ83" s="5">
        <v>6.28</v>
      </c>
    </row>
    <row r="84" spans="1:69" x14ac:dyDescent="0.25">
      <c r="A84">
        <v>83</v>
      </c>
      <c r="B84">
        <v>3305604</v>
      </c>
      <c r="C84" t="s">
        <v>104</v>
      </c>
      <c r="D84">
        <v>18141</v>
      </c>
      <c r="E84">
        <v>21265</v>
      </c>
      <c r="F84">
        <v>21349</v>
      </c>
      <c r="G84">
        <v>0.52200000000000002</v>
      </c>
      <c r="H84">
        <v>0.626</v>
      </c>
      <c r="I84">
        <v>0.65700000000000003</v>
      </c>
      <c r="J84">
        <v>0.69499999999999995</v>
      </c>
      <c r="K84">
        <v>0.74299999999999999</v>
      </c>
      <c r="L84">
        <v>0.79300000000000004</v>
      </c>
      <c r="M84">
        <v>0.16200000000000001</v>
      </c>
      <c r="N84">
        <v>0.34899999999999998</v>
      </c>
      <c r="O84">
        <v>0.53600000000000003</v>
      </c>
      <c r="P84" t="s">
        <v>18</v>
      </c>
      <c r="Q84" t="s">
        <v>19</v>
      </c>
      <c r="R84" t="s">
        <v>19</v>
      </c>
      <c r="S84" t="s">
        <v>18</v>
      </c>
      <c r="T84" t="s">
        <v>18</v>
      </c>
      <c r="U84" t="s">
        <v>19</v>
      </c>
      <c r="V84" s="3">
        <v>34810.111625255398</v>
      </c>
      <c r="W84" s="3">
        <v>81419.913</v>
      </c>
      <c r="X84" s="3">
        <v>85900.103578952898</v>
      </c>
      <c r="Y84">
        <v>66.680000000000007</v>
      </c>
      <c r="Z84">
        <v>69.58</v>
      </c>
      <c r="AA84">
        <v>72.599999999999994</v>
      </c>
      <c r="AB84">
        <v>205.69</v>
      </c>
      <c r="AC84">
        <v>392.42</v>
      </c>
      <c r="AD84">
        <v>476.99</v>
      </c>
      <c r="AE84">
        <v>0.54</v>
      </c>
      <c r="AF84">
        <v>0.55000000000000004</v>
      </c>
      <c r="AG84">
        <v>0.49</v>
      </c>
      <c r="AH84">
        <v>29.45</v>
      </c>
      <c r="AI84">
        <v>19.21</v>
      </c>
      <c r="AJ84">
        <v>17.600000000000001</v>
      </c>
      <c r="AK84">
        <v>73.849999999999994</v>
      </c>
      <c r="AL84">
        <v>77.97</v>
      </c>
      <c r="AM84">
        <v>78.61</v>
      </c>
      <c r="AN84">
        <v>15.94</v>
      </c>
      <c r="AO84">
        <v>23.92</v>
      </c>
      <c r="AP84">
        <v>40.64</v>
      </c>
      <c r="AQ84">
        <v>1.08</v>
      </c>
      <c r="AR84">
        <v>1.73</v>
      </c>
      <c r="AS84">
        <v>4</v>
      </c>
      <c r="AT84">
        <v>7.14</v>
      </c>
      <c r="AU84">
        <v>7.9</v>
      </c>
      <c r="AV84">
        <v>8.24</v>
      </c>
      <c r="AW84">
        <v>26.87</v>
      </c>
      <c r="AX84">
        <v>10.11</v>
      </c>
      <c r="AY84">
        <v>6.13</v>
      </c>
      <c r="AZ84">
        <v>58.5</v>
      </c>
      <c r="BA84">
        <v>31.69</v>
      </c>
      <c r="BB84">
        <v>17.329999999999998</v>
      </c>
      <c r="BC84">
        <v>77.67</v>
      </c>
      <c r="BD84">
        <v>55.25</v>
      </c>
      <c r="BE84">
        <v>41.9</v>
      </c>
      <c r="BF84" s="5">
        <v>69.37</v>
      </c>
      <c r="BG84" s="5">
        <v>80.53</v>
      </c>
      <c r="BH84" s="5">
        <v>96.17</v>
      </c>
      <c r="BI84" s="5">
        <v>68.540000000000006</v>
      </c>
      <c r="BJ84" s="5">
        <v>81.52</v>
      </c>
      <c r="BK84" s="5">
        <v>74.75</v>
      </c>
      <c r="BL84" s="5">
        <v>51.97</v>
      </c>
      <c r="BM84" s="5">
        <v>90.61</v>
      </c>
      <c r="BN84" s="5">
        <v>98.41</v>
      </c>
      <c r="BO84" s="5">
        <v>35.08</v>
      </c>
      <c r="BP84" s="5">
        <v>21.14</v>
      </c>
      <c r="BQ84" s="5">
        <v>14.19</v>
      </c>
    </row>
    <row r="85" spans="1:69" x14ac:dyDescent="0.25">
      <c r="A85">
        <v>84</v>
      </c>
      <c r="B85">
        <v>3305703</v>
      </c>
      <c r="C85" t="s">
        <v>105</v>
      </c>
      <c r="D85">
        <v>12977</v>
      </c>
      <c r="E85">
        <v>14176</v>
      </c>
      <c r="F85">
        <v>14900</v>
      </c>
      <c r="G85">
        <v>0.59099999999999997</v>
      </c>
      <c r="H85">
        <v>0.64100000000000001</v>
      </c>
      <c r="I85">
        <v>0.65800000000000003</v>
      </c>
      <c r="J85">
        <v>0.64400000000000002</v>
      </c>
      <c r="K85">
        <v>0.747</v>
      </c>
      <c r="L85">
        <v>0.79600000000000004</v>
      </c>
      <c r="M85">
        <v>0.104</v>
      </c>
      <c r="N85">
        <v>0.26100000000000001</v>
      </c>
      <c r="O85">
        <v>0.436</v>
      </c>
      <c r="P85" t="s">
        <v>19</v>
      </c>
      <c r="Q85" t="s">
        <v>18</v>
      </c>
      <c r="R85" t="s">
        <v>19</v>
      </c>
      <c r="S85" t="s">
        <v>19</v>
      </c>
      <c r="T85" t="s">
        <v>18</v>
      </c>
      <c r="U85" t="s">
        <v>19</v>
      </c>
      <c r="V85" s="3">
        <v>47730.147861108897</v>
      </c>
      <c r="W85" s="3">
        <v>79567.270999999993</v>
      </c>
      <c r="X85" s="3">
        <v>85712.689259950406</v>
      </c>
      <c r="Y85">
        <v>63.64</v>
      </c>
      <c r="Z85">
        <v>69.81</v>
      </c>
      <c r="AA85">
        <v>72.78</v>
      </c>
      <c r="AB85">
        <v>315.48</v>
      </c>
      <c r="AC85">
        <v>432.45</v>
      </c>
      <c r="AD85">
        <v>479.46</v>
      </c>
      <c r="AE85">
        <v>0.56999999999999995</v>
      </c>
      <c r="AF85">
        <v>0.54</v>
      </c>
      <c r="AG85">
        <v>0.47</v>
      </c>
      <c r="AH85">
        <v>38.729999999999997</v>
      </c>
      <c r="AI85">
        <v>18.73</v>
      </c>
      <c r="AJ85">
        <v>17.3</v>
      </c>
      <c r="AK85">
        <v>68.02</v>
      </c>
      <c r="AL85">
        <v>78.33</v>
      </c>
      <c r="AM85">
        <v>78.89</v>
      </c>
      <c r="AN85">
        <v>11.29</v>
      </c>
      <c r="AO85">
        <v>15.41</v>
      </c>
      <c r="AP85">
        <v>25.74</v>
      </c>
      <c r="AQ85">
        <v>2.1800000000000002</v>
      </c>
      <c r="AR85">
        <v>2.69</v>
      </c>
      <c r="AS85">
        <v>3.13</v>
      </c>
      <c r="AT85">
        <v>5.55</v>
      </c>
      <c r="AU85">
        <v>6.62</v>
      </c>
      <c r="AV85">
        <v>7.33</v>
      </c>
      <c r="AW85">
        <v>15.84</v>
      </c>
      <c r="AX85">
        <v>8.26</v>
      </c>
      <c r="AY85">
        <v>5.52</v>
      </c>
      <c r="AZ85">
        <v>43.35</v>
      </c>
      <c r="BA85">
        <v>25.1</v>
      </c>
      <c r="BB85">
        <v>16.04</v>
      </c>
      <c r="BC85">
        <v>69.69</v>
      </c>
      <c r="BD85">
        <v>51.69</v>
      </c>
      <c r="BE85">
        <v>38.32</v>
      </c>
      <c r="BF85" s="5">
        <v>65.87</v>
      </c>
      <c r="BG85" s="5">
        <v>88.04</v>
      </c>
      <c r="BH85" s="5">
        <v>69.94</v>
      </c>
      <c r="BI85" s="5">
        <v>64.650000000000006</v>
      </c>
      <c r="BJ85" s="5">
        <v>88.1</v>
      </c>
      <c r="BK85" s="5">
        <v>86.39</v>
      </c>
      <c r="BL85" s="5">
        <v>76.28</v>
      </c>
      <c r="BM85" s="5">
        <v>99.08</v>
      </c>
      <c r="BN85" s="5">
        <v>97.19</v>
      </c>
      <c r="BO85" s="5">
        <v>33.520000000000003</v>
      </c>
      <c r="BP85" s="5">
        <v>23.32</v>
      </c>
      <c r="BQ85" s="5">
        <v>17.09</v>
      </c>
    </row>
    <row r="86" spans="1:69" x14ac:dyDescent="0.25">
      <c r="A86">
        <v>85</v>
      </c>
      <c r="B86">
        <v>3305752</v>
      </c>
      <c r="C86" t="s">
        <v>106</v>
      </c>
      <c r="D86">
        <v>22020</v>
      </c>
      <c r="E86">
        <v>26057</v>
      </c>
      <c r="F86">
        <v>30732</v>
      </c>
      <c r="G86">
        <v>0.52600000000000002</v>
      </c>
      <c r="H86">
        <v>0.61499999999999999</v>
      </c>
      <c r="I86">
        <v>0.64400000000000002</v>
      </c>
      <c r="J86">
        <v>0.629</v>
      </c>
      <c r="K86">
        <v>0.69</v>
      </c>
      <c r="L86">
        <v>0.79300000000000004</v>
      </c>
      <c r="M86">
        <v>0.14599999999999999</v>
      </c>
      <c r="N86">
        <v>0.33100000000000002</v>
      </c>
      <c r="O86">
        <v>0.54800000000000004</v>
      </c>
      <c r="P86" t="s">
        <v>19</v>
      </c>
      <c r="Q86" t="s">
        <v>19</v>
      </c>
      <c r="R86" t="s">
        <v>19</v>
      </c>
      <c r="S86" t="s">
        <v>19</v>
      </c>
      <c r="T86" t="s">
        <v>19</v>
      </c>
      <c r="U86" t="s">
        <v>19</v>
      </c>
      <c r="V86" s="3">
        <v>0</v>
      </c>
      <c r="W86" s="3">
        <v>102552.765</v>
      </c>
      <c r="X86" s="3">
        <v>129689.835984402</v>
      </c>
      <c r="Y86">
        <v>62.72</v>
      </c>
      <c r="Z86">
        <v>66.41</v>
      </c>
      <c r="AA86">
        <v>72.55</v>
      </c>
      <c r="AB86">
        <v>210.8</v>
      </c>
      <c r="AC86">
        <v>366.32</v>
      </c>
      <c r="AD86">
        <v>440.84</v>
      </c>
      <c r="AE86">
        <v>0.44</v>
      </c>
      <c r="AF86">
        <v>0.45</v>
      </c>
      <c r="AG86">
        <v>0.42</v>
      </c>
      <c r="AH86">
        <v>41.86</v>
      </c>
      <c r="AI86">
        <v>26.51</v>
      </c>
      <c r="AJ86">
        <v>17.7</v>
      </c>
      <c r="AK86">
        <v>66.23</v>
      </c>
      <c r="AL86">
        <v>72.84</v>
      </c>
      <c r="AM86">
        <v>78.540000000000006</v>
      </c>
      <c r="AN86">
        <v>14.87</v>
      </c>
      <c r="AO86">
        <v>23.65</v>
      </c>
      <c r="AP86">
        <v>40.85</v>
      </c>
      <c r="AQ86">
        <v>0.51</v>
      </c>
      <c r="AR86">
        <v>1.74</v>
      </c>
      <c r="AS86">
        <v>3.72</v>
      </c>
      <c r="AT86">
        <v>6.85</v>
      </c>
      <c r="AU86">
        <v>7.41</v>
      </c>
      <c r="AV86">
        <v>8.61</v>
      </c>
      <c r="AW86">
        <v>15.23</v>
      </c>
      <c r="AX86">
        <v>4.7699999999999996</v>
      </c>
      <c r="AY86">
        <v>4.87</v>
      </c>
      <c r="AZ86">
        <v>47.75</v>
      </c>
      <c r="BA86">
        <v>20.73</v>
      </c>
      <c r="BB86">
        <v>14.37</v>
      </c>
      <c r="BC86">
        <v>75.290000000000006</v>
      </c>
      <c r="BD86">
        <v>50.13</v>
      </c>
      <c r="BE86">
        <v>38.299999999999997</v>
      </c>
      <c r="BF86" s="5">
        <v>61.53</v>
      </c>
      <c r="BG86" s="5">
        <v>72.209999999999994</v>
      </c>
      <c r="BH86" s="5">
        <v>93.03</v>
      </c>
      <c r="BI86" s="5">
        <v>60.74</v>
      </c>
      <c r="BJ86" s="5">
        <v>71.11</v>
      </c>
      <c r="BK86" s="5">
        <v>89.83</v>
      </c>
      <c r="BL86" s="5">
        <v>30.92</v>
      </c>
      <c r="BM86" s="5">
        <v>82.23</v>
      </c>
      <c r="BN86" s="5">
        <v>96.99</v>
      </c>
      <c r="BO86" s="5">
        <v>23.36</v>
      </c>
      <c r="BP86" s="5">
        <v>15.02</v>
      </c>
      <c r="BQ86" s="5">
        <v>9.5399999999999991</v>
      </c>
    </row>
    <row r="87" spans="1:69" x14ac:dyDescent="0.25">
      <c r="A87">
        <v>86</v>
      </c>
      <c r="B87">
        <v>3305802</v>
      </c>
      <c r="C87" t="s">
        <v>107</v>
      </c>
      <c r="D87">
        <v>120709</v>
      </c>
      <c r="E87">
        <v>138081</v>
      </c>
      <c r="F87">
        <v>163746</v>
      </c>
      <c r="G87">
        <v>0.64900000000000002</v>
      </c>
      <c r="H87">
        <v>0.72399999999999998</v>
      </c>
      <c r="I87">
        <v>0.752</v>
      </c>
      <c r="J87">
        <v>0.67900000000000005</v>
      </c>
      <c r="K87">
        <v>0.77300000000000002</v>
      </c>
      <c r="L87">
        <v>0.85499999999999998</v>
      </c>
      <c r="M87">
        <v>0.28699999999999998</v>
      </c>
      <c r="N87">
        <v>0.44</v>
      </c>
      <c r="O87">
        <v>0.60499999999999998</v>
      </c>
      <c r="P87" t="s">
        <v>19</v>
      </c>
      <c r="Q87" t="s">
        <v>18</v>
      </c>
      <c r="R87" t="s">
        <v>18</v>
      </c>
      <c r="S87" t="s">
        <v>24</v>
      </c>
      <c r="T87" t="s">
        <v>24</v>
      </c>
      <c r="U87" t="s">
        <v>24</v>
      </c>
      <c r="V87" s="3">
        <v>525494.70272640302</v>
      </c>
      <c r="W87" s="3">
        <v>903016.41599999997</v>
      </c>
      <c r="X87" s="3">
        <v>1233351.7878956301</v>
      </c>
      <c r="Y87">
        <v>65.709999999999994</v>
      </c>
      <c r="Z87">
        <v>71.36</v>
      </c>
      <c r="AA87">
        <v>76.27</v>
      </c>
      <c r="AB87">
        <v>452.83</v>
      </c>
      <c r="AC87">
        <v>723.68</v>
      </c>
      <c r="AD87">
        <v>859.79</v>
      </c>
      <c r="AE87">
        <v>0.6</v>
      </c>
      <c r="AF87">
        <v>0.56999999999999995</v>
      </c>
      <c r="AG87">
        <v>0.56000000000000005</v>
      </c>
      <c r="AH87">
        <v>32.26</v>
      </c>
      <c r="AI87">
        <v>15.69</v>
      </c>
      <c r="AJ87">
        <v>13.29</v>
      </c>
      <c r="AK87">
        <v>72</v>
      </c>
      <c r="AL87">
        <v>80.72</v>
      </c>
      <c r="AM87">
        <v>84.39</v>
      </c>
      <c r="AN87">
        <v>27.28</v>
      </c>
      <c r="AO87">
        <v>36.700000000000003</v>
      </c>
      <c r="AP87">
        <v>53.07</v>
      </c>
      <c r="AQ87">
        <v>6.12</v>
      </c>
      <c r="AR87">
        <v>8.07</v>
      </c>
      <c r="AS87">
        <v>12.3</v>
      </c>
      <c r="AT87">
        <v>8.25</v>
      </c>
      <c r="AU87">
        <v>8.82</v>
      </c>
      <c r="AV87">
        <v>8.82</v>
      </c>
      <c r="AW87">
        <v>7.9</v>
      </c>
      <c r="AX87">
        <v>2.58</v>
      </c>
      <c r="AY87">
        <v>1.58</v>
      </c>
      <c r="AZ87">
        <v>29.35</v>
      </c>
      <c r="BA87">
        <v>12.54</v>
      </c>
      <c r="BB87">
        <v>7.06</v>
      </c>
      <c r="BC87">
        <v>58.36</v>
      </c>
      <c r="BD87">
        <v>32.520000000000003</v>
      </c>
      <c r="BE87">
        <v>23.18</v>
      </c>
      <c r="BF87" s="5">
        <v>93.45</v>
      </c>
      <c r="BG87" s="5">
        <v>92.07</v>
      </c>
      <c r="BH87" s="5">
        <v>83.86</v>
      </c>
      <c r="BI87" s="5">
        <v>92.32</v>
      </c>
      <c r="BJ87" s="5">
        <v>97.2</v>
      </c>
      <c r="BK87" s="5">
        <v>97.71</v>
      </c>
      <c r="BL87" s="5">
        <v>81.349999999999994</v>
      </c>
      <c r="BM87" s="5">
        <v>96.23</v>
      </c>
      <c r="BN87" s="5">
        <v>98.83</v>
      </c>
      <c r="BO87" s="5">
        <v>17.28</v>
      </c>
      <c r="BP87" s="5">
        <v>11.05</v>
      </c>
      <c r="BQ87" s="5">
        <v>6.87</v>
      </c>
    </row>
    <row r="88" spans="1:69" x14ac:dyDescent="0.25">
      <c r="A88">
        <v>87</v>
      </c>
      <c r="B88">
        <v>3305901</v>
      </c>
      <c r="C88" t="s">
        <v>113</v>
      </c>
      <c r="D88">
        <v>10640</v>
      </c>
      <c r="E88">
        <v>10038</v>
      </c>
      <c r="F88">
        <v>10289</v>
      </c>
      <c r="G88">
        <v>0.52200000000000002</v>
      </c>
      <c r="H88">
        <v>0.64</v>
      </c>
      <c r="I88">
        <v>0.66800000000000004</v>
      </c>
      <c r="J88">
        <v>0.71899999999999997</v>
      </c>
      <c r="K88">
        <v>0.749</v>
      </c>
      <c r="L88">
        <v>0.81299999999999994</v>
      </c>
      <c r="M88">
        <v>0.15</v>
      </c>
      <c r="N88">
        <v>0.35699999999999998</v>
      </c>
      <c r="O88">
        <v>0.54700000000000004</v>
      </c>
      <c r="P88" t="s">
        <v>18</v>
      </c>
      <c r="Q88" t="s">
        <v>18</v>
      </c>
      <c r="R88" t="s">
        <v>19</v>
      </c>
      <c r="S88" t="s">
        <v>18</v>
      </c>
      <c r="T88" t="s">
        <v>18</v>
      </c>
      <c r="U88" t="s">
        <v>19</v>
      </c>
      <c r="V88" s="3">
        <v>25783.059841541799</v>
      </c>
      <c r="W88" s="3">
        <v>37424.777999999998</v>
      </c>
      <c r="X88" s="3">
        <v>40883.100626066203</v>
      </c>
      <c r="Y88">
        <v>68.16</v>
      </c>
      <c r="Z88">
        <v>69.959999999999994</v>
      </c>
      <c r="AA88">
        <v>73.77</v>
      </c>
      <c r="AB88">
        <v>206.32</v>
      </c>
      <c r="AC88">
        <v>429.98</v>
      </c>
      <c r="AD88">
        <v>510.96</v>
      </c>
      <c r="AE88">
        <v>0.53</v>
      </c>
      <c r="AF88">
        <v>0.62</v>
      </c>
      <c r="AG88">
        <v>0.51</v>
      </c>
      <c r="AH88">
        <v>25.49</v>
      </c>
      <c r="AI88">
        <v>18.420000000000002</v>
      </c>
      <c r="AJ88">
        <v>15.8</v>
      </c>
      <c r="AK88">
        <v>76.62</v>
      </c>
      <c r="AL88">
        <v>78.56</v>
      </c>
      <c r="AM88">
        <v>80.38</v>
      </c>
      <c r="AN88">
        <v>12.84</v>
      </c>
      <c r="AO88">
        <v>23.02</v>
      </c>
      <c r="AP88">
        <v>37.659999999999997</v>
      </c>
      <c r="AQ88">
        <v>1.01</v>
      </c>
      <c r="AR88">
        <v>2.08</v>
      </c>
      <c r="AS88">
        <v>3.41</v>
      </c>
      <c r="AT88">
        <v>7.04</v>
      </c>
      <c r="AU88">
        <v>7.22</v>
      </c>
      <c r="AV88">
        <v>8.8800000000000008</v>
      </c>
      <c r="AW88">
        <v>26.98</v>
      </c>
      <c r="AX88">
        <v>10.97</v>
      </c>
      <c r="AY88">
        <v>6.52</v>
      </c>
      <c r="AZ88">
        <v>55.94</v>
      </c>
      <c r="BA88">
        <v>31.88</v>
      </c>
      <c r="BB88">
        <v>17.96</v>
      </c>
      <c r="BC88">
        <v>78.7</v>
      </c>
      <c r="BD88">
        <v>60.39</v>
      </c>
      <c r="BE88">
        <v>42.73</v>
      </c>
      <c r="BF88" s="5">
        <v>71.010000000000005</v>
      </c>
      <c r="BG88" s="5">
        <v>87.38</v>
      </c>
      <c r="BH88" s="5">
        <v>65.790000000000006</v>
      </c>
      <c r="BI88" s="5">
        <v>68.81</v>
      </c>
      <c r="BJ88" s="5">
        <v>85.25</v>
      </c>
      <c r="BK88" s="5">
        <v>94.39</v>
      </c>
      <c r="BL88" s="5">
        <v>35.26</v>
      </c>
      <c r="BM88" s="5">
        <v>83.51</v>
      </c>
      <c r="BN88" s="5">
        <v>93.11</v>
      </c>
      <c r="BO88" s="5">
        <v>28.64</v>
      </c>
      <c r="BP88" s="5">
        <v>21.81</v>
      </c>
      <c r="BQ88" s="5">
        <v>15.4</v>
      </c>
    </row>
    <row r="89" spans="1:69" x14ac:dyDescent="0.25">
      <c r="A89">
        <v>88</v>
      </c>
      <c r="B89">
        <v>3306008</v>
      </c>
      <c r="C89" t="s">
        <v>108</v>
      </c>
      <c r="D89">
        <v>65961</v>
      </c>
      <c r="E89">
        <v>71976</v>
      </c>
      <c r="F89">
        <v>77432</v>
      </c>
      <c r="G89">
        <v>0.60399999999999998</v>
      </c>
      <c r="H89">
        <v>0.67100000000000004</v>
      </c>
      <c r="I89">
        <v>0.72499999999999998</v>
      </c>
      <c r="J89">
        <v>0.72799999999999998</v>
      </c>
      <c r="K89">
        <v>0.751</v>
      </c>
      <c r="L89">
        <v>0.80100000000000005</v>
      </c>
      <c r="M89">
        <v>0.32400000000000001</v>
      </c>
      <c r="N89">
        <v>0.49</v>
      </c>
      <c r="O89">
        <v>0.65600000000000003</v>
      </c>
      <c r="P89" t="s">
        <v>18</v>
      </c>
      <c r="Q89" t="s">
        <v>18</v>
      </c>
      <c r="R89" t="s">
        <v>19</v>
      </c>
      <c r="S89" t="s">
        <v>58</v>
      </c>
      <c r="T89" t="s">
        <v>58</v>
      </c>
      <c r="U89" t="s">
        <v>24</v>
      </c>
      <c r="V89" s="3">
        <v>300523.549231918</v>
      </c>
      <c r="W89" s="3">
        <v>544539.58299999998</v>
      </c>
      <c r="X89" s="3">
        <v>773363.06925716496</v>
      </c>
      <c r="Y89">
        <v>68.650000000000006</v>
      </c>
      <c r="Z89">
        <v>70.06</v>
      </c>
      <c r="AA89">
        <v>73.03</v>
      </c>
      <c r="AB89">
        <v>344.07</v>
      </c>
      <c r="AC89">
        <v>520.99</v>
      </c>
      <c r="AD89">
        <v>726.83</v>
      </c>
      <c r="AE89">
        <v>0.56000000000000005</v>
      </c>
      <c r="AF89">
        <v>0.54</v>
      </c>
      <c r="AG89">
        <v>0.52</v>
      </c>
      <c r="AH89">
        <v>24.23</v>
      </c>
      <c r="AI89">
        <v>18.21</v>
      </c>
      <c r="AJ89">
        <v>16.899999999999999</v>
      </c>
      <c r="AK89">
        <v>77.53</v>
      </c>
      <c r="AL89">
        <v>78.73</v>
      </c>
      <c r="AM89">
        <v>79.260000000000005</v>
      </c>
      <c r="AN89">
        <v>33.32</v>
      </c>
      <c r="AO89">
        <v>43.37</v>
      </c>
      <c r="AP89">
        <v>59.74</v>
      </c>
      <c r="AQ89">
        <v>4.01</v>
      </c>
      <c r="AR89">
        <v>4.24</v>
      </c>
      <c r="AS89">
        <v>10.37</v>
      </c>
      <c r="AT89">
        <v>8.51</v>
      </c>
      <c r="AU89">
        <v>8.2200000000000006</v>
      </c>
      <c r="AV89">
        <v>8.9499999999999993</v>
      </c>
      <c r="AW89">
        <v>12.31</v>
      </c>
      <c r="AX89">
        <v>4.34</v>
      </c>
      <c r="AY89">
        <v>2.14</v>
      </c>
      <c r="AZ89">
        <v>38.51</v>
      </c>
      <c r="BA89">
        <v>19.27</v>
      </c>
      <c r="BB89">
        <v>9.23</v>
      </c>
      <c r="BC89">
        <v>63.52</v>
      </c>
      <c r="BD89">
        <v>42.95</v>
      </c>
      <c r="BE89">
        <v>27.07</v>
      </c>
      <c r="BF89" s="5">
        <v>95.41</v>
      </c>
      <c r="BG89" s="5">
        <v>97.45</v>
      </c>
      <c r="BH89" s="5">
        <v>98.42</v>
      </c>
      <c r="BI89" s="5">
        <v>94.31</v>
      </c>
      <c r="BJ89" s="5">
        <v>96.66</v>
      </c>
      <c r="BK89" s="5">
        <v>98.25</v>
      </c>
      <c r="BL89" s="5">
        <v>75.930000000000007</v>
      </c>
      <c r="BM89" s="5">
        <v>91.37</v>
      </c>
      <c r="BN89" s="5">
        <v>98.17</v>
      </c>
      <c r="BO89" s="5">
        <v>11.9</v>
      </c>
      <c r="BP89" s="5">
        <v>8.44</v>
      </c>
      <c r="BQ89" s="5">
        <v>5.77</v>
      </c>
    </row>
    <row r="90" spans="1:69" x14ac:dyDescent="0.25">
      <c r="A90">
        <v>89</v>
      </c>
      <c r="B90">
        <v>3306107</v>
      </c>
      <c r="C90" t="s">
        <v>109</v>
      </c>
      <c r="D90">
        <v>60805</v>
      </c>
      <c r="E90">
        <v>66308</v>
      </c>
      <c r="F90">
        <v>71843</v>
      </c>
      <c r="G90">
        <v>0.624</v>
      </c>
      <c r="H90">
        <v>0.67600000000000005</v>
      </c>
      <c r="I90">
        <v>0.71299999999999997</v>
      </c>
      <c r="J90">
        <v>0.68799999999999994</v>
      </c>
      <c r="K90">
        <v>0.74199999999999999</v>
      </c>
      <c r="L90">
        <v>0.84799999999999998</v>
      </c>
      <c r="M90">
        <v>0.34200000000000003</v>
      </c>
      <c r="N90">
        <v>0.49099999999999999</v>
      </c>
      <c r="O90">
        <v>0.66600000000000004</v>
      </c>
      <c r="P90" t="s">
        <v>19</v>
      </c>
      <c r="Q90" t="s">
        <v>19</v>
      </c>
      <c r="R90" t="s">
        <v>18</v>
      </c>
      <c r="S90" t="s">
        <v>58</v>
      </c>
      <c r="T90" t="s">
        <v>58</v>
      </c>
      <c r="U90" t="s">
        <v>58</v>
      </c>
      <c r="V90" s="3">
        <v>255688.81874252501</v>
      </c>
      <c r="W90" s="3">
        <v>341619.22200000001</v>
      </c>
      <c r="X90" s="3">
        <v>440352.54426435998</v>
      </c>
      <c r="Y90">
        <v>66.260000000000005</v>
      </c>
      <c r="Z90">
        <v>69.510000000000005</v>
      </c>
      <c r="AA90">
        <v>75.849999999999994</v>
      </c>
      <c r="AB90">
        <v>389.55</v>
      </c>
      <c r="AC90">
        <v>535.61</v>
      </c>
      <c r="AD90">
        <v>675.62</v>
      </c>
      <c r="AE90">
        <v>0.56000000000000005</v>
      </c>
      <c r="AF90">
        <v>0.55000000000000004</v>
      </c>
      <c r="AG90">
        <v>0.52</v>
      </c>
      <c r="AH90">
        <v>30.65</v>
      </c>
      <c r="AI90">
        <v>19.36</v>
      </c>
      <c r="AJ90">
        <v>12.58</v>
      </c>
      <c r="AK90">
        <v>73.05</v>
      </c>
      <c r="AL90">
        <v>78.72</v>
      </c>
      <c r="AM90">
        <v>83.22</v>
      </c>
      <c r="AN90">
        <v>33.659999999999997</v>
      </c>
      <c r="AO90">
        <v>40.659999999999997</v>
      </c>
      <c r="AP90">
        <v>58.06</v>
      </c>
      <c r="AQ90">
        <v>7.76</v>
      </c>
      <c r="AR90">
        <v>9.34</v>
      </c>
      <c r="AS90">
        <v>12.13</v>
      </c>
      <c r="AT90">
        <v>8.4499999999999993</v>
      </c>
      <c r="AU90">
        <v>8.69</v>
      </c>
      <c r="AV90">
        <v>8.81</v>
      </c>
      <c r="AW90">
        <v>11.74</v>
      </c>
      <c r="AX90">
        <v>5.25</v>
      </c>
      <c r="AY90">
        <v>2.39</v>
      </c>
      <c r="AZ90">
        <v>32.869999999999997</v>
      </c>
      <c r="BA90">
        <v>18.7</v>
      </c>
      <c r="BB90">
        <v>10.17</v>
      </c>
      <c r="BC90">
        <v>58.4</v>
      </c>
      <c r="BD90">
        <v>41.71</v>
      </c>
      <c r="BE90">
        <v>29.7</v>
      </c>
      <c r="BF90" s="5">
        <v>92.5</v>
      </c>
      <c r="BG90" s="5">
        <v>96.07</v>
      </c>
      <c r="BH90" s="5">
        <v>94.92</v>
      </c>
      <c r="BI90" s="5">
        <v>91.77</v>
      </c>
      <c r="BJ90" s="5">
        <v>94.48</v>
      </c>
      <c r="BK90" s="5">
        <v>97.61</v>
      </c>
      <c r="BL90" s="5">
        <v>81.349999999999994</v>
      </c>
      <c r="BM90" s="5">
        <v>95.13</v>
      </c>
      <c r="BN90" s="5">
        <v>99.28</v>
      </c>
      <c r="BO90" s="5">
        <v>13.22</v>
      </c>
      <c r="BP90" s="5">
        <v>9.34</v>
      </c>
      <c r="BQ90" s="5">
        <v>6.34</v>
      </c>
    </row>
    <row r="91" spans="1:69" x14ac:dyDescent="0.25">
      <c r="A91">
        <v>90</v>
      </c>
      <c r="B91">
        <v>3306156</v>
      </c>
      <c r="C91" t="s">
        <v>110</v>
      </c>
      <c r="D91">
        <v>7123</v>
      </c>
      <c r="E91">
        <v>7854</v>
      </c>
      <c r="F91">
        <v>9475</v>
      </c>
      <c r="G91">
        <v>0.54</v>
      </c>
      <c r="H91">
        <v>0.60799999999999998</v>
      </c>
      <c r="I91">
        <v>0.63600000000000001</v>
      </c>
      <c r="J91">
        <v>0.59599999999999997</v>
      </c>
      <c r="K91">
        <v>0.69199999999999995</v>
      </c>
      <c r="L91">
        <v>0.81</v>
      </c>
      <c r="M91">
        <v>0.17799999999999999</v>
      </c>
      <c r="N91">
        <v>0.33800000000000002</v>
      </c>
      <c r="O91">
        <v>0.55500000000000005</v>
      </c>
      <c r="P91" t="s">
        <v>19</v>
      </c>
      <c r="Q91" t="s">
        <v>19</v>
      </c>
      <c r="R91" t="s">
        <v>19</v>
      </c>
      <c r="S91" t="s">
        <v>19</v>
      </c>
      <c r="T91" t="s">
        <v>19</v>
      </c>
      <c r="U91" t="s">
        <v>19</v>
      </c>
      <c r="V91" s="3">
        <v>20401.998629288399</v>
      </c>
      <c r="W91" s="3">
        <v>28372.062000000002</v>
      </c>
      <c r="X91" s="3">
        <v>42827.030689544401</v>
      </c>
      <c r="Y91">
        <v>60.76</v>
      </c>
      <c r="Z91">
        <v>66.489999999999995</v>
      </c>
      <c r="AA91">
        <v>73.58</v>
      </c>
      <c r="AB91">
        <v>230.24</v>
      </c>
      <c r="AC91">
        <v>352.36</v>
      </c>
      <c r="AD91">
        <v>418.62</v>
      </c>
      <c r="AE91">
        <v>0.57999999999999996</v>
      </c>
      <c r="AF91">
        <v>0.56999999999999995</v>
      </c>
      <c r="AG91">
        <v>0.44</v>
      </c>
      <c r="AH91">
        <v>49.04</v>
      </c>
      <c r="AI91">
        <v>26.31</v>
      </c>
      <c r="AJ91">
        <v>16.100000000000001</v>
      </c>
      <c r="AK91">
        <v>62.43</v>
      </c>
      <c r="AL91">
        <v>72.989999999999995</v>
      </c>
      <c r="AM91">
        <v>80.08</v>
      </c>
      <c r="AN91">
        <v>15.46</v>
      </c>
      <c r="AO91">
        <v>22.56</v>
      </c>
      <c r="AP91">
        <v>39.4</v>
      </c>
      <c r="AQ91">
        <v>4.2300000000000004</v>
      </c>
      <c r="AR91">
        <v>3.46</v>
      </c>
      <c r="AS91">
        <v>4.72</v>
      </c>
      <c r="AT91">
        <v>5.17</v>
      </c>
      <c r="AU91">
        <v>7.12</v>
      </c>
      <c r="AV91">
        <v>8.3699999999999992</v>
      </c>
      <c r="AW91">
        <v>28.07</v>
      </c>
      <c r="AX91">
        <v>11.46</v>
      </c>
      <c r="AY91">
        <v>2.02</v>
      </c>
      <c r="AZ91">
        <v>59.03</v>
      </c>
      <c r="BA91">
        <v>35.99</v>
      </c>
      <c r="BB91">
        <v>13.16</v>
      </c>
      <c r="BC91">
        <v>77.09</v>
      </c>
      <c r="BD91">
        <v>62.57</v>
      </c>
      <c r="BE91">
        <v>43.7</v>
      </c>
      <c r="BF91" s="5">
        <v>76.89</v>
      </c>
      <c r="BG91" s="5">
        <v>95.64</v>
      </c>
      <c r="BH91" s="5">
        <v>91.37</v>
      </c>
      <c r="BI91" s="5">
        <v>75.77</v>
      </c>
      <c r="BJ91" s="5">
        <v>95.29</v>
      </c>
      <c r="BK91" s="5">
        <v>96.64</v>
      </c>
      <c r="BL91" s="5">
        <v>94.59</v>
      </c>
      <c r="BM91" s="5">
        <v>98.42</v>
      </c>
      <c r="BN91" s="5">
        <v>100</v>
      </c>
      <c r="BO91" s="5">
        <v>29.49</v>
      </c>
      <c r="BP91" s="5">
        <v>20.260000000000002</v>
      </c>
      <c r="BQ91" s="5">
        <v>12.31</v>
      </c>
    </row>
    <row r="92" spans="1:69" x14ac:dyDescent="0.25">
      <c r="A92">
        <v>91</v>
      </c>
      <c r="B92">
        <v>3306206</v>
      </c>
      <c r="C92" t="s">
        <v>111</v>
      </c>
      <c r="D92">
        <v>28349</v>
      </c>
      <c r="E92">
        <v>31052</v>
      </c>
      <c r="F92">
        <v>34410</v>
      </c>
      <c r="G92">
        <v>0.61799999999999999</v>
      </c>
      <c r="H92">
        <v>0.68799999999999994</v>
      </c>
      <c r="I92">
        <v>0.71899999999999997</v>
      </c>
      <c r="J92">
        <v>0.65</v>
      </c>
      <c r="K92">
        <v>0.745</v>
      </c>
      <c r="L92">
        <v>0.81299999999999994</v>
      </c>
      <c r="M92">
        <v>0.33700000000000002</v>
      </c>
      <c r="N92">
        <v>0.46400000000000002</v>
      </c>
      <c r="O92">
        <v>0.624</v>
      </c>
      <c r="P92" t="s">
        <v>19</v>
      </c>
      <c r="Q92" t="s">
        <v>19</v>
      </c>
      <c r="R92" t="s">
        <v>19</v>
      </c>
      <c r="S92" t="s">
        <v>24</v>
      </c>
      <c r="T92" t="s">
        <v>58</v>
      </c>
      <c r="U92" t="s">
        <v>24</v>
      </c>
      <c r="V92" s="3">
        <v>129467.15678809</v>
      </c>
      <c r="W92" s="3">
        <v>185278.35699999999</v>
      </c>
      <c r="X92" s="3">
        <v>180578.77945881599</v>
      </c>
      <c r="Y92">
        <v>64.02</v>
      </c>
      <c r="Z92">
        <v>69.72</v>
      </c>
      <c r="AA92">
        <v>73.790000000000006</v>
      </c>
      <c r="AB92">
        <v>375.49</v>
      </c>
      <c r="AC92">
        <v>580.27</v>
      </c>
      <c r="AD92">
        <v>701.06</v>
      </c>
      <c r="AE92">
        <v>0.62</v>
      </c>
      <c r="AF92">
        <v>0.57999999999999996</v>
      </c>
      <c r="AG92">
        <v>0.52</v>
      </c>
      <c r="AH92">
        <v>37.479999999999997</v>
      </c>
      <c r="AI92">
        <v>18.91</v>
      </c>
      <c r="AJ92">
        <v>15.8</v>
      </c>
      <c r="AK92">
        <v>68.760000000000005</v>
      </c>
      <c r="AL92">
        <v>78.2</v>
      </c>
      <c r="AM92">
        <v>80.400000000000006</v>
      </c>
      <c r="AN92">
        <v>32.96</v>
      </c>
      <c r="AO92">
        <v>38.700000000000003</v>
      </c>
      <c r="AP92">
        <v>56.7</v>
      </c>
      <c r="AQ92">
        <v>6.65</v>
      </c>
      <c r="AR92">
        <v>6.78</v>
      </c>
      <c r="AS92">
        <v>13.28</v>
      </c>
      <c r="AT92">
        <v>7.56</v>
      </c>
      <c r="AU92">
        <v>8.33</v>
      </c>
      <c r="AV92">
        <v>8.85</v>
      </c>
      <c r="AW92">
        <v>14.86</v>
      </c>
      <c r="AX92">
        <v>3.54</v>
      </c>
      <c r="AY92">
        <v>2.54</v>
      </c>
      <c r="AZ92">
        <v>40.42</v>
      </c>
      <c r="BA92">
        <v>19.64</v>
      </c>
      <c r="BB92">
        <v>11.32</v>
      </c>
      <c r="BC92">
        <v>66.37</v>
      </c>
      <c r="BD92">
        <v>43.08</v>
      </c>
      <c r="BE92">
        <v>27.16</v>
      </c>
      <c r="BF92" s="5">
        <v>88.18</v>
      </c>
      <c r="BG92" s="5">
        <v>93.32</v>
      </c>
      <c r="BH92" s="5">
        <v>94.55</v>
      </c>
      <c r="BI92" s="5">
        <v>87.26</v>
      </c>
      <c r="BJ92" s="5">
        <v>92.09</v>
      </c>
      <c r="BK92" s="5">
        <v>92.19</v>
      </c>
      <c r="BL92" s="5">
        <v>71.94</v>
      </c>
      <c r="BM92" s="5">
        <v>93.54</v>
      </c>
      <c r="BN92" s="5">
        <v>99.09</v>
      </c>
      <c r="BO92" s="5">
        <v>18.54</v>
      </c>
      <c r="BP92" s="5">
        <v>11.64</v>
      </c>
      <c r="BQ92" s="5">
        <v>8.07</v>
      </c>
    </row>
    <row r="93" spans="1:69" x14ac:dyDescent="0.25">
      <c r="A93">
        <v>92</v>
      </c>
      <c r="B93">
        <v>3306305</v>
      </c>
      <c r="C93" t="s">
        <v>112</v>
      </c>
      <c r="D93">
        <v>221952</v>
      </c>
      <c r="E93">
        <v>242063</v>
      </c>
      <c r="F93">
        <v>257803</v>
      </c>
      <c r="G93">
        <v>0.65600000000000003</v>
      </c>
      <c r="H93">
        <v>0.71699999999999997</v>
      </c>
      <c r="I93">
        <v>0.76300000000000001</v>
      </c>
      <c r="J93">
        <v>0.73399999999999999</v>
      </c>
      <c r="K93">
        <v>0.76300000000000001</v>
      </c>
      <c r="L93">
        <v>0.83299999999999996</v>
      </c>
      <c r="M93">
        <v>0.40500000000000003</v>
      </c>
      <c r="N93">
        <v>0.57999999999999996</v>
      </c>
      <c r="O93">
        <v>0.72</v>
      </c>
      <c r="P93" t="s">
        <v>48</v>
      </c>
      <c r="Q93" t="s">
        <v>48</v>
      </c>
      <c r="R93" t="s">
        <v>18</v>
      </c>
      <c r="S93" t="s">
        <v>58</v>
      </c>
      <c r="T93" t="s">
        <v>58</v>
      </c>
      <c r="U93" t="s">
        <v>58</v>
      </c>
      <c r="V93" s="3">
        <v>3357663.9234386999</v>
      </c>
      <c r="W93" s="3">
        <v>3859692.9849999999</v>
      </c>
      <c r="X93" s="3">
        <v>4092057.06348714</v>
      </c>
      <c r="Y93">
        <v>69.05</v>
      </c>
      <c r="Z93">
        <v>70.8</v>
      </c>
      <c r="AA93">
        <v>74.98</v>
      </c>
      <c r="AB93">
        <v>474.36</v>
      </c>
      <c r="AC93">
        <v>694.79</v>
      </c>
      <c r="AD93">
        <v>920.51</v>
      </c>
      <c r="AE93">
        <v>0.51</v>
      </c>
      <c r="AF93">
        <v>0.52</v>
      </c>
      <c r="AG93">
        <v>0.5</v>
      </c>
      <c r="AH93">
        <v>23.25</v>
      </c>
      <c r="AI93">
        <v>16.739999999999998</v>
      </c>
      <c r="AJ93">
        <v>14.15</v>
      </c>
      <c r="AK93">
        <v>78.260000000000005</v>
      </c>
      <c r="AL93">
        <v>79.88</v>
      </c>
      <c r="AM93">
        <v>82.17</v>
      </c>
      <c r="AN93">
        <v>43.13</v>
      </c>
      <c r="AO93">
        <v>52.47</v>
      </c>
      <c r="AP93">
        <v>67.180000000000007</v>
      </c>
      <c r="AQ93">
        <v>8.32</v>
      </c>
      <c r="AR93">
        <v>9.5299999999999994</v>
      </c>
      <c r="AS93">
        <v>15.23</v>
      </c>
      <c r="AT93">
        <v>9.17</v>
      </c>
      <c r="AU93">
        <v>9.7799999999999994</v>
      </c>
      <c r="AV93">
        <v>9.82</v>
      </c>
      <c r="AW93">
        <v>6.29</v>
      </c>
      <c r="AX93">
        <v>2.69</v>
      </c>
      <c r="AY93">
        <v>1.47</v>
      </c>
      <c r="AZ93">
        <v>19.489999999999998</v>
      </c>
      <c r="BA93">
        <v>10.96</v>
      </c>
      <c r="BB93">
        <v>4.7699999999999996</v>
      </c>
      <c r="BC93">
        <v>43.02</v>
      </c>
      <c r="BD93">
        <v>28.95</v>
      </c>
      <c r="BE93">
        <v>16.690000000000001</v>
      </c>
      <c r="BF93" s="5">
        <v>95.18</v>
      </c>
      <c r="BG93" s="5">
        <v>98.59</v>
      </c>
      <c r="BH93" s="5">
        <v>99.47</v>
      </c>
      <c r="BI93" s="5">
        <v>94.56</v>
      </c>
      <c r="BJ93" s="5">
        <v>98.24</v>
      </c>
      <c r="BK93" s="5">
        <v>99.13</v>
      </c>
      <c r="BL93" s="5">
        <v>89.16</v>
      </c>
      <c r="BM93" s="5">
        <v>99.08</v>
      </c>
      <c r="BN93" s="5">
        <v>99.84</v>
      </c>
      <c r="BO93" s="5">
        <v>8.2100000000000009</v>
      </c>
      <c r="BP93" s="5">
        <v>5.4</v>
      </c>
      <c r="BQ93" s="5">
        <v>3.47</v>
      </c>
    </row>
    <row r="94" spans="1:69" x14ac:dyDescent="0.25">
      <c r="W94" s="2"/>
    </row>
    <row r="98" spans="1:6" x14ac:dyDescent="0.25">
      <c r="B98" t="s">
        <v>14</v>
      </c>
      <c r="D98" t="s">
        <v>15</v>
      </c>
      <c r="F98" t="s">
        <v>16</v>
      </c>
    </row>
    <row r="99" spans="1:6" x14ac:dyDescent="0.25">
      <c r="A99" t="s">
        <v>19</v>
      </c>
      <c r="B99">
        <v>54</v>
      </c>
      <c r="C99" s="1">
        <v>10</v>
      </c>
      <c r="D99">
        <f>COUNTIF(Q$2:Q$93,$A99)</f>
        <v>54</v>
      </c>
      <c r="E99" s="1">
        <v>10</v>
      </c>
      <c r="F99">
        <f>COUNTIF(R$2:R$93,$A99)</f>
        <v>65</v>
      </c>
    </row>
    <row r="100" spans="1:6" x14ac:dyDescent="0.25">
      <c r="A100" t="s">
        <v>18</v>
      </c>
      <c r="B100">
        <f>COUNTIF(P$2:P$93,$A100)</f>
        <v>33</v>
      </c>
      <c r="C100" s="1">
        <f>64-33</f>
        <v>31</v>
      </c>
      <c r="D100">
        <f>COUNTIF(Q$2:Q$93,$A100)</f>
        <v>31</v>
      </c>
      <c r="E100" s="1">
        <f>64-D100</f>
        <v>33</v>
      </c>
      <c r="F100">
        <f>COUNTIF(R$2:R$93,$A100)</f>
        <v>18</v>
      </c>
    </row>
    <row r="101" spans="1:6" x14ac:dyDescent="0.25">
      <c r="A101" t="s">
        <v>48</v>
      </c>
      <c r="B101">
        <f>COUNTIF(P$2:P$93,$A101)</f>
        <v>1</v>
      </c>
      <c r="C101" s="1">
        <f>64-1</f>
        <v>63</v>
      </c>
      <c r="D101">
        <f>COUNTIF(Q$2:Q$93,$A101)</f>
        <v>1</v>
      </c>
      <c r="E101" s="1">
        <f t="shared" ref="E101:E103" si="0">64-D101</f>
        <v>63</v>
      </c>
      <c r="F101">
        <f>COUNTIF(R$2:R$93,$A101)</f>
        <v>5</v>
      </c>
    </row>
    <row r="102" spans="1:6" x14ac:dyDescent="0.25">
      <c r="A102" t="s">
        <v>58</v>
      </c>
      <c r="B102">
        <f>COUNTIF(P$2:P$93,$A102)</f>
        <v>2</v>
      </c>
      <c r="C102" s="1">
        <f>64-2</f>
        <v>62</v>
      </c>
      <c r="D102">
        <f>COUNTIF(Q$2:Q$93,$A102)</f>
        <v>3</v>
      </c>
      <c r="E102" s="1">
        <f t="shared" si="0"/>
        <v>61</v>
      </c>
      <c r="F102">
        <f>COUNTIF(R$2:R$93,$A102)</f>
        <v>3</v>
      </c>
    </row>
    <row r="103" spans="1:6" x14ac:dyDescent="0.25">
      <c r="A103" t="s">
        <v>24</v>
      </c>
      <c r="B103">
        <f>COUNTIF(P$2:P$93,$A103)</f>
        <v>2</v>
      </c>
      <c r="C103" s="1">
        <f>64-2</f>
        <v>62</v>
      </c>
      <c r="D103">
        <f>COUNTIF(Q$2:Q$93,$A103)</f>
        <v>3</v>
      </c>
      <c r="E103" s="1">
        <f t="shared" si="0"/>
        <v>61</v>
      </c>
      <c r="F103">
        <f>COUNTIF(R$2:R$93,$A103)</f>
        <v>1</v>
      </c>
    </row>
  </sheetData>
  <sortState xmlns:xlrd2="http://schemas.microsoft.com/office/spreadsheetml/2017/richdata2" ref="W2:X93">
    <sortCondition ref="W2"/>
  </sortState>
  <conditionalFormatting sqref="D1:BQ1">
    <cfRule type="duplicateValues" dxfId="1" priority="1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1F62-2073-458C-AC70-B11BD0F6BD7A}">
  <dimension ref="A1"/>
  <sheetViews>
    <sheetView workbookViewId="0">
      <selection activeCell="P23" sqref="P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16F9-D2FF-4E64-A5E5-C38CD8A45BB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B2E6-C71A-4B98-AF79-31296684DD7C}">
  <dimension ref="A1:BB103"/>
  <sheetViews>
    <sheetView topLeftCell="AE20" zoomScale="85" zoomScaleNormal="85" workbookViewId="0">
      <selection activeCell="AI2" sqref="AI2:AZ94"/>
    </sheetView>
  </sheetViews>
  <sheetFormatPr defaultRowHeight="15" x14ac:dyDescent="0.25"/>
  <cols>
    <col min="3" max="3" width="15.140625" customWidth="1"/>
    <col min="4" max="4" width="9.5703125" customWidth="1"/>
    <col min="5" max="5" width="9.42578125" bestFit="1" customWidth="1"/>
    <col min="6" max="6" width="13.140625" bestFit="1" customWidth="1"/>
    <col min="7" max="7" width="12.7109375" bestFit="1" customWidth="1"/>
    <col min="8" max="8" width="12.85546875" bestFit="1" customWidth="1"/>
    <col min="9" max="9" width="9.85546875" customWidth="1"/>
    <col min="10" max="24" width="14.7109375" customWidth="1"/>
    <col min="25" max="25" width="19.85546875" customWidth="1"/>
    <col min="30" max="30" width="65.85546875" bestFit="1" customWidth="1"/>
    <col min="34" max="34" width="27.42578125" customWidth="1"/>
    <col min="35" max="35" width="27.42578125" bestFit="1" customWidth="1"/>
    <col min="36" max="36" width="18.5703125" bestFit="1" customWidth="1"/>
  </cols>
  <sheetData>
    <row r="1" spans="1:54" x14ac:dyDescent="0.25">
      <c r="A1" t="s">
        <v>0</v>
      </c>
      <c r="B1" t="s">
        <v>162</v>
      </c>
      <c r="C1" t="s">
        <v>1</v>
      </c>
      <c r="D1" s="4" t="s">
        <v>16</v>
      </c>
      <c r="E1" s="4" t="s">
        <v>4</v>
      </c>
      <c r="F1" s="4" t="s">
        <v>7</v>
      </c>
      <c r="G1" s="4" t="s">
        <v>10</v>
      </c>
      <c r="H1" s="4" t="s">
        <v>13</v>
      </c>
      <c r="I1" s="4" t="s">
        <v>268</v>
      </c>
      <c r="J1" s="4" t="s">
        <v>115</v>
      </c>
      <c r="K1" s="4" t="s">
        <v>123</v>
      </c>
      <c r="L1" s="4" t="s">
        <v>132</v>
      </c>
      <c r="M1" s="4" t="s">
        <v>117</v>
      </c>
      <c r="N1" s="4" t="s">
        <v>124</v>
      </c>
      <c r="O1" s="4" t="s">
        <v>125</v>
      </c>
      <c r="P1" s="4" t="s">
        <v>127</v>
      </c>
      <c r="Q1" s="4" t="s">
        <v>128</v>
      </c>
      <c r="R1" s="4" t="s">
        <v>129</v>
      </c>
      <c r="S1" s="4" t="s">
        <v>133</v>
      </c>
      <c r="T1" s="4" t="s">
        <v>134</v>
      </c>
      <c r="U1" s="4" t="s">
        <v>135</v>
      </c>
      <c r="V1" s="6" t="s">
        <v>118</v>
      </c>
      <c r="W1" s="6" t="s">
        <v>119</v>
      </c>
      <c r="X1" s="6" t="s">
        <v>120</v>
      </c>
      <c r="Y1" s="6" t="s">
        <v>126</v>
      </c>
      <c r="AD1" s="11" t="s">
        <v>16</v>
      </c>
      <c r="AE1" s="12" t="s">
        <v>270</v>
      </c>
      <c r="AG1" t="s">
        <v>307</v>
      </c>
      <c r="AH1" t="s">
        <v>325</v>
      </c>
      <c r="AJ1" t="s">
        <v>325</v>
      </c>
      <c r="AK1" s="34" t="s">
        <v>291</v>
      </c>
      <c r="AL1" s="34"/>
      <c r="AM1" s="34"/>
      <c r="AN1" s="34"/>
      <c r="AO1" t="s">
        <v>268</v>
      </c>
      <c r="AP1" s="34" t="s">
        <v>292</v>
      </c>
      <c r="AQ1" s="34"/>
      <c r="AR1" s="34"/>
      <c r="AS1" s="34"/>
      <c r="AT1" s="34"/>
      <c r="AU1" s="34"/>
      <c r="AV1" s="34" t="s">
        <v>293</v>
      </c>
      <c r="AW1" s="34"/>
      <c r="AX1" s="34"/>
      <c r="AY1" s="34"/>
      <c r="AZ1" s="34" t="s">
        <v>294</v>
      </c>
      <c r="BA1" s="34"/>
      <c r="BB1" s="34"/>
    </row>
    <row r="2" spans="1:54" x14ac:dyDescent="0.25">
      <c r="A2">
        <v>3300100</v>
      </c>
      <c r="B2">
        <v>2010</v>
      </c>
      <c r="C2" t="s">
        <v>17</v>
      </c>
      <c r="D2" t="s">
        <v>18</v>
      </c>
      <c r="E2">
        <v>169511</v>
      </c>
      <c r="F2">
        <v>0.74</v>
      </c>
      <c r="G2">
        <v>0.84599999999999997</v>
      </c>
      <c r="H2">
        <v>0.60499999999999998</v>
      </c>
      <c r="I2">
        <v>1.4261707521102645</v>
      </c>
      <c r="J2" s="3">
        <v>4540721.5330155697</v>
      </c>
      <c r="K2">
        <v>75.75</v>
      </c>
      <c r="L2">
        <v>798.68</v>
      </c>
      <c r="M2">
        <v>0.5</v>
      </c>
      <c r="N2">
        <v>12.97</v>
      </c>
      <c r="O2">
        <v>83.19</v>
      </c>
      <c r="P2">
        <v>55.41</v>
      </c>
      <c r="Q2">
        <v>7.42</v>
      </c>
      <c r="R2">
        <v>9</v>
      </c>
      <c r="S2">
        <v>2.0299999999999998</v>
      </c>
      <c r="T2">
        <v>6.69</v>
      </c>
      <c r="U2">
        <v>21.42</v>
      </c>
      <c r="V2" s="5">
        <v>92.49</v>
      </c>
      <c r="W2" s="5">
        <v>95.45</v>
      </c>
      <c r="X2" s="5">
        <v>99.26</v>
      </c>
      <c r="Y2" s="5">
        <v>5.43</v>
      </c>
      <c r="AD2" s="17" t="s">
        <v>4</v>
      </c>
      <c r="AE2" s="17" t="s">
        <v>271</v>
      </c>
      <c r="AG2" s="12" t="s">
        <v>270</v>
      </c>
      <c r="AH2" s="12" t="s">
        <v>270</v>
      </c>
      <c r="AI2" t="s">
        <v>1</v>
      </c>
      <c r="AJ2" s="12" t="s">
        <v>270</v>
      </c>
      <c r="AK2" s="17" t="s">
        <v>276</v>
      </c>
      <c r="AL2" s="17" t="s">
        <v>279</v>
      </c>
      <c r="AM2" s="17" t="s">
        <v>280</v>
      </c>
      <c r="AN2" s="16" t="s">
        <v>268</v>
      </c>
      <c r="AO2" s="18" t="s">
        <v>275</v>
      </c>
      <c r="AP2" s="18" t="s">
        <v>277</v>
      </c>
      <c r="AQ2" s="18" t="s">
        <v>278</v>
      </c>
      <c r="AR2" s="18" t="s">
        <v>285</v>
      </c>
      <c r="AS2" s="18" t="s">
        <v>286</v>
      </c>
      <c r="AT2" s="14" t="s">
        <v>281</v>
      </c>
      <c r="AU2" s="14" t="s">
        <v>282</v>
      </c>
      <c r="AV2" s="14" t="s">
        <v>283</v>
      </c>
      <c r="AW2" s="14" t="s">
        <v>290</v>
      </c>
      <c r="AX2" s="15" t="s">
        <v>287</v>
      </c>
      <c r="AY2" s="15" t="s">
        <v>288</v>
      </c>
      <c r="AZ2" s="15" t="s">
        <v>289</v>
      </c>
    </row>
    <row r="3" spans="1:54" x14ac:dyDescent="0.25">
      <c r="A3">
        <v>3300159</v>
      </c>
      <c r="B3">
        <v>2010</v>
      </c>
      <c r="C3" t="s">
        <v>20</v>
      </c>
      <c r="D3" t="s">
        <v>19</v>
      </c>
      <c r="E3">
        <v>10213</v>
      </c>
      <c r="F3">
        <v>0.67</v>
      </c>
      <c r="G3">
        <v>0.78500000000000003</v>
      </c>
      <c r="H3">
        <v>0.63100000000000001</v>
      </c>
      <c r="I3">
        <v>1.1130994852579565</v>
      </c>
      <c r="J3" s="3">
        <v>40775.6429497641</v>
      </c>
      <c r="K3">
        <v>72.099999999999994</v>
      </c>
      <c r="L3">
        <v>516.14</v>
      </c>
      <c r="M3">
        <v>0.43</v>
      </c>
      <c r="N3">
        <v>18.399999999999999</v>
      </c>
      <c r="O3">
        <v>77.849999999999994</v>
      </c>
      <c r="P3">
        <v>51.36</v>
      </c>
      <c r="Q3">
        <v>5.94</v>
      </c>
      <c r="R3">
        <v>8.9499999999999993</v>
      </c>
      <c r="S3">
        <v>2.33</v>
      </c>
      <c r="T3">
        <v>9.4</v>
      </c>
      <c r="U3">
        <v>29.72</v>
      </c>
      <c r="V3" s="5">
        <v>96.84</v>
      </c>
      <c r="W3" s="5">
        <v>99.52</v>
      </c>
      <c r="X3" s="5">
        <v>97.07</v>
      </c>
      <c r="Y3" s="5">
        <v>11.06</v>
      </c>
      <c r="AD3" s="10" t="s">
        <v>7</v>
      </c>
      <c r="AE3" s="13" t="s">
        <v>272</v>
      </c>
      <c r="AG3" t="s">
        <v>24</v>
      </c>
      <c r="AH3" t="s">
        <v>18</v>
      </c>
      <c r="AI3" t="s">
        <v>17</v>
      </c>
      <c r="AJ3" t="s">
        <v>18</v>
      </c>
      <c r="AK3">
        <v>75.75</v>
      </c>
      <c r="AL3">
        <v>12.97</v>
      </c>
      <c r="AM3">
        <v>83.19</v>
      </c>
      <c r="AN3">
        <v>1.4261707521102645</v>
      </c>
      <c r="AO3" s="3">
        <v>4540721.5330155697</v>
      </c>
      <c r="AP3">
        <v>798.68</v>
      </c>
      <c r="AQ3">
        <v>0.5</v>
      </c>
      <c r="AR3">
        <v>6.69</v>
      </c>
      <c r="AS3">
        <v>21.42</v>
      </c>
      <c r="AT3">
        <v>55.41</v>
      </c>
      <c r="AU3">
        <v>7.42</v>
      </c>
      <c r="AV3">
        <v>9</v>
      </c>
      <c r="AW3" s="5">
        <v>5.43</v>
      </c>
      <c r="AX3" s="5">
        <v>92.49</v>
      </c>
      <c r="AY3" s="5">
        <v>95.45</v>
      </c>
      <c r="AZ3" s="5">
        <v>99.26</v>
      </c>
    </row>
    <row r="4" spans="1:54" x14ac:dyDescent="0.25">
      <c r="A4">
        <v>3300209</v>
      </c>
      <c r="B4">
        <v>2010</v>
      </c>
      <c r="C4" t="s">
        <v>21</v>
      </c>
      <c r="D4" t="s">
        <v>18</v>
      </c>
      <c r="E4">
        <v>112008</v>
      </c>
      <c r="F4">
        <v>0.71399999999999997</v>
      </c>
      <c r="G4">
        <v>0.83899999999999997</v>
      </c>
      <c r="H4">
        <v>0.61699999999999999</v>
      </c>
      <c r="I4">
        <v>0.40966316134328545</v>
      </c>
      <c r="J4" s="3">
        <v>564396.34942497301</v>
      </c>
      <c r="K4">
        <v>75.319999999999993</v>
      </c>
      <c r="L4">
        <v>680.88</v>
      </c>
      <c r="M4">
        <v>0.54</v>
      </c>
      <c r="N4">
        <v>14.18</v>
      </c>
      <c r="O4">
        <v>82.88</v>
      </c>
      <c r="P4">
        <v>55.57</v>
      </c>
      <c r="Q4">
        <v>10.27</v>
      </c>
      <c r="R4">
        <v>8.84</v>
      </c>
      <c r="S4">
        <v>3.68</v>
      </c>
      <c r="T4">
        <v>11.6</v>
      </c>
      <c r="U4">
        <v>32.86</v>
      </c>
      <c r="V4" s="5">
        <v>96.08</v>
      </c>
      <c r="W4" s="5">
        <v>94.42</v>
      </c>
      <c r="X4" s="5">
        <v>95.64</v>
      </c>
      <c r="Y4" s="5">
        <v>7.84</v>
      </c>
      <c r="AD4" s="10" t="s">
        <v>10</v>
      </c>
      <c r="AE4" s="13" t="s">
        <v>273</v>
      </c>
      <c r="AG4" t="s">
        <v>18</v>
      </c>
      <c r="AH4" t="s">
        <v>19</v>
      </c>
      <c r="AI4" t="s">
        <v>20</v>
      </c>
      <c r="AJ4" t="s">
        <v>19</v>
      </c>
      <c r="AK4">
        <v>72.099999999999994</v>
      </c>
      <c r="AL4">
        <v>18.399999999999999</v>
      </c>
      <c r="AM4">
        <v>77.849999999999994</v>
      </c>
      <c r="AN4">
        <v>1.1130994852579565</v>
      </c>
      <c r="AO4" s="3">
        <v>40775.6429497641</v>
      </c>
      <c r="AP4">
        <v>516.14</v>
      </c>
      <c r="AQ4">
        <v>0.43</v>
      </c>
      <c r="AR4">
        <v>9.4</v>
      </c>
      <c r="AS4">
        <v>29.72</v>
      </c>
      <c r="AT4">
        <v>51.36</v>
      </c>
      <c r="AU4">
        <v>5.94</v>
      </c>
      <c r="AV4">
        <v>8.9499999999999993</v>
      </c>
      <c r="AW4" s="5">
        <v>11.06</v>
      </c>
      <c r="AX4" s="5">
        <v>96.84</v>
      </c>
      <c r="AY4" s="5">
        <v>99.52</v>
      </c>
      <c r="AZ4" s="5">
        <v>97.07</v>
      </c>
    </row>
    <row r="5" spans="1:54" x14ac:dyDescent="0.25">
      <c r="A5">
        <v>3300225</v>
      </c>
      <c r="B5">
        <v>2010</v>
      </c>
      <c r="C5" t="s">
        <v>22</v>
      </c>
      <c r="D5" t="s">
        <v>19</v>
      </c>
      <c r="E5">
        <v>11423</v>
      </c>
      <c r="F5">
        <v>0.68600000000000005</v>
      </c>
      <c r="G5">
        <v>0.82299999999999995</v>
      </c>
      <c r="H5">
        <v>0.56599999999999995</v>
      </c>
      <c r="I5">
        <v>0.32642065957418065</v>
      </c>
      <c r="J5" s="3">
        <v>87421.537111369005</v>
      </c>
      <c r="K5">
        <v>74.349999999999994</v>
      </c>
      <c r="L5">
        <v>571.74</v>
      </c>
      <c r="M5">
        <v>0.48</v>
      </c>
      <c r="N5">
        <v>15</v>
      </c>
      <c r="O5">
        <v>81.22</v>
      </c>
      <c r="P5">
        <v>46.76</v>
      </c>
      <c r="Q5">
        <v>6.24</v>
      </c>
      <c r="R5">
        <v>9.2100000000000009</v>
      </c>
      <c r="S5">
        <v>3.44</v>
      </c>
      <c r="T5">
        <v>11.13</v>
      </c>
      <c r="U5">
        <v>32.21</v>
      </c>
      <c r="V5" s="5">
        <v>85.66</v>
      </c>
      <c r="W5" s="5">
        <v>98.2</v>
      </c>
      <c r="X5" s="5">
        <v>98.57</v>
      </c>
      <c r="Y5" s="5">
        <v>7.77</v>
      </c>
      <c r="AD5" s="10" t="s">
        <v>13</v>
      </c>
      <c r="AE5" s="13" t="s">
        <v>274</v>
      </c>
      <c r="AG5" t="s">
        <v>24</v>
      </c>
      <c r="AH5" t="s">
        <v>18</v>
      </c>
      <c r="AI5" t="s">
        <v>21</v>
      </c>
      <c r="AJ5" t="s">
        <v>18</v>
      </c>
      <c r="AK5">
        <v>75.319999999999993</v>
      </c>
      <c r="AL5">
        <v>14.18</v>
      </c>
      <c r="AM5">
        <v>82.88</v>
      </c>
      <c r="AN5">
        <v>0.40966316134328545</v>
      </c>
      <c r="AO5" s="3">
        <v>564396.34942497301</v>
      </c>
      <c r="AP5">
        <v>680.88</v>
      </c>
      <c r="AQ5">
        <v>0.54</v>
      </c>
      <c r="AR5">
        <v>11.6</v>
      </c>
      <c r="AS5">
        <v>32.86</v>
      </c>
      <c r="AT5">
        <v>55.57</v>
      </c>
      <c r="AU5">
        <v>10.27</v>
      </c>
      <c r="AV5">
        <v>8.84</v>
      </c>
      <c r="AW5" s="5">
        <v>7.84</v>
      </c>
      <c r="AX5" s="5">
        <v>96.08</v>
      </c>
      <c r="AY5" s="5">
        <v>94.42</v>
      </c>
      <c r="AZ5" s="5">
        <v>95.64</v>
      </c>
    </row>
    <row r="6" spans="1:54" x14ac:dyDescent="0.25">
      <c r="A6">
        <v>3300233</v>
      </c>
      <c r="B6">
        <v>2010</v>
      </c>
      <c r="C6" t="s">
        <v>23</v>
      </c>
      <c r="D6" t="s">
        <v>19</v>
      </c>
      <c r="E6">
        <v>27560</v>
      </c>
      <c r="F6">
        <v>0.75</v>
      </c>
      <c r="G6">
        <v>0.82399999999999995</v>
      </c>
      <c r="H6">
        <v>0.624</v>
      </c>
      <c r="I6">
        <v>5.4656386561667929E-2</v>
      </c>
      <c r="J6" s="3">
        <v>575133.52147625096</v>
      </c>
      <c r="K6">
        <v>74.44</v>
      </c>
      <c r="L6">
        <v>851.39</v>
      </c>
      <c r="M6">
        <v>0.51</v>
      </c>
      <c r="N6">
        <v>14.8</v>
      </c>
      <c r="O6">
        <v>81.36</v>
      </c>
      <c r="P6">
        <v>58.03</v>
      </c>
      <c r="Q6">
        <v>11.25</v>
      </c>
      <c r="R6">
        <v>9.09</v>
      </c>
      <c r="S6">
        <v>0.11</v>
      </c>
      <c r="T6">
        <v>3.69</v>
      </c>
      <c r="U6">
        <v>17.239999999999998</v>
      </c>
      <c r="V6" s="5">
        <v>83.53</v>
      </c>
      <c r="W6" s="5">
        <v>96.31</v>
      </c>
      <c r="X6" s="5">
        <v>98.55</v>
      </c>
      <c r="Y6" s="5">
        <v>4.83</v>
      </c>
      <c r="AD6" s="16" t="s">
        <v>268</v>
      </c>
      <c r="AE6" s="16" t="s">
        <v>268</v>
      </c>
      <c r="AG6" t="s">
        <v>18</v>
      </c>
      <c r="AH6" t="s">
        <v>19</v>
      </c>
      <c r="AI6" t="s">
        <v>22</v>
      </c>
      <c r="AJ6" t="s">
        <v>19</v>
      </c>
      <c r="AK6">
        <v>74.349999999999994</v>
      </c>
      <c r="AL6">
        <v>15</v>
      </c>
      <c r="AM6">
        <v>81.22</v>
      </c>
      <c r="AN6">
        <v>0.32642065957418065</v>
      </c>
      <c r="AO6" s="3">
        <v>87421.537111369005</v>
      </c>
      <c r="AP6">
        <v>571.74</v>
      </c>
      <c r="AQ6">
        <v>0.48</v>
      </c>
      <c r="AR6">
        <v>11.13</v>
      </c>
      <c r="AS6">
        <v>32.21</v>
      </c>
      <c r="AT6">
        <v>46.76</v>
      </c>
      <c r="AU6">
        <v>6.24</v>
      </c>
      <c r="AV6">
        <v>9.2100000000000009</v>
      </c>
      <c r="AW6" s="5">
        <v>7.77</v>
      </c>
      <c r="AX6" s="5">
        <v>85.66</v>
      </c>
      <c r="AY6" s="5">
        <v>98.2</v>
      </c>
      <c r="AZ6" s="5">
        <v>98.57</v>
      </c>
    </row>
    <row r="7" spans="1:54" x14ac:dyDescent="0.25">
      <c r="A7">
        <v>3300258</v>
      </c>
      <c r="B7">
        <v>2010</v>
      </c>
      <c r="C7" t="s">
        <v>25</v>
      </c>
      <c r="D7" t="s">
        <v>18</v>
      </c>
      <c r="E7">
        <v>27715</v>
      </c>
      <c r="F7">
        <v>0.72199999999999998</v>
      </c>
      <c r="G7">
        <v>0.80500000000000005</v>
      </c>
      <c r="H7">
        <v>0.67700000000000005</v>
      </c>
      <c r="I7">
        <v>0.28966475602568531</v>
      </c>
      <c r="J7" s="3">
        <v>159373.94361151801</v>
      </c>
      <c r="K7">
        <v>73.31</v>
      </c>
      <c r="L7">
        <v>714.47</v>
      </c>
      <c r="M7">
        <v>0.47</v>
      </c>
      <c r="N7">
        <v>16.5</v>
      </c>
      <c r="O7">
        <v>79.680000000000007</v>
      </c>
      <c r="P7">
        <v>62.72</v>
      </c>
      <c r="Q7">
        <v>10.55</v>
      </c>
      <c r="R7">
        <v>9.49</v>
      </c>
      <c r="S7">
        <v>1.1399999999999999</v>
      </c>
      <c r="T7">
        <v>6.93</v>
      </c>
      <c r="U7">
        <v>23.61</v>
      </c>
      <c r="V7" s="5">
        <v>93.91</v>
      </c>
      <c r="W7" s="5">
        <v>93.31</v>
      </c>
      <c r="X7" s="5">
        <v>99.79</v>
      </c>
      <c r="Y7" s="5">
        <v>4.8</v>
      </c>
      <c r="AD7" s="18" t="s">
        <v>115</v>
      </c>
      <c r="AE7" s="18" t="s">
        <v>275</v>
      </c>
      <c r="AG7" t="s">
        <v>58</v>
      </c>
      <c r="AH7" t="s">
        <v>19</v>
      </c>
      <c r="AI7" t="s">
        <v>23</v>
      </c>
      <c r="AJ7" t="s">
        <v>19</v>
      </c>
      <c r="AK7">
        <v>74.44</v>
      </c>
      <c r="AL7">
        <v>14.8</v>
      </c>
      <c r="AM7">
        <v>81.36</v>
      </c>
      <c r="AN7">
        <v>5.4656386561667929E-2</v>
      </c>
      <c r="AO7" s="3">
        <v>575133.52147625096</v>
      </c>
      <c r="AP7">
        <v>851.39</v>
      </c>
      <c r="AQ7">
        <v>0.51</v>
      </c>
      <c r="AR7">
        <v>3.69</v>
      </c>
      <c r="AS7">
        <v>17.239999999999998</v>
      </c>
      <c r="AT7">
        <v>58.03</v>
      </c>
      <c r="AU7">
        <v>11.25</v>
      </c>
      <c r="AV7">
        <v>9.09</v>
      </c>
      <c r="AW7" s="5">
        <v>4.83</v>
      </c>
      <c r="AX7" s="5">
        <v>83.53</v>
      </c>
      <c r="AY7" s="5">
        <v>96.31</v>
      </c>
      <c r="AZ7" s="5">
        <v>98.55</v>
      </c>
    </row>
    <row r="8" spans="1:54" x14ac:dyDescent="0.25">
      <c r="A8">
        <v>3300308</v>
      </c>
      <c r="B8">
        <v>2010</v>
      </c>
      <c r="C8" t="s">
        <v>26</v>
      </c>
      <c r="D8" t="s">
        <v>19</v>
      </c>
      <c r="E8">
        <v>94778</v>
      </c>
      <c r="F8">
        <v>0.72299999999999998</v>
      </c>
      <c r="G8">
        <v>0.81899999999999995</v>
      </c>
      <c r="H8">
        <v>0.66500000000000004</v>
      </c>
      <c r="I8">
        <v>1.1972906681254323</v>
      </c>
      <c r="J8" s="3">
        <v>618805.16595870897</v>
      </c>
      <c r="K8">
        <v>74.14</v>
      </c>
      <c r="L8">
        <v>719.16</v>
      </c>
      <c r="M8">
        <v>0.51</v>
      </c>
      <c r="N8">
        <v>15.3</v>
      </c>
      <c r="O8">
        <v>80.92</v>
      </c>
      <c r="P8">
        <v>60.6</v>
      </c>
      <c r="Q8">
        <v>9.85</v>
      </c>
      <c r="R8">
        <v>9.15</v>
      </c>
      <c r="S8">
        <v>2.25</v>
      </c>
      <c r="T8">
        <v>8.48</v>
      </c>
      <c r="U8">
        <v>24.18</v>
      </c>
      <c r="V8" s="5">
        <v>94.55</v>
      </c>
      <c r="W8" s="5">
        <v>96.72</v>
      </c>
      <c r="X8" s="5">
        <v>98.9</v>
      </c>
      <c r="Y8" s="5">
        <v>4.72</v>
      </c>
      <c r="AD8" s="17" t="s">
        <v>123</v>
      </c>
      <c r="AE8" s="17" t="s">
        <v>276</v>
      </c>
      <c r="AG8" t="s">
        <v>24</v>
      </c>
      <c r="AH8" t="s">
        <v>18</v>
      </c>
      <c r="AI8" t="s">
        <v>25</v>
      </c>
      <c r="AJ8" t="s">
        <v>18</v>
      </c>
      <c r="AK8">
        <v>73.31</v>
      </c>
      <c r="AL8">
        <v>16.5</v>
      </c>
      <c r="AM8">
        <v>79.680000000000007</v>
      </c>
      <c r="AN8">
        <v>0.28966475602568531</v>
      </c>
      <c r="AO8" s="3">
        <v>159373.94361151801</v>
      </c>
      <c r="AP8">
        <v>714.47</v>
      </c>
      <c r="AQ8">
        <v>0.47</v>
      </c>
      <c r="AR8">
        <v>6.93</v>
      </c>
      <c r="AS8">
        <v>23.61</v>
      </c>
      <c r="AT8">
        <v>62.72</v>
      </c>
      <c r="AU8">
        <v>10.55</v>
      </c>
      <c r="AV8">
        <v>9.49</v>
      </c>
      <c r="AW8" s="5">
        <v>4.8</v>
      </c>
      <c r="AX8" s="5">
        <v>93.91</v>
      </c>
      <c r="AY8" s="5">
        <v>93.31</v>
      </c>
      <c r="AZ8" s="5">
        <v>99.79</v>
      </c>
    </row>
    <row r="9" spans="1:54" x14ac:dyDescent="0.25">
      <c r="A9">
        <v>3300407</v>
      </c>
      <c r="B9">
        <v>2010</v>
      </c>
      <c r="C9" t="s">
        <v>27</v>
      </c>
      <c r="D9" t="s">
        <v>19</v>
      </c>
      <c r="E9">
        <v>177813</v>
      </c>
      <c r="F9">
        <v>0.72</v>
      </c>
      <c r="G9">
        <v>0.81899999999999995</v>
      </c>
      <c r="H9">
        <v>0.65700000000000003</v>
      </c>
      <c r="I9">
        <v>0.96399323861884523</v>
      </c>
      <c r="J9" s="3">
        <v>1430281.07186912</v>
      </c>
      <c r="K9">
        <v>74.14</v>
      </c>
      <c r="L9">
        <v>705.1</v>
      </c>
      <c r="M9">
        <v>0.48</v>
      </c>
      <c r="N9">
        <v>14.91</v>
      </c>
      <c r="O9">
        <v>80.77</v>
      </c>
      <c r="P9">
        <v>58.19</v>
      </c>
      <c r="Q9">
        <v>8.9</v>
      </c>
      <c r="R9">
        <v>9.42</v>
      </c>
      <c r="S9">
        <v>1.44</v>
      </c>
      <c r="T9">
        <v>5.94</v>
      </c>
      <c r="U9">
        <v>23.04</v>
      </c>
      <c r="V9" s="5">
        <v>96.83</v>
      </c>
      <c r="W9" s="5">
        <v>98.83</v>
      </c>
      <c r="X9" s="5">
        <v>99.51</v>
      </c>
      <c r="Y9" s="5">
        <v>4.1500000000000004</v>
      </c>
      <c r="AD9" s="18" t="s">
        <v>132</v>
      </c>
      <c r="AE9" s="18" t="s">
        <v>277</v>
      </c>
      <c r="AG9" t="s">
        <v>58</v>
      </c>
      <c r="AH9" t="s">
        <v>19</v>
      </c>
      <c r="AI9" t="s">
        <v>26</v>
      </c>
      <c r="AJ9" t="s">
        <v>19</v>
      </c>
      <c r="AK9">
        <v>74.14</v>
      </c>
      <c r="AL9">
        <v>15.3</v>
      </c>
      <c r="AM9">
        <v>80.92</v>
      </c>
      <c r="AN9">
        <v>1.1972906681254323</v>
      </c>
      <c r="AO9" s="3">
        <v>618805.16595870897</v>
      </c>
      <c r="AP9">
        <v>719.16</v>
      </c>
      <c r="AQ9">
        <v>0.51</v>
      </c>
      <c r="AR9">
        <v>8.48</v>
      </c>
      <c r="AS9">
        <v>24.18</v>
      </c>
      <c r="AT9">
        <v>60.6</v>
      </c>
      <c r="AU9">
        <v>9.85</v>
      </c>
      <c r="AV9">
        <v>9.15</v>
      </c>
      <c r="AW9" s="5">
        <v>4.72</v>
      </c>
      <c r="AX9" s="5">
        <v>94.55</v>
      </c>
      <c r="AY9" s="5">
        <v>96.72</v>
      </c>
      <c r="AZ9" s="5">
        <v>98.9</v>
      </c>
    </row>
    <row r="10" spans="1:54" x14ac:dyDescent="0.25">
      <c r="A10">
        <v>3300456</v>
      </c>
      <c r="B10">
        <v>2010</v>
      </c>
      <c r="C10" t="s">
        <v>28</v>
      </c>
      <c r="D10" t="s">
        <v>19</v>
      </c>
      <c r="E10">
        <v>469332</v>
      </c>
      <c r="F10">
        <v>0.66200000000000003</v>
      </c>
      <c r="G10">
        <v>0.80800000000000005</v>
      </c>
      <c r="H10">
        <v>0.59799999999999998</v>
      </c>
      <c r="I10">
        <v>0.48392426587720172</v>
      </c>
      <c r="J10" s="3">
        <v>1993418.8329262</v>
      </c>
      <c r="K10">
        <v>73.5</v>
      </c>
      <c r="L10">
        <v>491.51</v>
      </c>
      <c r="M10">
        <v>0.42</v>
      </c>
      <c r="N10">
        <v>16.54</v>
      </c>
      <c r="O10">
        <v>80.94</v>
      </c>
      <c r="P10">
        <v>54.9</v>
      </c>
      <c r="Q10">
        <v>3.42</v>
      </c>
      <c r="R10">
        <v>8.8800000000000008</v>
      </c>
      <c r="S10">
        <v>3.31</v>
      </c>
      <c r="T10">
        <v>11.55</v>
      </c>
      <c r="U10">
        <v>33.24</v>
      </c>
      <c r="V10" s="5">
        <v>94.35</v>
      </c>
      <c r="W10" s="5">
        <v>88.53</v>
      </c>
      <c r="X10" s="5">
        <v>88.07</v>
      </c>
      <c r="Y10" s="5">
        <v>5.25</v>
      </c>
      <c r="AD10" s="18" t="s">
        <v>117</v>
      </c>
      <c r="AE10" s="18" t="s">
        <v>278</v>
      </c>
      <c r="AG10" t="s">
        <v>58</v>
      </c>
      <c r="AH10" t="s">
        <v>19</v>
      </c>
      <c r="AI10" t="s">
        <v>27</v>
      </c>
      <c r="AJ10" t="s">
        <v>19</v>
      </c>
      <c r="AK10">
        <v>74.14</v>
      </c>
      <c r="AL10">
        <v>14.91</v>
      </c>
      <c r="AM10">
        <v>80.77</v>
      </c>
      <c r="AN10">
        <v>0.96399323861884523</v>
      </c>
      <c r="AO10" s="3">
        <v>1430281.07186912</v>
      </c>
      <c r="AP10">
        <v>705.1</v>
      </c>
      <c r="AQ10">
        <v>0.48</v>
      </c>
      <c r="AR10">
        <v>5.94</v>
      </c>
      <c r="AS10">
        <v>23.04</v>
      </c>
      <c r="AT10">
        <v>58.19</v>
      </c>
      <c r="AU10">
        <v>8.9</v>
      </c>
      <c r="AV10">
        <v>9.42</v>
      </c>
      <c r="AW10" s="5">
        <v>4.1500000000000004</v>
      </c>
      <c r="AX10" s="5">
        <v>96.83</v>
      </c>
      <c r="AY10" s="5">
        <v>98.83</v>
      </c>
      <c r="AZ10" s="5">
        <v>99.51</v>
      </c>
    </row>
    <row r="11" spans="1:54" x14ac:dyDescent="0.25">
      <c r="A11">
        <v>3300506</v>
      </c>
      <c r="B11">
        <v>2010</v>
      </c>
      <c r="C11" t="s">
        <v>29</v>
      </c>
      <c r="D11" t="s">
        <v>19</v>
      </c>
      <c r="E11">
        <v>25333</v>
      </c>
      <c r="F11">
        <v>0.70699999999999996</v>
      </c>
      <c r="G11">
        <v>0.80900000000000005</v>
      </c>
      <c r="H11">
        <v>0.503</v>
      </c>
      <c r="I11">
        <v>1.9332345819300851</v>
      </c>
      <c r="J11" s="3">
        <v>158996.44893405799</v>
      </c>
      <c r="K11">
        <v>73.56</v>
      </c>
      <c r="L11">
        <v>649.62</v>
      </c>
      <c r="M11">
        <v>0.48</v>
      </c>
      <c r="N11">
        <v>16.100000000000001</v>
      </c>
      <c r="O11">
        <v>80.05</v>
      </c>
      <c r="P11">
        <v>36.54</v>
      </c>
      <c r="Q11">
        <v>6.68</v>
      </c>
      <c r="R11">
        <v>8.25</v>
      </c>
      <c r="S11">
        <v>2.5499999999999998</v>
      </c>
      <c r="T11">
        <v>8.43</v>
      </c>
      <c r="U11">
        <v>26.21</v>
      </c>
      <c r="V11" s="5">
        <v>84.01</v>
      </c>
      <c r="W11" s="5">
        <v>98.05</v>
      </c>
      <c r="X11" s="5">
        <v>99.47</v>
      </c>
      <c r="Y11" s="5">
        <v>11.35</v>
      </c>
      <c r="AD11" s="17" t="s">
        <v>124</v>
      </c>
      <c r="AE11" s="17" t="s">
        <v>279</v>
      </c>
      <c r="AG11" t="s">
        <v>19</v>
      </c>
      <c r="AH11" t="s">
        <v>19</v>
      </c>
      <c r="AI11" t="s">
        <v>28</v>
      </c>
      <c r="AJ11" t="s">
        <v>19</v>
      </c>
      <c r="AK11">
        <v>73.5</v>
      </c>
      <c r="AL11">
        <v>16.54</v>
      </c>
      <c r="AM11">
        <v>80.94</v>
      </c>
      <c r="AN11">
        <v>0.48392426587720172</v>
      </c>
      <c r="AO11" s="3">
        <v>1993418.8329262</v>
      </c>
      <c r="AP11">
        <v>491.51</v>
      </c>
      <c r="AQ11">
        <v>0.42</v>
      </c>
      <c r="AR11">
        <v>11.55</v>
      </c>
      <c r="AS11">
        <v>33.24</v>
      </c>
      <c r="AT11">
        <v>54.9</v>
      </c>
      <c r="AU11">
        <v>3.42</v>
      </c>
      <c r="AV11">
        <v>8.8800000000000008</v>
      </c>
      <c r="AW11" s="5">
        <v>5.25</v>
      </c>
      <c r="AX11" s="5">
        <v>94.35</v>
      </c>
      <c r="AY11" s="5">
        <v>88.53</v>
      </c>
      <c r="AZ11" s="5">
        <v>88.07</v>
      </c>
    </row>
    <row r="12" spans="1:54" x14ac:dyDescent="0.25">
      <c r="A12">
        <v>3300605</v>
      </c>
      <c r="B12">
        <v>2010</v>
      </c>
      <c r="C12" t="s">
        <v>30</v>
      </c>
      <c r="D12" t="s">
        <v>19</v>
      </c>
      <c r="E12">
        <v>35411</v>
      </c>
      <c r="F12">
        <v>0.72299999999999998</v>
      </c>
      <c r="G12">
        <v>0.81899999999999995</v>
      </c>
      <c r="H12">
        <v>0.66200000000000003</v>
      </c>
      <c r="I12">
        <v>0.54996560723209142</v>
      </c>
      <c r="J12" s="3">
        <v>181479.526879779</v>
      </c>
      <c r="K12">
        <v>74.16</v>
      </c>
      <c r="L12">
        <v>717.69</v>
      </c>
      <c r="M12">
        <v>0.56000000000000005</v>
      </c>
      <c r="N12">
        <v>15.2</v>
      </c>
      <c r="O12">
        <v>80.95</v>
      </c>
      <c r="P12">
        <v>53.83</v>
      </c>
      <c r="Q12">
        <v>11.41</v>
      </c>
      <c r="R12">
        <v>9.4499999999999993</v>
      </c>
      <c r="S12">
        <v>3.41</v>
      </c>
      <c r="T12">
        <v>10.53</v>
      </c>
      <c r="U12">
        <v>34.01</v>
      </c>
      <c r="V12" s="5">
        <v>96.3</v>
      </c>
      <c r="W12" s="5">
        <v>99.12</v>
      </c>
      <c r="X12" s="5">
        <v>98.77</v>
      </c>
      <c r="Y12" s="5">
        <v>10.35</v>
      </c>
      <c r="AD12" s="17" t="s">
        <v>125</v>
      </c>
      <c r="AE12" s="17" t="s">
        <v>280</v>
      </c>
      <c r="AG12" t="s">
        <v>24</v>
      </c>
      <c r="AH12" t="s">
        <v>19</v>
      </c>
      <c r="AI12" t="s">
        <v>29</v>
      </c>
      <c r="AJ12" t="s">
        <v>19</v>
      </c>
      <c r="AK12">
        <v>73.56</v>
      </c>
      <c r="AL12">
        <v>16.100000000000001</v>
      </c>
      <c r="AM12">
        <v>80.05</v>
      </c>
      <c r="AN12">
        <v>1.9332345819300851</v>
      </c>
      <c r="AO12" s="3">
        <v>158996.44893405799</v>
      </c>
      <c r="AP12">
        <v>649.62</v>
      </c>
      <c r="AQ12">
        <v>0.48</v>
      </c>
      <c r="AR12">
        <v>8.43</v>
      </c>
      <c r="AS12">
        <v>26.21</v>
      </c>
      <c r="AT12">
        <v>36.54</v>
      </c>
      <c r="AU12">
        <v>6.68</v>
      </c>
      <c r="AV12">
        <v>8.25</v>
      </c>
      <c r="AW12" s="5">
        <v>11.35</v>
      </c>
      <c r="AX12" s="5">
        <v>84.01</v>
      </c>
      <c r="AY12" s="5">
        <v>98.05</v>
      </c>
      <c r="AZ12" s="5">
        <v>99.47</v>
      </c>
    </row>
    <row r="13" spans="1:54" x14ac:dyDescent="0.25">
      <c r="A13">
        <v>3300704</v>
      </c>
      <c r="B13">
        <v>2010</v>
      </c>
      <c r="C13" t="s">
        <v>31</v>
      </c>
      <c r="D13" t="s">
        <v>18</v>
      </c>
      <c r="E13">
        <v>186227</v>
      </c>
      <c r="F13">
        <v>0.74299999999999999</v>
      </c>
      <c r="G13">
        <v>0.83599999999999997</v>
      </c>
      <c r="H13">
        <v>0.64</v>
      </c>
      <c r="I13">
        <v>0.25888936599677342</v>
      </c>
      <c r="J13" s="3">
        <v>2923365.6081668101</v>
      </c>
      <c r="K13">
        <v>75.16</v>
      </c>
      <c r="L13">
        <v>815.75</v>
      </c>
      <c r="M13">
        <v>0.54</v>
      </c>
      <c r="N13">
        <v>15.41</v>
      </c>
      <c r="O13">
        <v>83.06</v>
      </c>
      <c r="P13">
        <v>60.62</v>
      </c>
      <c r="Q13">
        <v>12.08</v>
      </c>
      <c r="R13">
        <v>8.61</v>
      </c>
      <c r="S13">
        <v>2.35</v>
      </c>
      <c r="T13">
        <v>8.73</v>
      </c>
      <c r="U13">
        <v>25.76</v>
      </c>
      <c r="V13" s="5">
        <v>90.22</v>
      </c>
      <c r="W13" s="5">
        <v>87.62</v>
      </c>
      <c r="X13" s="5">
        <v>99.13</v>
      </c>
      <c r="Y13" s="5">
        <v>5.3</v>
      </c>
      <c r="AD13" s="14" t="s">
        <v>127</v>
      </c>
      <c r="AE13" s="14" t="s">
        <v>281</v>
      </c>
      <c r="AG13" t="s">
        <v>58</v>
      </c>
      <c r="AH13" t="s">
        <v>19</v>
      </c>
      <c r="AI13" t="s">
        <v>30</v>
      </c>
      <c r="AJ13" t="s">
        <v>19</v>
      </c>
      <c r="AK13">
        <v>74.16</v>
      </c>
      <c r="AL13">
        <v>15.2</v>
      </c>
      <c r="AM13">
        <v>80.95</v>
      </c>
      <c r="AN13">
        <v>0.54996560723209142</v>
      </c>
      <c r="AO13" s="3">
        <v>181479.526879779</v>
      </c>
      <c r="AP13">
        <v>717.69</v>
      </c>
      <c r="AQ13">
        <v>0.56000000000000005</v>
      </c>
      <c r="AR13">
        <v>10.53</v>
      </c>
      <c r="AS13">
        <v>34.01</v>
      </c>
      <c r="AT13">
        <v>53.83</v>
      </c>
      <c r="AU13">
        <v>11.41</v>
      </c>
      <c r="AV13">
        <v>9.4499999999999993</v>
      </c>
      <c r="AW13" s="5">
        <v>10.35</v>
      </c>
      <c r="AX13" s="5">
        <v>96.3</v>
      </c>
      <c r="AY13" s="5">
        <v>99.12</v>
      </c>
      <c r="AZ13" s="5">
        <v>98.77</v>
      </c>
    </row>
    <row r="14" spans="1:54" x14ac:dyDescent="0.25">
      <c r="A14">
        <v>3300803</v>
      </c>
      <c r="B14">
        <v>2010</v>
      </c>
      <c r="C14" t="s">
        <v>32</v>
      </c>
      <c r="D14" t="s">
        <v>19</v>
      </c>
      <c r="E14">
        <v>54273</v>
      </c>
      <c r="F14">
        <v>0.69499999999999995</v>
      </c>
      <c r="G14">
        <v>0.81699999999999995</v>
      </c>
      <c r="H14">
        <v>0.60299999999999998</v>
      </c>
      <c r="I14">
        <v>0.91947317956046537</v>
      </c>
      <c r="J14" s="3">
        <v>412117.38736141601</v>
      </c>
      <c r="K14">
        <v>74.010000000000005</v>
      </c>
      <c r="L14">
        <v>604.45000000000005</v>
      </c>
      <c r="M14">
        <v>0.49</v>
      </c>
      <c r="N14">
        <v>16.43</v>
      </c>
      <c r="O14">
        <v>81.099999999999994</v>
      </c>
      <c r="P14">
        <v>51.47</v>
      </c>
      <c r="Q14">
        <v>7.13</v>
      </c>
      <c r="R14">
        <v>8.73</v>
      </c>
      <c r="S14">
        <v>2.59</v>
      </c>
      <c r="T14">
        <v>10.38</v>
      </c>
      <c r="U14">
        <v>31.73</v>
      </c>
      <c r="V14" s="5">
        <v>88.76</v>
      </c>
      <c r="W14" s="5">
        <v>95.05</v>
      </c>
      <c r="X14" s="5">
        <v>96.77</v>
      </c>
      <c r="Y14" s="5">
        <v>9.91</v>
      </c>
      <c r="AD14" s="14" t="s">
        <v>128</v>
      </c>
      <c r="AE14" s="14" t="s">
        <v>282</v>
      </c>
      <c r="AG14" t="s">
        <v>58</v>
      </c>
      <c r="AH14" t="s">
        <v>18</v>
      </c>
      <c r="AI14" t="s">
        <v>31</v>
      </c>
      <c r="AJ14" t="s">
        <v>18</v>
      </c>
      <c r="AK14">
        <v>75.16</v>
      </c>
      <c r="AL14">
        <v>15.41</v>
      </c>
      <c r="AM14">
        <v>83.06</v>
      </c>
      <c r="AN14">
        <v>0.25888936599677342</v>
      </c>
      <c r="AO14" s="3">
        <v>2923365.6081668101</v>
      </c>
      <c r="AP14">
        <v>815.75</v>
      </c>
      <c r="AQ14">
        <v>0.54</v>
      </c>
      <c r="AR14">
        <v>8.73</v>
      </c>
      <c r="AS14">
        <v>25.76</v>
      </c>
      <c r="AT14">
        <v>60.62</v>
      </c>
      <c r="AU14">
        <v>12.08</v>
      </c>
      <c r="AV14">
        <v>8.61</v>
      </c>
      <c r="AW14" s="5">
        <v>5.3</v>
      </c>
      <c r="AX14" s="5">
        <v>90.22</v>
      </c>
      <c r="AY14" s="5">
        <v>87.62</v>
      </c>
      <c r="AZ14" s="5">
        <v>99.13</v>
      </c>
    </row>
    <row r="15" spans="1:54" x14ac:dyDescent="0.25">
      <c r="A15">
        <v>3300902</v>
      </c>
      <c r="B15">
        <v>2010</v>
      </c>
      <c r="C15" t="s">
        <v>33</v>
      </c>
      <c r="D15" t="s">
        <v>19</v>
      </c>
      <c r="E15">
        <v>14827</v>
      </c>
      <c r="F15">
        <v>0.67200000000000004</v>
      </c>
      <c r="G15">
        <v>0.80900000000000005</v>
      </c>
      <c r="H15">
        <v>0.60799999999999998</v>
      </c>
      <c r="I15">
        <v>0.71496157754224243</v>
      </c>
      <c r="J15" s="3">
        <v>71522.255870206805</v>
      </c>
      <c r="K15">
        <v>73.510000000000005</v>
      </c>
      <c r="L15">
        <v>524.88</v>
      </c>
      <c r="M15">
        <v>0.47</v>
      </c>
      <c r="N15">
        <v>16.2</v>
      </c>
      <c r="O15">
        <v>79.989999999999995</v>
      </c>
      <c r="P15">
        <v>44.92</v>
      </c>
      <c r="Q15">
        <v>5.69</v>
      </c>
      <c r="R15">
        <v>9.5</v>
      </c>
      <c r="S15">
        <v>3.05</v>
      </c>
      <c r="T15">
        <v>11.39</v>
      </c>
      <c r="U15">
        <v>34.86</v>
      </c>
      <c r="V15" s="5">
        <v>89.49</v>
      </c>
      <c r="W15" s="5">
        <v>96.74</v>
      </c>
      <c r="X15" s="5">
        <v>97.11</v>
      </c>
      <c r="Y15" s="5">
        <v>13.34</v>
      </c>
      <c r="AD15" s="14" t="s">
        <v>129</v>
      </c>
      <c r="AE15" s="14" t="s">
        <v>283</v>
      </c>
      <c r="AG15" t="s">
        <v>18</v>
      </c>
      <c r="AH15" t="s">
        <v>19</v>
      </c>
      <c r="AI15" t="s">
        <v>32</v>
      </c>
      <c r="AJ15" t="s">
        <v>19</v>
      </c>
      <c r="AK15">
        <v>74.010000000000005</v>
      </c>
      <c r="AL15">
        <v>16.43</v>
      </c>
      <c r="AM15">
        <v>81.099999999999994</v>
      </c>
      <c r="AN15">
        <v>0.91947317956046537</v>
      </c>
      <c r="AO15" s="3">
        <v>412117.38736141601</v>
      </c>
      <c r="AP15">
        <v>604.45000000000005</v>
      </c>
      <c r="AQ15">
        <v>0.49</v>
      </c>
      <c r="AR15">
        <v>10.38</v>
      </c>
      <c r="AS15">
        <v>31.73</v>
      </c>
      <c r="AT15">
        <v>51.47</v>
      </c>
      <c r="AU15">
        <v>7.13</v>
      </c>
      <c r="AV15">
        <v>8.73</v>
      </c>
      <c r="AW15" s="5">
        <v>9.91</v>
      </c>
      <c r="AX15" s="5">
        <v>88.76</v>
      </c>
      <c r="AY15" s="5">
        <v>95.05</v>
      </c>
      <c r="AZ15" s="5">
        <v>96.77</v>
      </c>
    </row>
    <row r="16" spans="1:54" x14ac:dyDescent="0.25">
      <c r="A16">
        <v>3301009</v>
      </c>
      <c r="B16">
        <v>2010</v>
      </c>
      <c r="C16" t="s">
        <v>34</v>
      </c>
      <c r="D16" t="s">
        <v>19</v>
      </c>
      <c r="E16">
        <v>463731</v>
      </c>
      <c r="F16">
        <v>0.71499999999999997</v>
      </c>
      <c r="G16">
        <v>0.83</v>
      </c>
      <c r="H16">
        <v>0.61899999999999999</v>
      </c>
      <c r="I16">
        <v>0.6074483419899912</v>
      </c>
      <c r="J16" s="3">
        <v>11294717.1317496</v>
      </c>
      <c r="K16">
        <v>74.819999999999993</v>
      </c>
      <c r="L16">
        <v>682.59</v>
      </c>
      <c r="M16">
        <v>0.55000000000000004</v>
      </c>
      <c r="N16">
        <v>14.72</v>
      </c>
      <c r="O16">
        <v>82.08</v>
      </c>
      <c r="P16">
        <v>55.5</v>
      </c>
      <c r="Q16">
        <v>10.38</v>
      </c>
      <c r="R16">
        <v>8.5</v>
      </c>
      <c r="S16">
        <v>3.67</v>
      </c>
      <c r="T16">
        <v>13.49</v>
      </c>
      <c r="U16">
        <v>35.04</v>
      </c>
      <c r="V16" s="5">
        <v>97.44</v>
      </c>
      <c r="W16" s="5">
        <v>91.54</v>
      </c>
      <c r="X16" s="5">
        <v>98.65</v>
      </c>
      <c r="Y16" s="5">
        <v>7.21</v>
      </c>
      <c r="AD16" s="18" t="s">
        <v>133</v>
      </c>
      <c r="AE16" s="18" t="s">
        <v>284</v>
      </c>
      <c r="AG16" t="s">
        <v>19</v>
      </c>
      <c r="AH16" t="s">
        <v>19</v>
      </c>
      <c r="AI16" t="s">
        <v>33</v>
      </c>
      <c r="AJ16" t="s">
        <v>19</v>
      </c>
      <c r="AK16">
        <v>73.510000000000005</v>
      </c>
      <c r="AL16">
        <v>16.2</v>
      </c>
      <c r="AM16">
        <v>79.989999999999995</v>
      </c>
      <c r="AN16">
        <v>0.71496157754224243</v>
      </c>
      <c r="AO16" s="3">
        <v>71522.255870206805</v>
      </c>
      <c r="AP16">
        <v>524.88</v>
      </c>
      <c r="AQ16">
        <v>0.47</v>
      </c>
      <c r="AR16">
        <v>11.39</v>
      </c>
      <c r="AS16">
        <v>34.86</v>
      </c>
      <c r="AT16">
        <v>44.92</v>
      </c>
      <c r="AU16">
        <v>5.69</v>
      </c>
      <c r="AV16">
        <v>9.5</v>
      </c>
      <c r="AW16" s="5">
        <v>13.34</v>
      </c>
      <c r="AX16" s="5">
        <v>89.49</v>
      </c>
      <c r="AY16" s="5">
        <v>96.74</v>
      </c>
      <c r="AZ16" s="5">
        <v>97.11</v>
      </c>
    </row>
    <row r="17" spans="1:52" x14ac:dyDescent="0.25">
      <c r="A17">
        <v>3301108</v>
      </c>
      <c r="B17">
        <v>2010</v>
      </c>
      <c r="C17" t="s">
        <v>35</v>
      </c>
      <c r="D17" t="s">
        <v>19</v>
      </c>
      <c r="E17">
        <v>19830</v>
      </c>
      <c r="F17">
        <v>0.70499999999999996</v>
      </c>
      <c r="G17">
        <v>0.82199999999999995</v>
      </c>
      <c r="H17">
        <v>0.61399999999999999</v>
      </c>
      <c r="I17">
        <v>1.4908900009239634</v>
      </c>
      <c r="J17" s="3">
        <v>251415.72174398601</v>
      </c>
      <c r="K17">
        <v>74.290000000000006</v>
      </c>
      <c r="L17">
        <v>641.61</v>
      </c>
      <c r="M17">
        <v>0.48</v>
      </c>
      <c r="N17">
        <v>15.1</v>
      </c>
      <c r="O17">
        <v>81.13</v>
      </c>
      <c r="P17">
        <v>49.79</v>
      </c>
      <c r="Q17">
        <v>7.07</v>
      </c>
      <c r="R17">
        <v>8.73</v>
      </c>
      <c r="S17">
        <v>1.41</v>
      </c>
      <c r="T17">
        <v>8.6</v>
      </c>
      <c r="U17">
        <v>29.48</v>
      </c>
      <c r="V17" s="5">
        <v>93.85</v>
      </c>
      <c r="W17" s="5">
        <v>94.52</v>
      </c>
      <c r="X17" s="5">
        <v>99.02</v>
      </c>
      <c r="Y17" s="5">
        <v>10.02</v>
      </c>
      <c r="AD17" s="18" t="s">
        <v>134</v>
      </c>
      <c r="AE17" s="18" t="s">
        <v>285</v>
      </c>
      <c r="AG17" t="s">
        <v>24</v>
      </c>
      <c r="AH17" t="s">
        <v>19</v>
      </c>
      <c r="AI17" t="s">
        <v>34</v>
      </c>
      <c r="AJ17" t="s">
        <v>19</v>
      </c>
      <c r="AK17">
        <v>74.819999999999993</v>
      </c>
      <c r="AL17">
        <v>14.72</v>
      </c>
      <c r="AM17">
        <v>82.08</v>
      </c>
      <c r="AN17">
        <v>0.6074483419899912</v>
      </c>
      <c r="AO17" s="3">
        <v>11294717.1317496</v>
      </c>
      <c r="AP17">
        <v>682.59</v>
      </c>
      <c r="AQ17">
        <v>0.55000000000000004</v>
      </c>
      <c r="AR17">
        <v>13.49</v>
      </c>
      <c r="AS17">
        <v>35.04</v>
      </c>
      <c r="AT17">
        <v>55.5</v>
      </c>
      <c r="AU17">
        <v>10.38</v>
      </c>
      <c r="AV17">
        <v>8.5</v>
      </c>
      <c r="AW17" s="5">
        <v>7.21</v>
      </c>
      <c r="AX17" s="5">
        <v>97.44</v>
      </c>
      <c r="AY17" s="5">
        <v>91.54</v>
      </c>
      <c r="AZ17" s="5">
        <v>98.65</v>
      </c>
    </row>
    <row r="18" spans="1:52" x14ac:dyDescent="0.25">
      <c r="A18">
        <v>3300936</v>
      </c>
      <c r="B18">
        <v>2010</v>
      </c>
      <c r="C18" t="s">
        <v>36</v>
      </c>
      <c r="D18" t="s">
        <v>19</v>
      </c>
      <c r="E18">
        <v>13359</v>
      </c>
      <c r="F18">
        <v>0.69899999999999995</v>
      </c>
      <c r="G18">
        <v>0.80500000000000005</v>
      </c>
      <c r="H18">
        <v>0.64400000000000002</v>
      </c>
      <c r="I18">
        <v>1.3520206343832507E-2</v>
      </c>
      <c r="J18" s="3">
        <v>499456.04968815303</v>
      </c>
      <c r="K18">
        <v>73.3</v>
      </c>
      <c r="L18">
        <v>620.35</v>
      </c>
      <c r="M18">
        <v>0.42</v>
      </c>
      <c r="N18">
        <v>16.5</v>
      </c>
      <c r="O18">
        <v>79.680000000000007</v>
      </c>
      <c r="P18">
        <v>54.56</v>
      </c>
      <c r="Q18">
        <v>4.2300000000000004</v>
      </c>
      <c r="R18">
        <v>9.07</v>
      </c>
      <c r="S18">
        <v>1.93</v>
      </c>
      <c r="T18">
        <v>6.2</v>
      </c>
      <c r="U18">
        <v>24.25</v>
      </c>
      <c r="V18" s="5">
        <v>94.7</v>
      </c>
      <c r="W18" s="5">
        <v>84.25</v>
      </c>
      <c r="X18" s="5">
        <v>96.97</v>
      </c>
      <c r="Y18" s="5">
        <v>9.02</v>
      </c>
      <c r="AD18" s="18" t="s">
        <v>135</v>
      </c>
      <c r="AE18" s="18" t="s">
        <v>286</v>
      </c>
      <c r="AG18" t="s">
        <v>24</v>
      </c>
      <c r="AH18" t="s">
        <v>19</v>
      </c>
      <c r="AI18" t="s">
        <v>35</v>
      </c>
      <c r="AJ18" t="s">
        <v>19</v>
      </c>
      <c r="AK18">
        <v>74.290000000000006</v>
      </c>
      <c r="AL18">
        <v>15.1</v>
      </c>
      <c r="AM18">
        <v>81.13</v>
      </c>
      <c r="AN18">
        <v>1.4908900009239634</v>
      </c>
      <c r="AO18" s="3">
        <v>251415.72174398601</v>
      </c>
      <c r="AP18">
        <v>641.61</v>
      </c>
      <c r="AQ18">
        <v>0.48</v>
      </c>
      <c r="AR18">
        <v>8.6</v>
      </c>
      <c r="AS18">
        <v>29.48</v>
      </c>
      <c r="AT18">
        <v>49.79</v>
      </c>
      <c r="AU18">
        <v>7.07</v>
      </c>
      <c r="AV18">
        <v>8.73</v>
      </c>
      <c r="AW18" s="5">
        <v>10.02</v>
      </c>
      <c r="AX18" s="5">
        <v>93.85</v>
      </c>
      <c r="AY18" s="5">
        <v>94.52</v>
      </c>
      <c r="AZ18" s="5">
        <v>99.02</v>
      </c>
    </row>
    <row r="19" spans="1:52" x14ac:dyDescent="0.25">
      <c r="A19">
        <v>3301157</v>
      </c>
      <c r="B19">
        <v>2010</v>
      </c>
      <c r="C19" t="s">
        <v>37</v>
      </c>
      <c r="D19" t="s">
        <v>19</v>
      </c>
      <c r="E19">
        <v>12600</v>
      </c>
      <c r="F19">
        <v>0.65300000000000002</v>
      </c>
      <c r="G19">
        <v>0.78200000000000003</v>
      </c>
      <c r="H19">
        <v>0.53400000000000003</v>
      </c>
      <c r="I19">
        <v>0.19216880794401334</v>
      </c>
      <c r="J19" s="3">
        <v>53364.472435035597</v>
      </c>
      <c r="K19">
        <v>71.930000000000007</v>
      </c>
      <c r="L19">
        <v>465.04</v>
      </c>
      <c r="M19">
        <v>0.45</v>
      </c>
      <c r="N19">
        <v>18.600000000000001</v>
      </c>
      <c r="O19">
        <v>77.59</v>
      </c>
      <c r="P19">
        <v>40.14</v>
      </c>
      <c r="Q19">
        <v>4.3600000000000003</v>
      </c>
      <c r="R19">
        <v>7.58</v>
      </c>
      <c r="S19">
        <v>3.71</v>
      </c>
      <c r="T19">
        <v>14</v>
      </c>
      <c r="U19">
        <v>39.049999999999997</v>
      </c>
      <c r="V19" s="5">
        <v>91.4</v>
      </c>
      <c r="W19" s="5">
        <v>95.65</v>
      </c>
      <c r="X19" s="5">
        <v>97.66</v>
      </c>
      <c r="Y19" s="5">
        <v>16.010000000000002</v>
      </c>
      <c r="AD19" s="15" t="s">
        <v>118</v>
      </c>
      <c r="AE19" s="15" t="s">
        <v>287</v>
      </c>
      <c r="AG19" t="s">
        <v>18</v>
      </c>
      <c r="AH19" t="s">
        <v>19</v>
      </c>
      <c r="AI19" t="s">
        <v>36</v>
      </c>
      <c r="AJ19" t="s">
        <v>19</v>
      </c>
      <c r="AK19">
        <v>73.3</v>
      </c>
      <c r="AL19">
        <v>16.5</v>
      </c>
      <c r="AM19">
        <v>79.680000000000007</v>
      </c>
      <c r="AN19">
        <v>1.3520206343832507E-2</v>
      </c>
      <c r="AO19" s="3">
        <v>499456.04968815303</v>
      </c>
      <c r="AP19">
        <v>620.35</v>
      </c>
      <c r="AQ19">
        <v>0.42</v>
      </c>
      <c r="AR19">
        <v>6.2</v>
      </c>
      <c r="AS19">
        <v>24.25</v>
      </c>
      <c r="AT19">
        <v>54.56</v>
      </c>
      <c r="AU19">
        <v>4.2300000000000004</v>
      </c>
      <c r="AV19">
        <v>9.07</v>
      </c>
      <c r="AW19" s="5">
        <v>9.02</v>
      </c>
      <c r="AX19" s="5">
        <v>94.7</v>
      </c>
      <c r="AY19" s="5">
        <v>84.25</v>
      </c>
      <c r="AZ19" s="5">
        <v>96.97</v>
      </c>
    </row>
    <row r="20" spans="1:52" x14ac:dyDescent="0.25">
      <c r="A20">
        <v>3301207</v>
      </c>
      <c r="B20">
        <v>2010</v>
      </c>
      <c r="C20" t="s">
        <v>38</v>
      </c>
      <c r="D20" t="s">
        <v>19</v>
      </c>
      <c r="E20">
        <v>17434</v>
      </c>
      <c r="F20">
        <v>0.68300000000000005</v>
      </c>
      <c r="G20">
        <v>0.81299999999999994</v>
      </c>
      <c r="H20">
        <v>0.60799999999999998</v>
      </c>
      <c r="I20">
        <v>1.0457293936844496</v>
      </c>
      <c r="J20" s="3">
        <v>175215.975280752</v>
      </c>
      <c r="K20">
        <v>73.77</v>
      </c>
      <c r="L20">
        <v>559.66</v>
      </c>
      <c r="M20">
        <v>0.47</v>
      </c>
      <c r="N20">
        <v>15.8</v>
      </c>
      <c r="O20">
        <v>80.37</v>
      </c>
      <c r="P20">
        <v>50.01</v>
      </c>
      <c r="Q20">
        <v>6.61</v>
      </c>
      <c r="R20">
        <v>8.24</v>
      </c>
      <c r="S20">
        <v>1.73</v>
      </c>
      <c r="T20">
        <v>10.31</v>
      </c>
      <c r="U20">
        <v>32.26</v>
      </c>
      <c r="V20" s="5">
        <v>96.41</v>
      </c>
      <c r="W20" s="5">
        <v>99.83</v>
      </c>
      <c r="X20" s="5">
        <v>99.12</v>
      </c>
      <c r="Y20" s="5">
        <v>10.49</v>
      </c>
      <c r="AD20" s="15" t="s">
        <v>119</v>
      </c>
      <c r="AE20" s="15" t="s">
        <v>288</v>
      </c>
      <c r="AG20" t="s">
        <v>19</v>
      </c>
      <c r="AH20" t="s">
        <v>19</v>
      </c>
      <c r="AI20" t="s">
        <v>37</v>
      </c>
      <c r="AJ20" t="s">
        <v>19</v>
      </c>
      <c r="AK20">
        <v>71.930000000000007</v>
      </c>
      <c r="AL20">
        <v>18.600000000000001</v>
      </c>
      <c r="AM20">
        <v>77.59</v>
      </c>
      <c r="AN20">
        <v>0.19216880794401334</v>
      </c>
      <c r="AO20" s="3">
        <v>53364.472435035597</v>
      </c>
      <c r="AP20">
        <v>465.04</v>
      </c>
      <c r="AQ20">
        <v>0.45</v>
      </c>
      <c r="AR20">
        <v>14</v>
      </c>
      <c r="AS20">
        <v>39.049999999999997</v>
      </c>
      <c r="AT20">
        <v>40.14</v>
      </c>
      <c r="AU20">
        <v>4.3600000000000003</v>
      </c>
      <c r="AV20">
        <v>7.58</v>
      </c>
      <c r="AW20" s="5">
        <v>16.010000000000002</v>
      </c>
      <c r="AX20" s="5">
        <v>91.4</v>
      </c>
      <c r="AY20" s="5">
        <v>95.65</v>
      </c>
      <c r="AZ20" s="5">
        <v>97.66</v>
      </c>
    </row>
    <row r="21" spans="1:52" x14ac:dyDescent="0.25">
      <c r="A21">
        <v>3301306</v>
      </c>
      <c r="B21">
        <v>2010</v>
      </c>
      <c r="C21" t="s">
        <v>39</v>
      </c>
      <c r="D21" t="s">
        <v>19</v>
      </c>
      <c r="E21">
        <v>35347</v>
      </c>
      <c r="F21">
        <v>0.73399999999999999</v>
      </c>
      <c r="G21">
        <v>0.81100000000000005</v>
      </c>
      <c r="H21">
        <v>0.64200000000000002</v>
      </c>
      <c r="I21">
        <v>0.23929421633882031</v>
      </c>
      <c r="J21" s="3">
        <v>765768.69233768201</v>
      </c>
      <c r="K21">
        <v>73.64</v>
      </c>
      <c r="L21">
        <v>768.45</v>
      </c>
      <c r="M21">
        <v>0.48</v>
      </c>
      <c r="N21">
        <v>16</v>
      </c>
      <c r="O21">
        <v>80.180000000000007</v>
      </c>
      <c r="P21">
        <v>56.82</v>
      </c>
      <c r="Q21">
        <v>9.32</v>
      </c>
      <c r="R21">
        <v>9.0399999999999991</v>
      </c>
      <c r="S21">
        <v>1.18</v>
      </c>
      <c r="T21">
        <v>5.75</v>
      </c>
      <c r="U21">
        <v>20.7</v>
      </c>
      <c r="V21" s="5">
        <v>98.07</v>
      </c>
      <c r="W21" s="5">
        <v>98.58</v>
      </c>
      <c r="X21" s="5">
        <v>99.87</v>
      </c>
      <c r="Y21" s="5">
        <v>7.41</v>
      </c>
      <c r="AD21" s="15" t="s">
        <v>120</v>
      </c>
      <c r="AE21" s="15" t="s">
        <v>289</v>
      </c>
      <c r="AG21" t="s">
        <v>19</v>
      </c>
      <c r="AH21" t="s">
        <v>19</v>
      </c>
      <c r="AI21" t="s">
        <v>38</v>
      </c>
      <c r="AJ21" t="s">
        <v>19</v>
      </c>
      <c r="AK21">
        <v>73.77</v>
      </c>
      <c r="AL21">
        <v>15.8</v>
      </c>
      <c r="AM21">
        <v>80.37</v>
      </c>
      <c r="AN21">
        <v>1.0457293936844496</v>
      </c>
      <c r="AO21" s="3">
        <v>175215.975280752</v>
      </c>
      <c r="AP21">
        <v>559.66</v>
      </c>
      <c r="AQ21">
        <v>0.47</v>
      </c>
      <c r="AR21">
        <v>10.31</v>
      </c>
      <c r="AS21">
        <v>32.26</v>
      </c>
      <c r="AT21">
        <v>50.01</v>
      </c>
      <c r="AU21">
        <v>6.61</v>
      </c>
      <c r="AV21">
        <v>8.24</v>
      </c>
      <c r="AW21" s="5">
        <v>10.49</v>
      </c>
      <c r="AX21" s="5">
        <v>96.41</v>
      </c>
      <c r="AY21" s="5">
        <v>99.83</v>
      </c>
      <c r="AZ21" s="5">
        <v>99.12</v>
      </c>
    </row>
    <row r="22" spans="1:52" x14ac:dyDescent="0.25">
      <c r="A22">
        <v>3300951</v>
      </c>
      <c r="B22">
        <v>2010</v>
      </c>
      <c r="C22" t="s">
        <v>40</v>
      </c>
      <c r="D22" t="s">
        <v>19</v>
      </c>
      <c r="E22">
        <v>8180</v>
      </c>
      <c r="F22">
        <v>0.67600000000000005</v>
      </c>
      <c r="G22">
        <v>0.78500000000000003</v>
      </c>
      <c r="H22">
        <v>0.60499999999999998</v>
      </c>
      <c r="I22">
        <v>0.98174019862537543</v>
      </c>
      <c r="J22" s="3">
        <v>57066.195710932399</v>
      </c>
      <c r="K22">
        <v>72.11</v>
      </c>
      <c r="L22">
        <v>537.66</v>
      </c>
      <c r="M22">
        <v>0.44</v>
      </c>
      <c r="N22">
        <v>18.399999999999999</v>
      </c>
      <c r="O22">
        <v>77.87</v>
      </c>
      <c r="P22">
        <v>48.65</v>
      </c>
      <c r="Q22">
        <v>4.6500000000000004</v>
      </c>
      <c r="R22">
        <v>9.25</v>
      </c>
      <c r="S22">
        <v>1.0900000000000001</v>
      </c>
      <c r="T22">
        <v>10.46</v>
      </c>
      <c r="U22">
        <v>32.85</v>
      </c>
      <c r="V22" s="5">
        <v>97.67</v>
      </c>
      <c r="W22" s="5">
        <v>99.26</v>
      </c>
      <c r="X22" s="5">
        <v>99.03</v>
      </c>
      <c r="Y22" s="5">
        <v>7.73</v>
      </c>
      <c r="AD22" s="14" t="s">
        <v>126</v>
      </c>
      <c r="AE22" s="14" t="s">
        <v>290</v>
      </c>
      <c r="AG22" t="s">
        <v>24</v>
      </c>
      <c r="AH22" t="s">
        <v>19</v>
      </c>
      <c r="AI22" t="s">
        <v>39</v>
      </c>
      <c r="AJ22" t="s">
        <v>19</v>
      </c>
      <c r="AK22">
        <v>73.64</v>
      </c>
      <c r="AL22">
        <v>16</v>
      </c>
      <c r="AM22">
        <v>80.180000000000007</v>
      </c>
      <c r="AN22">
        <v>0.23929421633882031</v>
      </c>
      <c r="AO22" s="3">
        <v>765768.69233768201</v>
      </c>
      <c r="AP22">
        <v>768.45</v>
      </c>
      <c r="AQ22">
        <v>0.48</v>
      </c>
      <c r="AR22">
        <v>5.75</v>
      </c>
      <c r="AS22">
        <v>20.7</v>
      </c>
      <c r="AT22">
        <v>56.82</v>
      </c>
      <c r="AU22">
        <v>9.32</v>
      </c>
      <c r="AV22">
        <v>9.0399999999999991</v>
      </c>
      <c r="AW22" s="5">
        <v>7.41</v>
      </c>
      <c r="AX22" s="5">
        <v>98.07</v>
      </c>
      <c r="AY22" s="5">
        <v>98.58</v>
      </c>
      <c r="AZ22" s="5">
        <v>99.87</v>
      </c>
    </row>
    <row r="23" spans="1:52" x14ac:dyDescent="0.25">
      <c r="A23">
        <v>3301405</v>
      </c>
      <c r="B23">
        <v>2010</v>
      </c>
      <c r="C23" t="s">
        <v>41</v>
      </c>
      <c r="D23" t="s">
        <v>19</v>
      </c>
      <c r="E23">
        <v>21211</v>
      </c>
      <c r="F23">
        <v>0.69799999999999995</v>
      </c>
      <c r="G23">
        <v>0.80600000000000005</v>
      </c>
      <c r="H23">
        <v>0.64200000000000002</v>
      </c>
      <c r="I23">
        <v>0.23298233989061509</v>
      </c>
      <c r="J23" s="3">
        <v>82555.819224629595</v>
      </c>
      <c r="K23">
        <v>73.38</v>
      </c>
      <c r="L23">
        <v>614.57000000000005</v>
      </c>
      <c r="M23">
        <v>0.48</v>
      </c>
      <c r="N23">
        <v>16.399999999999999</v>
      </c>
      <c r="O23">
        <v>79.790000000000006</v>
      </c>
      <c r="P23">
        <v>53.79</v>
      </c>
      <c r="Q23">
        <v>7.07</v>
      </c>
      <c r="R23">
        <v>9.15</v>
      </c>
      <c r="S23">
        <v>4.33</v>
      </c>
      <c r="T23">
        <v>12.79</v>
      </c>
      <c r="U23">
        <v>28.55</v>
      </c>
      <c r="V23" s="5">
        <v>95.69</v>
      </c>
      <c r="W23" s="5">
        <v>97.73</v>
      </c>
      <c r="X23" s="5">
        <v>99.03</v>
      </c>
      <c r="Y23" s="5">
        <v>10.41</v>
      </c>
      <c r="AG23" t="s">
        <v>19</v>
      </c>
      <c r="AH23" t="s">
        <v>19</v>
      </c>
      <c r="AI23" t="s">
        <v>40</v>
      </c>
      <c r="AJ23" t="s">
        <v>19</v>
      </c>
      <c r="AK23">
        <v>72.11</v>
      </c>
      <c r="AL23">
        <v>18.399999999999999</v>
      </c>
      <c r="AM23">
        <v>77.87</v>
      </c>
      <c r="AN23">
        <v>0.98174019862537543</v>
      </c>
      <c r="AO23" s="3">
        <v>57066.195710932399</v>
      </c>
      <c r="AP23">
        <v>537.66</v>
      </c>
      <c r="AQ23">
        <v>0.44</v>
      </c>
      <c r="AR23">
        <v>10.46</v>
      </c>
      <c r="AS23">
        <v>32.85</v>
      </c>
      <c r="AT23">
        <v>48.65</v>
      </c>
      <c r="AU23">
        <v>4.6500000000000004</v>
      </c>
      <c r="AV23">
        <v>9.25</v>
      </c>
      <c r="AW23" s="5">
        <v>7.73</v>
      </c>
      <c r="AX23" s="5">
        <v>97.67</v>
      </c>
      <c r="AY23" s="5">
        <v>99.26</v>
      </c>
      <c r="AZ23" s="5">
        <v>99.03</v>
      </c>
    </row>
    <row r="24" spans="1:52" x14ac:dyDescent="0.25">
      <c r="A24">
        <v>3301504</v>
      </c>
      <c r="B24">
        <v>2010</v>
      </c>
      <c r="C24" t="s">
        <v>42</v>
      </c>
      <c r="D24" t="s">
        <v>19</v>
      </c>
      <c r="E24">
        <v>20430</v>
      </c>
      <c r="F24">
        <v>0.72399999999999998</v>
      </c>
      <c r="G24">
        <v>0.82599999999999996</v>
      </c>
      <c r="H24">
        <v>0.64900000000000002</v>
      </c>
      <c r="I24">
        <v>1.7783034161240527</v>
      </c>
      <c r="J24" s="3">
        <v>94128.551243451599</v>
      </c>
      <c r="K24">
        <v>74.540000000000006</v>
      </c>
      <c r="L24">
        <v>724.29</v>
      </c>
      <c r="M24">
        <v>0.48</v>
      </c>
      <c r="N24">
        <v>14.7</v>
      </c>
      <c r="O24">
        <v>81.5</v>
      </c>
      <c r="P24">
        <v>58.11</v>
      </c>
      <c r="Q24">
        <v>9.8000000000000007</v>
      </c>
      <c r="R24">
        <v>9.15</v>
      </c>
      <c r="S24">
        <v>1.1200000000000001</v>
      </c>
      <c r="T24">
        <v>4.8</v>
      </c>
      <c r="U24">
        <v>21.6</v>
      </c>
      <c r="V24" s="5">
        <v>96.61</v>
      </c>
      <c r="W24" s="5">
        <v>94.36</v>
      </c>
      <c r="X24" s="5">
        <v>99.55</v>
      </c>
      <c r="Y24" s="5">
        <v>6.15</v>
      </c>
      <c r="AG24" t="s">
        <v>18</v>
      </c>
      <c r="AH24" t="s">
        <v>19</v>
      </c>
      <c r="AI24" t="s">
        <v>41</v>
      </c>
      <c r="AJ24" t="s">
        <v>19</v>
      </c>
      <c r="AK24">
        <v>73.38</v>
      </c>
      <c r="AL24">
        <v>16.399999999999999</v>
      </c>
      <c r="AM24">
        <v>79.790000000000006</v>
      </c>
      <c r="AN24">
        <v>0.23298233989061509</v>
      </c>
      <c r="AO24" s="3">
        <v>82555.819224629595</v>
      </c>
      <c r="AP24">
        <v>614.57000000000005</v>
      </c>
      <c r="AQ24">
        <v>0.48</v>
      </c>
      <c r="AR24">
        <v>12.79</v>
      </c>
      <c r="AS24">
        <v>28.55</v>
      </c>
      <c r="AT24">
        <v>53.79</v>
      </c>
      <c r="AU24">
        <v>7.07</v>
      </c>
      <c r="AV24">
        <v>9.15</v>
      </c>
      <c r="AW24" s="5">
        <v>10.41</v>
      </c>
      <c r="AX24" s="5">
        <v>95.69</v>
      </c>
      <c r="AY24" s="5">
        <v>97.73</v>
      </c>
      <c r="AZ24" s="5">
        <v>99.03</v>
      </c>
    </row>
    <row r="25" spans="1:52" x14ac:dyDescent="0.25">
      <c r="A25">
        <v>3301603</v>
      </c>
      <c r="B25">
        <v>2010</v>
      </c>
      <c r="C25" t="s">
        <v>43</v>
      </c>
      <c r="D25" t="s">
        <v>19</v>
      </c>
      <c r="E25">
        <v>10930</v>
      </c>
      <c r="F25">
        <v>0.67700000000000005</v>
      </c>
      <c r="G25">
        <v>0.79</v>
      </c>
      <c r="H25">
        <v>0.53400000000000003</v>
      </c>
      <c r="I25">
        <v>0.69983491595287795</v>
      </c>
      <c r="J25" s="3">
        <v>71082.150092769603</v>
      </c>
      <c r="K25">
        <v>72.39</v>
      </c>
      <c r="L25">
        <v>540.35</v>
      </c>
      <c r="M25">
        <v>0.44</v>
      </c>
      <c r="N25">
        <v>17.899999999999999</v>
      </c>
      <c r="O25">
        <v>78.3</v>
      </c>
      <c r="P25">
        <v>37.520000000000003</v>
      </c>
      <c r="Q25">
        <v>5.15</v>
      </c>
      <c r="R25">
        <v>8.4</v>
      </c>
      <c r="S25">
        <v>1.19</v>
      </c>
      <c r="T25">
        <v>7.93</v>
      </c>
      <c r="U25">
        <v>31.13</v>
      </c>
      <c r="V25" s="5">
        <v>81.099999999999994</v>
      </c>
      <c r="W25" s="5">
        <v>97.48</v>
      </c>
      <c r="X25" s="5">
        <v>99.11</v>
      </c>
      <c r="Y25" s="5">
        <v>12.5</v>
      </c>
      <c r="AG25" t="s">
        <v>58</v>
      </c>
      <c r="AH25" t="s">
        <v>19</v>
      </c>
      <c r="AI25" t="s">
        <v>42</v>
      </c>
      <c r="AJ25" t="s">
        <v>19</v>
      </c>
      <c r="AK25">
        <v>74.540000000000006</v>
      </c>
      <c r="AL25">
        <v>14.7</v>
      </c>
      <c r="AM25">
        <v>81.5</v>
      </c>
      <c r="AN25">
        <v>1.7783034161240527</v>
      </c>
      <c r="AO25" s="3">
        <v>94128.551243451599</v>
      </c>
      <c r="AP25">
        <v>724.29</v>
      </c>
      <c r="AQ25">
        <v>0.48</v>
      </c>
      <c r="AR25">
        <v>4.8</v>
      </c>
      <c r="AS25">
        <v>21.6</v>
      </c>
      <c r="AT25">
        <v>58.11</v>
      </c>
      <c r="AU25">
        <v>9.8000000000000007</v>
      </c>
      <c r="AV25">
        <v>9.15</v>
      </c>
      <c r="AW25" s="5">
        <v>6.15</v>
      </c>
      <c r="AX25" s="5">
        <v>96.61</v>
      </c>
      <c r="AY25" s="5">
        <v>94.36</v>
      </c>
      <c r="AZ25" s="5">
        <v>99.55</v>
      </c>
    </row>
    <row r="26" spans="1:52" x14ac:dyDescent="0.25">
      <c r="A26">
        <v>3301702</v>
      </c>
      <c r="B26">
        <v>2010</v>
      </c>
      <c r="C26" t="s">
        <v>44</v>
      </c>
      <c r="D26" t="s">
        <v>19</v>
      </c>
      <c r="E26">
        <v>855048</v>
      </c>
      <c r="F26">
        <v>0.69199999999999995</v>
      </c>
      <c r="G26">
        <v>0.83299999999999996</v>
      </c>
      <c r="H26">
        <v>0.624</v>
      </c>
      <c r="I26">
        <v>0.81686433642117506</v>
      </c>
      <c r="J26" s="3">
        <v>11822867.7841707</v>
      </c>
      <c r="K26">
        <v>75</v>
      </c>
      <c r="L26">
        <v>592.80999999999995</v>
      </c>
      <c r="M26">
        <v>0.46</v>
      </c>
      <c r="N26">
        <v>14.07</v>
      </c>
      <c r="O26">
        <v>82.17</v>
      </c>
      <c r="P26">
        <v>58.41</v>
      </c>
      <c r="Q26">
        <v>5.5</v>
      </c>
      <c r="R26">
        <v>9.02</v>
      </c>
      <c r="S26">
        <v>2.83</v>
      </c>
      <c r="T26">
        <v>9.8800000000000008</v>
      </c>
      <c r="U26">
        <v>28.43</v>
      </c>
      <c r="V26" s="5">
        <v>94.78</v>
      </c>
      <c r="W26" s="5">
        <v>88.87</v>
      </c>
      <c r="X26" s="5">
        <v>95.44</v>
      </c>
      <c r="Y26" s="5">
        <v>5.28</v>
      </c>
      <c r="AD26" s="20" t="s">
        <v>16</v>
      </c>
      <c r="AE26" s="21" t="s">
        <v>270</v>
      </c>
      <c r="AG26" t="s">
        <v>19</v>
      </c>
      <c r="AH26" t="s">
        <v>19</v>
      </c>
      <c r="AI26" t="s">
        <v>43</v>
      </c>
      <c r="AJ26" t="s">
        <v>19</v>
      </c>
      <c r="AK26">
        <v>72.39</v>
      </c>
      <c r="AL26">
        <v>17.899999999999999</v>
      </c>
      <c r="AM26">
        <v>78.3</v>
      </c>
      <c r="AN26">
        <v>0.69983491595287795</v>
      </c>
      <c r="AO26" s="3">
        <v>71082.150092769603</v>
      </c>
      <c r="AP26">
        <v>540.35</v>
      </c>
      <c r="AQ26">
        <v>0.44</v>
      </c>
      <c r="AR26">
        <v>7.93</v>
      </c>
      <c r="AS26">
        <v>31.13</v>
      </c>
      <c r="AT26">
        <v>37.520000000000003</v>
      </c>
      <c r="AU26">
        <v>5.15</v>
      </c>
      <c r="AV26">
        <v>8.4</v>
      </c>
      <c r="AW26" s="5">
        <v>12.5</v>
      </c>
      <c r="AX26" s="5">
        <v>81.099999999999994</v>
      </c>
      <c r="AY26" s="5">
        <v>97.48</v>
      </c>
      <c r="AZ26" s="5">
        <v>99.11</v>
      </c>
    </row>
    <row r="27" spans="1:52" x14ac:dyDescent="0.25">
      <c r="A27">
        <v>3301801</v>
      </c>
      <c r="B27">
        <v>2010</v>
      </c>
      <c r="C27" t="s">
        <v>45</v>
      </c>
      <c r="D27" t="s">
        <v>18</v>
      </c>
      <c r="E27">
        <v>13237</v>
      </c>
      <c r="F27">
        <v>0.67400000000000004</v>
      </c>
      <c r="G27">
        <v>0.80500000000000005</v>
      </c>
      <c r="H27">
        <v>0.69399999999999995</v>
      </c>
      <c r="I27">
        <v>0.61555342946550773</v>
      </c>
      <c r="J27" s="3">
        <v>65795.969004138999</v>
      </c>
      <c r="K27">
        <v>73.319999999999993</v>
      </c>
      <c r="L27">
        <v>529.04999999999995</v>
      </c>
      <c r="M27">
        <v>0.45</v>
      </c>
      <c r="N27">
        <v>16.5</v>
      </c>
      <c r="O27">
        <v>79.69</v>
      </c>
      <c r="P27">
        <v>55.68</v>
      </c>
      <c r="Q27">
        <v>6.95</v>
      </c>
      <c r="R27">
        <v>9.5500000000000007</v>
      </c>
      <c r="S27">
        <v>3.79</v>
      </c>
      <c r="T27">
        <v>11.7</v>
      </c>
      <c r="U27">
        <v>30.38</v>
      </c>
      <c r="V27" s="5">
        <v>88.92</v>
      </c>
      <c r="W27" s="5">
        <v>87.99</v>
      </c>
      <c r="X27" s="5">
        <v>99.12</v>
      </c>
      <c r="Y27" s="5">
        <v>6.07</v>
      </c>
      <c r="AD27" s="22" t="s">
        <v>4</v>
      </c>
      <c r="AE27" s="22" t="s">
        <v>271</v>
      </c>
      <c r="AG27" t="s">
        <v>48</v>
      </c>
      <c r="AH27" t="s">
        <v>19</v>
      </c>
      <c r="AI27" t="s">
        <v>44</v>
      </c>
      <c r="AJ27" t="s">
        <v>19</v>
      </c>
      <c r="AK27">
        <v>75</v>
      </c>
      <c r="AL27">
        <v>14.07</v>
      </c>
      <c r="AM27">
        <v>82.17</v>
      </c>
      <c r="AN27">
        <v>0.81686433642117506</v>
      </c>
      <c r="AO27" s="3">
        <v>11822867.7841707</v>
      </c>
      <c r="AP27">
        <v>592.80999999999995</v>
      </c>
      <c r="AQ27">
        <v>0.46</v>
      </c>
      <c r="AR27">
        <v>9.8800000000000008</v>
      </c>
      <c r="AS27">
        <v>28.43</v>
      </c>
      <c r="AT27">
        <v>58.41</v>
      </c>
      <c r="AU27">
        <v>5.5</v>
      </c>
      <c r="AV27">
        <v>9.02</v>
      </c>
      <c r="AW27" s="5">
        <v>5.28</v>
      </c>
      <c r="AX27" s="5">
        <v>94.78</v>
      </c>
      <c r="AY27" s="5">
        <v>88.87</v>
      </c>
      <c r="AZ27" s="5">
        <v>95.44</v>
      </c>
    </row>
    <row r="28" spans="1:52" x14ac:dyDescent="0.25">
      <c r="A28">
        <v>3301850</v>
      </c>
      <c r="B28">
        <v>2010</v>
      </c>
      <c r="C28" t="s">
        <v>46</v>
      </c>
      <c r="D28" t="s">
        <v>19</v>
      </c>
      <c r="E28">
        <v>51483</v>
      </c>
      <c r="F28">
        <v>0.69199999999999995</v>
      </c>
      <c r="G28">
        <v>0.81200000000000006</v>
      </c>
      <c r="H28">
        <v>0.60399999999999998</v>
      </c>
      <c r="I28">
        <v>0.70578724851205021</v>
      </c>
      <c r="J28" s="3">
        <v>216526.62876576401</v>
      </c>
      <c r="K28">
        <v>73.69</v>
      </c>
      <c r="L28">
        <v>594.05999999999995</v>
      </c>
      <c r="M28">
        <v>0.5</v>
      </c>
      <c r="N28">
        <v>16.72</v>
      </c>
      <c r="O28">
        <v>80.55</v>
      </c>
      <c r="P28">
        <v>52.05</v>
      </c>
      <c r="Q28">
        <v>5.41</v>
      </c>
      <c r="R28">
        <v>8.83</v>
      </c>
      <c r="S28">
        <v>3.28</v>
      </c>
      <c r="T28">
        <v>10.48</v>
      </c>
      <c r="U28">
        <v>31.34</v>
      </c>
      <c r="V28" s="5">
        <v>89.68</v>
      </c>
      <c r="W28" s="5">
        <v>92.17</v>
      </c>
      <c r="X28" s="5">
        <v>94.43</v>
      </c>
      <c r="Y28" s="5">
        <v>8</v>
      </c>
      <c r="AD28" s="22" t="s">
        <v>124</v>
      </c>
      <c r="AE28" s="22" t="s">
        <v>279</v>
      </c>
      <c r="AG28" t="s">
        <v>18</v>
      </c>
      <c r="AH28" t="s">
        <v>18</v>
      </c>
      <c r="AI28" t="s">
        <v>45</v>
      </c>
      <c r="AJ28" t="s">
        <v>18</v>
      </c>
      <c r="AK28">
        <v>73.319999999999993</v>
      </c>
      <c r="AL28">
        <v>16.5</v>
      </c>
      <c r="AM28">
        <v>79.69</v>
      </c>
      <c r="AN28">
        <v>0.61555342946550773</v>
      </c>
      <c r="AO28" s="3">
        <v>65795.969004138999</v>
      </c>
      <c r="AP28">
        <v>529.04999999999995</v>
      </c>
      <c r="AQ28">
        <v>0.45</v>
      </c>
      <c r="AR28">
        <v>11.7</v>
      </c>
      <c r="AS28">
        <v>30.38</v>
      </c>
      <c r="AT28">
        <v>55.68</v>
      </c>
      <c r="AU28">
        <v>6.95</v>
      </c>
      <c r="AV28">
        <v>9.5500000000000007</v>
      </c>
      <c r="AW28" s="5">
        <v>6.07</v>
      </c>
      <c r="AX28" s="5">
        <v>88.92</v>
      </c>
      <c r="AY28" s="5">
        <v>87.99</v>
      </c>
      <c r="AZ28" s="5">
        <v>99.12</v>
      </c>
    </row>
    <row r="29" spans="1:52" x14ac:dyDescent="0.25">
      <c r="A29">
        <v>3301876</v>
      </c>
      <c r="B29">
        <v>2010</v>
      </c>
      <c r="C29" t="s">
        <v>47</v>
      </c>
      <c r="D29" t="s">
        <v>48</v>
      </c>
      <c r="E29">
        <v>22851</v>
      </c>
      <c r="F29">
        <v>0.74399999999999999</v>
      </c>
      <c r="G29">
        <v>0.84099999999999997</v>
      </c>
      <c r="H29">
        <v>0.70399999999999996</v>
      </c>
      <c r="I29">
        <v>9.5647774651638762E-2</v>
      </c>
      <c r="J29" s="3">
        <v>105322.551274786</v>
      </c>
      <c r="K29">
        <v>75.44</v>
      </c>
      <c r="L29">
        <v>818.01</v>
      </c>
      <c r="M29">
        <v>0.56000000000000005</v>
      </c>
      <c r="N29">
        <v>13.5</v>
      </c>
      <c r="O29">
        <v>82.8</v>
      </c>
      <c r="P29">
        <v>66.03</v>
      </c>
      <c r="Q29">
        <v>10.43</v>
      </c>
      <c r="R29">
        <v>9.66</v>
      </c>
      <c r="S29">
        <v>2.23</v>
      </c>
      <c r="T29">
        <v>9.25</v>
      </c>
      <c r="U29">
        <v>25.37</v>
      </c>
      <c r="V29" s="5">
        <v>83.97</v>
      </c>
      <c r="W29" s="5">
        <v>93.62</v>
      </c>
      <c r="X29" s="5">
        <v>99.16</v>
      </c>
      <c r="Y29" s="5">
        <v>4.46</v>
      </c>
      <c r="AD29" s="22" t="s">
        <v>125</v>
      </c>
      <c r="AE29" s="22" t="s">
        <v>280</v>
      </c>
      <c r="AG29" t="s">
        <v>19</v>
      </c>
      <c r="AH29" t="s">
        <v>19</v>
      </c>
      <c r="AI29" t="s">
        <v>46</v>
      </c>
      <c r="AJ29" t="s">
        <v>19</v>
      </c>
      <c r="AK29">
        <v>73.69</v>
      </c>
      <c r="AL29">
        <v>16.72</v>
      </c>
      <c r="AM29">
        <v>80.55</v>
      </c>
      <c r="AN29">
        <v>0.70578724851205021</v>
      </c>
      <c r="AO29" s="3">
        <v>216526.62876576401</v>
      </c>
      <c r="AP29">
        <v>594.05999999999995</v>
      </c>
      <c r="AQ29">
        <v>0.5</v>
      </c>
      <c r="AR29">
        <v>10.48</v>
      </c>
      <c r="AS29">
        <v>31.34</v>
      </c>
      <c r="AT29">
        <v>52.05</v>
      </c>
      <c r="AU29">
        <v>5.41</v>
      </c>
      <c r="AV29">
        <v>8.83</v>
      </c>
      <c r="AW29" s="5">
        <v>8</v>
      </c>
      <c r="AX29" s="5">
        <v>89.68</v>
      </c>
      <c r="AY29" s="5">
        <v>92.17</v>
      </c>
      <c r="AZ29" s="5">
        <v>94.43</v>
      </c>
    </row>
    <row r="30" spans="1:52" x14ac:dyDescent="0.25">
      <c r="A30">
        <v>3301900</v>
      </c>
      <c r="B30">
        <v>2010</v>
      </c>
      <c r="C30" t="s">
        <v>49</v>
      </c>
      <c r="D30" t="s">
        <v>19</v>
      </c>
      <c r="E30">
        <v>218008</v>
      </c>
      <c r="F30">
        <v>0.69</v>
      </c>
      <c r="G30">
        <v>0.81299999999999994</v>
      </c>
      <c r="H30">
        <v>0.59299999999999997</v>
      </c>
      <c r="I30">
        <v>0.82926072482887481</v>
      </c>
      <c r="J30" s="3">
        <v>975608.31498394895</v>
      </c>
      <c r="K30">
        <v>73.75</v>
      </c>
      <c r="L30">
        <v>584.35</v>
      </c>
      <c r="M30">
        <v>0.48</v>
      </c>
      <c r="N30">
        <v>15.04</v>
      </c>
      <c r="O30">
        <v>80.02</v>
      </c>
      <c r="P30">
        <v>52.8</v>
      </c>
      <c r="Q30">
        <v>4.7699999999999996</v>
      </c>
      <c r="R30">
        <v>8.65</v>
      </c>
      <c r="S30">
        <v>3.31</v>
      </c>
      <c r="T30">
        <v>10.210000000000001</v>
      </c>
      <c r="U30">
        <v>30.69</v>
      </c>
      <c r="V30" s="5">
        <v>88.73</v>
      </c>
      <c r="W30" s="5">
        <v>86.54</v>
      </c>
      <c r="X30" s="5">
        <v>93.06</v>
      </c>
      <c r="Y30" s="5">
        <v>6.98</v>
      </c>
      <c r="AD30" s="22" t="s">
        <v>123</v>
      </c>
      <c r="AE30" s="22" t="s">
        <v>276</v>
      </c>
      <c r="AG30" t="s">
        <v>58</v>
      </c>
      <c r="AH30" t="s">
        <v>48</v>
      </c>
      <c r="AI30" t="s">
        <v>47</v>
      </c>
      <c r="AJ30" t="s">
        <v>48</v>
      </c>
      <c r="AK30">
        <v>75.44</v>
      </c>
      <c r="AL30">
        <v>13.5</v>
      </c>
      <c r="AM30">
        <v>82.8</v>
      </c>
      <c r="AN30">
        <v>9.5647774651638762E-2</v>
      </c>
      <c r="AO30" s="3">
        <v>105322.551274786</v>
      </c>
      <c r="AP30">
        <v>818.01</v>
      </c>
      <c r="AQ30">
        <v>0.56000000000000005</v>
      </c>
      <c r="AR30">
        <v>9.25</v>
      </c>
      <c r="AS30">
        <v>25.37</v>
      </c>
      <c r="AT30">
        <v>66.03</v>
      </c>
      <c r="AU30">
        <v>10.43</v>
      </c>
      <c r="AV30">
        <v>9.66</v>
      </c>
      <c r="AW30" s="5">
        <v>4.46</v>
      </c>
      <c r="AX30" s="5">
        <v>83.97</v>
      </c>
      <c r="AY30" s="5">
        <v>93.62</v>
      </c>
      <c r="AZ30" s="5">
        <v>99.16</v>
      </c>
    </row>
    <row r="31" spans="1:52" x14ac:dyDescent="0.25">
      <c r="A31">
        <v>3302007</v>
      </c>
      <c r="B31">
        <v>2010</v>
      </c>
      <c r="C31" t="s">
        <v>50</v>
      </c>
      <c r="D31" t="s">
        <v>19</v>
      </c>
      <c r="E31">
        <v>109091</v>
      </c>
      <c r="F31">
        <v>0.70299999999999996</v>
      </c>
      <c r="G31">
        <v>0.81399999999999995</v>
      </c>
      <c r="H31">
        <v>0.63800000000000001</v>
      </c>
      <c r="I31">
        <v>0.36424433405906265</v>
      </c>
      <c r="J31" s="3">
        <v>1911944.68235264</v>
      </c>
      <c r="K31">
        <v>73.84</v>
      </c>
      <c r="L31">
        <v>635.5</v>
      </c>
      <c r="M31">
        <v>0.47</v>
      </c>
      <c r="N31">
        <v>15.7</v>
      </c>
      <c r="O31">
        <v>80.48</v>
      </c>
      <c r="P31">
        <v>57.53</v>
      </c>
      <c r="Q31">
        <v>5.54</v>
      </c>
      <c r="R31">
        <v>8.9</v>
      </c>
      <c r="S31">
        <v>2.85</v>
      </c>
      <c r="T31">
        <v>8.9499999999999993</v>
      </c>
      <c r="U31">
        <v>27.62</v>
      </c>
      <c r="V31" s="5">
        <v>95.54</v>
      </c>
      <c r="W31" s="5">
        <v>93.15</v>
      </c>
      <c r="X31" s="5">
        <v>98.83</v>
      </c>
      <c r="Y31" s="5">
        <v>5.76</v>
      </c>
      <c r="AD31" s="23" t="s">
        <v>7</v>
      </c>
      <c r="AE31" s="24" t="s">
        <v>272</v>
      </c>
      <c r="AG31" t="s">
        <v>19</v>
      </c>
      <c r="AH31" t="s">
        <v>19</v>
      </c>
      <c r="AI31" t="s">
        <v>49</v>
      </c>
      <c r="AJ31" t="s">
        <v>19</v>
      </c>
      <c r="AK31">
        <v>73.75</v>
      </c>
      <c r="AL31">
        <v>15.04</v>
      </c>
      <c r="AM31">
        <v>80.02</v>
      </c>
      <c r="AN31">
        <v>0.82926072482887481</v>
      </c>
      <c r="AO31" s="3">
        <v>975608.31498394895</v>
      </c>
      <c r="AP31">
        <v>584.35</v>
      </c>
      <c r="AQ31">
        <v>0.48</v>
      </c>
      <c r="AR31">
        <v>10.210000000000001</v>
      </c>
      <c r="AS31">
        <v>30.69</v>
      </c>
      <c r="AT31">
        <v>52.8</v>
      </c>
      <c r="AU31">
        <v>4.7699999999999996</v>
      </c>
      <c r="AV31">
        <v>8.65</v>
      </c>
      <c r="AW31" s="5">
        <v>6.98</v>
      </c>
      <c r="AX31" s="5">
        <v>88.73</v>
      </c>
      <c r="AY31" s="5">
        <v>86.54</v>
      </c>
      <c r="AZ31" s="5">
        <v>93.06</v>
      </c>
    </row>
    <row r="32" spans="1:52" x14ac:dyDescent="0.25">
      <c r="A32">
        <v>3302056</v>
      </c>
      <c r="B32">
        <v>2010</v>
      </c>
      <c r="C32" t="s">
        <v>51</v>
      </c>
      <c r="D32" t="s">
        <v>19</v>
      </c>
      <c r="E32">
        <v>14063</v>
      </c>
      <c r="F32">
        <v>0.69199999999999995</v>
      </c>
      <c r="G32">
        <v>0.79200000000000004</v>
      </c>
      <c r="H32">
        <v>0.59499999999999997</v>
      </c>
      <c r="I32">
        <v>0.7373625140459914</v>
      </c>
      <c r="J32" s="3">
        <v>59933.7560685797</v>
      </c>
      <c r="K32">
        <v>72.52</v>
      </c>
      <c r="L32">
        <v>593.88</v>
      </c>
      <c r="M32">
        <v>0.47</v>
      </c>
      <c r="N32">
        <v>17.7</v>
      </c>
      <c r="O32">
        <v>78.489999999999995</v>
      </c>
      <c r="P32">
        <v>46.36</v>
      </c>
      <c r="Q32">
        <v>7.22</v>
      </c>
      <c r="R32">
        <v>8.89</v>
      </c>
      <c r="S32">
        <v>2.94</v>
      </c>
      <c r="T32">
        <v>10.16</v>
      </c>
      <c r="U32">
        <v>28.32</v>
      </c>
      <c r="V32" s="5">
        <v>95.26</v>
      </c>
      <c r="W32" s="5">
        <v>98.32</v>
      </c>
      <c r="X32" s="5">
        <v>97.01</v>
      </c>
      <c r="Y32" s="5">
        <v>11.61</v>
      </c>
      <c r="AD32" s="23" t="s">
        <v>10</v>
      </c>
      <c r="AE32" s="24" t="s">
        <v>273</v>
      </c>
      <c r="AG32" t="s">
        <v>18</v>
      </c>
      <c r="AH32" t="s">
        <v>19</v>
      </c>
      <c r="AI32" t="s">
        <v>50</v>
      </c>
      <c r="AJ32" t="s">
        <v>19</v>
      </c>
      <c r="AK32">
        <v>73.84</v>
      </c>
      <c r="AL32">
        <v>15.7</v>
      </c>
      <c r="AM32">
        <v>80.48</v>
      </c>
      <c r="AN32">
        <v>0.36424433405906265</v>
      </c>
      <c r="AO32" s="3">
        <v>1911944.68235264</v>
      </c>
      <c r="AP32">
        <v>635.5</v>
      </c>
      <c r="AQ32">
        <v>0.47</v>
      </c>
      <c r="AR32">
        <v>8.9499999999999993</v>
      </c>
      <c r="AS32">
        <v>27.62</v>
      </c>
      <c r="AT32">
        <v>57.53</v>
      </c>
      <c r="AU32">
        <v>5.54</v>
      </c>
      <c r="AV32">
        <v>8.9</v>
      </c>
      <c r="AW32" s="5">
        <v>5.76</v>
      </c>
      <c r="AX32" s="5">
        <v>95.54</v>
      </c>
      <c r="AY32" s="5">
        <v>93.15</v>
      </c>
      <c r="AZ32" s="5">
        <v>98.83</v>
      </c>
    </row>
    <row r="33" spans="1:52" x14ac:dyDescent="0.25">
      <c r="A33">
        <v>3302106</v>
      </c>
      <c r="B33">
        <v>2010</v>
      </c>
      <c r="C33" t="s">
        <v>52</v>
      </c>
      <c r="D33" t="s">
        <v>19</v>
      </c>
      <c r="E33">
        <v>22899</v>
      </c>
      <c r="F33">
        <v>0.69599999999999995</v>
      </c>
      <c r="G33">
        <v>0.82</v>
      </c>
      <c r="H33">
        <v>0.63500000000000001</v>
      </c>
      <c r="I33">
        <v>0.6599089805457885</v>
      </c>
      <c r="J33" s="3">
        <v>115164.846546292</v>
      </c>
      <c r="K33">
        <v>74.180000000000007</v>
      </c>
      <c r="L33">
        <v>607.17999999999995</v>
      </c>
      <c r="M33">
        <v>0.49</v>
      </c>
      <c r="N33">
        <v>15.2</v>
      </c>
      <c r="O33">
        <v>80.98</v>
      </c>
      <c r="P33">
        <v>47.23</v>
      </c>
      <c r="Q33">
        <v>6.44</v>
      </c>
      <c r="R33">
        <v>9.4499999999999993</v>
      </c>
      <c r="S33">
        <v>2.58</v>
      </c>
      <c r="T33">
        <v>10.53</v>
      </c>
      <c r="U33">
        <v>31.38</v>
      </c>
      <c r="V33" s="5">
        <v>96.28</v>
      </c>
      <c r="W33" s="5">
        <v>97.59</v>
      </c>
      <c r="X33" s="5">
        <v>97.86</v>
      </c>
      <c r="Y33" s="5">
        <v>11.66</v>
      </c>
      <c r="AD33" s="23" t="s">
        <v>13</v>
      </c>
      <c r="AE33" s="24" t="s">
        <v>274</v>
      </c>
      <c r="AG33" t="s">
        <v>19</v>
      </c>
      <c r="AH33" t="s">
        <v>19</v>
      </c>
      <c r="AI33" t="s">
        <v>51</v>
      </c>
      <c r="AJ33" t="s">
        <v>19</v>
      </c>
      <c r="AK33">
        <v>72.52</v>
      </c>
      <c r="AL33">
        <v>17.7</v>
      </c>
      <c r="AM33">
        <v>78.489999999999995</v>
      </c>
      <c r="AN33">
        <v>0.7373625140459914</v>
      </c>
      <c r="AO33" s="3">
        <v>59933.7560685797</v>
      </c>
      <c r="AP33">
        <v>593.88</v>
      </c>
      <c r="AQ33">
        <v>0.47</v>
      </c>
      <c r="AR33">
        <v>10.16</v>
      </c>
      <c r="AS33">
        <v>28.32</v>
      </c>
      <c r="AT33">
        <v>46.36</v>
      </c>
      <c r="AU33">
        <v>7.22</v>
      </c>
      <c r="AV33">
        <v>8.89</v>
      </c>
      <c r="AW33" s="5">
        <v>11.61</v>
      </c>
      <c r="AX33" s="5">
        <v>95.26</v>
      </c>
      <c r="AY33" s="5">
        <v>98.32</v>
      </c>
      <c r="AZ33" s="5">
        <v>97.01</v>
      </c>
    </row>
    <row r="34" spans="1:52" x14ac:dyDescent="0.25">
      <c r="A34">
        <v>3302205</v>
      </c>
      <c r="B34">
        <v>2010</v>
      </c>
      <c r="C34" t="s">
        <v>53</v>
      </c>
      <c r="D34" t="s">
        <v>18</v>
      </c>
      <c r="E34">
        <v>95841</v>
      </c>
      <c r="F34">
        <v>0.71599999999999997</v>
      </c>
      <c r="G34">
        <v>0.83699999999999997</v>
      </c>
      <c r="H34">
        <v>0.64900000000000002</v>
      </c>
      <c r="I34">
        <v>1.038850542760261</v>
      </c>
      <c r="J34" s="3">
        <v>628423.60137101403</v>
      </c>
      <c r="K34">
        <v>75.239999999999995</v>
      </c>
      <c r="L34">
        <v>688.83</v>
      </c>
      <c r="M34">
        <v>0.47</v>
      </c>
      <c r="N34">
        <v>12.66</v>
      </c>
      <c r="O34">
        <v>82.01</v>
      </c>
      <c r="P34">
        <v>53.64</v>
      </c>
      <c r="Q34">
        <v>10.69</v>
      </c>
      <c r="R34">
        <v>9.14</v>
      </c>
      <c r="S34">
        <v>1.35</v>
      </c>
      <c r="T34">
        <v>6.57</v>
      </c>
      <c r="U34">
        <v>23.19</v>
      </c>
      <c r="V34" s="5">
        <v>96.62</v>
      </c>
      <c r="W34" s="5">
        <v>98.69</v>
      </c>
      <c r="X34" s="5">
        <v>98.85</v>
      </c>
      <c r="Y34" s="5">
        <v>8.01</v>
      </c>
      <c r="AD34" s="25" t="s">
        <v>268</v>
      </c>
      <c r="AE34" s="25" t="s">
        <v>268</v>
      </c>
      <c r="AG34" t="s">
        <v>48</v>
      </c>
      <c r="AH34" t="s">
        <v>19</v>
      </c>
      <c r="AI34" t="s">
        <v>52</v>
      </c>
      <c r="AJ34" t="s">
        <v>19</v>
      </c>
      <c r="AK34">
        <v>74.180000000000007</v>
      </c>
      <c r="AL34">
        <v>15.2</v>
      </c>
      <c r="AM34">
        <v>80.98</v>
      </c>
      <c r="AN34">
        <v>0.6599089805457885</v>
      </c>
      <c r="AO34" s="3">
        <v>115164.846546292</v>
      </c>
      <c r="AP34">
        <v>607.17999999999995</v>
      </c>
      <c r="AQ34">
        <v>0.49</v>
      </c>
      <c r="AR34">
        <v>10.53</v>
      </c>
      <c r="AS34">
        <v>31.38</v>
      </c>
      <c r="AT34">
        <v>47.23</v>
      </c>
      <c r="AU34">
        <v>6.44</v>
      </c>
      <c r="AV34">
        <v>9.4499999999999993</v>
      </c>
      <c r="AW34" s="5">
        <v>11.66</v>
      </c>
      <c r="AX34" s="5">
        <v>96.28</v>
      </c>
      <c r="AY34" s="5">
        <v>97.59</v>
      </c>
      <c r="AZ34" s="5">
        <v>97.86</v>
      </c>
    </row>
    <row r="35" spans="1:52" x14ac:dyDescent="0.25">
      <c r="A35">
        <v>3302254</v>
      </c>
      <c r="B35">
        <v>2010</v>
      </c>
      <c r="C35" t="s">
        <v>54</v>
      </c>
      <c r="D35" t="s">
        <v>18</v>
      </c>
      <c r="E35">
        <v>28783</v>
      </c>
      <c r="F35">
        <v>0.73499999999999999</v>
      </c>
      <c r="G35">
        <v>0.83599999999999997</v>
      </c>
      <c r="H35">
        <v>0.65200000000000002</v>
      </c>
      <c r="I35">
        <v>1.0591140650670141</v>
      </c>
      <c r="J35" s="3">
        <v>628951.72259259003</v>
      </c>
      <c r="K35">
        <v>75.16</v>
      </c>
      <c r="L35">
        <v>773.48</v>
      </c>
      <c r="M35">
        <v>0.51</v>
      </c>
      <c r="N35">
        <v>13.8</v>
      </c>
      <c r="O35">
        <v>82.4</v>
      </c>
      <c r="P35">
        <v>59.28</v>
      </c>
      <c r="Q35">
        <v>9.98</v>
      </c>
      <c r="R35">
        <v>9.36</v>
      </c>
      <c r="S35">
        <v>1.08</v>
      </c>
      <c r="T35">
        <v>7.13</v>
      </c>
      <c r="U35">
        <v>23.17</v>
      </c>
      <c r="V35" s="5">
        <v>93.42</v>
      </c>
      <c r="W35" s="5">
        <v>98.71</v>
      </c>
      <c r="X35" s="5">
        <v>97.83</v>
      </c>
      <c r="Y35" s="5">
        <v>6.16</v>
      </c>
      <c r="AD35" s="26" t="s">
        <v>115</v>
      </c>
      <c r="AE35" s="26" t="s">
        <v>275</v>
      </c>
      <c r="AG35" t="s">
        <v>58</v>
      </c>
      <c r="AH35" t="s">
        <v>18</v>
      </c>
      <c r="AI35" t="s">
        <v>53</v>
      </c>
      <c r="AJ35" t="s">
        <v>18</v>
      </c>
      <c r="AK35">
        <v>75.239999999999995</v>
      </c>
      <c r="AL35">
        <v>12.66</v>
      </c>
      <c r="AM35">
        <v>82.01</v>
      </c>
      <c r="AN35">
        <v>1.038850542760261</v>
      </c>
      <c r="AO35" s="3">
        <v>628423.60137101403</v>
      </c>
      <c r="AP35">
        <v>688.83</v>
      </c>
      <c r="AQ35">
        <v>0.47</v>
      </c>
      <c r="AR35">
        <v>6.57</v>
      </c>
      <c r="AS35">
        <v>23.19</v>
      </c>
      <c r="AT35">
        <v>53.64</v>
      </c>
      <c r="AU35">
        <v>10.69</v>
      </c>
      <c r="AV35">
        <v>9.14</v>
      </c>
      <c r="AW35" s="5">
        <v>8.01</v>
      </c>
      <c r="AX35" s="5">
        <v>96.62</v>
      </c>
      <c r="AY35" s="5">
        <v>98.69</v>
      </c>
      <c r="AZ35" s="5">
        <v>98.85</v>
      </c>
    </row>
    <row r="36" spans="1:52" x14ac:dyDescent="0.25">
      <c r="A36">
        <v>3302270</v>
      </c>
      <c r="B36">
        <v>2010</v>
      </c>
      <c r="C36" t="s">
        <v>55</v>
      </c>
      <c r="D36" t="s">
        <v>19</v>
      </c>
      <c r="E36">
        <v>95492</v>
      </c>
      <c r="F36">
        <v>0.63700000000000001</v>
      </c>
      <c r="G36">
        <v>0.80900000000000005</v>
      </c>
      <c r="H36">
        <v>0.55500000000000005</v>
      </c>
      <c r="I36">
        <v>0.56296457276173406</v>
      </c>
      <c r="J36" s="3">
        <v>409112.64443768997</v>
      </c>
      <c r="K36">
        <v>73.510000000000005</v>
      </c>
      <c r="L36">
        <v>420.15</v>
      </c>
      <c r="M36">
        <v>0.42</v>
      </c>
      <c r="N36">
        <v>16.2</v>
      </c>
      <c r="O36">
        <v>79.989999999999995</v>
      </c>
      <c r="P36">
        <v>47.18</v>
      </c>
      <c r="Q36">
        <v>2.4300000000000002</v>
      </c>
      <c r="R36">
        <v>8.61</v>
      </c>
      <c r="S36">
        <v>4.09</v>
      </c>
      <c r="T36">
        <v>14.19</v>
      </c>
      <c r="U36">
        <v>39.85</v>
      </c>
      <c r="V36" s="5">
        <v>95.7</v>
      </c>
      <c r="W36" s="5">
        <v>93.19</v>
      </c>
      <c r="X36" s="5">
        <v>84.86</v>
      </c>
      <c r="Y36" s="5">
        <v>7.58</v>
      </c>
      <c r="AD36" s="26" t="s">
        <v>132</v>
      </c>
      <c r="AE36" s="26" t="s">
        <v>277</v>
      </c>
      <c r="AG36" t="s">
        <v>58</v>
      </c>
      <c r="AH36" t="s">
        <v>18</v>
      </c>
      <c r="AI36" t="s">
        <v>54</v>
      </c>
      <c r="AJ36" t="s">
        <v>18</v>
      </c>
      <c r="AK36">
        <v>75.16</v>
      </c>
      <c r="AL36">
        <v>13.8</v>
      </c>
      <c r="AM36">
        <v>82.4</v>
      </c>
      <c r="AN36">
        <v>1.0591140650670141</v>
      </c>
      <c r="AO36" s="3">
        <v>628951.72259259003</v>
      </c>
      <c r="AP36">
        <v>773.48</v>
      </c>
      <c r="AQ36">
        <v>0.51</v>
      </c>
      <c r="AR36">
        <v>7.13</v>
      </c>
      <c r="AS36">
        <v>23.17</v>
      </c>
      <c r="AT36">
        <v>59.28</v>
      </c>
      <c r="AU36">
        <v>9.98</v>
      </c>
      <c r="AV36">
        <v>9.36</v>
      </c>
      <c r="AW36" s="5">
        <v>6.16</v>
      </c>
      <c r="AX36" s="5">
        <v>93.42</v>
      </c>
      <c r="AY36" s="5">
        <v>98.71</v>
      </c>
      <c r="AZ36" s="5">
        <v>97.83</v>
      </c>
    </row>
    <row r="37" spans="1:52" x14ac:dyDescent="0.25">
      <c r="A37">
        <v>3302304</v>
      </c>
      <c r="B37">
        <v>2010</v>
      </c>
      <c r="C37" t="s">
        <v>56</v>
      </c>
      <c r="D37" t="s">
        <v>19</v>
      </c>
      <c r="E37">
        <v>7487</v>
      </c>
      <c r="F37">
        <v>0.64900000000000002</v>
      </c>
      <c r="G37">
        <v>0.8</v>
      </c>
      <c r="H37">
        <v>0.57499999999999996</v>
      </c>
      <c r="I37">
        <v>0.79478088897850452</v>
      </c>
      <c r="J37" s="3">
        <v>34340.3796694751</v>
      </c>
      <c r="K37">
        <v>72.97</v>
      </c>
      <c r="L37">
        <v>453.97</v>
      </c>
      <c r="M37">
        <v>0.46</v>
      </c>
      <c r="N37">
        <v>17</v>
      </c>
      <c r="O37">
        <v>79.17</v>
      </c>
      <c r="P37">
        <v>41.56</v>
      </c>
      <c r="Q37">
        <v>7.14</v>
      </c>
      <c r="R37">
        <v>9.24</v>
      </c>
      <c r="S37">
        <v>3.52</v>
      </c>
      <c r="T37">
        <v>14.7</v>
      </c>
      <c r="U37">
        <v>42.59</v>
      </c>
      <c r="V37" s="5">
        <v>94.61</v>
      </c>
      <c r="W37" s="5">
        <v>97.52</v>
      </c>
      <c r="X37" s="5">
        <v>98.37</v>
      </c>
      <c r="Y37" s="5">
        <v>14.67</v>
      </c>
      <c r="AD37" s="26" t="s">
        <v>117</v>
      </c>
      <c r="AE37" s="26" t="s">
        <v>278</v>
      </c>
      <c r="AG37" t="s">
        <v>19</v>
      </c>
      <c r="AH37" t="s">
        <v>19</v>
      </c>
      <c r="AI37" t="s">
        <v>55</v>
      </c>
      <c r="AJ37" t="s">
        <v>19</v>
      </c>
      <c r="AK37">
        <v>73.510000000000005</v>
      </c>
      <c r="AL37">
        <v>16.2</v>
      </c>
      <c r="AM37">
        <v>79.989999999999995</v>
      </c>
      <c r="AN37">
        <v>0.56296457276173406</v>
      </c>
      <c r="AO37" s="3">
        <v>409112.64443768997</v>
      </c>
      <c r="AP37">
        <v>420.15</v>
      </c>
      <c r="AQ37">
        <v>0.42</v>
      </c>
      <c r="AR37">
        <v>14.19</v>
      </c>
      <c r="AS37">
        <v>39.85</v>
      </c>
      <c r="AT37">
        <v>47.18</v>
      </c>
      <c r="AU37">
        <v>2.4300000000000002</v>
      </c>
      <c r="AV37">
        <v>8.61</v>
      </c>
      <c r="AW37" s="5">
        <v>7.58</v>
      </c>
      <c r="AX37" s="5">
        <v>95.7</v>
      </c>
      <c r="AY37" s="5">
        <v>93.19</v>
      </c>
      <c r="AZ37" s="5">
        <v>84.86</v>
      </c>
    </row>
    <row r="38" spans="1:52" x14ac:dyDescent="0.25">
      <c r="A38">
        <v>3302403</v>
      </c>
      <c r="B38">
        <v>2010</v>
      </c>
      <c r="C38" t="s">
        <v>57</v>
      </c>
      <c r="D38" t="s">
        <v>24</v>
      </c>
      <c r="E38">
        <v>206728</v>
      </c>
      <c r="F38">
        <v>0.79200000000000004</v>
      </c>
      <c r="G38">
        <v>0.82799999999999996</v>
      </c>
      <c r="H38">
        <v>0.68100000000000005</v>
      </c>
      <c r="I38">
        <v>1.8653904891546105</v>
      </c>
      <c r="J38" s="3">
        <v>5027760.5800190801</v>
      </c>
      <c r="K38">
        <v>74.66</v>
      </c>
      <c r="L38">
        <v>1103.42</v>
      </c>
      <c r="M38">
        <v>0.56000000000000005</v>
      </c>
      <c r="N38">
        <v>13.6</v>
      </c>
      <c r="O38">
        <v>81.260000000000005</v>
      </c>
      <c r="P38">
        <v>67.8</v>
      </c>
      <c r="Q38">
        <v>12.75</v>
      </c>
      <c r="R38">
        <v>8.5299999999999994</v>
      </c>
      <c r="S38">
        <v>1.38</v>
      </c>
      <c r="T38">
        <v>4.63</v>
      </c>
      <c r="U38">
        <v>17.170000000000002</v>
      </c>
      <c r="V38" s="5">
        <v>93.88</v>
      </c>
      <c r="W38" s="5">
        <v>88.67</v>
      </c>
      <c r="X38" s="5">
        <v>98.83</v>
      </c>
      <c r="Y38" s="5">
        <v>4.4400000000000004</v>
      </c>
      <c r="AD38" s="26" t="s">
        <v>133</v>
      </c>
      <c r="AE38" s="26" t="s">
        <v>284</v>
      </c>
      <c r="AG38" t="s">
        <v>19</v>
      </c>
      <c r="AH38" t="s">
        <v>19</v>
      </c>
      <c r="AI38" t="s">
        <v>56</v>
      </c>
      <c r="AJ38" t="s">
        <v>19</v>
      </c>
      <c r="AK38">
        <v>72.97</v>
      </c>
      <c r="AL38">
        <v>17</v>
      </c>
      <c r="AM38">
        <v>79.17</v>
      </c>
      <c r="AN38">
        <v>0.79478088897850452</v>
      </c>
      <c r="AO38" s="3">
        <v>34340.3796694751</v>
      </c>
      <c r="AP38">
        <v>453.97</v>
      </c>
      <c r="AQ38">
        <v>0.46</v>
      </c>
      <c r="AR38">
        <v>14.7</v>
      </c>
      <c r="AS38">
        <v>42.59</v>
      </c>
      <c r="AT38">
        <v>41.56</v>
      </c>
      <c r="AU38">
        <v>7.14</v>
      </c>
      <c r="AV38">
        <v>9.24</v>
      </c>
      <c r="AW38" s="5">
        <v>14.67</v>
      </c>
      <c r="AX38" s="5">
        <v>94.61</v>
      </c>
      <c r="AY38" s="5">
        <v>97.52</v>
      </c>
      <c r="AZ38" s="5">
        <v>98.37</v>
      </c>
    </row>
    <row r="39" spans="1:52" x14ac:dyDescent="0.25">
      <c r="A39">
        <v>3302452</v>
      </c>
      <c r="B39">
        <v>2010</v>
      </c>
      <c r="C39" t="s">
        <v>59</v>
      </c>
      <c r="D39" t="s">
        <v>19</v>
      </c>
      <c r="E39">
        <v>5269</v>
      </c>
      <c r="F39">
        <v>0.68700000000000006</v>
      </c>
      <c r="G39">
        <v>0.80100000000000005</v>
      </c>
      <c r="H39">
        <v>0.63100000000000001</v>
      </c>
      <c r="I39">
        <v>0.92942394830056851</v>
      </c>
      <c r="J39" s="3">
        <v>37034.106223074101</v>
      </c>
      <c r="K39">
        <v>73.03</v>
      </c>
      <c r="L39">
        <v>574.96</v>
      </c>
      <c r="M39">
        <v>0.5</v>
      </c>
      <c r="N39">
        <v>16.899999999999999</v>
      </c>
      <c r="O39">
        <v>79.260000000000005</v>
      </c>
      <c r="P39">
        <v>49.67</v>
      </c>
      <c r="Q39">
        <v>6.08</v>
      </c>
      <c r="R39">
        <v>8.86</v>
      </c>
      <c r="S39">
        <v>3.81</v>
      </c>
      <c r="T39">
        <v>13.88</v>
      </c>
      <c r="U39">
        <v>34.67</v>
      </c>
      <c r="V39" s="5">
        <v>99.39</v>
      </c>
      <c r="W39" s="5">
        <v>98.87</v>
      </c>
      <c r="X39" s="5">
        <v>99.3</v>
      </c>
      <c r="Y39" s="5">
        <v>8.3000000000000007</v>
      </c>
      <c r="AD39" s="26" t="s">
        <v>134</v>
      </c>
      <c r="AE39" s="26" t="s">
        <v>285</v>
      </c>
      <c r="AG39" t="s">
        <v>58</v>
      </c>
      <c r="AH39" t="s">
        <v>24</v>
      </c>
      <c r="AI39" t="s">
        <v>57</v>
      </c>
      <c r="AJ39" t="s">
        <v>24</v>
      </c>
      <c r="AK39">
        <v>74.66</v>
      </c>
      <c r="AL39">
        <v>13.6</v>
      </c>
      <c r="AM39">
        <v>81.260000000000005</v>
      </c>
      <c r="AN39">
        <v>1.8653904891546105</v>
      </c>
      <c r="AO39" s="3">
        <v>5027760.5800190801</v>
      </c>
      <c r="AP39">
        <v>1103.42</v>
      </c>
      <c r="AQ39">
        <v>0.56000000000000005</v>
      </c>
      <c r="AR39">
        <v>4.63</v>
      </c>
      <c r="AS39">
        <v>17.170000000000002</v>
      </c>
      <c r="AT39">
        <v>67.8</v>
      </c>
      <c r="AU39">
        <v>12.75</v>
      </c>
      <c r="AV39">
        <v>8.5299999999999994</v>
      </c>
      <c r="AW39" s="5">
        <v>4.4400000000000004</v>
      </c>
      <c r="AX39" s="5">
        <v>93.88</v>
      </c>
      <c r="AY39" s="5">
        <v>88.67</v>
      </c>
      <c r="AZ39" s="5">
        <v>98.83</v>
      </c>
    </row>
    <row r="40" spans="1:52" x14ac:dyDescent="0.25">
      <c r="A40">
        <v>3302502</v>
      </c>
      <c r="B40">
        <v>2010</v>
      </c>
      <c r="C40" t="s">
        <v>60</v>
      </c>
      <c r="D40" t="s">
        <v>19</v>
      </c>
      <c r="E40">
        <v>227322</v>
      </c>
      <c r="F40">
        <v>0.68500000000000005</v>
      </c>
      <c r="G40">
        <v>0.83199999999999996</v>
      </c>
      <c r="H40">
        <v>0.626</v>
      </c>
      <c r="I40">
        <v>0.87833656528856952</v>
      </c>
      <c r="J40" s="3">
        <v>921640.49528719694</v>
      </c>
      <c r="K40">
        <v>74.91</v>
      </c>
      <c r="L40">
        <v>567.59</v>
      </c>
      <c r="M40">
        <v>0.49</v>
      </c>
      <c r="N40">
        <v>13.34</v>
      </c>
      <c r="O40">
        <v>81.650000000000006</v>
      </c>
      <c r="P40">
        <v>54.52</v>
      </c>
      <c r="Q40">
        <v>4.8899999999999997</v>
      </c>
      <c r="R40">
        <v>8.99</v>
      </c>
      <c r="S40">
        <v>4.55</v>
      </c>
      <c r="T40">
        <v>12.19</v>
      </c>
      <c r="U40">
        <v>31.99</v>
      </c>
      <c r="V40" s="5">
        <v>85.89</v>
      </c>
      <c r="W40" s="5">
        <v>89.56</v>
      </c>
      <c r="X40" s="5">
        <v>96.8</v>
      </c>
      <c r="Y40" s="5">
        <v>6.23</v>
      </c>
      <c r="AD40" s="26" t="s">
        <v>135</v>
      </c>
      <c r="AE40" s="26" t="s">
        <v>286</v>
      </c>
      <c r="AG40" t="s">
        <v>18</v>
      </c>
      <c r="AH40" t="s">
        <v>19</v>
      </c>
      <c r="AI40" t="s">
        <v>59</v>
      </c>
      <c r="AJ40" t="s">
        <v>19</v>
      </c>
      <c r="AK40">
        <v>73.03</v>
      </c>
      <c r="AL40">
        <v>16.899999999999999</v>
      </c>
      <c r="AM40">
        <v>79.260000000000005</v>
      </c>
      <c r="AN40">
        <v>0.92942394830056851</v>
      </c>
      <c r="AO40" s="3">
        <v>37034.106223074101</v>
      </c>
      <c r="AP40">
        <v>574.96</v>
      </c>
      <c r="AQ40">
        <v>0.5</v>
      </c>
      <c r="AR40">
        <v>13.88</v>
      </c>
      <c r="AS40">
        <v>34.67</v>
      </c>
      <c r="AT40">
        <v>49.67</v>
      </c>
      <c r="AU40">
        <v>6.08</v>
      </c>
      <c r="AV40">
        <v>8.86</v>
      </c>
      <c r="AW40" s="5">
        <v>8.3000000000000007</v>
      </c>
      <c r="AX40" s="5">
        <v>99.39</v>
      </c>
      <c r="AY40" s="5">
        <v>98.87</v>
      </c>
      <c r="AZ40" s="5">
        <v>99.3</v>
      </c>
    </row>
    <row r="41" spans="1:52" x14ac:dyDescent="0.25">
      <c r="A41">
        <v>3302601</v>
      </c>
      <c r="B41">
        <v>2010</v>
      </c>
      <c r="C41" t="s">
        <v>61</v>
      </c>
      <c r="D41" t="s">
        <v>48</v>
      </c>
      <c r="E41">
        <v>36456</v>
      </c>
      <c r="F41">
        <v>0.746</v>
      </c>
      <c r="G41">
        <v>0.84499999999999997</v>
      </c>
      <c r="H41">
        <v>0.67600000000000005</v>
      </c>
      <c r="I41">
        <v>2.7814266603397534E-2</v>
      </c>
      <c r="J41" s="3">
        <v>419346.188919248</v>
      </c>
      <c r="K41">
        <v>75.709999999999994</v>
      </c>
      <c r="L41">
        <v>832.15</v>
      </c>
      <c r="M41">
        <v>0.51</v>
      </c>
      <c r="N41">
        <v>13.1</v>
      </c>
      <c r="O41">
        <v>83.18</v>
      </c>
      <c r="P41">
        <v>62.98</v>
      </c>
      <c r="Q41">
        <v>10.08</v>
      </c>
      <c r="R41">
        <v>9.6300000000000008</v>
      </c>
      <c r="S41">
        <v>1.6</v>
      </c>
      <c r="T41">
        <v>6.71</v>
      </c>
      <c r="U41">
        <v>21.89</v>
      </c>
      <c r="V41" s="5">
        <v>63.9</v>
      </c>
      <c r="W41" s="5">
        <v>98.32</v>
      </c>
      <c r="X41" s="5">
        <v>99.12</v>
      </c>
      <c r="Y41" s="5">
        <v>4.32</v>
      </c>
      <c r="AD41" s="27" t="s">
        <v>127</v>
      </c>
      <c r="AE41" s="27" t="s">
        <v>281</v>
      </c>
      <c r="AG41" t="s">
        <v>48</v>
      </c>
      <c r="AH41" t="s">
        <v>19</v>
      </c>
      <c r="AI41" t="s">
        <v>60</v>
      </c>
      <c r="AJ41" t="s">
        <v>19</v>
      </c>
      <c r="AK41">
        <v>74.91</v>
      </c>
      <c r="AL41">
        <v>13.34</v>
      </c>
      <c r="AM41">
        <v>81.650000000000006</v>
      </c>
      <c r="AN41">
        <v>0.87833656528856952</v>
      </c>
      <c r="AO41" s="3">
        <v>921640.49528719694</v>
      </c>
      <c r="AP41">
        <v>567.59</v>
      </c>
      <c r="AQ41">
        <v>0.49</v>
      </c>
      <c r="AR41">
        <v>12.19</v>
      </c>
      <c r="AS41">
        <v>31.99</v>
      </c>
      <c r="AT41">
        <v>54.52</v>
      </c>
      <c r="AU41">
        <v>4.8899999999999997</v>
      </c>
      <c r="AV41">
        <v>8.99</v>
      </c>
      <c r="AW41" s="5">
        <v>6.23</v>
      </c>
      <c r="AX41" s="5">
        <v>85.89</v>
      </c>
      <c r="AY41" s="5">
        <v>89.56</v>
      </c>
      <c r="AZ41" s="5">
        <v>96.8</v>
      </c>
    </row>
    <row r="42" spans="1:52" x14ac:dyDescent="0.25">
      <c r="A42">
        <v>3302700</v>
      </c>
      <c r="B42">
        <v>2010</v>
      </c>
      <c r="C42" t="s">
        <v>62</v>
      </c>
      <c r="D42" t="s">
        <v>48</v>
      </c>
      <c r="E42">
        <v>127461</v>
      </c>
      <c r="F42">
        <v>0.76100000000000001</v>
      </c>
      <c r="G42">
        <v>0.85</v>
      </c>
      <c r="H42">
        <v>0.69199999999999995</v>
      </c>
      <c r="I42">
        <v>0.52072762505090042</v>
      </c>
      <c r="J42" s="3">
        <v>733995.29548301594</v>
      </c>
      <c r="K42">
        <v>75.989999999999995</v>
      </c>
      <c r="L42">
        <v>910.41</v>
      </c>
      <c r="M42">
        <v>0.49</v>
      </c>
      <c r="N42">
        <v>12.02</v>
      </c>
      <c r="O42">
        <v>83.22</v>
      </c>
      <c r="P42">
        <v>65.48</v>
      </c>
      <c r="Q42">
        <v>13.28</v>
      </c>
      <c r="R42">
        <v>9.0299999999999994</v>
      </c>
      <c r="S42">
        <v>1.47</v>
      </c>
      <c r="T42">
        <v>4.88</v>
      </c>
      <c r="U42">
        <v>18.399999999999999</v>
      </c>
      <c r="V42" s="5">
        <v>93.07</v>
      </c>
      <c r="W42" s="5">
        <v>81.23</v>
      </c>
      <c r="X42" s="5">
        <v>94.43</v>
      </c>
      <c r="Y42" s="5">
        <v>4.74</v>
      </c>
      <c r="AD42" s="27" t="s">
        <v>128</v>
      </c>
      <c r="AE42" s="27" t="s">
        <v>282</v>
      </c>
      <c r="AG42" t="s">
        <v>58</v>
      </c>
      <c r="AH42" t="s">
        <v>48</v>
      </c>
      <c r="AI42" t="s">
        <v>61</v>
      </c>
      <c r="AJ42" t="s">
        <v>48</v>
      </c>
      <c r="AK42">
        <v>75.709999999999994</v>
      </c>
      <c r="AL42">
        <v>13.1</v>
      </c>
      <c r="AM42">
        <v>83.18</v>
      </c>
      <c r="AN42">
        <v>2.7814266603397534E-2</v>
      </c>
      <c r="AO42" s="3">
        <v>419346.188919248</v>
      </c>
      <c r="AP42">
        <v>832.15</v>
      </c>
      <c r="AQ42">
        <v>0.51</v>
      </c>
      <c r="AR42">
        <v>6.71</v>
      </c>
      <c r="AS42">
        <v>21.89</v>
      </c>
      <c r="AT42">
        <v>62.98</v>
      </c>
      <c r="AU42">
        <v>10.08</v>
      </c>
      <c r="AV42">
        <v>9.6300000000000008</v>
      </c>
      <c r="AW42" s="5">
        <v>4.32</v>
      </c>
      <c r="AX42" s="5">
        <v>63.9</v>
      </c>
      <c r="AY42" s="5">
        <v>98.32</v>
      </c>
      <c r="AZ42" s="5">
        <v>99.12</v>
      </c>
    </row>
    <row r="43" spans="1:52" x14ac:dyDescent="0.25">
      <c r="A43">
        <v>3302809</v>
      </c>
      <c r="B43">
        <v>2010</v>
      </c>
      <c r="C43" t="s">
        <v>63</v>
      </c>
      <c r="D43" t="s">
        <v>18</v>
      </c>
      <c r="E43">
        <v>17935</v>
      </c>
      <c r="F43">
        <v>0.70699999999999996</v>
      </c>
      <c r="G43">
        <v>0.80600000000000005</v>
      </c>
      <c r="H43">
        <v>0.7</v>
      </c>
      <c r="I43">
        <v>0.3755278604078191</v>
      </c>
      <c r="J43" s="3">
        <v>80157.078447098495</v>
      </c>
      <c r="K43">
        <v>73.36</v>
      </c>
      <c r="L43">
        <v>649.4</v>
      </c>
      <c r="M43">
        <v>0.48</v>
      </c>
      <c r="N43">
        <v>16.399999999999999</v>
      </c>
      <c r="O43">
        <v>79.760000000000005</v>
      </c>
      <c r="P43">
        <v>61.07</v>
      </c>
      <c r="Q43">
        <v>8.2799999999999994</v>
      </c>
      <c r="R43">
        <v>9.75</v>
      </c>
      <c r="S43">
        <v>2.0299999999999998</v>
      </c>
      <c r="T43">
        <v>8.6300000000000008</v>
      </c>
      <c r="U43">
        <v>27.33</v>
      </c>
      <c r="V43" s="5">
        <v>93.4</v>
      </c>
      <c r="W43" s="5">
        <v>94.13</v>
      </c>
      <c r="X43" s="5">
        <v>96.81</v>
      </c>
      <c r="Y43" s="5">
        <v>5.74</v>
      </c>
      <c r="AD43" s="27" t="s">
        <v>129</v>
      </c>
      <c r="AE43" s="27" t="s">
        <v>283</v>
      </c>
      <c r="AG43" t="s">
        <v>58</v>
      </c>
      <c r="AH43" t="s">
        <v>48</v>
      </c>
      <c r="AI43" t="s">
        <v>62</v>
      </c>
      <c r="AJ43" t="s">
        <v>48</v>
      </c>
      <c r="AK43">
        <v>75.989999999999995</v>
      </c>
      <c r="AL43">
        <v>12.02</v>
      </c>
      <c r="AM43">
        <v>83.22</v>
      </c>
      <c r="AN43">
        <v>0.52072762505090042</v>
      </c>
      <c r="AO43" s="3">
        <v>733995.29548301594</v>
      </c>
      <c r="AP43">
        <v>910.41</v>
      </c>
      <c r="AQ43">
        <v>0.49</v>
      </c>
      <c r="AR43">
        <v>4.88</v>
      </c>
      <c r="AS43">
        <v>18.399999999999999</v>
      </c>
      <c r="AT43">
        <v>65.48</v>
      </c>
      <c r="AU43">
        <v>13.28</v>
      </c>
      <c r="AV43">
        <v>9.0299999999999994</v>
      </c>
      <c r="AW43" s="5">
        <v>4.74</v>
      </c>
      <c r="AX43" s="5">
        <v>93.07</v>
      </c>
      <c r="AY43" s="5">
        <v>81.23</v>
      </c>
      <c r="AZ43" s="5">
        <v>94.43</v>
      </c>
    </row>
    <row r="44" spans="1:52" x14ac:dyDescent="0.25">
      <c r="A44">
        <v>3302858</v>
      </c>
      <c r="B44">
        <v>2010</v>
      </c>
      <c r="C44" t="s">
        <v>64</v>
      </c>
      <c r="D44" t="s">
        <v>48</v>
      </c>
      <c r="E44">
        <v>168376</v>
      </c>
      <c r="F44">
        <v>0.70399999999999996</v>
      </c>
      <c r="G44">
        <v>0.83899999999999997</v>
      </c>
      <c r="H44">
        <v>0.67800000000000005</v>
      </c>
      <c r="I44">
        <v>0.60588333425477903</v>
      </c>
      <c r="J44" s="3">
        <v>684185.67811454402</v>
      </c>
      <c r="K44">
        <v>75.31</v>
      </c>
      <c r="L44">
        <v>640.37</v>
      </c>
      <c r="M44">
        <v>0.47</v>
      </c>
      <c r="N44">
        <v>13.97</v>
      </c>
      <c r="O44">
        <v>82.76</v>
      </c>
      <c r="P44">
        <v>66.239999999999995</v>
      </c>
      <c r="Q44">
        <v>7.56</v>
      </c>
      <c r="R44">
        <v>9.51</v>
      </c>
      <c r="S44">
        <v>2.73</v>
      </c>
      <c r="T44">
        <v>9.1300000000000008</v>
      </c>
      <c r="U44">
        <v>27.3</v>
      </c>
      <c r="V44" s="5">
        <v>96.45</v>
      </c>
      <c r="W44" s="5">
        <v>96.73</v>
      </c>
      <c r="X44" s="5">
        <v>98.67</v>
      </c>
      <c r="Y44" s="5">
        <v>3.6</v>
      </c>
      <c r="AD44" s="27" t="s">
        <v>126</v>
      </c>
      <c r="AE44" s="27" t="s">
        <v>290</v>
      </c>
      <c r="AG44" t="s">
        <v>24</v>
      </c>
      <c r="AH44" t="s">
        <v>18</v>
      </c>
      <c r="AI44" t="s">
        <v>63</v>
      </c>
      <c r="AJ44" t="s">
        <v>18</v>
      </c>
      <c r="AK44">
        <v>73.36</v>
      </c>
      <c r="AL44">
        <v>16.399999999999999</v>
      </c>
      <c r="AM44">
        <v>79.760000000000005</v>
      </c>
      <c r="AN44">
        <v>0.3755278604078191</v>
      </c>
      <c r="AO44" s="3">
        <v>80157.078447098495</v>
      </c>
      <c r="AP44">
        <v>649.4</v>
      </c>
      <c r="AQ44">
        <v>0.48</v>
      </c>
      <c r="AR44">
        <v>8.6300000000000008</v>
      </c>
      <c r="AS44">
        <v>27.33</v>
      </c>
      <c r="AT44">
        <v>61.07</v>
      </c>
      <c r="AU44">
        <v>8.2799999999999994</v>
      </c>
      <c r="AV44">
        <v>9.75</v>
      </c>
      <c r="AW44" s="5">
        <v>5.74</v>
      </c>
      <c r="AX44" s="5">
        <v>93.4</v>
      </c>
      <c r="AY44" s="5">
        <v>94.13</v>
      </c>
      <c r="AZ44" s="5">
        <v>96.81</v>
      </c>
    </row>
    <row r="45" spans="1:52" x14ac:dyDescent="0.25">
      <c r="A45">
        <v>3302908</v>
      </c>
      <c r="B45">
        <v>2010</v>
      </c>
      <c r="C45" t="s">
        <v>65</v>
      </c>
      <c r="D45" t="s">
        <v>18</v>
      </c>
      <c r="E45">
        <v>24642</v>
      </c>
      <c r="F45">
        <v>0.74</v>
      </c>
      <c r="G45">
        <v>0.82799999999999996</v>
      </c>
      <c r="H45">
        <v>0.67500000000000004</v>
      </c>
      <c r="I45">
        <v>0.21507572160645333</v>
      </c>
      <c r="J45" s="3">
        <v>147687.34828251699</v>
      </c>
      <c r="K45">
        <v>74.680000000000007</v>
      </c>
      <c r="L45">
        <v>801.63</v>
      </c>
      <c r="M45">
        <v>0.55000000000000004</v>
      </c>
      <c r="N45">
        <v>14.5</v>
      </c>
      <c r="O45">
        <v>81.709999999999994</v>
      </c>
      <c r="P45">
        <v>56.12</v>
      </c>
      <c r="Q45">
        <v>10.49</v>
      </c>
      <c r="R45">
        <v>9.2799999999999994</v>
      </c>
      <c r="S45">
        <v>2.2599999999999998</v>
      </c>
      <c r="T45">
        <v>7.89</v>
      </c>
      <c r="U45">
        <v>23.59</v>
      </c>
      <c r="V45" s="5">
        <v>90.41</v>
      </c>
      <c r="W45" s="5">
        <v>96.66</v>
      </c>
      <c r="X45" s="5">
        <v>99.24</v>
      </c>
      <c r="Y45" s="5">
        <v>7.21</v>
      </c>
      <c r="AD45" s="28" t="s">
        <v>118</v>
      </c>
      <c r="AE45" s="28" t="s">
        <v>287</v>
      </c>
      <c r="AG45" t="s">
        <v>48</v>
      </c>
      <c r="AH45" t="s">
        <v>48</v>
      </c>
      <c r="AI45" t="s">
        <v>64</v>
      </c>
      <c r="AJ45" t="s">
        <v>48</v>
      </c>
      <c r="AK45">
        <v>75.31</v>
      </c>
      <c r="AL45">
        <v>13.97</v>
      </c>
      <c r="AM45">
        <v>82.76</v>
      </c>
      <c r="AN45">
        <v>0.60588333425477903</v>
      </c>
      <c r="AO45" s="3">
        <v>684185.67811454402</v>
      </c>
      <c r="AP45">
        <v>640.37</v>
      </c>
      <c r="AQ45">
        <v>0.47</v>
      </c>
      <c r="AR45">
        <v>9.1300000000000008</v>
      </c>
      <c r="AS45">
        <v>27.3</v>
      </c>
      <c r="AT45">
        <v>66.239999999999995</v>
      </c>
      <c r="AU45">
        <v>7.56</v>
      </c>
      <c r="AV45">
        <v>9.51</v>
      </c>
      <c r="AW45" s="5">
        <v>3.6</v>
      </c>
      <c r="AX45" s="5">
        <v>96.45</v>
      </c>
      <c r="AY45" s="5">
        <v>96.73</v>
      </c>
      <c r="AZ45" s="5">
        <v>98.67</v>
      </c>
    </row>
    <row r="46" spans="1:52" x14ac:dyDescent="0.25">
      <c r="A46">
        <v>3303005</v>
      </c>
      <c r="B46">
        <v>2010</v>
      </c>
      <c r="C46" t="s">
        <v>66</v>
      </c>
      <c r="D46" t="s">
        <v>19</v>
      </c>
      <c r="E46">
        <v>26843</v>
      </c>
      <c r="F46">
        <v>0.69599999999999995</v>
      </c>
      <c r="G46">
        <v>0.80500000000000005</v>
      </c>
      <c r="H46">
        <v>0.64600000000000002</v>
      </c>
      <c r="I46">
        <v>0.85145437576532346</v>
      </c>
      <c r="J46" s="3">
        <v>114820.678923716</v>
      </c>
      <c r="K46">
        <v>73.319999999999993</v>
      </c>
      <c r="L46">
        <v>608.62</v>
      </c>
      <c r="M46">
        <v>0.5</v>
      </c>
      <c r="N46">
        <v>16.5</v>
      </c>
      <c r="O46">
        <v>79.7</v>
      </c>
      <c r="P46">
        <v>56.91</v>
      </c>
      <c r="Q46">
        <v>6.61</v>
      </c>
      <c r="R46">
        <v>8.7799999999999994</v>
      </c>
      <c r="S46">
        <v>1.84</v>
      </c>
      <c r="T46">
        <v>12.53</v>
      </c>
      <c r="U46">
        <v>32.42</v>
      </c>
      <c r="V46" s="5">
        <v>97.75</v>
      </c>
      <c r="W46" s="5">
        <v>98.6</v>
      </c>
      <c r="X46" s="5">
        <v>99.36</v>
      </c>
      <c r="Y46" s="5">
        <v>11.43</v>
      </c>
      <c r="AD46" s="28" t="s">
        <v>119</v>
      </c>
      <c r="AE46" s="28" t="s">
        <v>288</v>
      </c>
      <c r="AG46" t="s">
        <v>58</v>
      </c>
      <c r="AH46" t="s">
        <v>18</v>
      </c>
      <c r="AI46" t="s">
        <v>65</v>
      </c>
      <c r="AJ46" t="s">
        <v>18</v>
      </c>
      <c r="AK46">
        <v>74.680000000000007</v>
      </c>
      <c r="AL46">
        <v>14.5</v>
      </c>
      <c r="AM46">
        <v>81.709999999999994</v>
      </c>
      <c r="AN46">
        <v>0.21507572160645333</v>
      </c>
      <c r="AO46" s="3">
        <v>147687.34828251699</v>
      </c>
      <c r="AP46">
        <v>801.63</v>
      </c>
      <c r="AQ46">
        <v>0.55000000000000004</v>
      </c>
      <c r="AR46">
        <v>7.89</v>
      </c>
      <c r="AS46">
        <v>23.59</v>
      </c>
      <c r="AT46">
        <v>56.12</v>
      </c>
      <c r="AU46">
        <v>10.49</v>
      </c>
      <c r="AV46">
        <v>9.2799999999999994</v>
      </c>
      <c r="AW46" s="5">
        <v>7.21</v>
      </c>
      <c r="AX46" s="5">
        <v>90.41</v>
      </c>
      <c r="AY46" s="5">
        <v>96.66</v>
      </c>
      <c r="AZ46" s="5">
        <v>99.24</v>
      </c>
    </row>
    <row r="47" spans="1:52" x14ac:dyDescent="0.25">
      <c r="A47">
        <v>3303104</v>
      </c>
      <c r="B47">
        <v>2010</v>
      </c>
      <c r="C47" t="s">
        <v>67</v>
      </c>
      <c r="D47" t="s">
        <v>18</v>
      </c>
      <c r="E47">
        <v>15082</v>
      </c>
      <c r="F47">
        <v>0.70699999999999996</v>
      </c>
      <c r="G47">
        <v>0.80600000000000005</v>
      </c>
      <c r="H47">
        <v>0.68300000000000005</v>
      </c>
      <c r="I47">
        <v>0.45205090105447227</v>
      </c>
      <c r="J47" s="3">
        <v>68757.517626702902</v>
      </c>
      <c r="K47">
        <v>73.36</v>
      </c>
      <c r="L47">
        <v>653.23</v>
      </c>
      <c r="M47">
        <v>0.52</v>
      </c>
      <c r="N47">
        <v>16.399999999999999</v>
      </c>
      <c r="O47">
        <v>79.75</v>
      </c>
      <c r="P47">
        <v>52.95</v>
      </c>
      <c r="Q47">
        <v>10</v>
      </c>
      <c r="R47">
        <v>10.19</v>
      </c>
      <c r="S47">
        <v>1.35</v>
      </c>
      <c r="T47">
        <v>10.15</v>
      </c>
      <c r="U47">
        <v>32.47</v>
      </c>
      <c r="V47" s="5">
        <v>97.52</v>
      </c>
      <c r="W47" s="5">
        <v>98.28</v>
      </c>
      <c r="X47" s="5">
        <v>98.92</v>
      </c>
      <c r="Y47" s="5">
        <v>11.88</v>
      </c>
      <c r="AD47" s="28" t="s">
        <v>120</v>
      </c>
      <c r="AE47" s="28" t="s">
        <v>289</v>
      </c>
      <c r="AG47" t="s">
        <v>18</v>
      </c>
      <c r="AH47" t="s">
        <v>19</v>
      </c>
      <c r="AI47" t="s">
        <v>66</v>
      </c>
      <c r="AJ47" t="s">
        <v>19</v>
      </c>
      <c r="AK47">
        <v>73.319999999999993</v>
      </c>
      <c r="AL47">
        <v>16.5</v>
      </c>
      <c r="AM47">
        <v>79.7</v>
      </c>
      <c r="AN47">
        <v>0.85145437576532346</v>
      </c>
      <c r="AO47" s="3">
        <v>114820.678923716</v>
      </c>
      <c r="AP47">
        <v>608.62</v>
      </c>
      <c r="AQ47">
        <v>0.5</v>
      </c>
      <c r="AR47">
        <v>12.53</v>
      </c>
      <c r="AS47">
        <v>32.42</v>
      </c>
      <c r="AT47">
        <v>56.91</v>
      </c>
      <c r="AU47">
        <v>6.61</v>
      </c>
      <c r="AV47">
        <v>8.7799999999999994</v>
      </c>
      <c r="AW47" s="5">
        <v>11.43</v>
      </c>
      <c r="AX47" s="5">
        <v>97.75</v>
      </c>
      <c r="AY47" s="5">
        <v>98.6</v>
      </c>
      <c r="AZ47" s="5">
        <v>99.36</v>
      </c>
    </row>
    <row r="48" spans="1:52" x14ac:dyDescent="0.25">
      <c r="A48">
        <v>3303203</v>
      </c>
      <c r="B48">
        <v>2010</v>
      </c>
      <c r="C48" t="s">
        <v>68</v>
      </c>
      <c r="D48" t="s">
        <v>18</v>
      </c>
      <c r="E48">
        <v>157425</v>
      </c>
      <c r="F48">
        <v>0.73099999999999998</v>
      </c>
      <c r="G48">
        <v>0.81699999999999995</v>
      </c>
      <c r="H48">
        <v>0.71599999999999997</v>
      </c>
      <c r="I48">
        <v>0.42190994688029387</v>
      </c>
      <c r="J48" s="3">
        <v>744688.42991688696</v>
      </c>
      <c r="K48">
        <v>73.989999999999995</v>
      </c>
      <c r="L48">
        <v>755.26</v>
      </c>
      <c r="M48">
        <v>0.45</v>
      </c>
      <c r="N48">
        <v>15.75</v>
      </c>
      <c r="O48">
        <v>80.81</v>
      </c>
      <c r="P48">
        <v>71.47</v>
      </c>
      <c r="Q48">
        <v>9.1999999999999993</v>
      </c>
      <c r="R48">
        <v>9.75</v>
      </c>
      <c r="S48">
        <v>1.0900000000000001</v>
      </c>
      <c r="T48">
        <v>5.15</v>
      </c>
      <c r="U48">
        <v>19.04</v>
      </c>
      <c r="V48" s="5">
        <v>98.61</v>
      </c>
      <c r="W48" s="5">
        <v>96.98</v>
      </c>
      <c r="X48" s="5">
        <v>99.56</v>
      </c>
      <c r="Y48" s="5">
        <v>2.2200000000000002</v>
      </c>
      <c r="AG48" t="s">
        <v>24</v>
      </c>
      <c r="AH48" t="s">
        <v>18</v>
      </c>
      <c r="AI48" t="s">
        <v>67</v>
      </c>
      <c r="AJ48" t="s">
        <v>18</v>
      </c>
      <c r="AK48">
        <v>73.36</v>
      </c>
      <c r="AL48">
        <v>16.399999999999999</v>
      </c>
      <c r="AM48">
        <v>79.75</v>
      </c>
      <c r="AN48">
        <v>0.45205090105447227</v>
      </c>
      <c r="AO48" s="3">
        <v>68757.517626702902</v>
      </c>
      <c r="AP48">
        <v>653.23</v>
      </c>
      <c r="AQ48">
        <v>0.52</v>
      </c>
      <c r="AR48">
        <v>10.15</v>
      </c>
      <c r="AS48">
        <v>32.47</v>
      </c>
      <c r="AT48">
        <v>52.95</v>
      </c>
      <c r="AU48">
        <v>10</v>
      </c>
      <c r="AV48">
        <v>10.19</v>
      </c>
      <c r="AW48" s="5">
        <v>11.88</v>
      </c>
      <c r="AX48" s="5">
        <v>97.52</v>
      </c>
      <c r="AY48" s="5">
        <v>98.28</v>
      </c>
      <c r="AZ48" s="5">
        <v>98.92</v>
      </c>
    </row>
    <row r="49" spans="1:52" x14ac:dyDescent="0.25">
      <c r="A49">
        <v>3303302</v>
      </c>
      <c r="B49">
        <v>2010</v>
      </c>
      <c r="C49" t="s">
        <v>69</v>
      </c>
      <c r="D49" t="s">
        <v>58</v>
      </c>
      <c r="E49">
        <v>487562</v>
      </c>
      <c r="F49">
        <v>0.88700000000000001</v>
      </c>
      <c r="G49">
        <v>0.85399999999999998</v>
      </c>
      <c r="H49">
        <v>0.77300000000000002</v>
      </c>
      <c r="I49">
        <v>0.57971033618415657</v>
      </c>
      <c r="J49" s="3">
        <v>5003722.5228485102</v>
      </c>
      <c r="K49">
        <v>76.23</v>
      </c>
      <c r="L49">
        <v>2000.29</v>
      </c>
      <c r="M49">
        <v>0.59</v>
      </c>
      <c r="N49">
        <v>12.91</v>
      </c>
      <c r="O49">
        <v>84.14</v>
      </c>
      <c r="P49">
        <v>79.349999999999994</v>
      </c>
      <c r="Q49">
        <v>33.68</v>
      </c>
      <c r="R49">
        <v>9.68</v>
      </c>
      <c r="S49">
        <v>0.8</v>
      </c>
      <c r="T49">
        <v>3.34</v>
      </c>
      <c r="U49">
        <v>11.59</v>
      </c>
      <c r="V49" s="5">
        <v>98.88</v>
      </c>
      <c r="W49" s="5">
        <v>96.6</v>
      </c>
      <c r="X49" s="5">
        <v>98.63</v>
      </c>
      <c r="Y49" s="5">
        <v>2.34</v>
      </c>
      <c r="AG49" t="s">
        <v>58</v>
      </c>
      <c r="AH49" t="s">
        <v>18</v>
      </c>
      <c r="AI49" t="s">
        <v>68</v>
      </c>
      <c r="AJ49" t="s">
        <v>18</v>
      </c>
      <c r="AK49">
        <v>73.989999999999995</v>
      </c>
      <c r="AL49">
        <v>15.75</v>
      </c>
      <c r="AM49">
        <v>80.81</v>
      </c>
      <c r="AN49">
        <v>0.42190994688029387</v>
      </c>
      <c r="AO49" s="3">
        <v>744688.42991688696</v>
      </c>
      <c r="AP49">
        <v>755.26</v>
      </c>
      <c r="AQ49">
        <v>0.45</v>
      </c>
      <c r="AR49">
        <v>5.15</v>
      </c>
      <c r="AS49">
        <v>19.04</v>
      </c>
      <c r="AT49">
        <v>71.47</v>
      </c>
      <c r="AU49">
        <v>9.1999999999999993</v>
      </c>
      <c r="AV49">
        <v>9.75</v>
      </c>
      <c r="AW49" s="5">
        <v>2.2200000000000002</v>
      </c>
      <c r="AX49" s="5">
        <v>98.61</v>
      </c>
      <c r="AY49" s="5">
        <v>96.98</v>
      </c>
      <c r="AZ49" s="5">
        <v>99.56</v>
      </c>
    </row>
    <row r="50" spans="1:52" x14ac:dyDescent="0.25">
      <c r="A50">
        <v>3303401</v>
      </c>
      <c r="B50">
        <v>2010</v>
      </c>
      <c r="C50" t="s">
        <v>70</v>
      </c>
      <c r="D50" t="s">
        <v>18</v>
      </c>
      <c r="E50">
        <v>182082</v>
      </c>
      <c r="F50">
        <v>0.75800000000000001</v>
      </c>
      <c r="G50">
        <v>0.84599999999999997</v>
      </c>
      <c r="H50">
        <v>0.64500000000000002</v>
      </c>
      <c r="I50">
        <v>1.995589325551945</v>
      </c>
      <c r="J50" s="3">
        <v>1265335.45472436</v>
      </c>
      <c r="K50">
        <v>75.77</v>
      </c>
      <c r="L50">
        <v>894.75</v>
      </c>
      <c r="M50">
        <v>0.51</v>
      </c>
      <c r="N50">
        <v>13.21</v>
      </c>
      <c r="O50">
        <v>83.35</v>
      </c>
      <c r="P50">
        <v>55.03</v>
      </c>
      <c r="Q50">
        <v>11.77</v>
      </c>
      <c r="R50">
        <v>9.0299999999999994</v>
      </c>
      <c r="S50">
        <v>0.56999999999999995</v>
      </c>
      <c r="T50">
        <v>4.08</v>
      </c>
      <c r="U50">
        <v>15.12</v>
      </c>
      <c r="V50" s="5">
        <v>89.24</v>
      </c>
      <c r="W50" s="5">
        <v>95.04</v>
      </c>
      <c r="X50" s="5">
        <v>99.54</v>
      </c>
      <c r="Y50" s="5">
        <v>5.27</v>
      </c>
      <c r="AG50" t="s">
        <v>58</v>
      </c>
      <c r="AH50" t="s">
        <v>58</v>
      </c>
      <c r="AI50" t="s">
        <v>69</v>
      </c>
      <c r="AJ50" t="s">
        <v>58</v>
      </c>
      <c r="AK50">
        <v>76.23</v>
      </c>
      <c r="AL50">
        <v>12.91</v>
      </c>
      <c r="AM50">
        <v>84.14</v>
      </c>
      <c r="AN50">
        <v>0.57971033618415657</v>
      </c>
      <c r="AO50" s="3">
        <v>5003722.5228485102</v>
      </c>
      <c r="AP50">
        <v>2000.29</v>
      </c>
      <c r="AQ50">
        <v>0.59</v>
      </c>
      <c r="AR50">
        <v>3.34</v>
      </c>
      <c r="AS50">
        <v>11.59</v>
      </c>
      <c r="AT50">
        <v>79.349999999999994</v>
      </c>
      <c r="AU50">
        <v>33.68</v>
      </c>
      <c r="AV50">
        <v>9.68</v>
      </c>
      <c r="AW50" s="5">
        <v>2.34</v>
      </c>
      <c r="AX50" s="5">
        <v>98.88</v>
      </c>
      <c r="AY50" s="5">
        <v>96.6</v>
      </c>
      <c r="AZ50" s="5">
        <v>98.63</v>
      </c>
    </row>
    <row r="51" spans="1:52" x14ac:dyDescent="0.25">
      <c r="A51">
        <v>3303500</v>
      </c>
      <c r="B51">
        <v>2010</v>
      </c>
      <c r="C51" t="s">
        <v>71</v>
      </c>
      <c r="D51" t="s">
        <v>19</v>
      </c>
      <c r="E51">
        <v>796257</v>
      </c>
      <c r="F51">
        <v>0.69099999999999995</v>
      </c>
      <c r="G51">
        <v>0.81799999999999995</v>
      </c>
      <c r="H51">
        <v>0.64100000000000001</v>
      </c>
      <c r="I51">
        <v>0.7637146165153389</v>
      </c>
      <c r="J51" s="3">
        <v>4237400.67261313</v>
      </c>
      <c r="K51">
        <v>74.08</v>
      </c>
      <c r="L51">
        <v>591</v>
      </c>
      <c r="M51">
        <v>0.48</v>
      </c>
      <c r="N51">
        <v>15.35</v>
      </c>
      <c r="O51">
        <v>81.73</v>
      </c>
      <c r="P51">
        <v>60.37</v>
      </c>
      <c r="Q51">
        <v>6.5</v>
      </c>
      <c r="R51">
        <v>9.25</v>
      </c>
      <c r="S51">
        <v>3.38</v>
      </c>
      <c r="T51">
        <v>10.56</v>
      </c>
      <c r="U51">
        <v>30.43</v>
      </c>
      <c r="V51" s="5">
        <v>96.48</v>
      </c>
      <c r="W51" s="5">
        <v>91.29</v>
      </c>
      <c r="X51" s="5">
        <v>95.39</v>
      </c>
      <c r="Y51" s="5">
        <v>4.8899999999999997</v>
      </c>
      <c r="AG51" t="s">
        <v>58</v>
      </c>
      <c r="AH51" t="s">
        <v>18</v>
      </c>
      <c r="AI51" t="s">
        <v>70</v>
      </c>
      <c r="AJ51" t="s">
        <v>18</v>
      </c>
      <c r="AK51">
        <v>75.77</v>
      </c>
      <c r="AL51">
        <v>13.21</v>
      </c>
      <c r="AM51">
        <v>83.35</v>
      </c>
      <c r="AN51">
        <v>1.995589325551945</v>
      </c>
      <c r="AO51" s="3">
        <v>1265335.45472436</v>
      </c>
      <c r="AP51">
        <v>894.75</v>
      </c>
      <c r="AQ51">
        <v>0.51</v>
      </c>
      <c r="AR51">
        <v>4.08</v>
      </c>
      <c r="AS51">
        <v>15.12</v>
      </c>
      <c r="AT51">
        <v>55.03</v>
      </c>
      <c r="AU51">
        <v>11.77</v>
      </c>
      <c r="AV51">
        <v>9.0299999999999994</v>
      </c>
      <c r="AW51" s="5">
        <v>5.27</v>
      </c>
      <c r="AX51" s="5">
        <v>89.24</v>
      </c>
      <c r="AY51" s="5">
        <v>95.04</v>
      </c>
      <c r="AZ51" s="5">
        <v>99.54</v>
      </c>
    </row>
    <row r="52" spans="1:52" x14ac:dyDescent="0.25">
      <c r="A52">
        <v>3303609</v>
      </c>
      <c r="B52">
        <v>2010</v>
      </c>
      <c r="C52" t="s">
        <v>72</v>
      </c>
      <c r="D52" t="s">
        <v>19</v>
      </c>
      <c r="E52">
        <v>47124</v>
      </c>
      <c r="F52">
        <v>0.68899999999999995</v>
      </c>
      <c r="G52">
        <v>0.81200000000000006</v>
      </c>
      <c r="H52">
        <v>0.66600000000000004</v>
      </c>
      <c r="I52">
        <v>0.74758216519211296</v>
      </c>
      <c r="J52" s="3">
        <v>222253.155240733</v>
      </c>
      <c r="K52">
        <v>73.73</v>
      </c>
      <c r="L52">
        <v>580.49</v>
      </c>
      <c r="M52">
        <v>0.44</v>
      </c>
      <c r="N52">
        <v>15.9</v>
      </c>
      <c r="O52">
        <v>80.31</v>
      </c>
      <c r="P52">
        <v>59.69</v>
      </c>
      <c r="Q52">
        <v>6.53</v>
      </c>
      <c r="R52">
        <v>9.17</v>
      </c>
      <c r="S52">
        <v>3.71</v>
      </c>
      <c r="T52">
        <v>9.5299999999999994</v>
      </c>
      <c r="U52">
        <v>27.68</v>
      </c>
      <c r="V52" s="5">
        <v>89.26</v>
      </c>
      <c r="W52" s="5">
        <v>95.78</v>
      </c>
      <c r="X52" s="5">
        <v>99.51</v>
      </c>
      <c r="Y52" s="5">
        <v>5.81</v>
      </c>
      <c r="AG52" t="s">
        <v>48</v>
      </c>
      <c r="AH52" t="s">
        <v>19</v>
      </c>
      <c r="AI52" t="s">
        <v>71</v>
      </c>
      <c r="AJ52" t="s">
        <v>19</v>
      </c>
      <c r="AK52">
        <v>74.08</v>
      </c>
      <c r="AL52">
        <v>15.35</v>
      </c>
      <c r="AM52">
        <v>81.73</v>
      </c>
      <c r="AN52">
        <v>0.7637146165153389</v>
      </c>
      <c r="AO52" s="3">
        <v>4237400.67261313</v>
      </c>
      <c r="AP52">
        <v>591</v>
      </c>
      <c r="AQ52">
        <v>0.48</v>
      </c>
      <c r="AR52">
        <v>10.56</v>
      </c>
      <c r="AS52">
        <v>30.43</v>
      </c>
      <c r="AT52">
        <v>60.37</v>
      </c>
      <c r="AU52">
        <v>6.5</v>
      </c>
      <c r="AV52">
        <v>9.25</v>
      </c>
      <c r="AW52" s="5">
        <v>4.8899999999999997</v>
      </c>
      <c r="AX52" s="5">
        <v>96.48</v>
      </c>
      <c r="AY52" s="5">
        <v>91.29</v>
      </c>
      <c r="AZ52" s="5">
        <v>95.39</v>
      </c>
    </row>
    <row r="53" spans="1:52" x14ac:dyDescent="0.25">
      <c r="A53">
        <v>3303708</v>
      </c>
      <c r="B53">
        <v>2010</v>
      </c>
      <c r="C53" t="s">
        <v>73</v>
      </c>
      <c r="D53" t="s">
        <v>19</v>
      </c>
      <c r="E53">
        <v>41084</v>
      </c>
      <c r="F53">
        <v>0.69699999999999995</v>
      </c>
      <c r="G53">
        <v>0.81200000000000006</v>
      </c>
      <c r="H53">
        <v>0.61</v>
      </c>
      <c r="I53">
        <v>1.1005293637004765</v>
      </c>
      <c r="J53" s="3">
        <v>237412.09628870699</v>
      </c>
      <c r="K53">
        <v>73.7</v>
      </c>
      <c r="L53">
        <v>613.55999999999995</v>
      </c>
      <c r="M53">
        <v>0.5</v>
      </c>
      <c r="N53">
        <v>15.9</v>
      </c>
      <c r="O53">
        <v>80.260000000000005</v>
      </c>
      <c r="P53">
        <v>52.66</v>
      </c>
      <c r="Q53">
        <v>6.77</v>
      </c>
      <c r="R53">
        <v>9.0299999999999994</v>
      </c>
      <c r="S53">
        <v>2.35</v>
      </c>
      <c r="T53">
        <v>10.9</v>
      </c>
      <c r="U53">
        <v>31.75</v>
      </c>
      <c r="V53" s="5">
        <v>97.22</v>
      </c>
      <c r="W53" s="5">
        <v>97.96</v>
      </c>
      <c r="X53" s="5">
        <v>97.79</v>
      </c>
      <c r="Y53" s="5">
        <v>6.42</v>
      </c>
      <c r="AG53" t="s">
        <v>18</v>
      </c>
      <c r="AH53" t="s">
        <v>19</v>
      </c>
      <c r="AI53" t="s">
        <v>72</v>
      </c>
      <c r="AJ53" t="s">
        <v>19</v>
      </c>
      <c r="AK53">
        <v>73.73</v>
      </c>
      <c r="AL53">
        <v>15.9</v>
      </c>
      <c r="AM53">
        <v>80.31</v>
      </c>
      <c r="AN53">
        <v>0.74758216519211296</v>
      </c>
      <c r="AO53" s="3">
        <v>222253.155240733</v>
      </c>
      <c r="AP53">
        <v>580.49</v>
      </c>
      <c r="AQ53">
        <v>0.44</v>
      </c>
      <c r="AR53">
        <v>9.5299999999999994</v>
      </c>
      <c r="AS53">
        <v>27.68</v>
      </c>
      <c r="AT53">
        <v>59.69</v>
      </c>
      <c r="AU53">
        <v>6.53</v>
      </c>
      <c r="AV53">
        <v>9.17</v>
      </c>
      <c r="AW53" s="5">
        <v>5.81</v>
      </c>
      <c r="AX53" s="5">
        <v>89.26</v>
      </c>
      <c r="AY53" s="5">
        <v>95.78</v>
      </c>
      <c r="AZ53" s="5">
        <v>99.51</v>
      </c>
    </row>
    <row r="54" spans="1:52" x14ac:dyDescent="0.25">
      <c r="A54">
        <v>3303807</v>
      </c>
      <c r="B54">
        <v>2010</v>
      </c>
      <c r="C54" t="s">
        <v>74</v>
      </c>
      <c r="D54" t="s">
        <v>18</v>
      </c>
      <c r="E54">
        <v>37533</v>
      </c>
      <c r="F54">
        <v>0.72599999999999998</v>
      </c>
      <c r="G54">
        <v>0.84199999999999997</v>
      </c>
      <c r="H54">
        <v>0.54400000000000004</v>
      </c>
      <c r="I54">
        <v>6.9227992530479593E-2</v>
      </c>
      <c r="J54" s="3">
        <v>282355.65665914398</v>
      </c>
      <c r="K54">
        <v>75.52</v>
      </c>
      <c r="L54">
        <v>734.36</v>
      </c>
      <c r="M54">
        <v>0.52</v>
      </c>
      <c r="N54">
        <v>13.4</v>
      </c>
      <c r="O54">
        <v>82.91</v>
      </c>
      <c r="P54">
        <v>51.16</v>
      </c>
      <c r="Q54">
        <v>9.2100000000000009</v>
      </c>
      <c r="R54">
        <v>7.92</v>
      </c>
      <c r="S54">
        <v>4.03</v>
      </c>
      <c r="T54">
        <v>9.5</v>
      </c>
      <c r="U54">
        <v>25.41</v>
      </c>
      <c r="V54" s="5">
        <v>81.38</v>
      </c>
      <c r="W54" s="5">
        <v>94.08</v>
      </c>
      <c r="X54" s="5">
        <v>98.3</v>
      </c>
      <c r="Y54" s="5">
        <v>8.77</v>
      </c>
      <c r="AG54" t="s">
        <v>19</v>
      </c>
      <c r="AH54" t="s">
        <v>19</v>
      </c>
      <c r="AI54" t="s">
        <v>73</v>
      </c>
      <c r="AJ54" t="s">
        <v>19</v>
      </c>
      <c r="AK54">
        <v>73.7</v>
      </c>
      <c r="AL54">
        <v>15.9</v>
      </c>
      <c r="AM54">
        <v>80.260000000000005</v>
      </c>
      <c r="AN54">
        <v>1.1005293637004765</v>
      </c>
      <c r="AO54" s="3">
        <v>237412.09628870699</v>
      </c>
      <c r="AP54">
        <v>613.55999999999995</v>
      </c>
      <c r="AQ54">
        <v>0.5</v>
      </c>
      <c r="AR54">
        <v>10.9</v>
      </c>
      <c r="AS54">
        <v>31.75</v>
      </c>
      <c r="AT54">
        <v>52.66</v>
      </c>
      <c r="AU54">
        <v>6.77</v>
      </c>
      <c r="AV54">
        <v>9.0299999999999994</v>
      </c>
      <c r="AW54" s="5">
        <v>6.42</v>
      </c>
      <c r="AX54" s="5">
        <v>97.22</v>
      </c>
      <c r="AY54" s="5">
        <v>97.96</v>
      </c>
      <c r="AZ54" s="5">
        <v>97.79</v>
      </c>
    </row>
    <row r="55" spans="1:52" x14ac:dyDescent="0.25">
      <c r="A55">
        <v>3303856</v>
      </c>
      <c r="B55">
        <v>2010</v>
      </c>
      <c r="C55" t="s">
        <v>75</v>
      </c>
      <c r="D55" t="s">
        <v>19</v>
      </c>
      <c r="E55">
        <v>26359</v>
      </c>
      <c r="F55">
        <v>0.68300000000000005</v>
      </c>
      <c r="G55">
        <v>0.80600000000000005</v>
      </c>
      <c r="H55">
        <v>0.54900000000000004</v>
      </c>
      <c r="I55">
        <v>0.79012633007853539</v>
      </c>
      <c r="J55" s="3">
        <v>122259.419375903</v>
      </c>
      <c r="K55">
        <v>73.34</v>
      </c>
      <c r="L55">
        <v>562.52</v>
      </c>
      <c r="M55">
        <v>0.56000000000000005</v>
      </c>
      <c r="N55">
        <v>16.399999999999999</v>
      </c>
      <c r="O55">
        <v>79.73</v>
      </c>
      <c r="P55">
        <v>38.909999999999997</v>
      </c>
      <c r="Q55">
        <v>5.29</v>
      </c>
      <c r="R55">
        <v>8.5</v>
      </c>
      <c r="S55">
        <v>4.28</v>
      </c>
      <c r="T55">
        <v>16.13</v>
      </c>
      <c r="U55">
        <v>39.630000000000003</v>
      </c>
      <c r="V55" s="5">
        <v>89.55</v>
      </c>
      <c r="W55" s="5">
        <v>93.56</v>
      </c>
      <c r="X55" s="5">
        <v>97.11</v>
      </c>
      <c r="Y55" s="5">
        <v>13.1</v>
      </c>
      <c r="AG55" t="s">
        <v>24</v>
      </c>
      <c r="AH55" t="s">
        <v>18</v>
      </c>
      <c r="AI55" t="s">
        <v>74</v>
      </c>
      <c r="AJ55" t="s">
        <v>18</v>
      </c>
      <c r="AK55">
        <v>75.52</v>
      </c>
      <c r="AL55">
        <v>13.4</v>
      </c>
      <c r="AM55">
        <v>82.91</v>
      </c>
      <c r="AN55">
        <v>6.9227992530479593E-2</v>
      </c>
      <c r="AO55" s="3">
        <v>282355.65665914398</v>
      </c>
      <c r="AP55">
        <v>734.36</v>
      </c>
      <c r="AQ55">
        <v>0.52</v>
      </c>
      <c r="AR55">
        <v>9.5</v>
      </c>
      <c r="AS55">
        <v>25.41</v>
      </c>
      <c r="AT55">
        <v>51.16</v>
      </c>
      <c r="AU55">
        <v>9.2100000000000009</v>
      </c>
      <c r="AV55">
        <v>7.92</v>
      </c>
      <c r="AW55" s="5">
        <v>8.77</v>
      </c>
      <c r="AX55" s="5">
        <v>81.38</v>
      </c>
      <c r="AY55" s="5">
        <v>94.08</v>
      </c>
      <c r="AZ55" s="5">
        <v>98.3</v>
      </c>
    </row>
    <row r="56" spans="1:52" x14ac:dyDescent="0.25">
      <c r="A56">
        <v>3303906</v>
      </c>
      <c r="B56">
        <v>2010</v>
      </c>
      <c r="C56" t="s">
        <v>76</v>
      </c>
      <c r="D56" t="s">
        <v>18</v>
      </c>
      <c r="E56">
        <v>295917</v>
      </c>
      <c r="F56">
        <v>0.76300000000000001</v>
      </c>
      <c r="G56">
        <v>0.84699999999999998</v>
      </c>
      <c r="H56">
        <v>0.63900000000000001</v>
      </c>
      <c r="I56">
        <v>1.2941932549523474</v>
      </c>
      <c r="J56" s="3">
        <v>3151555.8650567499</v>
      </c>
      <c r="K56">
        <v>75.790000000000006</v>
      </c>
      <c r="L56">
        <v>922.49</v>
      </c>
      <c r="M56">
        <v>0.55000000000000004</v>
      </c>
      <c r="N56">
        <v>12.86</v>
      </c>
      <c r="O56">
        <v>83.23</v>
      </c>
      <c r="P56">
        <v>56.59</v>
      </c>
      <c r="Q56">
        <v>12.08</v>
      </c>
      <c r="R56">
        <v>9.36</v>
      </c>
      <c r="S56">
        <v>1.5</v>
      </c>
      <c r="T56">
        <v>5.94</v>
      </c>
      <c r="U56">
        <v>20.7</v>
      </c>
      <c r="V56" s="5">
        <v>77.38</v>
      </c>
      <c r="W56" s="5">
        <v>97.05</v>
      </c>
      <c r="X56" s="5">
        <v>99.21</v>
      </c>
      <c r="Y56" s="5">
        <v>4.1900000000000004</v>
      </c>
      <c r="AG56" t="s">
        <v>19</v>
      </c>
      <c r="AH56" t="s">
        <v>19</v>
      </c>
      <c r="AI56" t="s">
        <v>75</v>
      </c>
      <c r="AJ56" t="s">
        <v>19</v>
      </c>
      <c r="AK56">
        <v>73.34</v>
      </c>
      <c r="AL56">
        <v>16.399999999999999</v>
      </c>
      <c r="AM56">
        <v>79.73</v>
      </c>
      <c r="AN56">
        <v>0.79012633007853539</v>
      </c>
      <c r="AO56" s="3">
        <v>122259.419375903</v>
      </c>
      <c r="AP56">
        <v>562.52</v>
      </c>
      <c r="AQ56">
        <v>0.56000000000000005</v>
      </c>
      <c r="AR56">
        <v>16.13</v>
      </c>
      <c r="AS56">
        <v>39.630000000000003</v>
      </c>
      <c r="AT56">
        <v>38.909999999999997</v>
      </c>
      <c r="AU56">
        <v>5.29</v>
      </c>
      <c r="AV56">
        <v>8.5</v>
      </c>
      <c r="AW56" s="5">
        <v>13.1</v>
      </c>
      <c r="AX56" s="5">
        <v>89.55</v>
      </c>
      <c r="AY56" s="5">
        <v>93.56</v>
      </c>
      <c r="AZ56" s="5">
        <v>97.11</v>
      </c>
    </row>
    <row r="57" spans="1:52" x14ac:dyDescent="0.25">
      <c r="A57">
        <v>3303955</v>
      </c>
      <c r="B57">
        <v>2010</v>
      </c>
      <c r="C57" t="s">
        <v>77</v>
      </c>
      <c r="D57" t="s">
        <v>19</v>
      </c>
      <c r="E57">
        <v>22719</v>
      </c>
      <c r="F57">
        <v>0.70899999999999996</v>
      </c>
      <c r="G57">
        <v>0.80100000000000005</v>
      </c>
      <c r="H57">
        <v>0.64300000000000002</v>
      </c>
      <c r="I57">
        <v>0.85519815200985783</v>
      </c>
      <c r="J57" s="3">
        <v>92718.795538160193</v>
      </c>
      <c r="K57">
        <v>73.03</v>
      </c>
      <c r="L57">
        <v>657.99</v>
      </c>
      <c r="M57">
        <v>0.51</v>
      </c>
      <c r="N57">
        <v>16.899999999999999</v>
      </c>
      <c r="O57">
        <v>79.260000000000005</v>
      </c>
      <c r="P57">
        <v>57.1</v>
      </c>
      <c r="Q57">
        <v>8.2799999999999994</v>
      </c>
      <c r="R57">
        <v>8.4600000000000009</v>
      </c>
      <c r="S57">
        <v>2.89</v>
      </c>
      <c r="T57">
        <v>10.4</v>
      </c>
      <c r="U57">
        <v>29.93</v>
      </c>
      <c r="V57" s="5">
        <v>97.47</v>
      </c>
      <c r="W57" s="5">
        <v>98.62</v>
      </c>
      <c r="X57" s="5">
        <v>99.64</v>
      </c>
      <c r="Y57" s="5">
        <v>5.61</v>
      </c>
      <c r="AG57" t="s">
        <v>58</v>
      </c>
      <c r="AH57" t="s">
        <v>18</v>
      </c>
      <c r="AI57" t="s">
        <v>76</v>
      </c>
      <c r="AJ57" t="s">
        <v>18</v>
      </c>
      <c r="AK57">
        <v>75.790000000000006</v>
      </c>
      <c r="AL57">
        <v>12.86</v>
      </c>
      <c r="AM57">
        <v>83.23</v>
      </c>
      <c r="AN57">
        <v>1.2941932549523474</v>
      </c>
      <c r="AO57" s="3">
        <v>3151555.8650567499</v>
      </c>
      <c r="AP57">
        <v>922.49</v>
      </c>
      <c r="AQ57">
        <v>0.55000000000000004</v>
      </c>
      <c r="AR57">
        <v>5.94</v>
      </c>
      <c r="AS57">
        <v>20.7</v>
      </c>
      <c r="AT57">
        <v>56.59</v>
      </c>
      <c r="AU57">
        <v>12.08</v>
      </c>
      <c r="AV57">
        <v>9.36</v>
      </c>
      <c r="AW57" s="5">
        <v>4.1900000000000004</v>
      </c>
      <c r="AX57" s="5">
        <v>77.38</v>
      </c>
      <c r="AY57" s="5">
        <v>97.05</v>
      </c>
      <c r="AZ57" s="5">
        <v>99.21</v>
      </c>
    </row>
    <row r="58" spans="1:52" x14ac:dyDescent="0.25">
      <c r="A58">
        <v>3304003</v>
      </c>
      <c r="B58">
        <v>2010</v>
      </c>
      <c r="C58" t="s">
        <v>78</v>
      </c>
      <c r="D58" t="s">
        <v>19</v>
      </c>
      <c r="E58">
        <v>26314</v>
      </c>
      <c r="F58">
        <v>0.71399999999999997</v>
      </c>
      <c r="G58">
        <v>0.80300000000000005</v>
      </c>
      <c r="H58">
        <v>0.62</v>
      </c>
      <c r="I58">
        <v>1.515152253673052</v>
      </c>
      <c r="J58" s="3">
        <v>466951.25357730302</v>
      </c>
      <c r="K58">
        <v>73.16</v>
      </c>
      <c r="L58">
        <v>678.3</v>
      </c>
      <c r="M58">
        <v>0.5</v>
      </c>
      <c r="N58">
        <v>16.7</v>
      </c>
      <c r="O58">
        <v>79.459999999999994</v>
      </c>
      <c r="P58">
        <v>54.07</v>
      </c>
      <c r="Q58">
        <v>9.57</v>
      </c>
      <c r="R58">
        <v>9.06</v>
      </c>
      <c r="S58">
        <v>2.8</v>
      </c>
      <c r="T58">
        <v>9.58</v>
      </c>
      <c r="U58">
        <v>27.89</v>
      </c>
      <c r="V58" s="5">
        <v>96.15</v>
      </c>
      <c r="W58" s="5">
        <v>96.88</v>
      </c>
      <c r="X58" s="5">
        <v>99.65</v>
      </c>
      <c r="Y58" s="5">
        <v>7.6</v>
      </c>
      <c r="AG58" t="s">
        <v>24</v>
      </c>
      <c r="AH58" t="s">
        <v>19</v>
      </c>
      <c r="AI58" t="s">
        <v>77</v>
      </c>
      <c r="AJ58" t="s">
        <v>19</v>
      </c>
      <c r="AK58">
        <v>73.03</v>
      </c>
      <c r="AL58">
        <v>16.899999999999999</v>
      </c>
      <c r="AM58">
        <v>79.260000000000005</v>
      </c>
      <c r="AN58">
        <v>0.85519815200985783</v>
      </c>
      <c r="AO58" s="3">
        <v>92718.795538160193</v>
      </c>
      <c r="AP58">
        <v>657.99</v>
      </c>
      <c r="AQ58">
        <v>0.51</v>
      </c>
      <c r="AR58">
        <v>10.4</v>
      </c>
      <c r="AS58">
        <v>29.93</v>
      </c>
      <c r="AT58">
        <v>57.1</v>
      </c>
      <c r="AU58">
        <v>8.2799999999999994</v>
      </c>
      <c r="AV58">
        <v>8.4600000000000009</v>
      </c>
      <c r="AW58" s="5">
        <v>5.61</v>
      </c>
      <c r="AX58" s="5">
        <v>97.47</v>
      </c>
      <c r="AY58" s="5">
        <v>98.62</v>
      </c>
      <c r="AZ58" s="5">
        <v>99.64</v>
      </c>
    </row>
    <row r="59" spans="1:52" x14ac:dyDescent="0.25">
      <c r="A59">
        <v>3304102</v>
      </c>
      <c r="B59">
        <v>2010</v>
      </c>
      <c r="C59" t="s">
        <v>79</v>
      </c>
      <c r="D59" t="s">
        <v>19</v>
      </c>
      <c r="E59">
        <v>17760</v>
      </c>
      <c r="F59">
        <v>0.69799999999999995</v>
      </c>
      <c r="G59">
        <v>0.80200000000000005</v>
      </c>
      <c r="H59">
        <v>0.60599999999999998</v>
      </c>
      <c r="I59">
        <v>0.84413174960519644</v>
      </c>
      <c r="J59" s="3">
        <v>83957.988207100396</v>
      </c>
      <c r="K59">
        <v>73.11</v>
      </c>
      <c r="L59">
        <v>615.63</v>
      </c>
      <c r="M59">
        <v>0.56000000000000005</v>
      </c>
      <c r="N59">
        <v>16.8</v>
      </c>
      <c r="O59">
        <v>79.38</v>
      </c>
      <c r="P59">
        <v>47.19</v>
      </c>
      <c r="Q59">
        <v>8.69</v>
      </c>
      <c r="R59">
        <v>9.14</v>
      </c>
      <c r="S59">
        <v>9.34</v>
      </c>
      <c r="T59">
        <v>18.05</v>
      </c>
      <c r="U59">
        <v>39.520000000000003</v>
      </c>
      <c r="V59" s="5">
        <v>93.13</v>
      </c>
      <c r="W59" s="5">
        <v>94.22</v>
      </c>
      <c r="X59" s="5">
        <v>98.54</v>
      </c>
      <c r="Y59" s="5">
        <v>12.25</v>
      </c>
      <c r="AG59" t="s">
        <v>24</v>
      </c>
      <c r="AH59" t="s">
        <v>19</v>
      </c>
      <c r="AI59" t="s">
        <v>78</v>
      </c>
      <c r="AJ59" t="s">
        <v>19</v>
      </c>
      <c r="AK59">
        <v>73.16</v>
      </c>
      <c r="AL59">
        <v>16.7</v>
      </c>
      <c r="AM59">
        <v>79.459999999999994</v>
      </c>
      <c r="AN59">
        <v>1.515152253673052</v>
      </c>
      <c r="AO59" s="3">
        <v>466951.25357730302</v>
      </c>
      <c r="AP59">
        <v>678.3</v>
      </c>
      <c r="AQ59">
        <v>0.5</v>
      </c>
      <c r="AR59">
        <v>9.58</v>
      </c>
      <c r="AS59">
        <v>27.89</v>
      </c>
      <c r="AT59">
        <v>54.07</v>
      </c>
      <c r="AU59">
        <v>9.57</v>
      </c>
      <c r="AV59">
        <v>9.06</v>
      </c>
      <c r="AW59" s="5">
        <v>7.6</v>
      </c>
      <c r="AX59" s="5">
        <v>96.15</v>
      </c>
      <c r="AY59" s="5">
        <v>96.88</v>
      </c>
      <c r="AZ59" s="5">
        <v>99.65</v>
      </c>
    </row>
    <row r="60" spans="1:52" x14ac:dyDescent="0.25">
      <c r="A60">
        <v>3304110</v>
      </c>
      <c r="B60">
        <v>2010</v>
      </c>
      <c r="C60" t="s">
        <v>80</v>
      </c>
      <c r="D60" t="s">
        <v>19</v>
      </c>
      <c r="E60">
        <v>16592</v>
      </c>
      <c r="F60">
        <v>0.68799999999999994</v>
      </c>
      <c r="G60">
        <v>0.81699999999999995</v>
      </c>
      <c r="H60">
        <v>0.64500000000000002</v>
      </c>
      <c r="I60">
        <v>3.8569380933761437</v>
      </c>
      <c r="J60" s="3">
        <v>2150806.2804213702</v>
      </c>
      <c r="K60">
        <v>74.010000000000005</v>
      </c>
      <c r="L60">
        <v>577.07000000000005</v>
      </c>
      <c r="M60">
        <v>0.42</v>
      </c>
      <c r="N60">
        <v>15.5</v>
      </c>
      <c r="O60">
        <v>80.73</v>
      </c>
      <c r="P60">
        <v>53.02</v>
      </c>
      <c r="Q60">
        <v>6.19</v>
      </c>
      <c r="R60">
        <v>8.9700000000000006</v>
      </c>
      <c r="S60">
        <v>1.29</v>
      </c>
      <c r="T60">
        <v>6.44</v>
      </c>
      <c r="U60">
        <v>24.8</v>
      </c>
      <c r="V60" s="5">
        <v>99.11</v>
      </c>
      <c r="W60" s="5">
        <v>97.86</v>
      </c>
      <c r="X60" s="5">
        <v>98.87</v>
      </c>
      <c r="Y60" s="5">
        <v>6.74</v>
      </c>
      <c r="AG60" t="s">
        <v>19</v>
      </c>
      <c r="AH60" t="s">
        <v>19</v>
      </c>
      <c r="AI60" t="s">
        <v>79</v>
      </c>
      <c r="AJ60" t="s">
        <v>19</v>
      </c>
      <c r="AK60">
        <v>73.11</v>
      </c>
      <c r="AL60">
        <v>16.8</v>
      </c>
      <c r="AM60">
        <v>79.38</v>
      </c>
      <c r="AN60">
        <v>0.84413174960519644</v>
      </c>
      <c r="AO60" s="3">
        <v>83957.988207100396</v>
      </c>
      <c r="AP60">
        <v>615.63</v>
      </c>
      <c r="AQ60">
        <v>0.56000000000000005</v>
      </c>
      <c r="AR60">
        <v>18.05</v>
      </c>
      <c r="AS60">
        <v>39.520000000000003</v>
      </c>
      <c r="AT60">
        <v>47.19</v>
      </c>
      <c r="AU60">
        <v>8.69</v>
      </c>
      <c r="AV60">
        <v>9.14</v>
      </c>
      <c r="AW60" s="5">
        <v>12.25</v>
      </c>
      <c r="AX60" s="5">
        <v>93.13</v>
      </c>
      <c r="AY60" s="5">
        <v>94.22</v>
      </c>
      <c r="AZ60" s="5">
        <v>98.54</v>
      </c>
    </row>
    <row r="61" spans="1:52" x14ac:dyDescent="0.25">
      <c r="A61">
        <v>3304128</v>
      </c>
      <c r="B61">
        <v>2010</v>
      </c>
      <c r="C61" t="s">
        <v>81</v>
      </c>
      <c r="D61" t="s">
        <v>19</v>
      </c>
      <c r="E61">
        <v>12793</v>
      </c>
      <c r="F61">
        <v>0.67600000000000005</v>
      </c>
      <c r="G61">
        <v>0.80600000000000005</v>
      </c>
      <c r="H61">
        <v>0.60299999999999998</v>
      </c>
      <c r="I61">
        <v>0.3939094518348436</v>
      </c>
      <c r="J61" s="3">
        <v>83080.139276311995</v>
      </c>
      <c r="K61">
        <v>73.38</v>
      </c>
      <c r="L61">
        <v>535.96</v>
      </c>
      <c r="M61">
        <v>0.42</v>
      </c>
      <c r="N61">
        <v>16.399999999999999</v>
      </c>
      <c r="O61">
        <v>79.790000000000006</v>
      </c>
      <c r="P61">
        <v>49.64</v>
      </c>
      <c r="Q61">
        <v>7.49</v>
      </c>
      <c r="R61">
        <v>8.16</v>
      </c>
      <c r="S61">
        <v>1.03</v>
      </c>
      <c r="T61">
        <v>10.71</v>
      </c>
      <c r="U61">
        <v>29.04</v>
      </c>
      <c r="V61" s="5">
        <v>97.46</v>
      </c>
      <c r="W61" s="5">
        <v>97.91</v>
      </c>
      <c r="X61" s="5">
        <v>100</v>
      </c>
      <c r="Y61" s="5">
        <v>7.17</v>
      </c>
      <c r="AG61" t="s">
        <v>48</v>
      </c>
      <c r="AH61" t="s">
        <v>19</v>
      </c>
      <c r="AI61" t="s">
        <v>80</v>
      </c>
      <c r="AJ61" t="s">
        <v>19</v>
      </c>
      <c r="AK61">
        <v>74.010000000000005</v>
      </c>
      <c r="AL61">
        <v>15.5</v>
      </c>
      <c r="AM61">
        <v>80.73</v>
      </c>
      <c r="AN61">
        <v>3.8569380933761437</v>
      </c>
      <c r="AO61" s="3">
        <v>2150806.2804213702</v>
      </c>
      <c r="AP61">
        <v>577.07000000000005</v>
      </c>
      <c r="AQ61">
        <v>0.42</v>
      </c>
      <c r="AR61">
        <v>6.44</v>
      </c>
      <c r="AS61">
        <v>24.8</v>
      </c>
      <c r="AT61">
        <v>53.02</v>
      </c>
      <c r="AU61">
        <v>6.19</v>
      </c>
      <c r="AV61">
        <v>8.9700000000000006</v>
      </c>
      <c r="AW61" s="5">
        <v>6.74</v>
      </c>
      <c r="AX61" s="5">
        <v>99.11</v>
      </c>
      <c r="AY61" s="5">
        <v>97.86</v>
      </c>
      <c r="AZ61" s="5">
        <v>98.87</v>
      </c>
    </row>
    <row r="62" spans="1:52" x14ac:dyDescent="0.25">
      <c r="A62">
        <v>3304144</v>
      </c>
      <c r="B62">
        <v>2010</v>
      </c>
      <c r="C62" t="s">
        <v>82</v>
      </c>
      <c r="D62" t="s">
        <v>19</v>
      </c>
      <c r="E62">
        <v>137962</v>
      </c>
      <c r="F62">
        <v>0.65900000000000003</v>
      </c>
      <c r="G62">
        <v>0.81</v>
      </c>
      <c r="H62">
        <v>0.58899999999999997</v>
      </c>
      <c r="I62">
        <v>0.84864769461046108</v>
      </c>
      <c r="J62" s="3">
        <v>745393.95408888801</v>
      </c>
      <c r="K62">
        <v>73.58</v>
      </c>
      <c r="L62">
        <v>484.4</v>
      </c>
      <c r="M62">
        <v>0.43</v>
      </c>
      <c r="N62">
        <v>16.670000000000002</v>
      </c>
      <c r="O62">
        <v>80.3</v>
      </c>
      <c r="P62">
        <v>53.57</v>
      </c>
      <c r="Q62">
        <v>3.75</v>
      </c>
      <c r="R62">
        <v>8.7799999999999994</v>
      </c>
      <c r="S62">
        <v>3.89</v>
      </c>
      <c r="T62">
        <v>12.92</v>
      </c>
      <c r="U62">
        <v>33.68</v>
      </c>
      <c r="V62" s="5">
        <v>97.97</v>
      </c>
      <c r="W62" s="5">
        <v>92.38</v>
      </c>
      <c r="X62" s="5">
        <v>93.32</v>
      </c>
      <c r="Y62" s="5">
        <v>6</v>
      </c>
      <c r="AG62" t="s">
        <v>19</v>
      </c>
      <c r="AH62" t="s">
        <v>19</v>
      </c>
      <c r="AI62" t="s">
        <v>81</v>
      </c>
      <c r="AJ62" t="s">
        <v>19</v>
      </c>
      <c r="AK62">
        <v>73.38</v>
      </c>
      <c r="AL62">
        <v>16.399999999999999</v>
      </c>
      <c r="AM62">
        <v>79.790000000000006</v>
      </c>
      <c r="AN62">
        <v>0.3939094518348436</v>
      </c>
      <c r="AO62" s="3">
        <v>83080.139276311995</v>
      </c>
      <c r="AP62">
        <v>535.96</v>
      </c>
      <c r="AQ62">
        <v>0.42</v>
      </c>
      <c r="AR62">
        <v>10.71</v>
      </c>
      <c r="AS62">
        <v>29.04</v>
      </c>
      <c r="AT62">
        <v>49.64</v>
      </c>
      <c r="AU62">
        <v>7.49</v>
      </c>
      <c r="AV62">
        <v>8.16</v>
      </c>
      <c r="AW62" s="5">
        <v>7.17</v>
      </c>
      <c r="AX62" s="5">
        <v>97.46</v>
      </c>
      <c r="AY62" s="5">
        <v>97.91</v>
      </c>
      <c r="AZ62" s="5">
        <v>100</v>
      </c>
    </row>
    <row r="63" spans="1:52" x14ac:dyDescent="0.25">
      <c r="A63">
        <v>3304151</v>
      </c>
      <c r="B63">
        <v>2010</v>
      </c>
      <c r="C63" t="s">
        <v>83</v>
      </c>
      <c r="D63" t="s">
        <v>19</v>
      </c>
      <c r="E63">
        <v>20242</v>
      </c>
      <c r="F63">
        <v>0.69799999999999995</v>
      </c>
      <c r="G63">
        <v>0.82099999999999995</v>
      </c>
      <c r="H63">
        <v>0.61</v>
      </c>
      <c r="I63">
        <v>0.33680864450638537</v>
      </c>
      <c r="J63" s="3">
        <v>1388981.49304508</v>
      </c>
      <c r="K63">
        <v>74.23</v>
      </c>
      <c r="L63">
        <v>616.30999999999995</v>
      </c>
      <c r="M63">
        <v>0.53</v>
      </c>
      <c r="N63">
        <v>15.2</v>
      </c>
      <c r="O63">
        <v>81.040000000000006</v>
      </c>
      <c r="P63">
        <v>51.14</v>
      </c>
      <c r="Q63">
        <v>9.5500000000000007</v>
      </c>
      <c r="R63">
        <v>9.11</v>
      </c>
      <c r="S63">
        <v>3.01</v>
      </c>
      <c r="T63">
        <v>12.4</v>
      </c>
      <c r="U63">
        <v>33.799999999999997</v>
      </c>
      <c r="V63" s="5">
        <v>95.54</v>
      </c>
      <c r="W63" s="5">
        <v>97.67</v>
      </c>
      <c r="X63" s="5">
        <v>99.08</v>
      </c>
      <c r="Y63" s="5">
        <v>9.43</v>
      </c>
      <c r="AG63" t="s">
        <v>19</v>
      </c>
      <c r="AH63" t="s">
        <v>19</v>
      </c>
      <c r="AI63" t="s">
        <v>82</v>
      </c>
      <c r="AJ63" t="s">
        <v>19</v>
      </c>
      <c r="AK63">
        <v>73.58</v>
      </c>
      <c r="AL63">
        <v>16.670000000000002</v>
      </c>
      <c r="AM63">
        <v>80.3</v>
      </c>
      <c r="AN63">
        <v>0.84864769461046108</v>
      </c>
      <c r="AO63" s="3">
        <v>745393.95408888801</v>
      </c>
      <c r="AP63">
        <v>484.4</v>
      </c>
      <c r="AQ63">
        <v>0.43</v>
      </c>
      <c r="AR63">
        <v>12.92</v>
      </c>
      <c r="AS63">
        <v>33.68</v>
      </c>
      <c r="AT63">
        <v>53.57</v>
      </c>
      <c r="AU63">
        <v>3.75</v>
      </c>
      <c r="AV63">
        <v>8.7799999999999994</v>
      </c>
      <c r="AW63" s="5">
        <v>6</v>
      </c>
      <c r="AX63" s="5">
        <v>97.97</v>
      </c>
      <c r="AY63" s="5">
        <v>92.38</v>
      </c>
      <c r="AZ63" s="5">
        <v>93.32</v>
      </c>
    </row>
    <row r="64" spans="1:52" x14ac:dyDescent="0.25">
      <c r="A64">
        <v>3304201</v>
      </c>
      <c r="B64">
        <v>2010</v>
      </c>
      <c r="C64" t="s">
        <v>84</v>
      </c>
      <c r="D64" t="s">
        <v>48</v>
      </c>
      <c r="E64">
        <v>119769</v>
      </c>
      <c r="F64">
        <v>0.76200000000000001</v>
      </c>
      <c r="G64">
        <v>0.83899999999999997</v>
      </c>
      <c r="H64">
        <v>0.70899999999999996</v>
      </c>
      <c r="I64">
        <v>1.1369317709421145</v>
      </c>
      <c r="J64" s="3">
        <v>2863329.3619562001</v>
      </c>
      <c r="K64">
        <v>75.31</v>
      </c>
      <c r="L64">
        <v>915.21</v>
      </c>
      <c r="M64">
        <v>0.52</v>
      </c>
      <c r="N64">
        <v>13.85</v>
      </c>
      <c r="O64">
        <v>82.71</v>
      </c>
      <c r="P64">
        <v>66.349999999999994</v>
      </c>
      <c r="Q64">
        <v>15.35</v>
      </c>
      <c r="R64">
        <v>9.6199999999999992</v>
      </c>
      <c r="S64">
        <v>0.82</v>
      </c>
      <c r="T64">
        <v>5.28</v>
      </c>
      <c r="U64">
        <v>18.54</v>
      </c>
      <c r="V64" s="5">
        <v>98.28</v>
      </c>
      <c r="W64" s="5">
        <v>98.44</v>
      </c>
      <c r="X64" s="5">
        <v>99.76</v>
      </c>
      <c r="Y64" s="5">
        <v>4.4400000000000004</v>
      </c>
      <c r="AG64" t="s">
        <v>18</v>
      </c>
      <c r="AH64" t="s">
        <v>19</v>
      </c>
      <c r="AI64" t="s">
        <v>83</v>
      </c>
      <c r="AJ64" t="s">
        <v>19</v>
      </c>
      <c r="AK64">
        <v>74.23</v>
      </c>
      <c r="AL64">
        <v>15.2</v>
      </c>
      <c r="AM64">
        <v>81.040000000000006</v>
      </c>
      <c r="AN64">
        <v>0.33680864450638537</v>
      </c>
      <c r="AO64" s="3">
        <v>1388981.49304508</v>
      </c>
      <c r="AP64">
        <v>616.30999999999995</v>
      </c>
      <c r="AQ64">
        <v>0.53</v>
      </c>
      <c r="AR64">
        <v>12.4</v>
      </c>
      <c r="AS64">
        <v>33.799999999999997</v>
      </c>
      <c r="AT64">
        <v>51.14</v>
      </c>
      <c r="AU64">
        <v>9.5500000000000007</v>
      </c>
      <c r="AV64">
        <v>9.11</v>
      </c>
      <c r="AW64" s="5">
        <v>9.43</v>
      </c>
      <c r="AX64" s="5">
        <v>95.54</v>
      </c>
      <c r="AY64" s="5">
        <v>97.67</v>
      </c>
      <c r="AZ64" s="5">
        <v>99.08</v>
      </c>
    </row>
    <row r="65" spans="1:52" x14ac:dyDescent="0.25">
      <c r="A65">
        <v>3304300</v>
      </c>
      <c r="B65">
        <v>2010</v>
      </c>
      <c r="C65" t="s">
        <v>85</v>
      </c>
      <c r="D65" t="s">
        <v>19</v>
      </c>
      <c r="E65">
        <v>55551</v>
      </c>
      <c r="F65">
        <v>0.70499999999999996</v>
      </c>
      <c r="G65">
        <v>0.81899999999999995</v>
      </c>
      <c r="H65">
        <v>0.62</v>
      </c>
      <c r="I65">
        <v>0.38778456078188317</v>
      </c>
      <c r="J65" s="3">
        <v>382387.48498494702</v>
      </c>
      <c r="K65">
        <v>74.16</v>
      </c>
      <c r="L65">
        <v>643.54</v>
      </c>
      <c r="M65">
        <v>0.48</v>
      </c>
      <c r="N65">
        <v>15.2</v>
      </c>
      <c r="O65">
        <v>80.95</v>
      </c>
      <c r="P65">
        <v>52.47</v>
      </c>
      <c r="Q65">
        <v>7.02</v>
      </c>
      <c r="R65">
        <v>8.89</v>
      </c>
      <c r="S65">
        <v>2.75</v>
      </c>
      <c r="T65">
        <v>7.94</v>
      </c>
      <c r="U65">
        <v>27.86</v>
      </c>
      <c r="V65" s="5">
        <v>92.56</v>
      </c>
      <c r="W65" s="5">
        <v>91.25</v>
      </c>
      <c r="X65" s="5">
        <v>98.65</v>
      </c>
      <c r="Y65" s="5">
        <v>8.4</v>
      </c>
      <c r="AG65" t="s">
        <v>58</v>
      </c>
      <c r="AH65" t="s">
        <v>48</v>
      </c>
      <c r="AI65" t="s">
        <v>84</v>
      </c>
      <c r="AJ65" t="s">
        <v>48</v>
      </c>
      <c r="AK65">
        <v>75.31</v>
      </c>
      <c r="AL65">
        <v>13.85</v>
      </c>
      <c r="AM65">
        <v>82.71</v>
      </c>
      <c r="AN65">
        <v>1.1369317709421145</v>
      </c>
      <c r="AO65" s="3">
        <v>2863329.3619562001</v>
      </c>
      <c r="AP65">
        <v>915.21</v>
      </c>
      <c r="AQ65">
        <v>0.52</v>
      </c>
      <c r="AR65">
        <v>5.28</v>
      </c>
      <c r="AS65">
        <v>18.54</v>
      </c>
      <c r="AT65">
        <v>66.349999999999994</v>
      </c>
      <c r="AU65">
        <v>15.35</v>
      </c>
      <c r="AV65">
        <v>9.6199999999999992</v>
      </c>
      <c r="AW65" s="5">
        <v>4.4400000000000004</v>
      </c>
      <c r="AX65" s="5">
        <v>98.28</v>
      </c>
      <c r="AY65" s="5">
        <v>98.44</v>
      </c>
      <c r="AZ65" s="5">
        <v>99.76</v>
      </c>
    </row>
    <row r="66" spans="1:52" x14ac:dyDescent="0.25">
      <c r="A66">
        <v>3304409</v>
      </c>
      <c r="B66">
        <v>2010</v>
      </c>
      <c r="C66" t="s">
        <v>86</v>
      </c>
      <c r="D66" t="s">
        <v>19</v>
      </c>
      <c r="E66">
        <v>17425</v>
      </c>
      <c r="F66">
        <v>0.7</v>
      </c>
      <c r="G66">
        <v>0.80100000000000005</v>
      </c>
      <c r="H66">
        <v>0.56699999999999995</v>
      </c>
      <c r="I66">
        <v>0.1393950799040552</v>
      </c>
      <c r="J66" s="3">
        <v>88579.228714120996</v>
      </c>
      <c r="K66">
        <v>73.069999999999993</v>
      </c>
      <c r="L66">
        <v>623.62</v>
      </c>
      <c r="M66">
        <v>0.5</v>
      </c>
      <c r="N66">
        <v>16.899999999999999</v>
      </c>
      <c r="O66">
        <v>79.319999999999993</v>
      </c>
      <c r="P66">
        <v>41.71</v>
      </c>
      <c r="Q66">
        <v>6.72</v>
      </c>
      <c r="R66">
        <v>8.99</v>
      </c>
      <c r="S66">
        <v>2.77</v>
      </c>
      <c r="T66">
        <v>10.76</v>
      </c>
      <c r="U66">
        <v>31.43</v>
      </c>
      <c r="V66" s="5">
        <v>82.14</v>
      </c>
      <c r="W66" s="5">
        <v>93.07</v>
      </c>
      <c r="X66" s="5">
        <v>98.27</v>
      </c>
      <c r="Y66" s="5">
        <v>10.84</v>
      </c>
      <c r="AG66" t="s">
        <v>24</v>
      </c>
      <c r="AH66" t="s">
        <v>19</v>
      </c>
      <c r="AI66" t="s">
        <v>85</v>
      </c>
      <c r="AJ66" t="s">
        <v>19</v>
      </c>
      <c r="AK66">
        <v>74.16</v>
      </c>
      <c r="AL66">
        <v>15.2</v>
      </c>
      <c r="AM66">
        <v>80.95</v>
      </c>
      <c r="AN66">
        <v>0.38778456078188317</v>
      </c>
      <c r="AO66" s="3">
        <v>382387.48498494702</v>
      </c>
      <c r="AP66">
        <v>643.54</v>
      </c>
      <c r="AQ66">
        <v>0.48</v>
      </c>
      <c r="AR66">
        <v>7.94</v>
      </c>
      <c r="AS66">
        <v>27.86</v>
      </c>
      <c r="AT66">
        <v>52.47</v>
      </c>
      <c r="AU66">
        <v>7.02</v>
      </c>
      <c r="AV66">
        <v>8.89</v>
      </c>
      <c r="AW66" s="5">
        <v>8.4</v>
      </c>
      <c r="AX66" s="5">
        <v>92.56</v>
      </c>
      <c r="AY66" s="5">
        <v>91.25</v>
      </c>
      <c r="AZ66" s="5">
        <v>98.65</v>
      </c>
    </row>
    <row r="67" spans="1:52" x14ac:dyDescent="0.25">
      <c r="A67">
        <v>3304508</v>
      </c>
      <c r="B67">
        <v>2010</v>
      </c>
      <c r="C67" t="s">
        <v>87</v>
      </c>
      <c r="D67" t="s">
        <v>19</v>
      </c>
      <c r="E67">
        <v>8561</v>
      </c>
      <c r="F67">
        <v>0.66400000000000003</v>
      </c>
      <c r="G67">
        <v>0.82199999999999995</v>
      </c>
      <c r="H67">
        <v>0.57499999999999996</v>
      </c>
      <c r="I67">
        <v>0.52309087039315072</v>
      </c>
      <c r="J67" s="3">
        <v>148434.09500198101</v>
      </c>
      <c r="K67">
        <v>74.319999999999993</v>
      </c>
      <c r="L67">
        <v>499.13</v>
      </c>
      <c r="M67">
        <v>0.46</v>
      </c>
      <c r="N67">
        <v>15</v>
      </c>
      <c r="O67">
        <v>81.180000000000007</v>
      </c>
      <c r="P67">
        <v>46.41</v>
      </c>
      <c r="Q67">
        <v>6.13</v>
      </c>
      <c r="R67">
        <v>8.86</v>
      </c>
      <c r="S67">
        <v>2.3199999999999998</v>
      </c>
      <c r="T67">
        <v>10.93</v>
      </c>
      <c r="U67">
        <v>33.94</v>
      </c>
      <c r="V67" s="5">
        <v>91.9</v>
      </c>
      <c r="W67" s="5">
        <v>98.2</v>
      </c>
      <c r="X67" s="5">
        <v>99.72</v>
      </c>
      <c r="Y67" s="5">
        <v>9.26</v>
      </c>
      <c r="AG67" t="s">
        <v>19</v>
      </c>
      <c r="AH67" t="s">
        <v>19</v>
      </c>
      <c r="AI67" t="s">
        <v>86</v>
      </c>
      <c r="AJ67" t="s">
        <v>19</v>
      </c>
      <c r="AK67">
        <v>73.069999999999993</v>
      </c>
      <c r="AL67">
        <v>16.899999999999999</v>
      </c>
      <c r="AM67">
        <v>79.319999999999993</v>
      </c>
      <c r="AN67">
        <v>0.1393950799040552</v>
      </c>
      <c r="AO67" s="3">
        <v>88579.228714120996</v>
      </c>
      <c r="AP67">
        <v>623.62</v>
      </c>
      <c r="AQ67">
        <v>0.5</v>
      </c>
      <c r="AR67">
        <v>10.76</v>
      </c>
      <c r="AS67">
        <v>31.43</v>
      </c>
      <c r="AT67">
        <v>41.71</v>
      </c>
      <c r="AU67">
        <v>6.72</v>
      </c>
      <c r="AV67">
        <v>8.99</v>
      </c>
      <c r="AW67" s="5">
        <v>10.84</v>
      </c>
      <c r="AX67" s="5">
        <v>82.14</v>
      </c>
      <c r="AY67" s="5">
        <v>93.07</v>
      </c>
      <c r="AZ67" s="5">
        <v>98.27</v>
      </c>
    </row>
    <row r="68" spans="1:52" x14ac:dyDescent="0.25">
      <c r="A68">
        <v>3304524</v>
      </c>
      <c r="B68">
        <v>2010</v>
      </c>
      <c r="C68" t="s">
        <v>88</v>
      </c>
      <c r="D68" t="s">
        <v>58</v>
      </c>
      <c r="E68">
        <v>105676</v>
      </c>
      <c r="F68">
        <v>0.78400000000000003</v>
      </c>
      <c r="G68">
        <v>0.85399999999999998</v>
      </c>
      <c r="H68">
        <v>0.68899999999999995</v>
      </c>
      <c r="I68">
        <v>0.35681370363454035</v>
      </c>
      <c r="J68" s="3">
        <v>2731412.9635997601</v>
      </c>
      <c r="K68">
        <v>76.260000000000005</v>
      </c>
      <c r="L68">
        <v>1051.19</v>
      </c>
      <c r="M68">
        <v>0.53</v>
      </c>
      <c r="N68">
        <v>10.96</v>
      </c>
      <c r="O68">
        <v>83.2</v>
      </c>
      <c r="P68">
        <v>66.52</v>
      </c>
      <c r="Q68">
        <v>13.47</v>
      </c>
      <c r="R68">
        <v>9.18</v>
      </c>
      <c r="S68">
        <v>1.45</v>
      </c>
      <c r="T68">
        <v>5.26</v>
      </c>
      <c r="U68">
        <v>17.079999999999998</v>
      </c>
      <c r="V68" s="5">
        <v>90.61</v>
      </c>
      <c r="W68" s="5">
        <v>91.9</v>
      </c>
      <c r="X68" s="5">
        <v>99.81</v>
      </c>
      <c r="Y68" s="5">
        <v>3.92</v>
      </c>
      <c r="AG68" t="s">
        <v>18</v>
      </c>
      <c r="AH68" t="s">
        <v>19</v>
      </c>
      <c r="AI68" t="s">
        <v>87</v>
      </c>
      <c r="AJ68" t="s">
        <v>19</v>
      </c>
      <c r="AK68">
        <v>74.319999999999993</v>
      </c>
      <c r="AL68">
        <v>15</v>
      </c>
      <c r="AM68">
        <v>81.180000000000007</v>
      </c>
      <c r="AN68">
        <v>0.52309087039315072</v>
      </c>
      <c r="AO68" s="3">
        <v>148434.09500198101</v>
      </c>
      <c r="AP68">
        <v>499.13</v>
      </c>
      <c r="AQ68">
        <v>0.46</v>
      </c>
      <c r="AR68">
        <v>10.93</v>
      </c>
      <c r="AS68">
        <v>33.94</v>
      </c>
      <c r="AT68">
        <v>46.41</v>
      </c>
      <c r="AU68">
        <v>6.13</v>
      </c>
      <c r="AV68">
        <v>8.86</v>
      </c>
      <c r="AW68" s="5">
        <v>9.26</v>
      </c>
      <c r="AX68" s="5">
        <v>91.9</v>
      </c>
      <c r="AY68" s="5">
        <v>98.2</v>
      </c>
      <c r="AZ68" s="5">
        <v>99.72</v>
      </c>
    </row>
    <row r="69" spans="1:52" x14ac:dyDescent="0.25">
      <c r="A69">
        <v>3304557</v>
      </c>
      <c r="B69">
        <v>2010</v>
      </c>
      <c r="C69" t="s">
        <v>89</v>
      </c>
      <c r="D69" t="s">
        <v>58</v>
      </c>
      <c r="E69">
        <v>6320446</v>
      </c>
      <c r="F69">
        <v>0.84</v>
      </c>
      <c r="G69">
        <v>0.84499999999999997</v>
      </c>
      <c r="H69">
        <v>0.71899999999999997</v>
      </c>
      <c r="I69">
        <v>0.51624785127339556</v>
      </c>
      <c r="J69" s="3">
        <v>84888946.363929406</v>
      </c>
      <c r="K69">
        <v>75.69</v>
      </c>
      <c r="L69">
        <v>1492.63</v>
      </c>
      <c r="M69">
        <v>0.62</v>
      </c>
      <c r="N69">
        <v>13.02</v>
      </c>
      <c r="O69">
        <v>83.1</v>
      </c>
      <c r="P69">
        <v>72.19</v>
      </c>
      <c r="Q69">
        <v>21.26</v>
      </c>
      <c r="R69">
        <v>9.39</v>
      </c>
      <c r="S69">
        <v>1.25</v>
      </c>
      <c r="T69">
        <v>5.01</v>
      </c>
      <c r="U69">
        <v>16.41</v>
      </c>
      <c r="V69" s="5">
        <v>99.02</v>
      </c>
      <c r="W69" s="5">
        <v>97.39</v>
      </c>
      <c r="X69" s="5">
        <v>99.17</v>
      </c>
      <c r="Y69" s="5">
        <v>2.98</v>
      </c>
      <c r="AG69" t="s">
        <v>58</v>
      </c>
      <c r="AH69" t="s">
        <v>58</v>
      </c>
      <c r="AI69" t="s">
        <v>88</v>
      </c>
      <c r="AJ69" t="s">
        <v>58</v>
      </c>
      <c r="AK69">
        <v>76.260000000000005</v>
      </c>
      <c r="AL69">
        <v>10.96</v>
      </c>
      <c r="AM69">
        <v>83.2</v>
      </c>
      <c r="AN69">
        <v>0.35681370363454035</v>
      </c>
      <c r="AO69" s="3">
        <v>2731412.9635997601</v>
      </c>
      <c r="AP69">
        <v>1051.19</v>
      </c>
      <c r="AQ69">
        <v>0.53</v>
      </c>
      <c r="AR69">
        <v>5.26</v>
      </c>
      <c r="AS69">
        <v>17.079999999999998</v>
      </c>
      <c r="AT69">
        <v>66.52</v>
      </c>
      <c r="AU69">
        <v>13.47</v>
      </c>
      <c r="AV69">
        <v>9.18</v>
      </c>
      <c r="AW69" s="5">
        <v>3.92</v>
      </c>
      <c r="AX69" s="5">
        <v>90.61</v>
      </c>
      <c r="AY69" s="5">
        <v>91.9</v>
      </c>
      <c r="AZ69" s="5">
        <v>99.81</v>
      </c>
    </row>
    <row r="70" spans="1:52" x14ac:dyDescent="0.25">
      <c r="A70">
        <v>3304607</v>
      </c>
      <c r="B70">
        <v>2010</v>
      </c>
      <c r="C70" t="s">
        <v>90</v>
      </c>
      <c r="D70" t="s">
        <v>19</v>
      </c>
      <c r="E70">
        <v>10321</v>
      </c>
      <c r="F70">
        <v>0.67200000000000004</v>
      </c>
      <c r="G70">
        <v>0.79700000000000004</v>
      </c>
      <c r="H70">
        <v>0.55600000000000005</v>
      </c>
      <c r="I70">
        <v>0.29719249342490595</v>
      </c>
      <c r="J70" s="3">
        <v>55561.990370883999</v>
      </c>
      <c r="K70">
        <v>72.790000000000006</v>
      </c>
      <c r="L70">
        <v>522.66</v>
      </c>
      <c r="M70">
        <v>0.48</v>
      </c>
      <c r="N70">
        <v>17.3</v>
      </c>
      <c r="O70">
        <v>78.900000000000006</v>
      </c>
      <c r="P70">
        <v>41.4</v>
      </c>
      <c r="Q70">
        <v>4.3499999999999996</v>
      </c>
      <c r="R70">
        <v>8.59</v>
      </c>
      <c r="S70">
        <v>3.38</v>
      </c>
      <c r="T70">
        <v>16.13</v>
      </c>
      <c r="U70">
        <v>37.97</v>
      </c>
      <c r="V70" s="5">
        <v>69.06</v>
      </c>
      <c r="W70" s="5">
        <v>86.09</v>
      </c>
      <c r="X70" s="5">
        <v>99.56</v>
      </c>
      <c r="Y70" s="5">
        <v>13.68</v>
      </c>
      <c r="AG70" t="s">
        <v>58</v>
      </c>
      <c r="AH70" t="s">
        <v>58</v>
      </c>
      <c r="AI70" t="s">
        <v>89</v>
      </c>
      <c r="AJ70" t="s">
        <v>58</v>
      </c>
      <c r="AK70">
        <v>75.69</v>
      </c>
      <c r="AL70">
        <v>13.02</v>
      </c>
      <c r="AM70">
        <v>83.1</v>
      </c>
      <c r="AN70">
        <v>0.51624785127339556</v>
      </c>
      <c r="AO70" s="3">
        <v>84888946.363929406</v>
      </c>
      <c r="AP70">
        <v>1492.63</v>
      </c>
      <c r="AQ70">
        <v>0.62</v>
      </c>
      <c r="AR70">
        <v>5.01</v>
      </c>
      <c r="AS70">
        <v>16.41</v>
      </c>
      <c r="AT70">
        <v>72.19</v>
      </c>
      <c r="AU70">
        <v>21.26</v>
      </c>
      <c r="AV70">
        <v>9.39</v>
      </c>
      <c r="AW70" s="5">
        <v>2.98</v>
      </c>
      <c r="AX70" s="5">
        <v>99.02</v>
      </c>
      <c r="AY70" s="5">
        <v>97.39</v>
      </c>
      <c r="AZ70" s="5">
        <v>99.17</v>
      </c>
    </row>
    <row r="71" spans="1:52" x14ac:dyDescent="0.25">
      <c r="A71">
        <v>3304706</v>
      </c>
      <c r="B71">
        <v>2010</v>
      </c>
      <c r="C71" t="s">
        <v>91</v>
      </c>
      <c r="D71" t="s">
        <v>19</v>
      </c>
      <c r="E71">
        <v>40589</v>
      </c>
      <c r="F71">
        <v>0.70899999999999996</v>
      </c>
      <c r="G71">
        <v>0.80600000000000005</v>
      </c>
      <c r="H71">
        <v>0.64800000000000002</v>
      </c>
      <c r="I71">
        <v>1.2600265586644066</v>
      </c>
      <c r="J71" s="3">
        <v>247198.44399717599</v>
      </c>
      <c r="K71">
        <v>73.33</v>
      </c>
      <c r="L71">
        <v>657.53</v>
      </c>
      <c r="M71">
        <v>0.51</v>
      </c>
      <c r="N71">
        <v>16.5</v>
      </c>
      <c r="O71">
        <v>79.709999999999994</v>
      </c>
      <c r="P71">
        <v>51.59</v>
      </c>
      <c r="Q71">
        <v>8.56</v>
      </c>
      <c r="R71">
        <v>8.9700000000000006</v>
      </c>
      <c r="S71">
        <v>1.85</v>
      </c>
      <c r="T71">
        <v>8.58</v>
      </c>
      <c r="U71">
        <v>29.62</v>
      </c>
      <c r="V71" s="5">
        <v>95.03</v>
      </c>
      <c r="W71" s="5">
        <v>96.78</v>
      </c>
      <c r="X71" s="5">
        <v>97.99</v>
      </c>
      <c r="Y71" s="5">
        <v>9.8000000000000007</v>
      </c>
      <c r="AG71" t="s">
        <v>19</v>
      </c>
      <c r="AH71" t="s">
        <v>19</v>
      </c>
      <c r="AI71" t="s">
        <v>90</v>
      </c>
      <c r="AJ71" t="s">
        <v>19</v>
      </c>
      <c r="AK71">
        <v>72.790000000000006</v>
      </c>
      <c r="AL71">
        <v>17.3</v>
      </c>
      <c r="AM71">
        <v>78.900000000000006</v>
      </c>
      <c r="AN71">
        <v>0.29719249342490595</v>
      </c>
      <c r="AO71" s="3">
        <v>55561.990370883999</v>
      </c>
      <c r="AP71">
        <v>522.66</v>
      </c>
      <c r="AQ71">
        <v>0.48</v>
      </c>
      <c r="AR71">
        <v>16.13</v>
      </c>
      <c r="AS71">
        <v>37.97</v>
      </c>
      <c r="AT71">
        <v>41.4</v>
      </c>
      <c r="AU71">
        <v>4.3499999999999996</v>
      </c>
      <c r="AV71">
        <v>8.59</v>
      </c>
      <c r="AW71" s="5">
        <v>13.68</v>
      </c>
      <c r="AX71" s="5">
        <v>69.06</v>
      </c>
      <c r="AY71" s="5">
        <v>86.09</v>
      </c>
      <c r="AZ71" s="5">
        <v>99.56</v>
      </c>
    </row>
    <row r="72" spans="1:52" x14ac:dyDescent="0.25">
      <c r="A72">
        <v>3304805</v>
      </c>
      <c r="B72">
        <v>2010</v>
      </c>
      <c r="C72" t="s">
        <v>92</v>
      </c>
      <c r="D72" t="s">
        <v>19</v>
      </c>
      <c r="E72">
        <v>37543</v>
      </c>
      <c r="F72">
        <v>0.68500000000000005</v>
      </c>
      <c r="G72">
        <v>0.78700000000000003</v>
      </c>
      <c r="H72">
        <v>0.61099999999999999</v>
      </c>
      <c r="I72">
        <v>0.42335339722579224</v>
      </c>
      <c r="J72" s="3">
        <v>190892.39079424599</v>
      </c>
      <c r="K72">
        <v>72.209999999999994</v>
      </c>
      <c r="L72">
        <v>567.23</v>
      </c>
      <c r="M72">
        <v>0.47</v>
      </c>
      <c r="N72">
        <v>18.2</v>
      </c>
      <c r="O72">
        <v>78.02</v>
      </c>
      <c r="P72">
        <v>48.77</v>
      </c>
      <c r="Q72">
        <v>5.83</v>
      </c>
      <c r="R72">
        <v>9.4700000000000006</v>
      </c>
      <c r="S72">
        <v>2.2799999999999998</v>
      </c>
      <c r="T72">
        <v>12.22</v>
      </c>
      <c r="U72">
        <v>31.55</v>
      </c>
      <c r="V72" s="5">
        <v>92.33</v>
      </c>
      <c r="W72" s="5">
        <v>98.66</v>
      </c>
      <c r="X72" s="5">
        <v>98.87</v>
      </c>
      <c r="Y72" s="5">
        <v>10.76</v>
      </c>
      <c r="AG72" t="s">
        <v>24</v>
      </c>
      <c r="AH72" t="s">
        <v>19</v>
      </c>
      <c r="AI72" t="s">
        <v>91</v>
      </c>
      <c r="AJ72" t="s">
        <v>19</v>
      </c>
      <c r="AK72">
        <v>73.33</v>
      </c>
      <c r="AL72">
        <v>16.5</v>
      </c>
      <c r="AM72">
        <v>79.709999999999994</v>
      </c>
      <c r="AN72">
        <v>1.2600265586644066</v>
      </c>
      <c r="AO72" s="3">
        <v>247198.44399717599</v>
      </c>
      <c r="AP72">
        <v>657.53</v>
      </c>
      <c r="AQ72">
        <v>0.51</v>
      </c>
      <c r="AR72">
        <v>8.58</v>
      </c>
      <c r="AS72">
        <v>29.62</v>
      </c>
      <c r="AT72">
        <v>51.59</v>
      </c>
      <c r="AU72">
        <v>8.56</v>
      </c>
      <c r="AV72">
        <v>8.9700000000000006</v>
      </c>
      <c r="AW72" s="5">
        <v>9.8000000000000007</v>
      </c>
      <c r="AX72" s="5">
        <v>95.03</v>
      </c>
      <c r="AY72" s="5">
        <v>96.78</v>
      </c>
      <c r="AZ72" s="5">
        <v>97.99</v>
      </c>
    </row>
    <row r="73" spans="1:52" x14ac:dyDescent="0.25">
      <c r="A73">
        <v>3304755</v>
      </c>
      <c r="B73">
        <v>2010</v>
      </c>
      <c r="C73" t="s">
        <v>93</v>
      </c>
      <c r="D73" t="s">
        <v>19</v>
      </c>
      <c r="E73">
        <v>41354</v>
      </c>
      <c r="F73">
        <v>0.61799999999999999</v>
      </c>
      <c r="G73">
        <v>0.79100000000000004</v>
      </c>
      <c r="H73">
        <v>0.53300000000000003</v>
      </c>
      <c r="I73">
        <v>0.29992296274136815</v>
      </c>
      <c r="J73" s="3">
        <v>275020.34738283401</v>
      </c>
      <c r="K73">
        <v>72.44</v>
      </c>
      <c r="L73">
        <v>375.49</v>
      </c>
      <c r="M73">
        <v>0.49</v>
      </c>
      <c r="N73">
        <v>17.8</v>
      </c>
      <c r="O73">
        <v>78.36</v>
      </c>
      <c r="P73">
        <v>34.840000000000003</v>
      </c>
      <c r="Q73">
        <v>3.57</v>
      </c>
      <c r="R73">
        <v>8.1999999999999993</v>
      </c>
      <c r="S73">
        <v>10.86</v>
      </c>
      <c r="T73">
        <v>23.92</v>
      </c>
      <c r="U73">
        <v>52.09</v>
      </c>
      <c r="V73" s="5">
        <v>95.84</v>
      </c>
      <c r="W73" s="5">
        <v>84.87</v>
      </c>
      <c r="X73" s="5">
        <v>94.59</v>
      </c>
      <c r="Y73" s="5">
        <v>20.079999999999998</v>
      </c>
      <c r="AG73" t="s">
        <v>19</v>
      </c>
      <c r="AH73" t="s">
        <v>19</v>
      </c>
      <c r="AI73" t="s">
        <v>92</v>
      </c>
      <c r="AJ73" t="s">
        <v>19</v>
      </c>
      <c r="AK73">
        <v>72.209999999999994</v>
      </c>
      <c r="AL73">
        <v>18.2</v>
      </c>
      <c r="AM73">
        <v>78.02</v>
      </c>
      <c r="AN73">
        <v>0.42335339722579224</v>
      </c>
      <c r="AO73" s="3">
        <v>190892.39079424599</v>
      </c>
      <c r="AP73">
        <v>567.23</v>
      </c>
      <c r="AQ73">
        <v>0.47</v>
      </c>
      <c r="AR73">
        <v>12.22</v>
      </c>
      <c r="AS73">
        <v>31.55</v>
      </c>
      <c r="AT73">
        <v>48.77</v>
      </c>
      <c r="AU73">
        <v>5.83</v>
      </c>
      <c r="AV73">
        <v>9.4700000000000006</v>
      </c>
      <c r="AW73" s="5">
        <v>10.76</v>
      </c>
      <c r="AX73" s="5">
        <v>92.33</v>
      </c>
      <c r="AY73" s="5">
        <v>98.66</v>
      </c>
      <c r="AZ73" s="5">
        <v>98.87</v>
      </c>
    </row>
    <row r="74" spans="1:52" x14ac:dyDescent="0.25">
      <c r="A74">
        <v>3304904</v>
      </c>
      <c r="B74">
        <v>2010</v>
      </c>
      <c r="C74" t="s">
        <v>94</v>
      </c>
      <c r="D74" t="s">
        <v>18</v>
      </c>
      <c r="E74">
        <v>999728</v>
      </c>
      <c r="F74">
        <v>0.71099999999999997</v>
      </c>
      <c r="G74">
        <v>0.83299999999999996</v>
      </c>
      <c r="H74">
        <v>0.68100000000000005</v>
      </c>
      <c r="I74">
        <v>0.86999347745553968</v>
      </c>
      <c r="J74" s="3">
        <v>4614035.6855394701</v>
      </c>
      <c r="K74">
        <v>74.959999999999994</v>
      </c>
      <c r="L74">
        <v>669.3</v>
      </c>
      <c r="M74">
        <v>0.43</v>
      </c>
      <c r="N74">
        <v>14.55</v>
      </c>
      <c r="O74">
        <v>82.29</v>
      </c>
      <c r="P74">
        <v>64.510000000000005</v>
      </c>
      <c r="Q74">
        <v>7.12</v>
      </c>
      <c r="R74">
        <v>9.08</v>
      </c>
      <c r="S74">
        <v>1.55</v>
      </c>
      <c r="T74">
        <v>6.19</v>
      </c>
      <c r="U74">
        <v>21.16</v>
      </c>
      <c r="V74" s="5">
        <v>92.75</v>
      </c>
      <c r="W74" s="5">
        <v>91.75</v>
      </c>
      <c r="X74" s="5">
        <v>93.71</v>
      </c>
      <c r="Y74" s="5">
        <v>3.74</v>
      </c>
      <c r="AG74" t="s">
        <v>19</v>
      </c>
      <c r="AH74" t="s">
        <v>19</v>
      </c>
      <c r="AI74" t="s">
        <v>93</v>
      </c>
      <c r="AJ74" t="s">
        <v>19</v>
      </c>
      <c r="AK74">
        <v>72.44</v>
      </c>
      <c r="AL74">
        <v>17.8</v>
      </c>
      <c r="AM74">
        <v>78.36</v>
      </c>
      <c r="AN74">
        <v>0.29992296274136815</v>
      </c>
      <c r="AO74" s="3">
        <v>275020.34738283401</v>
      </c>
      <c r="AP74">
        <v>375.49</v>
      </c>
      <c r="AQ74">
        <v>0.49</v>
      </c>
      <c r="AR74">
        <v>23.92</v>
      </c>
      <c r="AS74">
        <v>52.09</v>
      </c>
      <c r="AT74">
        <v>34.840000000000003</v>
      </c>
      <c r="AU74">
        <v>3.57</v>
      </c>
      <c r="AV74">
        <v>8.1999999999999993</v>
      </c>
      <c r="AW74" s="5">
        <v>20.079999999999998</v>
      </c>
      <c r="AX74" s="5">
        <v>95.84</v>
      </c>
      <c r="AY74" s="5">
        <v>84.87</v>
      </c>
      <c r="AZ74" s="5">
        <v>94.59</v>
      </c>
    </row>
    <row r="75" spans="1:52" x14ac:dyDescent="0.25">
      <c r="A75">
        <v>3305000</v>
      </c>
      <c r="B75">
        <v>2010</v>
      </c>
      <c r="C75" t="s">
        <v>95</v>
      </c>
      <c r="D75" t="s">
        <v>19</v>
      </c>
      <c r="E75">
        <v>32747</v>
      </c>
      <c r="F75">
        <v>0.68600000000000005</v>
      </c>
      <c r="G75">
        <v>0.8</v>
      </c>
      <c r="H75">
        <v>0.55100000000000005</v>
      </c>
      <c r="I75">
        <v>0.29860884555877526</v>
      </c>
      <c r="J75" s="3">
        <v>1554872.81930649</v>
      </c>
      <c r="K75">
        <v>73.02</v>
      </c>
      <c r="L75">
        <v>570.38</v>
      </c>
      <c r="M75">
        <v>0.48</v>
      </c>
      <c r="N75">
        <v>16.899999999999999</v>
      </c>
      <c r="O75">
        <v>79.239999999999995</v>
      </c>
      <c r="P75">
        <v>42.63</v>
      </c>
      <c r="Q75">
        <v>4.66</v>
      </c>
      <c r="R75">
        <v>8.39</v>
      </c>
      <c r="S75">
        <v>3.69</v>
      </c>
      <c r="T75">
        <v>11.99</v>
      </c>
      <c r="U75">
        <v>33.450000000000003</v>
      </c>
      <c r="V75" s="5">
        <v>97.81</v>
      </c>
      <c r="W75" s="5">
        <v>96.95</v>
      </c>
      <c r="X75" s="5">
        <v>98.93</v>
      </c>
      <c r="Y75" s="5">
        <v>10.38</v>
      </c>
      <c r="AG75" t="s">
        <v>58</v>
      </c>
      <c r="AH75" t="s">
        <v>18</v>
      </c>
      <c r="AI75" t="s">
        <v>94</v>
      </c>
      <c r="AJ75" t="s">
        <v>18</v>
      </c>
      <c r="AK75">
        <v>74.959999999999994</v>
      </c>
      <c r="AL75">
        <v>14.55</v>
      </c>
      <c r="AM75">
        <v>82.29</v>
      </c>
      <c r="AN75">
        <v>0.86999347745553968</v>
      </c>
      <c r="AO75" s="3">
        <v>4614035.6855394701</v>
      </c>
      <c r="AP75">
        <v>669.3</v>
      </c>
      <c r="AQ75">
        <v>0.43</v>
      </c>
      <c r="AR75">
        <v>6.19</v>
      </c>
      <c r="AS75">
        <v>21.16</v>
      </c>
      <c r="AT75">
        <v>64.510000000000005</v>
      </c>
      <c r="AU75">
        <v>7.12</v>
      </c>
      <c r="AV75">
        <v>9.08</v>
      </c>
      <c r="AW75" s="5">
        <v>3.74</v>
      </c>
      <c r="AX75" s="5">
        <v>92.75</v>
      </c>
      <c r="AY75" s="5">
        <v>91.75</v>
      </c>
      <c r="AZ75" s="5">
        <v>93.71</v>
      </c>
    </row>
    <row r="76" spans="1:52" x14ac:dyDescent="0.25">
      <c r="A76">
        <v>3305109</v>
      </c>
      <c r="B76">
        <v>2010</v>
      </c>
      <c r="C76" t="s">
        <v>96</v>
      </c>
      <c r="D76" t="s">
        <v>19</v>
      </c>
      <c r="E76">
        <v>458673</v>
      </c>
      <c r="F76">
        <v>0.69299999999999995</v>
      </c>
      <c r="G76">
        <v>0.83099999999999996</v>
      </c>
      <c r="H76">
        <v>0.64600000000000002</v>
      </c>
      <c r="I76">
        <v>0.48181667287752372</v>
      </c>
      <c r="J76" s="3">
        <v>2153451.1994894799</v>
      </c>
      <c r="K76">
        <v>74.87</v>
      </c>
      <c r="L76">
        <v>597.57000000000005</v>
      </c>
      <c r="M76">
        <v>0.43</v>
      </c>
      <c r="N76">
        <v>14.56</v>
      </c>
      <c r="O76">
        <v>82.12</v>
      </c>
      <c r="P76">
        <v>61.42</v>
      </c>
      <c r="Q76">
        <v>5.25</v>
      </c>
      <c r="R76">
        <v>9.2200000000000006</v>
      </c>
      <c r="S76">
        <v>2.0099999999999998</v>
      </c>
      <c r="T76">
        <v>7.91</v>
      </c>
      <c r="U76">
        <v>25.79</v>
      </c>
      <c r="V76" s="5">
        <v>97.73</v>
      </c>
      <c r="W76" s="5">
        <v>95.46</v>
      </c>
      <c r="X76" s="5">
        <v>97.82</v>
      </c>
      <c r="Y76" s="5">
        <v>3.54</v>
      </c>
      <c r="AG76" t="s">
        <v>19</v>
      </c>
      <c r="AH76" t="s">
        <v>19</v>
      </c>
      <c r="AI76" t="s">
        <v>95</v>
      </c>
      <c r="AJ76" t="s">
        <v>19</v>
      </c>
      <c r="AK76">
        <v>73.02</v>
      </c>
      <c r="AL76">
        <v>16.899999999999999</v>
      </c>
      <c r="AM76">
        <v>79.239999999999995</v>
      </c>
      <c r="AN76">
        <v>0.29860884555877526</v>
      </c>
      <c r="AO76" s="3">
        <v>1554872.81930649</v>
      </c>
      <c r="AP76">
        <v>570.38</v>
      </c>
      <c r="AQ76">
        <v>0.48</v>
      </c>
      <c r="AR76">
        <v>11.99</v>
      </c>
      <c r="AS76">
        <v>33.450000000000003</v>
      </c>
      <c r="AT76">
        <v>42.63</v>
      </c>
      <c r="AU76">
        <v>4.66</v>
      </c>
      <c r="AV76">
        <v>8.39</v>
      </c>
      <c r="AW76" s="5">
        <v>10.38</v>
      </c>
      <c r="AX76" s="5">
        <v>97.81</v>
      </c>
      <c r="AY76" s="5">
        <v>96.95</v>
      </c>
      <c r="AZ76" s="5">
        <v>98.93</v>
      </c>
    </row>
    <row r="77" spans="1:52" x14ac:dyDescent="0.25">
      <c r="A77">
        <v>3305133</v>
      </c>
      <c r="B77">
        <v>2010</v>
      </c>
      <c r="C77" t="s">
        <v>97</v>
      </c>
      <c r="D77" t="s">
        <v>19</v>
      </c>
      <c r="E77">
        <v>7003</v>
      </c>
      <c r="F77">
        <v>0.63300000000000001</v>
      </c>
      <c r="G77">
        <v>0.79800000000000004</v>
      </c>
      <c r="H77">
        <v>0.54800000000000004</v>
      </c>
      <c r="I77">
        <v>0.25373400011866948</v>
      </c>
      <c r="J77" s="3">
        <v>32919.664868777203</v>
      </c>
      <c r="K77">
        <v>72.88</v>
      </c>
      <c r="L77">
        <v>410.44</v>
      </c>
      <c r="M77">
        <v>0.47</v>
      </c>
      <c r="N77">
        <v>17.2</v>
      </c>
      <c r="O77">
        <v>79.040000000000006</v>
      </c>
      <c r="P77">
        <v>34.89</v>
      </c>
      <c r="Q77">
        <v>5.64</v>
      </c>
      <c r="R77">
        <v>8.92</v>
      </c>
      <c r="S77">
        <v>3.83</v>
      </c>
      <c r="T77">
        <v>20.63</v>
      </c>
      <c r="U77">
        <v>47.54</v>
      </c>
      <c r="V77" s="5">
        <v>88.01</v>
      </c>
      <c r="W77" s="5">
        <v>96.54</v>
      </c>
      <c r="X77" s="5">
        <v>99.73</v>
      </c>
      <c r="Y77" s="5">
        <v>15.64</v>
      </c>
      <c r="AG77" t="s">
        <v>48</v>
      </c>
      <c r="AH77" t="s">
        <v>19</v>
      </c>
      <c r="AI77" t="s">
        <v>96</v>
      </c>
      <c r="AJ77" t="s">
        <v>19</v>
      </c>
      <c r="AK77">
        <v>74.87</v>
      </c>
      <c r="AL77">
        <v>14.56</v>
      </c>
      <c r="AM77">
        <v>82.12</v>
      </c>
      <c r="AN77">
        <v>0.48181667287752372</v>
      </c>
      <c r="AO77" s="3">
        <v>2153451.1994894799</v>
      </c>
      <c r="AP77">
        <v>597.57000000000005</v>
      </c>
      <c r="AQ77">
        <v>0.43</v>
      </c>
      <c r="AR77">
        <v>7.91</v>
      </c>
      <c r="AS77">
        <v>25.79</v>
      </c>
      <c r="AT77">
        <v>61.42</v>
      </c>
      <c r="AU77">
        <v>5.25</v>
      </c>
      <c r="AV77">
        <v>9.2200000000000006</v>
      </c>
      <c r="AW77" s="5">
        <v>3.54</v>
      </c>
      <c r="AX77" s="5">
        <v>97.73</v>
      </c>
      <c r="AY77" s="5">
        <v>95.46</v>
      </c>
      <c r="AZ77" s="5">
        <v>97.82</v>
      </c>
    </row>
    <row r="78" spans="1:52" x14ac:dyDescent="0.25">
      <c r="A78">
        <v>3305158</v>
      </c>
      <c r="B78">
        <v>2010</v>
      </c>
      <c r="C78" t="s">
        <v>98</v>
      </c>
      <c r="D78" t="s">
        <v>19</v>
      </c>
      <c r="E78">
        <v>20251</v>
      </c>
      <c r="F78">
        <v>0.67</v>
      </c>
      <c r="G78">
        <v>0.80600000000000005</v>
      </c>
      <c r="H78">
        <v>0.53300000000000003</v>
      </c>
      <c r="I78">
        <v>0.87813407661223042</v>
      </c>
      <c r="J78" s="3">
        <v>288670.32527005498</v>
      </c>
      <c r="K78">
        <v>73.33</v>
      </c>
      <c r="L78">
        <v>517.99</v>
      </c>
      <c r="M78">
        <v>0.47</v>
      </c>
      <c r="N78">
        <v>16.5</v>
      </c>
      <c r="O78">
        <v>79.709999999999994</v>
      </c>
      <c r="P78">
        <v>36.74</v>
      </c>
      <c r="Q78">
        <v>4.83</v>
      </c>
      <c r="R78">
        <v>8.7100000000000009</v>
      </c>
      <c r="S78">
        <v>3.68</v>
      </c>
      <c r="T78">
        <v>14.13</v>
      </c>
      <c r="U78">
        <v>35.15</v>
      </c>
      <c r="V78" s="5">
        <v>90.17</v>
      </c>
      <c r="W78" s="5">
        <v>99.32</v>
      </c>
      <c r="X78" s="5">
        <v>99.52</v>
      </c>
      <c r="Y78" s="5">
        <v>10.79</v>
      </c>
      <c r="AG78" t="s">
        <v>19</v>
      </c>
      <c r="AH78" t="s">
        <v>19</v>
      </c>
      <c r="AI78" t="s">
        <v>97</v>
      </c>
      <c r="AJ78" t="s">
        <v>19</v>
      </c>
      <c r="AK78">
        <v>72.88</v>
      </c>
      <c r="AL78">
        <v>17.2</v>
      </c>
      <c r="AM78">
        <v>79.040000000000006</v>
      </c>
      <c r="AN78">
        <v>0.25373400011866948</v>
      </c>
      <c r="AO78" s="3">
        <v>32919.664868777203</v>
      </c>
      <c r="AP78">
        <v>410.44</v>
      </c>
      <c r="AQ78">
        <v>0.47</v>
      </c>
      <c r="AR78">
        <v>20.63</v>
      </c>
      <c r="AS78">
        <v>47.54</v>
      </c>
      <c r="AT78">
        <v>34.89</v>
      </c>
      <c r="AU78">
        <v>5.64</v>
      </c>
      <c r="AV78">
        <v>8.92</v>
      </c>
      <c r="AW78" s="5">
        <v>15.64</v>
      </c>
      <c r="AX78" s="5">
        <v>88.01</v>
      </c>
      <c r="AY78" s="5">
        <v>96.54</v>
      </c>
      <c r="AZ78" s="5">
        <v>99.73</v>
      </c>
    </row>
    <row r="79" spans="1:52" x14ac:dyDescent="0.25">
      <c r="A79">
        <v>3305208</v>
      </c>
      <c r="B79">
        <v>2010</v>
      </c>
      <c r="C79" t="s">
        <v>99</v>
      </c>
      <c r="D79" t="s">
        <v>19</v>
      </c>
      <c r="E79">
        <v>87875</v>
      </c>
      <c r="F79">
        <v>0.72099999999999997</v>
      </c>
      <c r="G79">
        <v>0.80100000000000005</v>
      </c>
      <c r="H79">
        <v>0.626</v>
      </c>
      <c r="I79">
        <v>0.29850337180621245</v>
      </c>
      <c r="J79" s="3">
        <v>419778.39875790803</v>
      </c>
      <c r="K79">
        <v>73.03</v>
      </c>
      <c r="L79">
        <v>710.04</v>
      </c>
      <c r="M79">
        <v>0.5</v>
      </c>
      <c r="N79">
        <v>16.899999999999999</v>
      </c>
      <c r="O79">
        <v>79.260000000000005</v>
      </c>
      <c r="P79">
        <v>57.81</v>
      </c>
      <c r="Q79">
        <v>8.4600000000000009</v>
      </c>
      <c r="R79">
        <v>8.98</v>
      </c>
      <c r="S79">
        <v>2.35</v>
      </c>
      <c r="T79">
        <v>9.11</v>
      </c>
      <c r="U79">
        <v>27.34</v>
      </c>
      <c r="V79" s="5">
        <v>88.41</v>
      </c>
      <c r="W79" s="5">
        <v>91.94</v>
      </c>
      <c r="X79" s="5">
        <v>97.68</v>
      </c>
      <c r="Y79" s="5">
        <v>6.53</v>
      </c>
      <c r="AG79" t="s">
        <v>19</v>
      </c>
      <c r="AH79" t="s">
        <v>19</v>
      </c>
      <c r="AI79" t="s">
        <v>98</v>
      </c>
      <c r="AJ79" t="s">
        <v>19</v>
      </c>
      <c r="AK79">
        <v>73.33</v>
      </c>
      <c r="AL79">
        <v>16.5</v>
      </c>
      <c r="AM79">
        <v>79.709999999999994</v>
      </c>
      <c r="AN79">
        <v>0.87813407661223042</v>
      </c>
      <c r="AO79" s="3">
        <v>288670.32527005498</v>
      </c>
      <c r="AP79">
        <v>517.99</v>
      </c>
      <c r="AQ79">
        <v>0.47</v>
      </c>
      <c r="AR79">
        <v>14.13</v>
      </c>
      <c r="AS79">
        <v>35.15</v>
      </c>
      <c r="AT79">
        <v>36.74</v>
      </c>
      <c r="AU79">
        <v>4.83</v>
      </c>
      <c r="AV79">
        <v>8.7100000000000009</v>
      </c>
      <c r="AW79" s="5">
        <v>10.79</v>
      </c>
      <c r="AX79" s="5">
        <v>90.17</v>
      </c>
      <c r="AY79" s="5">
        <v>99.32</v>
      </c>
      <c r="AZ79" s="5">
        <v>99.52</v>
      </c>
    </row>
    <row r="80" spans="1:52" x14ac:dyDescent="0.25">
      <c r="A80">
        <v>3305307</v>
      </c>
      <c r="B80">
        <v>2010</v>
      </c>
      <c r="C80" t="s">
        <v>100</v>
      </c>
      <c r="D80" t="s">
        <v>19</v>
      </c>
      <c r="E80">
        <v>8895</v>
      </c>
      <c r="F80">
        <v>0.63800000000000001</v>
      </c>
      <c r="G80">
        <v>0.78900000000000003</v>
      </c>
      <c r="H80">
        <v>0.53600000000000003</v>
      </c>
      <c r="I80">
        <v>0.14544177090770735</v>
      </c>
      <c r="J80" s="3">
        <v>44210.558813385702</v>
      </c>
      <c r="K80">
        <v>72.349999999999994</v>
      </c>
      <c r="L80">
        <v>423.88</v>
      </c>
      <c r="M80">
        <v>0.42</v>
      </c>
      <c r="N80">
        <v>18</v>
      </c>
      <c r="O80">
        <v>78.239999999999995</v>
      </c>
      <c r="P80">
        <v>36.24</v>
      </c>
      <c r="Q80">
        <v>3.02</v>
      </c>
      <c r="R80">
        <v>8.4700000000000006</v>
      </c>
      <c r="S80">
        <v>4.87</v>
      </c>
      <c r="T80">
        <v>14.3</v>
      </c>
      <c r="U80">
        <v>40.67</v>
      </c>
      <c r="V80" s="5">
        <v>93.04</v>
      </c>
      <c r="W80" s="5">
        <v>96.2</v>
      </c>
      <c r="X80" s="5">
        <v>98.4</v>
      </c>
      <c r="Y80" s="5">
        <v>15.28</v>
      </c>
      <c r="AG80" t="s">
        <v>24</v>
      </c>
      <c r="AH80" t="s">
        <v>19</v>
      </c>
      <c r="AI80" t="s">
        <v>99</v>
      </c>
      <c r="AJ80" t="s">
        <v>19</v>
      </c>
      <c r="AK80">
        <v>73.03</v>
      </c>
      <c r="AL80">
        <v>16.899999999999999</v>
      </c>
      <c r="AM80">
        <v>79.260000000000005</v>
      </c>
      <c r="AN80">
        <v>0.29850337180621245</v>
      </c>
      <c r="AO80" s="3">
        <v>419778.39875790803</v>
      </c>
      <c r="AP80">
        <v>710.04</v>
      </c>
      <c r="AQ80">
        <v>0.5</v>
      </c>
      <c r="AR80">
        <v>9.11</v>
      </c>
      <c r="AS80">
        <v>27.34</v>
      </c>
      <c r="AT80">
        <v>57.81</v>
      </c>
      <c r="AU80">
        <v>8.4600000000000009</v>
      </c>
      <c r="AV80">
        <v>8.98</v>
      </c>
      <c r="AW80" s="5">
        <v>6.53</v>
      </c>
      <c r="AX80" s="5">
        <v>88.41</v>
      </c>
      <c r="AY80" s="5">
        <v>91.94</v>
      </c>
      <c r="AZ80" s="5">
        <v>97.68</v>
      </c>
    </row>
    <row r="81" spans="1:52" x14ac:dyDescent="0.25">
      <c r="A81">
        <v>3305406</v>
      </c>
      <c r="B81">
        <v>2010</v>
      </c>
      <c r="C81" t="s">
        <v>101</v>
      </c>
      <c r="D81" t="s">
        <v>19</v>
      </c>
      <c r="E81">
        <v>17525</v>
      </c>
      <c r="F81">
        <v>0.68200000000000005</v>
      </c>
      <c r="G81">
        <v>0.80400000000000005</v>
      </c>
      <c r="H81">
        <v>0.56100000000000005</v>
      </c>
      <c r="I81">
        <v>0.89997521894610277</v>
      </c>
      <c r="J81" s="3">
        <v>180045.50597655601</v>
      </c>
      <c r="K81">
        <v>73.260000000000005</v>
      </c>
      <c r="L81">
        <v>558.94000000000005</v>
      </c>
      <c r="M81">
        <v>0.5</v>
      </c>
      <c r="N81">
        <v>16.600000000000001</v>
      </c>
      <c r="O81">
        <v>79.61</v>
      </c>
      <c r="P81">
        <v>43.18</v>
      </c>
      <c r="Q81">
        <v>6.56</v>
      </c>
      <c r="R81">
        <v>8.4600000000000009</v>
      </c>
      <c r="S81">
        <v>5.56</v>
      </c>
      <c r="T81">
        <v>14.99</v>
      </c>
      <c r="U81">
        <v>33.26</v>
      </c>
      <c r="V81" s="5">
        <v>91.94</v>
      </c>
      <c r="W81" s="5">
        <v>95.7</v>
      </c>
      <c r="X81" s="5">
        <v>98.65</v>
      </c>
      <c r="Y81" s="5">
        <v>10.64</v>
      </c>
      <c r="AG81" t="s">
        <v>19</v>
      </c>
      <c r="AH81" t="s">
        <v>19</v>
      </c>
      <c r="AI81" t="s">
        <v>100</v>
      </c>
      <c r="AJ81" t="s">
        <v>19</v>
      </c>
      <c r="AK81">
        <v>72.349999999999994</v>
      </c>
      <c r="AL81">
        <v>18</v>
      </c>
      <c r="AM81">
        <v>78.239999999999995</v>
      </c>
      <c r="AN81">
        <v>0.14544177090770735</v>
      </c>
      <c r="AO81" s="3">
        <v>44210.558813385702</v>
      </c>
      <c r="AP81">
        <v>423.88</v>
      </c>
      <c r="AQ81">
        <v>0.42</v>
      </c>
      <c r="AR81">
        <v>14.3</v>
      </c>
      <c r="AS81">
        <v>40.67</v>
      </c>
      <c r="AT81">
        <v>36.24</v>
      </c>
      <c r="AU81">
        <v>3.02</v>
      </c>
      <c r="AV81">
        <v>8.4700000000000006</v>
      </c>
      <c r="AW81" s="5">
        <v>15.28</v>
      </c>
      <c r="AX81" s="5">
        <v>93.04</v>
      </c>
      <c r="AY81" s="5">
        <v>96.2</v>
      </c>
      <c r="AZ81" s="5">
        <v>98.4</v>
      </c>
    </row>
    <row r="82" spans="1:52" x14ac:dyDescent="0.25">
      <c r="A82">
        <v>3305505</v>
      </c>
      <c r="B82">
        <v>2010</v>
      </c>
      <c r="C82" t="s">
        <v>102</v>
      </c>
      <c r="D82" t="s">
        <v>19</v>
      </c>
      <c r="E82">
        <v>74234</v>
      </c>
      <c r="F82">
        <v>0.71399999999999997</v>
      </c>
      <c r="G82">
        <v>0.80400000000000005</v>
      </c>
      <c r="H82">
        <v>0.621</v>
      </c>
      <c r="I82">
        <v>0.25051313795064878</v>
      </c>
      <c r="J82" s="3">
        <v>422117.5389406</v>
      </c>
      <c r="K82">
        <v>73.260000000000005</v>
      </c>
      <c r="L82">
        <v>681.62</v>
      </c>
      <c r="M82">
        <v>0.52</v>
      </c>
      <c r="N82">
        <v>16.600000000000001</v>
      </c>
      <c r="O82">
        <v>79.61</v>
      </c>
      <c r="P82">
        <v>56.55</v>
      </c>
      <c r="Q82">
        <v>8</v>
      </c>
      <c r="R82">
        <v>8.6199999999999992</v>
      </c>
      <c r="S82">
        <v>2.54</v>
      </c>
      <c r="T82">
        <v>8.5</v>
      </c>
      <c r="U82">
        <v>29.81</v>
      </c>
      <c r="V82" s="5">
        <v>93.43</v>
      </c>
      <c r="W82" s="5">
        <v>90.73</v>
      </c>
      <c r="X82" s="5">
        <v>95.78</v>
      </c>
      <c r="Y82" s="5">
        <v>6.65</v>
      </c>
      <c r="AG82" t="s">
        <v>19</v>
      </c>
      <c r="AH82" t="s">
        <v>19</v>
      </c>
      <c r="AI82" t="s">
        <v>101</v>
      </c>
      <c r="AJ82" t="s">
        <v>19</v>
      </c>
      <c r="AK82">
        <v>73.260000000000005</v>
      </c>
      <c r="AL82">
        <v>16.600000000000001</v>
      </c>
      <c r="AM82">
        <v>79.61</v>
      </c>
      <c r="AN82">
        <v>0.89997521894610277</v>
      </c>
      <c r="AO82" s="3">
        <v>180045.50597655601</v>
      </c>
      <c r="AP82">
        <v>558.94000000000005</v>
      </c>
      <c r="AQ82">
        <v>0.5</v>
      </c>
      <c r="AR82">
        <v>14.99</v>
      </c>
      <c r="AS82">
        <v>33.26</v>
      </c>
      <c r="AT82">
        <v>43.18</v>
      </c>
      <c r="AU82">
        <v>6.56</v>
      </c>
      <c r="AV82">
        <v>8.4600000000000009</v>
      </c>
      <c r="AW82" s="5">
        <v>10.64</v>
      </c>
      <c r="AX82" s="5">
        <v>91.94</v>
      </c>
      <c r="AY82" s="5">
        <v>95.7</v>
      </c>
      <c r="AZ82" s="5">
        <v>98.65</v>
      </c>
    </row>
    <row r="83" spans="1:52" x14ac:dyDescent="0.25">
      <c r="A83">
        <v>3305554</v>
      </c>
      <c r="B83">
        <v>2010</v>
      </c>
      <c r="C83" t="s">
        <v>103</v>
      </c>
      <c r="D83" t="s">
        <v>19</v>
      </c>
      <c r="E83">
        <v>78186</v>
      </c>
      <c r="F83">
        <v>0.69499999999999995</v>
      </c>
      <c r="G83">
        <v>0.80500000000000005</v>
      </c>
      <c r="H83">
        <v>0.64800000000000002</v>
      </c>
      <c r="I83">
        <v>0.75600508093026919</v>
      </c>
      <c r="J83" s="3">
        <v>380401.76971697703</v>
      </c>
      <c r="K83">
        <v>73.3</v>
      </c>
      <c r="L83">
        <v>604.82000000000005</v>
      </c>
      <c r="M83">
        <v>0.47</v>
      </c>
      <c r="N83">
        <v>16.5</v>
      </c>
      <c r="O83">
        <v>79.67</v>
      </c>
      <c r="P83">
        <v>57.19</v>
      </c>
      <c r="Q83">
        <v>7.03</v>
      </c>
      <c r="R83">
        <v>9.2799999999999994</v>
      </c>
      <c r="S83">
        <v>2.99</v>
      </c>
      <c r="T83">
        <v>9.9499999999999993</v>
      </c>
      <c r="U83">
        <v>28.32</v>
      </c>
      <c r="V83" s="5">
        <v>98.72</v>
      </c>
      <c r="W83" s="5">
        <v>97.8</v>
      </c>
      <c r="X83" s="5">
        <v>94.9</v>
      </c>
      <c r="Y83" s="5">
        <v>6.28</v>
      </c>
      <c r="AG83" t="s">
        <v>24</v>
      </c>
      <c r="AH83" t="s">
        <v>19</v>
      </c>
      <c r="AI83" t="s">
        <v>102</v>
      </c>
      <c r="AJ83" t="s">
        <v>19</v>
      </c>
      <c r="AK83">
        <v>73.260000000000005</v>
      </c>
      <c r="AL83">
        <v>16.600000000000001</v>
      </c>
      <c r="AM83">
        <v>79.61</v>
      </c>
      <c r="AN83">
        <v>0.25051313795064878</v>
      </c>
      <c r="AO83" s="3">
        <v>422117.5389406</v>
      </c>
      <c r="AP83">
        <v>681.62</v>
      </c>
      <c r="AQ83">
        <v>0.52</v>
      </c>
      <c r="AR83">
        <v>8.5</v>
      </c>
      <c r="AS83">
        <v>29.81</v>
      </c>
      <c r="AT83">
        <v>56.55</v>
      </c>
      <c r="AU83">
        <v>8</v>
      </c>
      <c r="AV83">
        <v>8.6199999999999992</v>
      </c>
      <c r="AW83" s="5">
        <v>6.65</v>
      </c>
      <c r="AX83" s="5">
        <v>93.43</v>
      </c>
      <c r="AY83" s="5">
        <v>90.73</v>
      </c>
      <c r="AZ83" s="5">
        <v>95.78</v>
      </c>
    </row>
    <row r="84" spans="1:52" x14ac:dyDescent="0.25">
      <c r="A84">
        <v>3305604</v>
      </c>
      <c r="B84">
        <v>2010</v>
      </c>
      <c r="C84" t="s">
        <v>104</v>
      </c>
      <c r="D84" t="s">
        <v>19</v>
      </c>
      <c r="E84">
        <v>21349</v>
      </c>
      <c r="F84">
        <v>0.65700000000000003</v>
      </c>
      <c r="G84">
        <v>0.79300000000000004</v>
      </c>
      <c r="H84">
        <v>0.53600000000000003</v>
      </c>
      <c r="I84">
        <v>0.35609429217971444</v>
      </c>
      <c r="J84" s="3">
        <v>85900.103578952898</v>
      </c>
      <c r="K84">
        <v>72.599999999999994</v>
      </c>
      <c r="L84">
        <v>476.99</v>
      </c>
      <c r="M84">
        <v>0.49</v>
      </c>
      <c r="N84">
        <v>17.600000000000001</v>
      </c>
      <c r="O84">
        <v>78.61</v>
      </c>
      <c r="P84">
        <v>40.64</v>
      </c>
      <c r="Q84">
        <v>4</v>
      </c>
      <c r="R84">
        <v>8.24</v>
      </c>
      <c r="S84">
        <v>6.13</v>
      </c>
      <c r="T84">
        <v>17.329999999999998</v>
      </c>
      <c r="U84">
        <v>41.9</v>
      </c>
      <c r="V84" s="5">
        <v>96.17</v>
      </c>
      <c r="W84" s="5">
        <v>74.75</v>
      </c>
      <c r="X84" s="5">
        <v>98.41</v>
      </c>
      <c r="Y84" s="5">
        <v>14.19</v>
      </c>
      <c r="AG84" t="s">
        <v>18</v>
      </c>
      <c r="AH84" t="s">
        <v>19</v>
      </c>
      <c r="AI84" t="s">
        <v>103</v>
      </c>
      <c r="AJ84" t="s">
        <v>19</v>
      </c>
      <c r="AK84">
        <v>73.3</v>
      </c>
      <c r="AL84">
        <v>16.5</v>
      </c>
      <c r="AM84">
        <v>79.67</v>
      </c>
      <c r="AN84">
        <v>0.75600508093026919</v>
      </c>
      <c r="AO84" s="3">
        <v>380401.76971697703</v>
      </c>
      <c r="AP84">
        <v>604.82000000000005</v>
      </c>
      <c r="AQ84">
        <v>0.47</v>
      </c>
      <c r="AR84">
        <v>9.9499999999999993</v>
      </c>
      <c r="AS84">
        <v>28.32</v>
      </c>
      <c r="AT84">
        <v>57.19</v>
      </c>
      <c r="AU84">
        <v>7.03</v>
      </c>
      <c r="AV84">
        <v>9.2799999999999994</v>
      </c>
      <c r="AW84" s="5">
        <v>6.28</v>
      </c>
      <c r="AX84" s="5">
        <v>98.72</v>
      </c>
      <c r="AY84" s="5">
        <v>97.8</v>
      </c>
      <c r="AZ84" s="5">
        <v>94.9</v>
      </c>
    </row>
    <row r="85" spans="1:52" x14ac:dyDescent="0.25">
      <c r="A85">
        <v>3305703</v>
      </c>
      <c r="B85">
        <v>2010</v>
      </c>
      <c r="C85" t="s">
        <v>105</v>
      </c>
      <c r="D85" t="s">
        <v>19</v>
      </c>
      <c r="E85">
        <v>14900</v>
      </c>
      <c r="F85">
        <v>0.65800000000000003</v>
      </c>
      <c r="G85">
        <v>0.79600000000000004</v>
      </c>
      <c r="H85">
        <v>0.436</v>
      </c>
      <c r="I85">
        <v>1.2027219216949609</v>
      </c>
      <c r="J85" s="3">
        <v>85712.689259950406</v>
      </c>
      <c r="K85">
        <v>72.78</v>
      </c>
      <c r="L85">
        <v>479.46</v>
      </c>
      <c r="M85">
        <v>0.47</v>
      </c>
      <c r="N85">
        <v>17.3</v>
      </c>
      <c r="O85">
        <v>78.89</v>
      </c>
      <c r="P85">
        <v>25.74</v>
      </c>
      <c r="Q85">
        <v>3.13</v>
      </c>
      <c r="R85">
        <v>7.33</v>
      </c>
      <c r="S85">
        <v>5.52</v>
      </c>
      <c r="T85">
        <v>16.04</v>
      </c>
      <c r="U85">
        <v>38.32</v>
      </c>
      <c r="V85" s="5">
        <v>69.94</v>
      </c>
      <c r="W85" s="5">
        <v>86.39</v>
      </c>
      <c r="X85" s="5">
        <v>97.19</v>
      </c>
      <c r="Y85" s="5">
        <v>17.09</v>
      </c>
      <c r="AG85" t="s">
        <v>19</v>
      </c>
      <c r="AH85" t="s">
        <v>19</v>
      </c>
      <c r="AI85" t="s">
        <v>104</v>
      </c>
      <c r="AJ85" t="s">
        <v>19</v>
      </c>
      <c r="AK85">
        <v>72.599999999999994</v>
      </c>
      <c r="AL85">
        <v>17.600000000000001</v>
      </c>
      <c r="AM85">
        <v>78.61</v>
      </c>
      <c r="AN85">
        <v>0.35609429217971444</v>
      </c>
      <c r="AO85" s="3">
        <v>85900.103578952898</v>
      </c>
      <c r="AP85">
        <v>476.99</v>
      </c>
      <c r="AQ85">
        <v>0.49</v>
      </c>
      <c r="AR85">
        <v>17.329999999999998</v>
      </c>
      <c r="AS85">
        <v>41.9</v>
      </c>
      <c r="AT85">
        <v>40.64</v>
      </c>
      <c r="AU85">
        <v>4</v>
      </c>
      <c r="AV85">
        <v>8.24</v>
      </c>
      <c r="AW85" s="5">
        <v>14.19</v>
      </c>
      <c r="AX85" s="5">
        <v>96.17</v>
      </c>
      <c r="AY85" s="5">
        <v>74.75</v>
      </c>
      <c r="AZ85" s="5">
        <v>98.41</v>
      </c>
    </row>
    <row r="86" spans="1:52" x14ac:dyDescent="0.25">
      <c r="A86">
        <v>3305752</v>
      </c>
      <c r="B86">
        <v>2010</v>
      </c>
      <c r="C86" t="s">
        <v>106</v>
      </c>
      <c r="D86" t="s">
        <v>19</v>
      </c>
      <c r="E86">
        <v>30732</v>
      </c>
      <c r="F86">
        <v>0.64400000000000002</v>
      </c>
      <c r="G86">
        <v>0.79300000000000004</v>
      </c>
      <c r="H86">
        <v>0.54800000000000004</v>
      </c>
      <c r="I86">
        <v>1.1747156069931954</v>
      </c>
      <c r="J86" s="3">
        <v>129689.835984402</v>
      </c>
      <c r="K86">
        <v>72.55</v>
      </c>
      <c r="L86">
        <v>440.84</v>
      </c>
      <c r="M86">
        <v>0.42</v>
      </c>
      <c r="N86">
        <v>17.7</v>
      </c>
      <c r="O86">
        <v>78.540000000000006</v>
      </c>
      <c r="P86">
        <v>40.85</v>
      </c>
      <c r="Q86">
        <v>3.72</v>
      </c>
      <c r="R86">
        <v>8.61</v>
      </c>
      <c r="S86">
        <v>4.87</v>
      </c>
      <c r="T86">
        <v>14.37</v>
      </c>
      <c r="U86">
        <v>38.299999999999997</v>
      </c>
      <c r="V86" s="5">
        <v>93.03</v>
      </c>
      <c r="W86" s="5">
        <v>89.83</v>
      </c>
      <c r="X86" s="5">
        <v>96.99</v>
      </c>
      <c r="Y86" s="5">
        <v>9.5399999999999991</v>
      </c>
      <c r="AG86" t="s">
        <v>19</v>
      </c>
      <c r="AH86" t="s">
        <v>19</v>
      </c>
      <c r="AI86" t="s">
        <v>105</v>
      </c>
      <c r="AJ86" t="s">
        <v>19</v>
      </c>
      <c r="AK86">
        <v>72.78</v>
      </c>
      <c r="AL86">
        <v>17.3</v>
      </c>
      <c r="AM86">
        <v>78.89</v>
      </c>
      <c r="AN86">
        <v>1.2027219216949609</v>
      </c>
      <c r="AO86" s="3">
        <v>85712.689259950406</v>
      </c>
      <c r="AP86">
        <v>479.46</v>
      </c>
      <c r="AQ86">
        <v>0.47</v>
      </c>
      <c r="AR86">
        <v>16.04</v>
      </c>
      <c r="AS86">
        <v>38.32</v>
      </c>
      <c r="AT86">
        <v>25.74</v>
      </c>
      <c r="AU86">
        <v>3.13</v>
      </c>
      <c r="AV86">
        <v>7.33</v>
      </c>
      <c r="AW86" s="5">
        <v>17.09</v>
      </c>
      <c r="AX86" s="5">
        <v>69.94</v>
      </c>
      <c r="AY86" s="5">
        <v>86.39</v>
      </c>
      <c r="AZ86" s="5">
        <v>97.19</v>
      </c>
    </row>
    <row r="87" spans="1:52" x14ac:dyDescent="0.25">
      <c r="A87">
        <v>3305802</v>
      </c>
      <c r="B87">
        <v>2010</v>
      </c>
      <c r="C87" t="s">
        <v>107</v>
      </c>
      <c r="D87" t="s">
        <v>18</v>
      </c>
      <c r="E87">
        <v>163746</v>
      </c>
      <c r="F87">
        <v>0.752</v>
      </c>
      <c r="G87">
        <v>0.85499999999999998</v>
      </c>
      <c r="H87">
        <v>0.60499999999999998</v>
      </c>
      <c r="I87">
        <v>0.70929434668561242</v>
      </c>
      <c r="J87" s="3">
        <v>1233351.7878956301</v>
      </c>
      <c r="K87">
        <v>76.27</v>
      </c>
      <c r="L87">
        <v>859.79</v>
      </c>
      <c r="M87">
        <v>0.56000000000000005</v>
      </c>
      <c r="N87">
        <v>13.29</v>
      </c>
      <c r="O87">
        <v>84.39</v>
      </c>
      <c r="P87">
        <v>53.07</v>
      </c>
      <c r="Q87">
        <v>12.3</v>
      </c>
      <c r="R87">
        <v>8.82</v>
      </c>
      <c r="S87">
        <v>1.58</v>
      </c>
      <c r="T87">
        <v>7.06</v>
      </c>
      <c r="U87">
        <v>23.18</v>
      </c>
      <c r="V87" s="5">
        <v>83.86</v>
      </c>
      <c r="W87" s="5">
        <v>97.71</v>
      </c>
      <c r="X87" s="5">
        <v>98.83</v>
      </c>
      <c r="Y87" s="5">
        <v>6.87</v>
      </c>
      <c r="AG87" t="s">
        <v>19</v>
      </c>
      <c r="AH87" t="s">
        <v>19</v>
      </c>
      <c r="AI87" t="s">
        <v>106</v>
      </c>
      <c r="AJ87" t="s">
        <v>19</v>
      </c>
      <c r="AK87">
        <v>72.55</v>
      </c>
      <c r="AL87">
        <v>17.7</v>
      </c>
      <c r="AM87">
        <v>78.540000000000006</v>
      </c>
      <c r="AN87">
        <v>1.1747156069931954</v>
      </c>
      <c r="AO87" s="3">
        <v>129689.835984402</v>
      </c>
      <c r="AP87">
        <v>440.84</v>
      </c>
      <c r="AQ87">
        <v>0.42</v>
      </c>
      <c r="AR87">
        <v>14.37</v>
      </c>
      <c r="AS87">
        <v>38.299999999999997</v>
      </c>
      <c r="AT87">
        <v>40.85</v>
      </c>
      <c r="AU87">
        <v>3.72</v>
      </c>
      <c r="AV87">
        <v>8.61</v>
      </c>
      <c r="AW87" s="5">
        <v>9.5399999999999991</v>
      </c>
      <c r="AX87" s="5">
        <v>93.03</v>
      </c>
      <c r="AY87" s="5">
        <v>89.83</v>
      </c>
      <c r="AZ87" s="5">
        <v>96.99</v>
      </c>
    </row>
    <row r="88" spans="1:52" x14ac:dyDescent="0.25">
      <c r="A88">
        <v>3305901</v>
      </c>
      <c r="B88">
        <v>2010</v>
      </c>
      <c r="C88" t="s">
        <v>113</v>
      </c>
      <c r="D88" t="s">
        <v>19</v>
      </c>
      <c r="E88">
        <v>10289</v>
      </c>
      <c r="F88">
        <v>0.66800000000000004</v>
      </c>
      <c r="G88">
        <v>0.81299999999999994</v>
      </c>
      <c r="H88">
        <v>0.54700000000000004</v>
      </c>
      <c r="I88">
        <v>0.24137064928829952</v>
      </c>
      <c r="J88" s="3">
        <v>40883.100626066203</v>
      </c>
      <c r="K88">
        <v>73.77</v>
      </c>
      <c r="L88">
        <v>510.96</v>
      </c>
      <c r="M88">
        <v>0.51</v>
      </c>
      <c r="N88">
        <v>15.8</v>
      </c>
      <c r="O88">
        <v>80.38</v>
      </c>
      <c r="P88">
        <v>37.659999999999997</v>
      </c>
      <c r="Q88">
        <v>3.41</v>
      </c>
      <c r="R88">
        <v>8.8800000000000008</v>
      </c>
      <c r="S88">
        <v>6.52</v>
      </c>
      <c r="T88">
        <v>17.96</v>
      </c>
      <c r="U88">
        <v>42.73</v>
      </c>
      <c r="V88" s="5">
        <v>65.790000000000006</v>
      </c>
      <c r="W88" s="5">
        <v>94.39</v>
      </c>
      <c r="X88" s="5">
        <v>93.11</v>
      </c>
      <c r="Y88" s="5">
        <v>15.4</v>
      </c>
      <c r="AG88" t="s">
        <v>24</v>
      </c>
      <c r="AH88" t="s">
        <v>18</v>
      </c>
      <c r="AI88" t="s">
        <v>107</v>
      </c>
      <c r="AJ88" t="s">
        <v>18</v>
      </c>
      <c r="AK88">
        <v>76.27</v>
      </c>
      <c r="AL88">
        <v>13.29</v>
      </c>
      <c r="AM88">
        <v>84.39</v>
      </c>
      <c r="AN88">
        <v>0.70929434668561242</v>
      </c>
      <c r="AO88" s="3">
        <v>1233351.7878956301</v>
      </c>
      <c r="AP88">
        <v>859.79</v>
      </c>
      <c r="AQ88">
        <v>0.56000000000000005</v>
      </c>
      <c r="AR88">
        <v>7.06</v>
      </c>
      <c r="AS88">
        <v>23.18</v>
      </c>
      <c r="AT88">
        <v>53.07</v>
      </c>
      <c r="AU88">
        <v>12.3</v>
      </c>
      <c r="AV88">
        <v>8.82</v>
      </c>
      <c r="AW88" s="5">
        <v>6.87</v>
      </c>
      <c r="AX88" s="5">
        <v>83.86</v>
      </c>
      <c r="AY88" s="5">
        <v>97.71</v>
      </c>
      <c r="AZ88" s="5">
        <v>98.83</v>
      </c>
    </row>
    <row r="89" spans="1:52" x14ac:dyDescent="0.25">
      <c r="A89">
        <v>3306008</v>
      </c>
      <c r="B89">
        <v>2010</v>
      </c>
      <c r="C89" t="s">
        <v>108</v>
      </c>
      <c r="D89" t="s">
        <v>19</v>
      </c>
      <c r="E89">
        <v>77432</v>
      </c>
      <c r="F89">
        <v>0.72499999999999998</v>
      </c>
      <c r="G89">
        <v>0.80100000000000005</v>
      </c>
      <c r="H89">
        <v>0.65600000000000003</v>
      </c>
      <c r="I89">
        <v>1.3823031494504405</v>
      </c>
      <c r="J89" s="3">
        <v>773363.06925716496</v>
      </c>
      <c r="K89">
        <v>73.03</v>
      </c>
      <c r="L89">
        <v>726.83</v>
      </c>
      <c r="M89">
        <v>0.52</v>
      </c>
      <c r="N89">
        <v>16.899999999999999</v>
      </c>
      <c r="O89">
        <v>79.260000000000005</v>
      </c>
      <c r="P89">
        <v>59.74</v>
      </c>
      <c r="Q89">
        <v>10.37</v>
      </c>
      <c r="R89">
        <v>8.9499999999999993</v>
      </c>
      <c r="S89">
        <v>2.14</v>
      </c>
      <c r="T89">
        <v>9.23</v>
      </c>
      <c r="U89">
        <v>27.07</v>
      </c>
      <c r="V89" s="5">
        <v>98.42</v>
      </c>
      <c r="W89" s="5">
        <v>98.25</v>
      </c>
      <c r="X89" s="5">
        <v>98.17</v>
      </c>
      <c r="Y89" s="5">
        <v>5.77</v>
      </c>
      <c r="AG89" t="s">
        <v>19</v>
      </c>
      <c r="AH89" t="s">
        <v>19</v>
      </c>
      <c r="AI89" t="s">
        <v>113</v>
      </c>
      <c r="AJ89" t="s">
        <v>19</v>
      </c>
      <c r="AK89">
        <v>73.77</v>
      </c>
      <c r="AL89">
        <v>15.8</v>
      </c>
      <c r="AM89">
        <v>80.38</v>
      </c>
      <c r="AN89">
        <v>0.24137064928829952</v>
      </c>
      <c r="AO89" s="3">
        <v>40883.100626066203</v>
      </c>
      <c r="AP89">
        <v>510.96</v>
      </c>
      <c r="AQ89">
        <v>0.51</v>
      </c>
      <c r="AR89">
        <v>17.96</v>
      </c>
      <c r="AS89">
        <v>42.73</v>
      </c>
      <c r="AT89">
        <v>37.659999999999997</v>
      </c>
      <c r="AU89">
        <v>3.41</v>
      </c>
      <c r="AV89">
        <v>8.8800000000000008</v>
      </c>
      <c r="AW89" s="5">
        <v>15.4</v>
      </c>
      <c r="AX89" s="5">
        <v>65.790000000000006</v>
      </c>
      <c r="AY89" s="5">
        <v>94.39</v>
      </c>
      <c r="AZ89" s="5">
        <v>93.11</v>
      </c>
    </row>
    <row r="90" spans="1:52" x14ac:dyDescent="0.25">
      <c r="A90">
        <v>3306107</v>
      </c>
      <c r="B90">
        <v>2010</v>
      </c>
      <c r="C90" t="s">
        <v>109</v>
      </c>
      <c r="D90" t="s">
        <v>18</v>
      </c>
      <c r="E90">
        <v>71843</v>
      </c>
      <c r="F90">
        <v>0.71299999999999997</v>
      </c>
      <c r="G90">
        <v>0.84799999999999998</v>
      </c>
      <c r="H90">
        <v>0.66600000000000004</v>
      </c>
      <c r="I90">
        <v>0.97638715513972307</v>
      </c>
      <c r="J90" s="3">
        <v>440352.54426435998</v>
      </c>
      <c r="K90">
        <v>75.849999999999994</v>
      </c>
      <c r="L90">
        <v>675.62</v>
      </c>
      <c r="M90">
        <v>0.52</v>
      </c>
      <c r="N90">
        <v>12.58</v>
      </c>
      <c r="O90">
        <v>83.22</v>
      </c>
      <c r="P90">
        <v>58.06</v>
      </c>
      <c r="Q90">
        <v>12.13</v>
      </c>
      <c r="R90">
        <v>8.81</v>
      </c>
      <c r="S90">
        <v>2.39</v>
      </c>
      <c r="T90">
        <v>10.17</v>
      </c>
      <c r="U90">
        <v>29.7</v>
      </c>
      <c r="V90" s="5">
        <v>94.92</v>
      </c>
      <c r="W90" s="5">
        <v>97.61</v>
      </c>
      <c r="X90" s="5">
        <v>99.28</v>
      </c>
      <c r="Y90" s="5">
        <v>6.34</v>
      </c>
      <c r="AG90" t="s">
        <v>24</v>
      </c>
      <c r="AH90" t="s">
        <v>19</v>
      </c>
      <c r="AI90" t="s">
        <v>108</v>
      </c>
      <c r="AJ90" t="s">
        <v>19</v>
      </c>
      <c r="AK90">
        <v>73.03</v>
      </c>
      <c r="AL90">
        <v>16.899999999999999</v>
      </c>
      <c r="AM90">
        <v>79.260000000000005</v>
      </c>
      <c r="AN90">
        <v>1.3823031494504405</v>
      </c>
      <c r="AO90" s="3">
        <v>773363.06925716496</v>
      </c>
      <c r="AP90">
        <v>726.83</v>
      </c>
      <c r="AQ90">
        <v>0.52</v>
      </c>
      <c r="AR90">
        <v>9.23</v>
      </c>
      <c r="AS90">
        <v>27.07</v>
      </c>
      <c r="AT90">
        <v>59.74</v>
      </c>
      <c r="AU90">
        <v>10.37</v>
      </c>
      <c r="AV90">
        <v>8.9499999999999993</v>
      </c>
      <c r="AW90" s="5">
        <v>5.77</v>
      </c>
      <c r="AX90" s="5">
        <v>98.42</v>
      </c>
      <c r="AY90" s="5">
        <v>98.25</v>
      </c>
      <c r="AZ90" s="5">
        <v>98.17</v>
      </c>
    </row>
    <row r="91" spans="1:52" x14ac:dyDescent="0.25">
      <c r="A91">
        <v>3306156</v>
      </c>
      <c r="B91">
        <v>2010</v>
      </c>
      <c r="C91" t="s">
        <v>110</v>
      </c>
      <c r="D91" t="s">
        <v>19</v>
      </c>
      <c r="E91">
        <v>9475</v>
      </c>
      <c r="F91">
        <v>0.63600000000000001</v>
      </c>
      <c r="G91">
        <v>0.81</v>
      </c>
      <c r="H91">
        <v>0.55500000000000005</v>
      </c>
      <c r="I91">
        <v>0.2090725456798293</v>
      </c>
      <c r="J91" s="3">
        <v>42827.030689544401</v>
      </c>
      <c r="K91">
        <v>73.58</v>
      </c>
      <c r="L91">
        <v>418.62</v>
      </c>
      <c r="M91">
        <v>0.44</v>
      </c>
      <c r="N91">
        <v>16.100000000000001</v>
      </c>
      <c r="O91">
        <v>80.08</v>
      </c>
      <c r="P91">
        <v>39.4</v>
      </c>
      <c r="Q91">
        <v>4.72</v>
      </c>
      <c r="R91">
        <v>8.3699999999999992</v>
      </c>
      <c r="S91">
        <v>2.02</v>
      </c>
      <c r="T91">
        <v>13.16</v>
      </c>
      <c r="U91">
        <v>43.7</v>
      </c>
      <c r="V91" s="5">
        <v>91.37</v>
      </c>
      <c r="W91" s="5">
        <v>96.64</v>
      </c>
      <c r="X91" s="5">
        <v>100</v>
      </c>
      <c r="Y91" s="5">
        <v>12.31</v>
      </c>
      <c r="AG91" t="s">
        <v>58</v>
      </c>
      <c r="AH91" t="s">
        <v>18</v>
      </c>
      <c r="AI91" t="s">
        <v>109</v>
      </c>
      <c r="AJ91" t="s">
        <v>18</v>
      </c>
      <c r="AK91">
        <v>75.849999999999994</v>
      </c>
      <c r="AL91">
        <v>12.58</v>
      </c>
      <c r="AM91">
        <v>83.22</v>
      </c>
      <c r="AN91">
        <v>0.97638715513972307</v>
      </c>
      <c r="AO91" s="3">
        <v>440352.54426435998</v>
      </c>
      <c r="AP91">
        <v>675.62</v>
      </c>
      <c r="AQ91">
        <v>0.52</v>
      </c>
      <c r="AR91">
        <v>10.17</v>
      </c>
      <c r="AS91">
        <v>29.7</v>
      </c>
      <c r="AT91">
        <v>58.06</v>
      </c>
      <c r="AU91">
        <v>12.13</v>
      </c>
      <c r="AV91">
        <v>8.81</v>
      </c>
      <c r="AW91" s="5">
        <v>6.34</v>
      </c>
      <c r="AX91" s="5">
        <v>94.92</v>
      </c>
      <c r="AY91" s="5">
        <v>97.61</v>
      </c>
      <c r="AZ91" s="5">
        <v>99.28</v>
      </c>
    </row>
    <row r="92" spans="1:52" x14ac:dyDescent="0.25">
      <c r="A92">
        <v>3306206</v>
      </c>
      <c r="B92">
        <v>2010</v>
      </c>
      <c r="C92" t="s">
        <v>111</v>
      </c>
      <c r="D92" t="s">
        <v>19</v>
      </c>
      <c r="E92">
        <v>34410</v>
      </c>
      <c r="F92">
        <v>0.71899999999999997</v>
      </c>
      <c r="G92">
        <v>0.81299999999999994</v>
      </c>
      <c r="H92">
        <v>0.624</v>
      </c>
      <c r="I92">
        <v>0.46467614085749842</v>
      </c>
      <c r="J92" s="3">
        <v>180578.77945881599</v>
      </c>
      <c r="K92">
        <v>73.790000000000006</v>
      </c>
      <c r="L92">
        <v>701.06</v>
      </c>
      <c r="M92">
        <v>0.52</v>
      </c>
      <c r="N92">
        <v>15.8</v>
      </c>
      <c r="O92">
        <v>80.400000000000006</v>
      </c>
      <c r="P92">
        <v>56.7</v>
      </c>
      <c r="Q92">
        <v>13.28</v>
      </c>
      <c r="R92">
        <v>8.85</v>
      </c>
      <c r="S92">
        <v>2.54</v>
      </c>
      <c r="T92">
        <v>11.32</v>
      </c>
      <c r="U92">
        <v>27.16</v>
      </c>
      <c r="V92" s="5">
        <v>94.55</v>
      </c>
      <c r="W92" s="5">
        <v>92.19</v>
      </c>
      <c r="X92" s="5">
        <v>99.09</v>
      </c>
      <c r="Y92" s="5">
        <v>8.07</v>
      </c>
      <c r="AG92" t="s">
        <v>19</v>
      </c>
      <c r="AH92" t="s">
        <v>19</v>
      </c>
      <c r="AI92" t="s">
        <v>110</v>
      </c>
      <c r="AJ92" t="s">
        <v>19</v>
      </c>
      <c r="AK92">
        <v>73.58</v>
      </c>
      <c r="AL92">
        <v>16.100000000000001</v>
      </c>
      <c r="AM92">
        <v>80.08</v>
      </c>
      <c r="AN92">
        <v>0.2090725456798293</v>
      </c>
      <c r="AO92" s="3">
        <v>42827.030689544401</v>
      </c>
      <c r="AP92">
        <v>418.62</v>
      </c>
      <c r="AQ92">
        <v>0.44</v>
      </c>
      <c r="AR92">
        <v>13.16</v>
      </c>
      <c r="AS92">
        <v>43.7</v>
      </c>
      <c r="AT92">
        <v>39.4</v>
      </c>
      <c r="AU92">
        <v>4.72</v>
      </c>
      <c r="AV92">
        <v>8.3699999999999992</v>
      </c>
      <c r="AW92" s="5">
        <v>12.31</v>
      </c>
      <c r="AX92" s="5">
        <v>91.37</v>
      </c>
      <c r="AY92" s="5">
        <v>96.64</v>
      </c>
      <c r="AZ92" s="5">
        <v>100</v>
      </c>
    </row>
    <row r="93" spans="1:52" x14ac:dyDescent="0.25">
      <c r="A93">
        <v>3306305</v>
      </c>
      <c r="B93">
        <v>2010</v>
      </c>
      <c r="C93" t="s">
        <v>112</v>
      </c>
      <c r="D93" t="s">
        <v>18</v>
      </c>
      <c r="E93">
        <v>257803</v>
      </c>
      <c r="F93">
        <v>0.76300000000000001</v>
      </c>
      <c r="G93">
        <v>0.83299999999999996</v>
      </c>
      <c r="H93">
        <v>0.72</v>
      </c>
      <c r="I93">
        <v>1.1078154504824727</v>
      </c>
      <c r="J93" s="3">
        <v>4092057.06348714</v>
      </c>
      <c r="K93">
        <v>74.98</v>
      </c>
      <c r="L93">
        <v>920.51</v>
      </c>
      <c r="M93">
        <v>0.5</v>
      </c>
      <c r="N93">
        <v>14.15</v>
      </c>
      <c r="O93">
        <v>82.17</v>
      </c>
      <c r="P93">
        <v>67.180000000000007</v>
      </c>
      <c r="Q93">
        <v>15.23</v>
      </c>
      <c r="R93">
        <v>9.82</v>
      </c>
      <c r="S93">
        <v>1.47</v>
      </c>
      <c r="T93">
        <v>4.7699999999999996</v>
      </c>
      <c r="U93">
        <v>16.690000000000001</v>
      </c>
      <c r="V93" s="5">
        <v>99.47</v>
      </c>
      <c r="W93" s="5">
        <v>99.13</v>
      </c>
      <c r="X93" s="5">
        <v>99.84</v>
      </c>
      <c r="Y93" s="5">
        <v>3.47</v>
      </c>
      <c r="AG93" t="s">
        <v>24</v>
      </c>
      <c r="AH93" t="s">
        <v>19</v>
      </c>
      <c r="AI93" t="s">
        <v>111</v>
      </c>
      <c r="AJ93" t="s">
        <v>19</v>
      </c>
      <c r="AK93">
        <v>73.790000000000006</v>
      </c>
      <c r="AL93">
        <v>15.8</v>
      </c>
      <c r="AM93">
        <v>80.400000000000006</v>
      </c>
      <c r="AN93">
        <v>0.46467614085749842</v>
      </c>
      <c r="AO93" s="3">
        <v>180578.77945881599</v>
      </c>
      <c r="AP93">
        <v>701.06</v>
      </c>
      <c r="AQ93">
        <v>0.52</v>
      </c>
      <c r="AR93">
        <v>11.32</v>
      </c>
      <c r="AS93">
        <v>27.16</v>
      </c>
      <c r="AT93">
        <v>56.7</v>
      </c>
      <c r="AU93">
        <v>13.28</v>
      </c>
      <c r="AV93">
        <v>8.85</v>
      </c>
      <c r="AW93" s="5">
        <v>8.07</v>
      </c>
      <c r="AX93" s="5">
        <v>94.55</v>
      </c>
      <c r="AY93" s="5">
        <v>92.19</v>
      </c>
      <c r="AZ93" s="5">
        <v>99.09</v>
      </c>
    </row>
    <row r="94" spans="1:52" x14ac:dyDescent="0.25">
      <c r="AG94" t="s">
        <v>58</v>
      </c>
      <c r="AH94" t="s">
        <v>18</v>
      </c>
      <c r="AI94" t="s">
        <v>112</v>
      </c>
      <c r="AJ94" t="s">
        <v>18</v>
      </c>
      <c r="AK94">
        <v>74.98</v>
      </c>
      <c r="AL94">
        <v>14.15</v>
      </c>
      <c r="AM94">
        <v>82.17</v>
      </c>
      <c r="AN94">
        <v>1.1078154504824727</v>
      </c>
      <c r="AO94" s="3">
        <v>4092057.06348714</v>
      </c>
      <c r="AP94">
        <v>920.51</v>
      </c>
      <c r="AQ94">
        <v>0.5</v>
      </c>
      <c r="AR94">
        <v>4.7699999999999996</v>
      </c>
      <c r="AS94">
        <v>16.690000000000001</v>
      </c>
      <c r="AT94">
        <v>67.180000000000007</v>
      </c>
      <c r="AU94">
        <v>15.23</v>
      </c>
      <c r="AV94">
        <v>9.82</v>
      </c>
      <c r="AW94" s="5">
        <v>3.47</v>
      </c>
      <c r="AX94" s="5">
        <v>99.47</v>
      </c>
      <c r="AY94" s="5">
        <v>99.13</v>
      </c>
      <c r="AZ94" s="5">
        <v>99.84</v>
      </c>
    </row>
    <row r="98" spans="3:5" x14ac:dyDescent="0.25">
      <c r="E98" t="s">
        <v>16</v>
      </c>
    </row>
    <row r="99" spans="3:5" x14ac:dyDescent="0.25">
      <c r="C99" s="1">
        <v>10</v>
      </c>
      <c r="E99">
        <v>65</v>
      </c>
    </row>
    <row r="100" spans="3:5" x14ac:dyDescent="0.25">
      <c r="C100" s="1">
        <v>31</v>
      </c>
      <c r="E100">
        <v>18</v>
      </c>
    </row>
    <row r="101" spans="3:5" x14ac:dyDescent="0.25">
      <c r="C101" s="1">
        <v>63</v>
      </c>
      <c r="E101">
        <v>5</v>
      </c>
    </row>
    <row r="102" spans="3:5" x14ac:dyDescent="0.25">
      <c r="C102" s="1">
        <v>62</v>
      </c>
      <c r="E102">
        <v>3</v>
      </c>
    </row>
    <row r="103" spans="3:5" x14ac:dyDescent="0.25">
      <c r="C103" s="1">
        <v>62</v>
      </c>
      <c r="E103">
        <v>1</v>
      </c>
    </row>
  </sheetData>
  <mergeCells count="4">
    <mergeCell ref="AK1:AN1"/>
    <mergeCell ref="AP1:AU1"/>
    <mergeCell ref="AV1:AY1"/>
    <mergeCell ref="AZ1:BB1"/>
  </mergeCells>
  <conditionalFormatting sqref="D1:H1 J1:Y1">
    <cfRule type="duplicateValues" dxfId="0" priority="15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7F74-5214-4910-97A6-E163EAE7080B}">
  <dimension ref="A1:V103"/>
  <sheetViews>
    <sheetView topLeftCell="G1" workbookViewId="0">
      <selection activeCell="K39" sqref="K39"/>
    </sheetView>
  </sheetViews>
  <sheetFormatPr defaultRowHeight="15" x14ac:dyDescent="0.25"/>
  <cols>
    <col min="2" max="2" width="31" bestFit="1" customWidth="1"/>
    <col min="3" max="3" width="11.42578125" bestFit="1" customWidth="1"/>
    <col min="4" max="4" width="18" bestFit="1" customWidth="1"/>
    <col min="5" max="5" width="12" bestFit="1" customWidth="1"/>
    <col min="6" max="6" width="10.85546875" bestFit="1" customWidth="1"/>
    <col min="7" max="7" width="15.42578125" bestFit="1" customWidth="1"/>
    <col min="9" max="9" width="12" bestFit="1" customWidth="1"/>
    <col min="10" max="10" width="14.140625" bestFit="1" customWidth="1"/>
    <col min="11" max="11" width="11.42578125" bestFit="1" customWidth="1"/>
    <col min="12" max="12" width="18" bestFit="1" customWidth="1"/>
    <col min="13" max="13" width="12" bestFit="1" customWidth="1"/>
    <col min="14" max="14" width="10.85546875" bestFit="1" customWidth="1"/>
    <col min="15" max="15" width="15.42578125" bestFit="1" customWidth="1"/>
    <col min="16" max="17" width="10.140625" bestFit="1" customWidth="1"/>
    <col min="20" max="20" width="28.85546875" bestFit="1" customWidth="1"/>
    <col min="21" max="21" width="31" bestFit="1" customWidth="1"/>
    <col min="23" max="23" width="12.42578125" bestFit="1" customWidth="1"/>
  </cols>
  <sheetData>
    <row r="1" spans="1:22" x14ac:dyDescent="0.25">
      <c r="A1" t="s">
        <v>0</v>
      </c>
      <c r="B1" t="s">
        <v>169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268</v>
      </c>
      <c r="K1" t="s">
        <v>262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S1" t="s">
        <v>0</v>
      </c>
      <c r="T1" t="s">
        <v>1</v>
      </c>
      <c r="U1" t="s">
        <v>268</v>
      </c>
    </row>
    <row r="2" spans="1:22" x14ac:dyDescent="0.25">
      <c r="A2">
        <v>330010</v>
      </c>
      <c r="B2" t="s">
        <v>170</v>
      </c>
      <c r="C2" s="7">
        <v>11323</v>
      </c>
      <c r="D2" s="7">
        <v>4563</v>
      </c>
      <c r="E2" s="7">
        <v>6614</v>
      </c>
      <c r="F2" s="7">
        <v>18478</v>
      </c>
      <c r="G2" s="7">
        <v>188</v>
      </c>
      <c r="H2" s="7">
        <v>41166</v>
      </c>
      <c r="I2">
        <f>(C2/H2)/($L$7/$Q$7)</f>
        <v>1.4261707521102645</v>
      </c>
      <c r="K2" t="s">
        <v>263</v>
      </c>
      <c r="L2" s="7">
        <v>314745</v>
      </c>
      <c r="M2" s="7">
        <v>160870</v>
      </c>
      <c r="N2" s="7">
        <v>424014</v>
      </c>
      <c r="O2" s="7">
        <v>1435206</v>
      </c>
      <c r="P2" s="7">
        <v>73347</v>
      </c>
      <c r="Q2" s="7">
        <v>2408182</v>
      </c>
      <c r="S2">
        <v>3300100</v>
      </c>
      <c r="T2" t="s">
        <v>17</v>
      </c>
      <c r="U2">
        <f>VLOOKUP(V2,$A$2:$I$93,9,FALSE)</f>
        <v>1.4261707521102645</v>
      </c>
      <c r="V2">
        <v>330010</v>
      </c>
    </row>
    <row r="3" spans="1:22" x14ac:dyDescent="0.25">
      <c r="A3">
        <v>330015</v>
      </c>
      <c r="B3" t="s">
        <v>171</v>
      </c>
      <c r="C3" s="7">
        <v>392</v>
      </c>
      <c r="D3" s="7">
        <v>17</v>
      </c>
      <c r="E3" s="7">
        <v>300</v>
      </c>
      <c r="F3" s="7">
        <v>1099</v>
      </c>
      <c r="G3" s="7">
        <v>18</v>
      </c>
      <c r="H3" s="7">
        <v>1826</v>
      </c>
      <c r="I3">
        <f t="shared" ref="I3:I66" si="0">(C3/H3)/($L$7/$Q$7)</f>
        <v>1.1130994852579565</v>
      </c>
      <c r="K3" t="s">
        <v>264</v>
      </c>
      <c r="L3" s="7">
        <v>1166279</v>
      </c>
      <c r="M3" s="7">
        <v>570023</v>
      </c>
      <c r="N3" s="7">
        <v>1368458</v>
      </c>
      <c r="O3" s="7">
        <v>4669420</v>
      </c>
      <c r="P3" s="7">
        <v>236659</v>
      </c>
      <c r="Q3" s="7">
        <v>8010839</v>
      </c>
      <c r="S3">
        <v>3300159</v>
      </c>
      <c r="T3" t="s">
        <v>20</v>
      </c>
      <c r="U3">
        <f t="shared" ref="U3:U66" si="1">VLOOKUP(V3,$A$2:$I$93,9,FALSE)</f>
        <v>1.1130994852579565</v>
      </c>
      <c r="V3">
        <v>330015</v>
      </c>
    </row>
    <row r="4" spans="1:22" x14ac:dyDescent="0.25">
      <c r="A4">
        <v>330020</v>
      </c>
      <c r="B4" t="s">
        <v>172</v>
      </c>
      <c r="C4" s="7">
        <v>1410</v>
      </c>
      <c r="D4" s="7">
        <v>1940</v>
      </c>
      <c r="E4" s="7">
        <v>5019</v>
      </c>
      <c r="F4" s="7">
        <v>9117</v>
      </c>
      <c r="G4" s="7">
        <v>360</v>
      </c>
      <c r="H4" s="7">
        <v>17846</v>
      </c>
      <c r="I4">
        <f t="shared" si="0"/>
        <v>0.40966316134328545</v>
      </c>
      <c r="K4" t="s">
        <v>265</v>
      </c>
      <c r="L4" s="7">
        <v>4467156</v>
      </c>
      <c r="M4" s="7">
        <v>1227129</v>
      </c>
      <c r="N4" s="7">
        <v>4363359</v>
      </c>
      <c r="O4" s="7">
        <v>11769861</v>
      </c>
      <c r="P4" s="7">
        <v>633494</v>
      </c>
      <c r="Q4" s="7">
        <v>22460999</v>
      </c>
      <c r="S4">
        <v>3300209</v>
      </c>
      <c r="T4" t="s">
        <v>21</v>
      </c>
      <c r="U4">
        <f t="shared" si="1"/>
        <v>0.40966316134328545</v>
      </c>
      <c r="V4">
        <v>330020</v>
      </c>
    </row>
    <row r="5" spans="1:22" x14ac:dyDescent="0.25">
      <c r="A5">
        <v>330022</v>
      </c>
      <c r="B5" t="s">
        <v>173</v>
      </c>
      <c r="C5" s="7">
        <v>372</v>
      </c>
      <c r="D5" s="7">
        <v>119</v>
      </c>
      <c r="E5" s="7">
        <v>352</v>
      </c>
      <c r="F5" s="7">
        <v>4948</v>
      </c>
      <c r="G5" s="7">
        <v>118</v>
      </c>
      <c r="H5" s="7">
        <v>5909</v>
      </c>
      <c r="I5">
        <f t="shared" si="0"/>
        <v>0.32642065957418065</v>
      </c>
      <c r="K5" t="s">
        <v>266</v>
      </c>
      <c r="L5" s="7">
        <v>2100513</v>
      </c>
      <c r="M5" s="7">
        <v>349971</v>
      </c>
      <c r="N5" s="7">
        <v>1547789</v>
      </c>
      <c r="O5" s="7">
        <v>3331428</v>
      </c>
      <c r="P5" s="7">
        <v>227830</v>
      </c>
      <c r="Q5" s="7">
        <v>7557531</v>
      </c>
      <c r="S5">
        <v>3300225</v>
      </c>
      <c r="T5" t="s">
        <v>22</v>
      </c>
      <c r="U5">
        <f t="shared" si="1"/>
        <v>0.32642065957418065</v>
      </c>
      <c r="V5">
        <v>330022</v>
      </c>
    </row>
    <row r="6" spans="1:22" x14ac:dyDescent="0.25">
      <c r="A6">
        <v>330023</v>
      </c>
      <c r="B6" t="s">
        <v>174</v>
      </c>
      <c r="C6" s="7">
        <v>104</v>
      </c>
      <c r="D6" s="7">
        <v>201</v>
      </c>
      <c r="E6" s="7">
        <v>1970</v>
      </c>
      <c r="F6" s="7">
        <v>7575</v>
      </c>
      <c r="G6" s="7">
        <v>16</v>
      </c>
      <c r="H6" s="7">
        <v>9866</v>
      </c>
      <c r="I6">
        <f t="shared" si="0"/>
        <v>5.4656386561667929E-2</v>
      </c>
      <c r="K6" t="s">
        <v>267</v>
      </c>
      <c r="L6" s="7">
        <v>450509</v>
      </c>
      <c r="M6" s="7">
        <v>200929</v>
      </c>
      <c r="N6" s="7">
        <v>678619</v>
      </c>
      <c r="O6" s="7">
        <v>2062480</v>
      </c>
      <c r="P6" s="7">
        <v>238267</v>
      </c>
      <c r="Q6" s="7">
        <v>3630804</v>
      </c>
      <c r="S6">
        <v>3300233</v>
      </c>
      <c r="T6" t="s">
        <v>23</v>
      </c>
      <c r="U6">
        <f t="shared" si="1"/>
        <v>5.4656386561667929E-2</v>
      </c>
      <c r="V6">
        <v>330023</v>
      </c>
    </row>
    <row r="7" spans="1:22" x14ac:dyDescent="0.25">
      <c r="A7">
        <v>330025</v>
      </c>
      <c r="B7" t="s">
        <v>175</v>
      </c>
      <c r="C7" s="7">
        <v>210</v>
      </c>
      <c r="D7" s="7">
        <v>51</v>
      </c>
      <c r="E7" s="7">
        <v>796</v>
      </c>
      <c r="F7" s="7">
        <v>2702</v>
      </c>
      <c r="G7" s="7">
        <v>0</v>
      </c>
      <c r="H7" s="7">
        <v>3759</v>
      </c>
      <c r="I7">
        <f t="shared" si="0"/>
        <v>0.28966475602568531</v>
      </c>
      <c r="K7" t="s">
        <v>168</v>
      </c>
      <c r="L7" s="7">
        <v>8499202</v>
      </c>
      <c r="M7" s="7">
        <v>2508922</v>
      </c>
      <c r="N7" s="7">
        <v>8382239</v>
      </c>
      <c r="O7" s="7">
        <v>23268395</v>
      </c>
      <c r="P7" s="7">
        <v>1409597</v>
      </c>
      <c r="Q7" s="7">
        <v>44068355</v>
      </c>
      <c r="S7">
        <v>3300258</v>
      </c>
      <c r="T7" t="s">
        <v>25</v>
      </c>
      <c r="U7">
        <f t="shared" si="1"/>
        <v>0.28966475602568531</v>
      </c>
      <c r="V7">
        <v>330025</v>
      </c>
    </row>
    <row r="8" spans="1:22" x14ac:dyDescent="0.25">
      <c r="A8">
        <v>330030</v>
      </c>
      <c r="B8" t="s">
        <v>176</v>
      </c>
      <c r="C8" s="7">
        <v>3917</v>
      </c>
      <c r="D8" s="7">
        <v>896</v>
      </c>
      <c r="E8" s="7">
        <v>4449</v>
      </c>
      <c r="F8" s="7">
        <v>7256</v>
      </c>
      <c r="G8" s="7">
        <v>445</v>
      </c>
      <c r="H8" s="7">
        <v>16963</v>
      </c>
      <c r="I8">
        <f t="shared" si="0"/>
        <v>1.1972906681254323</v>
      </c>
      <c r="S8">
        <v>3300308</v>
      </c>
      <c r="T8" t="s">
        <v>26</v>
      </c>
      <c r="U8">
        <f t="shared" si="1"/>
        <v>1.1972906681254323</v>
      </c>
      <c r="V8">
        <v>330030</v>
      </c>
    </row>
    <row r="9" spans="1:22" x14ac:dyDescent="0.25">
      <c r="A9">
        <v>330040</v>
      </c>
      <c r="B9" t="s">
        <v>177</v>
      </c>
      <c r="C9" s="7">
        <v>6169</v>
      </c>
      <c r="D9" s="7">
        <v>933</v>
      </c>
      <c r="E9" s="7">
        <v>8500</v>
      </c>
      <c r="F9" s="7">
        <v>17167</v>
      </c>
      <c r="G9" s="7">
        <v>412</v>
      </c>
      <c r="H9" s="7">
        <v>33181</v>
      </c>
      <c r="I9">
        <f t="shared" si="0"/>
        <v>0.96399323861884523</v>
      </c>
      <c r="S9">
        <v>3300407</v>
      </c>
      <c r="T9" t="s">
        <v>27</v>
      </c>
      <c r="U9">
        <f t="shared" si="1"/>
        <v>0.96399323861884523</v>
      </c>
      <c r="V9">
        <v>330040</v>
      </c>
    </row>
    <row r="10" spans="1:22" x14ac:dyDescent="0.25">
      <c r="A10">
        <v>330045</v>
      </c>
      <c r="B10" t="s">
        <v>178</v>
      </c>
      <c r="C10" s="7">
        <v>2872</v>
      </c>
      <c r="D10" s="7">
        <v>1889</v>
      </c>
      <c r="E10" s="7">
        <v>6949</v>
      </c>
      <c r="F10" s="7">
        <v>19058</v>
      </c>
      <c r="G10" s="7">
        <v>4</v>
      </c>
      <c r="H10" s="7">
        <v>30772</v>
      </c>
      <c r="I10">
        <f t="shared" si="0"/>
        <v>0.48392426587720172</v>
      </c>
      <c r="S10">
        <v>3300456</v>
      </c>
      <c r="T10" t="s">
        <v>28</v>
      </c>
      <c r="U10">
        <f t="shared" si="1"/>
        <v>0.48392426587720172</v>
      </c>
      <c r="V10">
        <v>330045</v>
      </c>
    </row>
    <row r="11" spans="1:22" x14ac:dyDescent="0.25">
      <c r="A11">
        <v>330050</v>
      </c>
      <c r="B11" t="s">
        <v>179</v>
      </c>
      <c r="C11" s="7">
        <v>1692</v>
      </c>
      <c r="D11" s="7">
        <v>38</v>
      </c>
      <c r="E11" s="7">
        <v>807</v>
      </c>
      <c r="F11" s="7">
        <v>1630</v>
      </c>
      <c r="G11" s="7">
        <v>371</v>
      </c>
      <c r="H11" s="7">
        <v>4538</v>
      </c>
      <c r="I11">
        <f t="shared" si="0"/>
        <v>1.9332345819300851</v>
      </c>
      <c r="S11">
        <v>3300506</v>
      </c>
      <c r="T11" t="s">
        <v>29</v>
      </c>
      <c r="U11">
        <f t="shared" si="1"/>
        <v>1.9332345819300851</v>
      </c>
      <c r="V11">
        <v>330050</v>
      </c>
    </row>
    <row r="12" spans="1:22" x14ac:dyDescent="0.25">
      <c r="A12">
        <v>330060</v>
      </c>
      <c r="B12" t="s">
        <v>180</v>
      </c>
      <c r="C12" s="7">
        <v>603</v>
      </c>
      <c r="D12" s="7">
        <v>162</v>
      </c>
      <c r="E12" s="7">
        <v>1556</v>
      </c>
      <c r="F12" s="7">
        <v>3011</v>
      </c>
      <c r="G12" s="7">
        <v>353</v>
      </c>
      <c r="H12" s="7">
        <v>5685</v>
      </c>
      <c r="I12">
        <f t="shared" si="0"/>
        <v>0.54996560723209142</v>
      </c>
      <c r="S12">
        <v>3300605</v>
      </c>
      <c r="T12" t="s">
        <v>30</v>
      </c>
      <c r="U12">
        <f t="shared" si="1"/>
        <v>0.54996560723209142</v>
      </c>
      <c r="V12">
        <v>330060</v>
      </c>
    </row>
    <row r="13" spans="1:22" x14ac:dyDescent="0.25">
      <c r="A13">
        <v>330070</v>
      </c>
      <c r="B13" t="s">
        <v>181</v>
      </c>
      <c r="C13" s="7">
        <v>1759</v>
      </c>
      <c r="D13" s="7">
        <v>1532</v>
      </c>
      <c r="E13" s="7">
        <v>10391</v>
      </c>
      <c r="F13" s="7">
        <v>21201</v>
      </c>
      <c r="G13" s="7">
        <v>346</v>
      </c>
      <c r="H13" s="7">
        <v>35229</v>
      </c>
      <c r="I13">
        <f t="shared" si="0"/>
        <v>0.25888936599677342</v>
      </c>
      <c r="S13">
        <v>3300704</v>
      </c>
      <c r="T13" t="s">
        <v>31</v>
      </c>
      <c r="U13">
        <f t="shared" si="1"/>
        <v>0.25888936599677342</v>
      </c>
      <c r="V13">
        <v>330070</v>
      </c>
    </row>
    <row r="14" spans="1:22" x14ac:dyDescent="0.25">
      <c r="A14">
        <v>330080</v>
      </c>
      <c r="B14" t="s">
        <v>182</v>
      </c>
      <c r="C14" s="7">
        <v>1463</v>
      </c>
      <c r="D14" s="7">
        <v>146</v>
      </c>
      <c r="E14" s="7">
        <v>1737</v>
      </c>
      <c r="F14" s="7">
        <v>4181</v>
      </c>
      <c r="G14" s="7">
        <v>723</v>
      </c>
      <c r="H14" s="7">
        <v>8250</v>
      </c>
      <c r="I14">
        <f t="shared" si="0"/>
        <v>0.91947317956046537</v>
      </c>
      <c r="S14">
        <v>3300803</v>
      </c>
      <c r="T14" t="s">
        <v>32</v>
      </c>
      <c r="U14">
        <f t="shared" si="1"/>
        <v>0.91947317956046537</v>
      </c>
      <c r="V14">
        <v>330080</v>
      </c>
    </row>
    <row r="15" spans="1:22" x14ac:dyDescent="0.25">
      <c r="A15">
        <v>330090</v>
      </c>
      <c r="B15" t="s">
        <v>183</v>
      </c>
      <c r="C15" s="7">
        <v>234</v>
      </c>
      <c r="D15" s="7">
        <v>8</v>
      </c>
      <c r="E15" s="7">
        <v>201</v>
      </c>
      <c r="F15" s="7">
        <v>1114</v>
      </c>
      <c r="G15" s="7">
        <v>140</v>
      </c>
      <c r="H15" s="7">
        <v>1697</v>
      </c>
      <c r="I15">
        <f t="shared" si="0"/>
        <v>0.71496157754224243</v>
      </c>
      <c r="S15">
        <v>3300902</v>
      </c>
      <c r="T15" t="s">
        <v>33</v>
      </c>
      <c r="U15">
        <f t="shared" si="1"/>
        <v>0.71496157754224243</v>
      </c>
      <c r="V15">
        <v>330090</v>
      </c>
    </row>
    <row r="16" spans="1:22" x14ac:dyDescent="0.25">
      <c r="A16">
        <v>330093</v>
      </c>
      <c r="B16" t="s">
        <v>184</v>
      </c>
      <c r="C16" s="7">
        <v>6</v>
      </c>
      <c r="D16" s="7">
        <v>1</v>
      </c>
      <c r="E16" s="7">
        <v>166</v>
      </c>
      <c r="F16" s="7">
        <v>2103</v>
      </c>
      <c r="G16" s="7">
        <v>25</v>
      </c>
      <c r="H16" s="7">
        <v>2301</v>
      </c>
      <c r="I16">
        <f t="shared" si="0"/>
        <v>1.3520206343832507E-2</v>
      </c>
      <c r="S16">
        <v>3301009</v>
      </c>
      <c r="T16" t="s">
        <v>34</v>
      </c>
      <c r="U16">
        <f t="shared" si="1"/>
        <v>0.6074483419899912</v>
      </c>
      <c r="V16">
        <v>330100</v>
      </c>
    </row>
    <row r="17" spans="1:22" x14ac:dyDescent="0.25">
      <c r="A17">
        <v>330095</v>
      </c>
      <c r="B17" t="s">
        <v>185</v>
      </c>
      <c r="C17" s="7">
        <v>668</v>
      </c>
      <c r="D17" s="7">
        <v>49</v>
      </c>
      <c r="E17" s="7">
        <v>427</v>
      </c>
      <c r="F17" s="7">
        <v>2349</v>
      </c>
      <c r="G17" s="7">
        <v>35</v>
      </c>
      <c r="H17" s="7">
        <v>3528</v>
      </c>
      <c r="I17">
        <f t="shared" si="0"/>
        <v>0.98174019862537543</v>
      </c>
      <c r="S17">
        <v>3301108</v>
      </c>
      <c r="T17" t="s">
        <v>35</v>
      </c>
      <c r="U17">
        <f t="shared" si="1"/>
        <v>1.4908900009239634</v>
      </c>
      <c r="V17">
        <v>330110</v>
      </c>
    </row>
    <row r="18" spans="1:22" x14ac:dyDescent="0.25">
      <c r="A18">
        <v>330100</v>
      </c>
      <c r="B18" t="s">
        <v>186</v>
      </c>
      <c r="C18" s="7">
        <v>10237</v>
      </c>
      <c r="D18" s="7">
        <v>8091</v>
      </c>
      <c r="E18" s="7">
        <v>23322</v>
      </c>
      <c r="F18" s="7">
        <v>43614</v>
      </c>
      <c r="G18" s="7">
        <v>2116</v>
      </c>
      <c r="H18" s="7">
        <v>87380</v>
      </c>
      <c r="I18">
        <f t="shared" si="0"/>
        <v>0.6074483419899912</v>
      </c>
      <c r="S18">
        <v>3300936</v>
      </c>
      <c r="T18" t="s">
        <v>36</v>
      </c>
      <c r="U18">
        <f t="shared" si="1"/>
        <v>1.3520206343832507E-2</v>
      </c>
      <c r="V18">
        <v>330093</v>
      </c>
    </row>
    <row r="19" spans="1:22" x14ac:dyDescent="0.25">
      <c r="A19">
        <v>330110</v>
      </c>
      <c r="B19" t="s">
        <v>187</v>
      </c>
      <c r="C19" s="7">
        <v>1103</v>
      </c>
      <c r="D19" s="7">
        <v>152</v>
      </c>
      <c r="E19" s="7">
        <v>466</v>
      </c>
      <c r="F19" s="7">
        <v>1759</v>
      </c>
      <c r="G19" s="7">
        <v>356</v>
      </c>
      <c r="H19" s="7">
        <v>3836</v>
      </c>
      <c r="I19">
        <f t="shared" si="0"/>
        <v>1.4908900009239634</v>
      </c>
      <c r="S19">
        <v>3301157</v>
      </c>
      <c r="T19" t="s">
        <v>37</v>
      </c>
      <c r="U19">
        <f t="shared" si="1"/>
        <v>0.19216880794401334</v>
      </c>
      <c r="V19">
        <v>330115</v>
      </c>
    </row>
    <row r="20" spans="1:22" x14ac:dyDescent="0.25">
      <c r="A20">
        <v>330115</v>
      </c>
      <c r="B20" t="s">
        <v>188</v>
      </c>
      <c r="C20" s="7">
        <v>54</v>
      </c>
      <c r="D20" s="7">
        <v>25</v>
      </c>
      <c r="E20" s="7">
        <v>189</v>
      </c>
      <c r="F20" s="7">
        <v>1068</v>
      </c>
      <c r="G20" s="7">
        <v>121</v>
      </c>
      <c r="H20" s="7">
        <v>1457</v>
      </c>
      <c r="I20">
        <f t="shared" si="0"/>
        <v>0.19216880794401334</v>
      </c>
      <c r="S20">
        <v>3301207</v>
      </c>
      <c r="T20" t="s">
        <v>38</v>
      </c>
      <c r="U20">
        <f t="shared" si="1"/>
        <v>1.0457293936844496</v>
      </c>
      <c r="V20">
        <v>330120</v>
      </c>
    </row>
    <row r="21" spans="1:22" x14ac:dyDescent="0.25">
      <c r="A21">
        <v>330120</v>
      </c>
      <c r="B21" t="s">
        <v>189</v>
      </c>
      <c r="C21" s="7">
        <v>575</v>
      </c>
      <c r="D21" s="7">
        <v>29</v>
      </c>
      <c r="E21" s="7">
        <v>465</v>
      </c>
      <c r="F21" s="7">
        <v>1621</v>
      </c>
      <c r="G21" s="7">
        <v>161</v>
      </c>
      <c r="H21" s="7">
        <v>2851</v>
      </c>
      <c r="I21">
        <f t="shared" si="0"/>
        <v>1.0457293936844496</v>
      </c>
      <c r="S21">
        <v>3301306</v>
      </c>
      <c r="T21" t="s">
        <v>39</v>
      </c>
      <c r="U21">
        <f t="shared" si="1"/>
        <v>0.23929421633882031</v>
      </c>
      <c r="V21">
        <v>330130</v>
      </c>
    </row>
    <row r="22" spans="1:22" x14ac:dyDescent="0.25">
      <c r="A22">
        <v>330130</v>
      </c>
      <c r="B22" t="s">
        <v>190</v>
      </c>
      <c r="C22" s="7">
        <v>274</v>
      </c>
      <c r="D22" s="7">
        <v>356</v>
      </c>
      <c r="E22" s="7">
        <v>1544</v>
      </c>
      <c r="F22" s="7">
        <v>3545</v>
      </c>
      <c r="G22" s="7">
        <v>218</v>
      </c>
      <c r="H22" s="7">
        <v>5937</v>
      </c>
      <c r="I22">
        <f t="shared" si="0"/>
        <v>0.23929421633882031</v>
      </c>
      <c r="S22">
        <v>3300951</v>
      </c>
      <c r="T22" t="s">
        <v>40</v>
      </c>
      <c r="U22">
        <f t="shared" si="1"/>
        <v>0.98174019862537543</v>
      </c>
      <c r="V22">
        <v>330095</v>
      </c>
    </row>
    <row r="23" spans="1:22" x14ac:dyDescent="0.25">
      <c r="A23">
        <v>330140</v>
      </c>
      <c r="B23" t="s">
        <v>191</v>
      </c>
      <c r="C23" s="7">
        <v>102</v>
      </c>
      <c r="D23" s="7">
        <v>5</v>
      </c>
      <c r="E23" s="7">
        <v>450</v>
      </c>
      <c r="F23" s="7">
        <v>1463</v>
      </c>
      <c r="G23" s="7">
        <v>250</v>
      </c>
      <c r="H23" s="7">
        <v>2270</v>
      </c>
      <c r="I23">
        <f t="shared" si="0"/>
        <v>0.23298233989061509</v>
      </c>
      <c r="S23">
        <v>3301405</v>
      </c>
      <c r="T23" t="s">
        <v>41</v>
      </c>
      <c r="U23">
        <f t="shared" si="1"/>
        <v>0.23298233989061509</v>
      </c>
      <c r="V23">
        <v>330140</v>
      </c>
    </row>
    <row r="24" spans="1:22" x14ac:dyDescent="0.25">
      <c r="A24">
        <v>330150</v>
      </c>
      <c r="B24" t="s">
        <v>192</v>
      </c>
      <c r="C24" s="7">
        <v>1293</v>
      </c>
      <c r="D24" s="7">
        <v>113</v>
      </c>
      <c r="E24" s="7">
        <v>783</v>
      </c>
      <c r="F24" s="7">
        <v>1475</v>
      </c>
      <c r="G24" s="7">
        <v>106</v>
      </c>
      <c r="H24" s="7">
        <v>3770</v>
      </c>
      <c r="I24">
        <f t="shared" si="0"/>
        <v>1.7783034161240527</v>
      </c>
      <c r="S24">
        <v>3301504</v>
      </c>
      <c r="T24" t="s">
        <v>42</v>
      </c>
      <c r="U24">
        <f t="shared" si="1"/>
        <v>1.7783034161240527</v>
      </c>
      <c r="V24">
        <v>330150</v>
      </c>
    </row>
    <row r="25" spans="1:22" x14ac:dyDescent="0.25">
      <c r="A25">
        <v>330160</v>
      </c>
      <c r="B25" t="s">
        <v>193</v>
      </c>
      <c r="C25" s="7">
        <v>225</v>
      </c>
      <c r="D25" s="7">
        <v>56</v>
      </c>
      <c r="E25" s="7">
        <v>181</v>
      </c>
      <c r="F25" s="7">
        <v>947</v>
      </c>
      <c r="G25" s="7">
        <v>258</v>
      </c>
      <c r="H25" s="7">
        <v>1667</v>
      </c>
      <c r="I25">
        <f t="shared" si="0"/>
        <v>0.69983491595287795</v>
      </c>
      <c r="S25">
        <v>3301603</v>
      </c>
      <c r="T25" t="s">
        <v>43</v>
      </c>
      <c r="U25">
        <f t="shared" si="1"/>
        <v>0.69983491595287795</v>
      </c>
      <c r="V25">
        <v>330160</v>
      </c>
    </row>
    <row r="26" spans="1:22" x14ac:dyDescent="0.25">
      <c r="A26">
        <v>330170</v>
      </c>
      <c r="B26" t="s">
        <v>194</v>
      </c>
      <c r="C26" s="7">
        <v>27406</v>
      </c>
      <c r="D26" s="7">
        <v>8670</v>
      </c>
      <c r="E26" s="7">
        <v>42678</v>
      </c>
      <c r="F26" s="7">
        <v>95149</v>
      </c>
      <c r="G26" s="7">
        <v>55</v>
      </c>
      <c r="H26" s="7">
        <v>173958</v>
      </c>
      <c r="I26">
        <f t="shared" si="0"/>
        <v>0.81686433642117506</v>
      </c>
      <c r="S26">
        <v>3301702</v>
      </c>
      <c r="T26" t="s">
        <v>44</v>
      </c>
      <c r="U26">
        <f t="shared" si="1"/>
        <v>0.81686433642117506</v>
      </c>
      <c r="V26">
        <v>330170</v>
      </c>
    </row>
    <row r="27" spans="1:22" x14ac:dyDescent="0.25">
      <c r="A27">
        <v>330180</v>
      </c>
      <c r="B27" t="s">
        <v>195</v>
      </c>
      <c r="C27" s="7">
        <v>163</v>
      </c>
      <c r="D27" s="7">
        <v>3</v>
      </c>
      <c r="E27" s="7">
        <v>223</v>
      </c>
      <c r="F27" s="7">
        <v>918</v>
      </c>
      <c r="G27" s="7">
        <v>66</v>
      </c>
      <c r="H27" s="7">
        <v>1373</v>
      </c>
      <c r="I27">
        <f t="shared" si="0"/>
        <v>0.61555342946550773</v>
      </c>
      <c r="S27">
        <v>3301801</v>
      </c>
      <c r="T27" t="s">
        <v>45</v>
      </c>
      <c r="U27">
        <f t="shared" si="1"/>
        <v>0.61555342946550773</v>
      </c>
      <c r="V27">
        <v>330180</v>
      </c>
    </row>
    <row r="28" spans="1:22" x14ac:dyDescent="0.25">
      <c r="A28">
        <v>330185</v>
      </c>
      <c r="B28" t="s">
        <v>196</v>
      </c>
      <c r="C28" s="7">
        <v>765</v>
      </c>
      <c r="D28" s="7">
        <v>64</v>
      </c>
      <c r="E28" s="7">
        <v>1219</v>
      </c>
      <c r="F28" s="7">
        <v>3456</v>
      </c>
      <c r="G28" s="7">
        <v>116</v>
      </c>
      <c r="H28" s="7">
        <v>5620</v>
      </c>
      <c r="I28">
        <f t="shared" si="0"/>
        <v>0.70578724851205021</v>
      </c>
      <c r="S28">
        <v>3301850</v>
      </c>
      <c r="T28" t="s">
        <v>46</v>
      </c>
      <c r="U28">
        <f t="shared" si="1"/>
        <v>0.70578724851205021</v>
      </c>
      <c r="V28">
        <v>330185</v>
      </c>
    </row>
    <row r="29" spans="1:22" x14ac:dyDescent="0.25">
      <c r="A29">
        <v>330187</v>
      </c>
      <c r="B29" t="s">
        <v>197</v>
      </c>
      <c r="C29" s="7">
        <v>43</v>
      </c>
      <c r="D29" s="7">
        <v>23</v>
      </c>
      <c r="E29" s="7">
        <v>605</v>
      </c>
      <c r="F29" s="7">
        <v>1653</v>
      </c>
      <c r="G29" s="7">
        <v>7</v>
      </c>
      <c r="H29" s="7">
        <v>2331</v>
      </c>
      <c r="I29">
        <f t="shared" si="0"/>
        <v>9.5647774651638762E-2</v>
      </c>
      <c r="S29">
        <v>3301876</v>
      </c>
      <c r="T29" t="s">
        <v>47</v>
      </c>
      <c r="U29">
        <f t="shared" si="1"/>
        <v>9.5647774651638762E-2</v>
      </c>
      <c r="V29">
        <v>330187</v>
      </c>
    </row>
    <row r="30" spans="1:22" x14ac:dyDescent="0.25">
      <c r="A30">
        <v>330190</v>
      </c>
      <c r="B30" t="s">
        <v>198</v>
      </c>
      <c r="C30" s="7">
        <v>4597</v>
      </c>
      <c r="D30" s="7">
        <v>3428</v>
      </c>
      <c r="E30" s="7">
        <v>6927</v>
      </c>
      <c r="F30" s="7">
        <v>13560</v>
      </c>
      <c r="G30" s="7">
        <v>231</v>
      </c>
      <c r="H30" s="7">
        <v>28743</v>
      </c>
      <c r="I30">
        <f t="shared" si="0"/>
        <v>0.82926072482887481</v>
      </c>
      <c r="S30">
        <v>3301900</v>
      </c>
      <c r="T30" t="s">
        <v>49</v>
      </c>
      <c r="U30">
        <f t="shared" si="1"/>
        <v>0.82926072482887481</v>
      </c>
      <c r="V30">
        <v>330190</v>
      </c>
    </row>
    <row r="31" spans="1:22" x14ac:dyDescent="0.25">
      <c r="A31">
        <v>330200</v>
      </c>
      <c r="B31" t="s">
        <v>199</v>
      </c>
      <c r="C31" s="7">
        <v>2209</v>
      </c>
      <c r="D31" s="7">
        <v>3550</v>
      </c>
      <c r="E31" s="7">
        <v>4668</v>
      </c>
      <c r="F31" s="7">
        <v>20905</v>
      </c>
      <c r="G31" s="7">
        <v>113</v>
      </c>
      <c r="H31" s="7">
        <v>31445</v>
      </c>
      <c r="I31">
        <f t="shared" si="0"/>
        <v>0.36424433405906265</v>
      </c>
      <c r="S31">
        <v>3302007</v>
      </c>
      <c r="T31" t="s">
        <v>50</v>
      </c>
      <c r="U31">
        <f t="shared" si="1"/>
        <v>0.36424433405906265</v>
      </c>
      <c r="V31">
        <v>330200</v>
      </c>
    </row>
    <row r="32" spans="1:22" x14ac:dyDescent="0.25">
      <c r="A32">
        <v>330205</v>
      </c>
      <c r="B32" t="s">
        <v>200</v>
      </c>
      <c r="C32" s="7">
        <v>220</v>
      </c>
      <c r="D32" s="7">
        <v>2</v>
      </c>
      <c r="E32" s="7">
        <v>377</v>
      </c>
      <c r="F32" s="7">
        <v>868</v>
      </c>
      <c r="G32" s="7">
        <v>80</v>
      </c>
      <c r="H32" s="7">
        <v>1547</v>
      </c>
      <c r="I32">
        <f t="shared" si="0"/>
        <v>0.7373625140459914</v>
      </c>
      <c r="S32">
        <v>3302056</v>
      </c>
      <c r="T32" t="s">
        <v>51</v>
      </c>
      <c r="U32">
        <f t="shared" si="1"/>
        <v>0.7373625140459914</v>
      </c>
      <c r="V32">
        <v>330205</v>
      </c>
    </row>
    <row r="33" spans="1:22" x14ac:dyDescent="0.25">
      <c r="A33">
        <v>330210</v>
      </c>
      <c r="B33" t="s">
        <v>201</v>
      </c>
      <c r="C33" s="7">
        <v>378</v>
      </c>
      <c r="D33" s="7">
        <v>36</v>
      </c>
      <c r="E33" s="7">
        <v>770</v>
      </c>
      <c r="F33" s="7">
        <v>1634</v>
      </c>
      <c r="G33" s="7">
        <v>152</v>
      </c>
      <c r="H33" s="7">
        <v>2970</v>
      </c>
      <c r="I33">
        <f t="shared" si="0"/>
        <v>0.6599089805457885</v>
      </c>
      <c r="S33">
        <v>3302106</v>
      </c>
      <c r="T33" t="s">
        <v>52</v>
      </c>
      <c r="U33">
        <f t="shared" si="1"/>
        <v>0.6599089805457885</v>
      </c>
      <c r="V33">
        <v>330210</v>
      </c>
    </row>
    <row r="34" spans="1:22" x14ac:dyDescent="0.25">
      <c r="A34">
        <v>330220</v>
      </c>
      <c r="B34" t="s">
        <v>202</v>
      </c>
      <c r="C34" s="7">
        <v>3817</v>
      </c>
      <c r="D34" s="7">
        <v>826</v>
      </c>
      <c r="E34" s="7">
        <v>5572</v>
      </c>
      <c r="F34" s="7">
        <v>8180</v>
      </c>
      <c r="G34" s="7">
        <v>656</v>
      </c>
      <c r="H34" s="7">
        <v>19051</v>
      </c>
      <c r="I34">
        <f t="shared" si="0"/>
        <v>1.038850542760261</v>
      </c>
      <c r="S34">
        <v>3302205</v>
      </c>
      <c r="T34" t="s">
        <v>53</v>
      </c>
      <c r="U34">
        <f t="shared" si="1"/>
        <v>1.038850542760261</v>
      </c>
      <c r="V34">
        <v>330220</v>
      </c>
    </row>
    <row r="35" spans="1:22" x14ac:dyDescent="0.25">
      <c r="A35">
        <v>330225</v>
      </c>
      <c r="B35" t="s">
        <v>203</v>
      </c>
      <c r="C35" s="7">
        <v>1341</v>
      </c>
      <c r="D35" s="7">
        <v>383</v>
      </c>
      <c r="E35" s="7">
        <v>708</v>
      </c>
      <c r="F35" s="7">
        <v>4105</v>
      </c>
      <c r="G35" s="7">
        <v>28</v>
      </c>
      <c r="H35" s="7">
        <v>6565</v>
      </c>
      <c r="I35">
        <f t="shared" si="0"/>
        <v>1.0591140650670141</v>
      </c>
      <c r="S35">
        <v>3302254</v>
      </c>
      <c r="T35" t="s">
        <v>54</v>
      </c>
      <c r="U35">
        <f t="shared" si="1"/>
        <v>1.0591140650670141</v>
      </c>
      <c r="V35">
        <v>330225</v>
      </c>
    </row>
    <row r="36" spans="1:22" x14ac:dyDescent="0.25">
      <c r="A36">
        <v>330227</v>
      </c>
      <c r="B36" t="s">
        <v>204</v>
      </c>
      <c r="C36" s="7">
        <v>590</v>
      </c>
      <c r="D36" s="7">
        <v>257</v>
      </c>
      <c r="E36" s="7">
        <v>1056</v>
      </c>
      <c r="F36" s="7">
        <v>3529</v>
      </c>
      <c r="G36" s="7">
        <v>2</v>
      </c>
      <c r="H36" s="7">
        <v>5434</v>
      </c>
      <c r="I36">
        <f t="shared" si="0"/>
        <v>0.56296457276173406</v>
      </c>
      <c r="S36">
        <v>3302270</v>
      </c>
      <c r="T36" t="s">
        <v>55</v>
      </c>
      <c r="U36">
        <f t="shared" si="1"/>
        <v>0.56296457276173406</v>
      </c>
      <c r="V36">
        <v>330227</v>
      </c>
    </row>
    <row r="37" spans="1:22" x14ac:dyDescent="0.25">
      <c r="A37">
        <v>330230</v>
      </c>
      <c r="B37" t="s">
        <v>205</v>
      </c>
      <c r="C37" s="7">
        <v>147</v>
      </c>
      <c r="D37" s="7">
        <v>3</v>
      </c>
      <c r="E37" s="7">
        <v>122</v>
      </c>
      <c r="F37" s="7">
        <v>588</v>
      </c>
      <c r="G37" s="7">
        <v>99</v>
      </c>
      <c r="H37" s="7">
        <v>959</v>
      </c>
      <c r="I37">
        <f t="shared" si="0"/>
        <v>0.79478088897850452</v>
      </c>
      <c r="S37">
        <v>3302304</v>
      </c>
      <c r="T37" t="s">
        <v>56</v>
      </c>
      <c r="U37">
        <f t="shared" si="1"/>
        <v>0.79478088897850452</v>
      </c>
      <c r="V37">
        <v>330230</v>
      </c>
    </row>
    <row r="38" spans="1:22" x14ac:dyDescent="0.25">
      <c r="A38">
        <v>330240</v>
      </c>
      <c r="B38" t="s">
        <v>206</v>
      </c>
      <c r="C38" s="7">
        <v>41652</v>
      </c>
      <c r="D38" s="7">
        <v>7559</v>
      </c>
      <c r="E38" s="7">
        <v>14440</v>
      </c>
      <c r="F38" s="7">
        <v>51675</v>
      </c>
      <c r="G38" s="7">
        <v>449</v>
      </c>
      <c r="H38" s="7">
        <v>115775</v>
      </c>
      <c r="I38">
        <f t="shared" si="0"/>
        <v>1.8653904891546105</v>
      </c>
      <c r="S38">
        <v>3302403</v>
      </c>
      <c r="T38" t="s">
        <v>57</v>
      </c>
      <c r="U38">
        <f t="shared" si="1"/>
        <v>1.8653904891546105</v>
      </c>
      <c r="V38">
        <v>330240</v>
      </c>
    </row>
    <row r="39" spans="1:22" x14ac:dyDescent="0.25">
      <c r="A39">
        <v>330245</v>
      </c>
      <c r="B39" t="s">
        <v>207</v>
      </c>
      <c r="C39" s="7">
        <v>235</v>
      </c>
      <c r="D39" s="7">
        <v>58</v>
      </c>
      <c r="E39" s="7">
        <v>221</v>
      </c>
      <c r="F39" s="7">
        <v>750</v>
      </c>
      <c r="G39" s="7">
        <v>47</v>
      </c>
      <c r="H39" s="7">
        <v>1311</v>
      </c>
      <c r="I39">
        <f t="shared" si="0"/>
        <v>0.92942394830056851</v>
      </c>
      <c r="S39">
        <v>3302452</v>
      </c>
      <c r="T39" t="s">
        <v>59</v>
      </c>
      <c r="U39">
        <f t="shared" si="1"/>
        <v>0.92942394830056851</v>
      </c>
      <c r="V39">
        <v>330245</v>
      </c>
    </row>
    <row r="40" spans="1:22" x14ac:dyDescent="0.25">
      <c r="A40">
        <v>330250</v>
      </c>
      <c r="B40" t="s">
        <v>208</v>
      </c>
      <c r="C40" s="7">
        <v>2841</v>
      </c>
      <c r="D40" s="7">
        <v>902</v>
      </c>
      <c r="E40" s="7">
        <v>6228</v>
      </c>
      <c r="F40" s="7">
        <v>6724</v>
      </c>
      <c r="G40" s="7">
        <v>76</v>
      </c>
      <c r="H40" s="7">
        <v>16771</v>
      </c>
      <c r="I40">
        <f t="shared" si="0"/>
        <v>0.87833656528856952</v>
      </c>
      <c r="S40">
        <v>3302502</v>
      </c>
      <c r="T40" t="s">
        <v>60</v>
      </c>
      <c r="U40">
        <f t="shared" si="1"/>
        <v>0.87833656528856952</v>
      </c>
      <c r="V40">
        <v>330250</v>
      </c>
    </row>
    <row r="41" spans="1:22" x14ac:dyDescent="0.25">
      <c r="A41">
        <v>330260</v>
      </c>
      <c r="B41" t="s">
        <v>209</v>
      </c>
      <c r="C41" s="7">
        <v>53</v>
      </c>
      <c r="D41" s="7">
        <v>124</v>
      </c>
      <c r="E41" s="7">
        <v>581</v>
      </c>
      <c r="F41" s="7">
        <v>9023</v>
      </c>
      <c r="G41" s="7">
        <v>99</v>
      </c>
      <c r="H41" s="7">
        <v>9880</v>
      </c>
      <c r="I41">
        <f t="shared" si="0"/>
        <v>2.7814266603397534E-2</v>
      </c>
      <c r="S41">
        <v>3302601</v>
      </c>
      <c r="T41" t="s">
        <v>61</v>
      </c>
      <c r="U41">
        <f t="shared" si="1"/>
        <v>2.7814266603397534E-2</v>
      </c>
      <c r="V41">
        <v>330260</v>
      </c>
    </row>
    <row r="42" spans="1:22" x14ac:dyDescent="0.25">
      <c r="A42">
        <v>330270</v>
      </c>
      <c r="B42" t="s">
        <v>210</v>
      </c>
      <c r="C42" s="7">
        <v>1309</v>
      </c>
      <c r="D42" s="7">
        <v>204</v>
      </c>
      <c r="E42" s="7">
        <v>3776</v>
      </c>
      <c r="F42" s="7">
        <v>7652</v>
      </c>
      <c r="G42" s="7">
        <v>93</v>
      </c>
      <c r="H42" s="7">
        <v>13034</v>
      </c>
      <c r="I42">
        <f t="shared" si="0"/>
        <v>0.52072762505090042</v>
      </c>
      <c r="S42">
        <v>3302700</v>
      </c>
      <c r="T42" t="s">
        <v>62</v>
      </c>
      <c r="U42">
        <f t="shared" si="1"/>
        <v>0.52072762505090042</v>
      </c>
      <c r="V42">
        <v>330270</v>
      </c>
    </row>
    <row r="43" spans="1:22" x14ac:dyDescent="0.25">
      <c r="A43">
        <v>330280</v>
      </c>
      <c r="B43" t="s">
        <v>211</v>
      </c>
      <c r="C43" s="7">
        <v>166</v>
      </c>
      <c r="D43" s="7">
        <v>15</v>
      </c>
      <c r="E43" s="7">
        <v>542</v>
      </c>
      <c r="F43" s="7">
        <v>1539</v>
      </c>
      <c r="G43" s="7">
        <v>30</v>
      </c>
      <c r="H43" s="7">
        <v>2292</v>
      </c>
      <c r="I43">
        <f t="shared" si="0"/>
        <v>0.3755278604078191</v>
      </c>
      <c r="S43">
        <v>3302809</v>
      </c>
      <c r="T43" t="s">
        <v>63</v>
      </c>
      <c r="U43">
        <f t="shared" si="1"/>
        <v>0.3755278604078191</v>
      </c>
      <c r="V43">
        <v>330280</v>
      </c>
    </row>
    <row r="44" spans="1:22" x14ac:dyDescent="0.25">
      <c r="A44">
        <v>330285</v>
      </c>
      <c r="B44" t="s">
        <v>212</v>
      </c>
      <c r="C44" s="7">
        <v>1619</v>
      </c>
      <c r="D44" s="7">
        <v>706</v>
      </c>
      <c r="E44" s="7">
        <v>2767</v>
      </c>
      <c r="F44" s="7">
        <v>8763</v>
      </c>
      <c r="G44" s="7">
        <v>0</v>
      </c>
      <c r="H44" s="7">
        <v>13855</v>
      </c>
      <c r="I44">
        <f t="shared" si="0"/>
        <v>0.60588333425477903</v>
      </c>
      <c r="S44">
        <v>3302858</v>
      </c>
      <c r="T44" t="s">
        <v>64</v>
      </c>
      <c r="U44">
        <f t="shared" si="1"/>
        <v>0.60588333425477903</v>
      </c>
      <c r="V44">
        <v>330285</v>
      </c>
    </row>
    <row r="45" spans="1:22" x14ac:dyDescent="0.25">
      <c r="A45">
        <v>330290</v>
      </c>
      <c r="B45" t="s">
        <v>213</v>
      </c>
      <c r="C45" s="7">
        <v>167</v>
      </c>
      <c r="D45" s="7">
        <v>185</v>
      </c>
      <c r="E45" s="7">
        <v>1034</v>
      </c>
      <c r="F45" s="7">
        <v>2489</v>
      </c>
      <c r="G45" s="7">
        <v>151</v>
      </c>
      <c r="H45" s="7">
        <v>4026</v>
      </c>
      <c r="I45">
        <f t="shared" si="0"/>
        <v>0.21507572160645333</v>
      </c>
      <c r="S45">
        <v>3302908</v>
      </c>
      <c r="T45" t="s">
        <v>65</v>
      </c>
      <c r="U45">
        <f t="shared" si="1"/>
        <v>0.21507572160645333</v>
      </c>
      <c r="V45">
        <v>330290</v>
      </c>
    </row>
    <row r="46" spans="1:22" x14ac:dyDescent="0.25">
      <c r="A46">
        <v>330300</v>
      </c>
      <c r="B46" t="s">
        <v>214</v>
      </c>
      <c r="C46" s="7">
        <v>547</v>
      </c>
      <c r="D46" s="7">
        <v>60</v>
      </c>
      <c r="E46" s="7">
        <v>747</v>
      </c>
      <c r="F46" s="7">
        <v>1760</v>
      </c>
      <c r="G46" s="7">
        <v>217</v>
      </c>
      <c r="H46" s="7">
        <v>3331</v>
      </c>
      <c r="I46">
        <f t="shared" si="0"/>
        <v>0.85145437576532346</v>
      </c>
      <c r="S46">
        <v>3303005</v>
      </c>
      <c r="T46" t="s">
        <v>66</v>
      </c>
      <c r="U46">
        <f t="shared" si="1"/>
        <v>0.85145437576532346</v>
      </c>
      <c r="V46">
        <v>330300</v>
      </c>
    </row>
    <row r="47" spans="1:22" x14ac:dyDescent="0.25">
      <c r="A47">
        <v>330310</v>
      </c>
      <c r="B47" t="s">
        <v>215</v>
      </c>
      <c r="C47" s="7">
        <v>183</v>
      </c>
      <c r="D47" s="7">
        <v>5</v>
      </c>
      <c r="E47" s="7">
        <v>295</v>
      </c>
      <c r="F47" s="7">
        <v>1364</v>
      </c>
      <c r="G47" s="7">
        <v>252</v>
      </c>
      <c r="H47" s="7">
        <v>2099</v>
      </c>
      <c r="I47">
        <f t="shared" si="0"/>
        <v>0.45205090105447227</v>
      </c>
      <c r="S47">
        <v>3303104</v>
      </c>
      <c r="T47" t="s">
        <v>67</v>
      </c>
      <c r="U47">
        <f t="shared" si="1"/>
        <v>0.45205090105447227</v>
      </c>
      <c r="V47">
        <v>330310</v>
      </c>
    </row>
    <row r="48" spans="1:22" x14ac:dyDescent="0.25">
      <c r="A48">
        <v>330320</v>
      </c>
      <c r="B48" t="s">
        <v>216</v>
      </c>
      <c r="C48" s="7">
        <v>1493</v>
      </c>
      <c r="D48" s="7">
        <v>750</v>
      </c>
      <c r="E48" s="7">
        <v>5535</v>
      </c>
      <c r="F48" s="7">
        <v>10570</v>
      </c>
      <c r="G48" s="7">
        <v>0</v>
      </c>
      <c r="H48" s="7">
        <v>18348</v>
      </c>
      <c r="I48">
        <f t="shared" si="0"/>
        <v>0.42190994688029387</v>
      </c>
      <c r="S48">
        <v>3303203</v>
      </c>
      <c r="T48" t="s">
        <v>68</v>
      </c>
      <c r="U48">
        <f t="shared" si="1"/>
        <v>0.42190994688029387</v>
      </c>
      <c r="V48">
        <v>330320</v>
      </c>
    </row>
    <row r="49" spans="1:22" x14ac:dyDescent="0.25">
      <c r="A49">
        <v>330330</v>
      </c>
      <c r="B49" t="s">
        <v>217</v>
      </c>
      <c r="C49" s="7">
        <v>20240</v>
      </c>
      <c r="D49" s="7">
        <v>10623</v>
      </c>
      <c r="E49" s="7">
        <v>36853</v>
      </c>
      <c r="F49" s="7">
        <v>112964</v>
      </c>
      <c r="G49" s="7">
        <v>349</v>
      </c>
      <c r="H49" s="7">
        <v>181029</v>
      </c>
      <c r="I49">
        <f t="shared" si="0"/>
        <v>0.57971033618415657</v>
      </c>
      <c r="S49">
        <v>3303302</v>
      </c>
      <c r="T49" t="s">
        <v>69</v>
      </c>
      <c r="U49">
        <f t="shared" si="1"/>
        <v>0.57971033618415657</v>
      </c>
      <c r="V49">
        <v>330330</v>
      </c>
    </row>
    <row r="50" spans="1:22" x14ac:dyDescent="0.25">
      <c r="A50">
        <v>330340</v>
      </c>
      <c r="B50" t="s">
        <v>218</v>
      </c>
      <c r="C50" s="7">
        <v>19317</v>
      </c>
      <c r="D50" s="7">
        <v>1476</v>
      </c>
      <c r="E50" s="7">
        <v>11004</v>
      </c>
      <c r="F50" s="7">
        <v>18159</v>
      </c>
      <c r="G50" s="7">
        <v>234</v>
      </c>
      <c r="H50" s="7">
        <v>50190</v>
      </c>
      <c r="I50">
        <f t="shared" si="0"/>
        <v>1.995589325551945</v>
      </c>
      <c r="S50">
        <v>3303401</v>
      </c>
      <c r="T50" t="s">
        <v>70</v>
      </c>
      <c r="U50">
        <f t="shared" si="1"/>
        <v>1.995589325551945</v>
      </c>
      <c r="V50">
        <v>330340</v>
      </c>
    </row>
    <row r="51" spans="1:22" x14ac:dyDescent="0.25">
      <c r="A51">
        <v>330350</v>
      </c>
      <c r="B51" t="s">
        <v>219</v>
      </c>
      <c r="C51" s="7">
        <v>13813</v>
      </c>
      <c r="D51" s="7">
        <v>2519</v>
      </c>
      <c r="E51" s="7">
        <v>29874</v>
      </c>
      <c r="F51" s="7">
        <v>47490</v>
      </c>
      <c r="G51" s="7">
        <v>83</v>
      </c>
      <c r="H51" s="7">
        <v>93779</v>
      </c>
      <c r="I51">
        <f t="shared" si="0"/>
        <v>0.7637146165153389</v>
      </c>
      <c r="S51">
        <v>3303500</v>
      </c>
      <c r="T51" t="s">
        <v>71</v>
      </c>
      <c r="U51">
        <f t="shared" si="1"/>
        <v>0.7637146165153389</v>
      </c>
      <c r="V51">
        <v>330350</v>
      </c>
    </row>
    <row r="52" spans="1:22" x14ac:dyDescent="0.25">
      <c r="A52">
        <v>330360</v>
      </c>
      <c r="B52" t="s">
        <v>220</v>
      </c>
      <c r="C52" s="7">
        <v>622</v>
      </c>
      <c r="D52" s="7">
        <v>86</v>
      </c>
      <c r="E52" s="7">
        <v>1245</v>
      </c>
      <c r="F52" s="7">
        <v>2318</v>
      </c>
      <c r="G52" s="7">
        <v>43</v>
      </c>
      <c r="H52" s="7">
        <v>4314</v>
      </c>
      <c r="I52">
        <f t="shared" si="0"/>
        <v>0.74758216519211296</v>
      </c>
      <c r="S52">
        <v>3303609</v>
      </c>
      <c r="T52" t="s">
        <v>72</v>
      </c>
      <c r="U52">
        <f t="shared" si="1"/>
        <v>0.74758216519211296</v>
      </c>
      <c r="V52">
        <v>330360</v>
      </c>
    </row>
    <row r="53" spans="1:22" x14ac:dyDescent="0.25">
      <c r="A53">
        <v>330370</v>
      </c>
      <c r="B53" t="s">
        <v>221</v>
      </c>
      <c r="C53" s="7">
        <v>1469</v>
      </c>
      <c r="D53" s="7">
        <v>81</v>
      </c>
      <c r="E53" s="7">
        <v>1618</v>
      </c>
      <c r="F53" s="7">
        <v>3158</v>
      </c>
      <c r="G53" s="7">
        <v>595</v>
      </c>
      <c r="H53" s="7">
        <v>6921</v>
      </c>
      <c r="I53">
        <f t="shared" si="0"/>
        <v>1.1005293637004765</v>
      </c>
      <c r="S53">
        <v>3303708</v>
      </c>
      <c r="T53" t="s">
        <v>73</v>
      </c>
      <c r="U53">
        <f t="shared" si="1"/>
        <v>1.1005293637004765</v>
      </c>
      <c r="V53">
        <v>330370</v>
      </c>
    </row>
    <row r="54" spans="1:22" x14ac:dyDescent="0.25">
      <c r="A54">
        <v>330380</v>
      </c>
      <c r="B54" t="s">
        <v>222</v>
      </c>
      <c r="C54" s="7">
        <v>78</v>
      </c>
      <c r="D54" s="7">
        <v>128</v>
      </c>
      <c r="E54" s="7">
        <v>1400</v>
      </c>
      <c r="F54" s="7">
        <v>4164</v>
      </c>
      <c r="G54" s="7">
        <v>72</v>
      </c>
      <c r="H54" s="7">
        <v>5842</v>
      </c>
      <c r="I54">
        <f t="shared" si="0"/>
        <v>6.9227992530479593E-2</v>
      </c>
      <c r="S54">
        <v>3303807</v>
      </c>
      <c r="T54" t="s">
        <v>74</v>
      </c>
      <c r="U54">
        <f t="shared" si="1"/>
        <v>6.9227992530479593E-2</v>
      </c>
      <c r="V54">
        <v>330380</v>
      </c>
    </row>
    <row r="55" spans="1:22" x14ac:dyDescent="0.25">
      <c r="A55">
        <v>330385</v>
      </c>
      <c r="B55" t="s">
        <v>223</v>
      </c>
      <c r="C55" s="7">
        <v>482</v>
      </c>
      <c r="D55" s="7">
        <v>47</v>
      </c>
      <c r="E55" s="7">
        <v>761</v>
      </c>
      <c r="F55" s="7">
        <v>1697</v>
      </c>
      <c r="G55" s="7">
        <v>176</v>
      </c>
      <c r="H55" s="7">
        <v>3163</v>
      </c>
      <c r="I55">
        <f t="shared" si="0"/>
        <v>0.79012633007853539</v>
      </c>
      <c r="S55">
        <v>3303856</v>
      </c>
      <c r="T55" t="s">
        <v>75</v>
      </c>
      <c r="U55">
        <f t="shared" si="1"/>
        <v>0.79012633007853539</v>
      </c>
      <c r="V55">
        <v>330385</v>
      </c>
    </row>
    <row r="56" spans="1:22" x14ac:dyDescent="0.25">
      <c r="A56">
        <v>330390</v>
      </c>
      <c r="B56" t="s">
        <v>224</v>
      </c>
      <c r="C56" s="7">
        <v>17778</v>
      </c>
      <c r="D56" s="7">
        <v>3659</v>
      </c>
      <c r="E56" s="7">
        <v>17224</v>
      </c>
      <c r="F56" s="7">
        <v>31907</v>
      </c>
      <c r="G56" s="7">
        <v>657</v>
      </c>
      <c r="H56" s="7">
        <v>71225</v>
      </c>
      <c r="I56">
        <f t="shared" si="0"/>
        <v>1.2941932549523474</v>
      </c>
      <c r="S56">
        <v>3303906</v>
      </c>
      <c r="T56" t="s">
        <v>76</v>
      </c>
      <c r="U56">
        <f t="shared" si="1"/>
        <v>1.2941932549523474</v>
      </c>
      <c r="V56">
        <v>330390</v>
      </c>
    </row>
    <row r="57" spans="1:22" x14ac:dyDescent="0.25">
      <c r="A57">
        <v>330395</v>
      </c>
      <c r="B57" t="s">
        <v>225</v>
      </c>
      <c r="C57" s="7">
        <v>445</v>
      </c>
      <c r="D57" s="7">
        <v>59</v>
      </c>
      <c r="E57" s="7">
        <v>579</v>
      </c>
      <c r="F57" s="7">
        <v>1478</v>
      </c>
      <c r="G57" s="7">
        <v>137</v>
      </c>
      <c r="H57" s="7">
        <v>2698</v>
      </c>
      <c r="I57">
        <f t="shared" si="0"/>
        <v>0.85519815200985783</v>
      </c>
      <c r="S57">
        <v>3303955</v>
      </c>
      <c r="T57" t="s">
        <v>77</v>
      </c>
      <c r="U57">
        <f t="shared" si="1"/>
        <v>0.85519815200985783</v>
      </c>
      <c r="V57">
        <v>330395</v>
      </c>
    </row>
    <row r="58" spans="1:22" x14ac:dyDescent="0.25">
      <c r="A58">
        <v>330400</v>
      </c>
      <c r="B58" t="s">
        <v>226</v>
      </c>
      <c r="C58" s="7">
        <v>1964</v>
      </c>
      <c r="D58" s="7">
        <v>618</v>
      </c>
      <c r="E58" s="7">
        <v>620</v>
      </c>
      <c r="F58" s="7">
        <v>3223</v>
      </c>
      <c r="G58" s="7">
        <v>296</v>
      </c>
      <c r="H58" s="7">
        <v>6721</v>
      </c>
      <c r="I58">
        <f t="shared" si="0"/>
        <v>1.515152253673052</v>
      </c>
      <c r="S58">
        <v>3304003</v>
      </c>
      <c r="T58" t="s">
        <v>78</v>
      </c>
      <c r="U58">
        <f t="shared" si="1"/>
        <v>1.515152253673052</v>
      </c>
      <c r="V58">
        <v>330400</v>
      </c>
    </row>
    <row r="59" spans="1:22" x14ac:dyDescent="0.25">
      <c r="A59">
        <v>330410</v>
      </c>
      <c r="B59" t="s">
        <v>227</v>
      </c>
      <c r="C59" s="7">
        <v>316</v>
      </c>
      <c r="D59" s="7">
        <v>0</v>
      </c>
      <c r="E59" s="7">
        <v>339</v>
      </c>
      <c r="F59" s="7">
        <v>1170</v>
      </c>
      <c r="G59" s="7">
        <v>116</v>
      </c>
      <c r="H59" s="7">
        <v>1941</v>
      </c>
      <c r="I59">
        <f t="shared" si="0"/>
        <v>0.84413174960519644</v>
      </c>
      <c r="S59">
        <v>3304102</v>
      </c>
      <c r="T59" t="s">
        <v>79</v>
      </c>
      <c r="U59">
        <f t="shared" si="1"/>
        <v>0.84413174960519644</v>
      </c>
      <c r="V59">
        <v>330410</v>
      </c>
    </row>
    <row r="60" spans="1:22" x14ac:dyDescent="0.25">
      <c r="A60">
        <v>330411</v>
      </c>
      <c r="B60" t="s">
        <v>228</v>
      </c>
      <c r="C60" s="7">
        <v>8184</v>
      </c>
      <c r="D60" s="7">
        <v>125</v>
      </c>
      <c r="E60" s="7">
        <v>335</v>
      </c>
      <c r="F60" s="7">
        <v>2268</v>
      </c>
      <c r="G60" s="7">
        <v>90</v>
      </c>
      <c r="H60" s="7">
        <v>11002</v>
      </c>
      <c r="I60">
        <f t="shared" si="0"/>
        <v>3.8569380933761437</v>
      </c>
      <c r="S60">
        <v>3304110</v>
      </c>
      <c r="T60" t="s">
        <v>80</v>
      </c>
      <c r="U60">
        <f t="shared" si="1"/>
        <v>3.8569380933761437</v>
      </c>
      <c r="V60">
        <v>330411</v>
      </c>
    </row>
    <row r="61" spans="1:22" x14ac:dyDescent="0.25">
      <c r="A61">
        <v>330412</v>
      </c>
      <c r="B61" t="s">
        <v>229</v>
      </c>
      <c r="C61" s="7">
        <v>178</v>
      </c>
      <c r="D61" s="7">
        <v>497</v>
      </c>
      <c r="E61" s="7">
        <v>334</v>
      </c>
      <c r="F61" s="7">
        <v>1226</v>
      </c>
      <c r="G61" s="7">
        <v>108</v>
      </c>
      <c r="H61" s="7">
        <v>2343</v>
      </c>
      <c r="I61">
        <f t="shared" si="0"/>
        <v>0.3939094518348436</v>
      </c>
      <c r="S61">
        <v>3304128</v>
      </c>
      <c r="T61" t="s">
        <v>81</v>
      </c>
      <c r="U61">
        <f t="shared" si="1"/>
        <v>0.3939094518348436</v>
      </c>
      <c r="V61">
        <v>330412</v>
      </c>
    </row>
    <row r="62" spans="1:22" x14ac:dyDescent="0.25">
      <c r="A62">
        <v>330414</v>
      </c>
      <c r="B62" t="s">
        <v>230</v>
      </c>
      <c r="C62" s="7">
        <v>2315</v>
      </c>
      <c r="D62" s="7">
        <v>3508</v>
      </c>
      <c r="E62" s="7">
        <v>2777</v>
      </c>
      <c r="F62" s="7">
        <v>5542</v>
      </c>
      <c r="G62" s="7">
        <v>2</v>
      </c>
      <c r="H62" s="7">
        <v>14144</v>
      </c>
      <c r="I62">
        <f t="shared" si="0"/>
        <v>0.84864769461046108</v>
      </c>
      <c r="S62">
        <v>3304144</v>
      </c>
      <c r="T62" t="s">
        <v>82</v>
      </c>
      <c r="U62">
        <f t="shared" si="1"/>
        <v>0.84864769461046108</v>
      </c>
      <c r="V62">
        <v>330414</v>
      </c>
    </row>
    <row r="63" spans="1:22" x14ac:dyDescent="0.25">
      <c r="A63">
        <v>330415</v>
      </c>
      <c r="B63" t="s">
        <v>231</v>
      </c>
      <c r="C63" s="7">
        <v>218</v>
      </c>
      <c r="D63" s="7">
        <v>56</v>
      </c>
      <c r="E63" s="7">
        <v>399</v>
      </c>
      <c r="F63" s="7">
        <v>2458</v>
      </c>
      <c r="G63" s="7">
        <v>225</v>
      </c>
      <c r="H63" s="7">
        <v>3356</v>
      </c>
      <c r="I63">
        <f t="shared" si="0"/>
        <v>0.33680864450638537</v>
      </c>
      <c r="S63">
        <v>3304151</v>
      </c>
      <c r="T63" t="s">
        <v>83</v>
      </c>
      <c r="U63">
        <f t="shared" si="1"/>
        <v>0.33680864450638537</v>
      </c>
      <c r="V63">
        <v>330415</v>
      </c>
    </row>
    <row r="64" spans="1:22" x14ac:dyDescent="0.25">
      <c r="A64">
        <v>330420</v>
      </c>
      <c r="B64" t="s">
        <v>232</v>
      </c>
      <c r="C64" s="7">
        <v>6626</v>
      </c>
      <c r="D64" s="7">
        <v>990</v>
      </c>
      <c r="E64" s="7">
        <v>6751</v>
      </c>
      <c r="F64" s="7">
        <v>15436</v>
      </c>
      <c r="G64" s="7">
        <v>415</v>
      </c>
      <c r="H64" s="7">
        <v>30218</v>
      </c>
      <c r="I64">
        <f t="shared" si="0"/>
        <v>1.1369317709421145</v>
      </c>
      <c r="S64">
        <v>3304201</v>
      </c>
      <c r="T64" t="s">
        <v>84</v>
      </c>
      <c r="U64">
        <f t="shared" si="1"/>
        <v>1.1369317709421145</v>
      </c>
      <c r="V64">
        <v>330420</v>
      </c>
    </row>
    <row r="65" spans="1:22" x14ac:dyDescent="0.25">
      <c r="A65">
        <v>330430</v>
      </c>
      <c r="B65" t="s">
        <v>233</v>
      </c>
      <c r="C65" s="7">
        <v>1796</v>
      </c>
      <c r="D65" s="7">
        <v>2270</v>
      </c>
      <c r="E65" s="7">
        <v>3782</v>
      </c>
      <c r="F65" s="7">
        <v>15727</v>
      </c>
      <c r="G65" s="7">
        <v>439</v>
      </c>
      <c r="H65" s="7">
        <v>24014</v>
      </c>
      <c r="I65">
        <f t="shared" si="0"/>
        <v>0.38778456078188317</v>
      </c>
      <c r="S65">
        <v>3304300</v>
      </c>
      <c r="T65" t="s">
        <v>85</v>
      </c>
      <c r="U65">
        <f t="shared" si="1"/>
        <v>0.38778456078188317</v>
      </c>
      <c r="V65">
        <v>330430</v>
      </c>
    </row>
    <row r="66" spans="1:22" x14ac:dyDescent="0.25">
      <c r="A66">
        <v>330440</v>
      </c>
      <c r="B66" t="s">
        <v>234</v>
      </c>
      <c r="C66" s="7">
        <v>56</v>
      </c>
      <c r="D66" s="7">
        <v>153</v>
      </c>
      <c r="E66" s="7">
        <v>225</v>
      </c>
      <c r="F66" s="7">
        <v>1098</v>
      </c>
      <c r="G66" s="7">
        <v>551</v>
      </c>
      <c r="H66" s="7">
        <v>2083</v>
      </c>
      <c r="I66">
        <f t="shared" si="0"/>
        <v>0.1393950799040552</v>
      </c>
      <c r="S66">
        <v>3304409</v>
      </c>
      <c r="T66" t="s">
        <v>86</v>
      </c>
      <c r="U66">
        <f t="shared" si="1"/>
        <v>0.1393950799040552</v>
      </c>
      <c r="V66">
        <v>330440</v>
      </c>
    </row>
    <row r="67" spans="1:22" x14ac:dyDescent="0.25">
      <c r="A67">
        <v>330450</v>
      </c>
      <c r="B67" t="s">
        <v>235</v>
      </c>
      <c r="C67" s="7">
        <v>376</v>
      </c>
      <c r="D67" s="7">
        <v>880</v>
      </c>
      <c r="E67" s="7">
        <v>134</v>
      </c>
      <c r="F67" s="7">
        <v>2175</v>
      </c>
      <c r="G67" s="7">
        <v>162</v>
      </c>
      <c r="H67" s="7">
        <v>3727</v>
      </c>
      <c r="I67">
        <f t="shared" ref="I67:I93" si="2">(C67/H67)/($L$7/$Q$7)</f>
        <v>0.52309087039315072</v>
      </c>
      <c r="S67">
        <v>3304508</v>
      </c>
      <c r="T67" t="s">
        <v>87</v>
      </c>
      <c r="U67">
        <f t="shared" ref="U67:U93" si="3">VLOOKUP(V67,$A$2:$I$93,9,FALSE)</f>
        <v>0.52309087039315072</v>
      </c>
      <c r="V67">
        <v>330450</v>
      </c>
    </row>
    <row r="68" spans="1:22" x14ac:dyDescent="0.25">
      <c r="A68">
        <v>330452</v>
      </c>
      <c r="B68" t="s">
        <v>236</v>
      </c>
      <c r="C68" s="7">
        <v>1338</v>
      </c>
      <c r="D68" s="7">
        <v>2426</v>
      </c>
      <c r="E68" s="7">
        <v>4562</v>
      </c>
      <c r="F68" s="7">
        <v>11055</v>
      </c>
      <c r="G68" s="7">
        <v>62</v>
      </c>
      <c r="H68" s="7">
        <v>19443</v>
      </c>
      <c r="I68">
        <f t="shared" si="2"/>
        <v>0.35681370363454035</v>
      </c>
      <c r="S68">
        <v>3304524</v>
      </c>
      <c r="T68" t="s">
        <v>88</v>
      </c>
      <c r="U68">
        <f t="shared" si="3"/>
        <v>0.35681370363454035</v>
      </c>
      <c r="V68">
        <v>330452</v>
      </c>
    </row>
    <row r="69" spans="1:22" x14ac:dyDescent="0.25">
      <c r="A69">
        <v>330455</v>
      </c>
      <c r="B69" t="s">
        <v>237</v>
      </c>
      <c r="C69" s="7">
        <v>233841</v>
      </c>
      <c r="D69" s="7">
        <v>123202</v>
      </c>
      <c r="E69" s="7">
        <v>390620</v>
      </c>
      <c r="F69" s="7">
        <v>1598929</v>
      </c>
      <c r="G69" s="7">
        <v>2019</v>
      </c>
      <c r="H69" s="7">
        <v>2348611</v>
      </c>
      <c r="I69">
        <f t="shared" si="2"/>
        <v>0.51624785127339556</v>
      </c>
      <c r="S69">
        <v>3304557</v>
      </c>
      <c r="T69" t="s">
        <v>89</v>
      </c>
      <c r="U69">
        <f t="shared" si="3"/>
        <v>0.51624785127339556</v>
      </c>
      <c r="V69">
        <v>330455</v>
      </c>
    </row>
    <row r="70" spans="1:22" x14ac:dyDescent="0.25">
      <c r="A70">
        <v>330460</v>
      </c>
      <c r="B70" t="s">
        <v>238</v>
      </c>
      <c r="C70" s="7">
        <v>103</v>
      </c>
      <c r="D70" s="7">
        <v>337</v>
      </c>
      <c r="E70" s="7">
        <v>108</v>
      </c>
      <c r="F70" s="7">
        <v>1046</v>
      </c>
      <c r="G70" s="7">
        <v>203</v>
      </c>
      <c r="H70" s="7">
        <v>1797</v>
      </c>
      <c r="I70">
        <f t="shared" si="2"/>
        <v>0.29719249342490595</v>
      </c>
      <c r="S70">
        <v>3304607</v>
      </c>
      <c r="T70" t="s">
        <v>90</v>
      </c>
      <c r="U70">
        <f t="shared" si="3"/>
        <v>0.29719249342490595</v>
      </c>
      <c r="V70">
        <v>330460</v>
      </c>
    </row>
    <row r="71" spans="1:22" x14ac:dyDescent="0.25">
      <c r="A71">
        <v>330470</v>
      </c>
      <c r="B71" t="s">
        <v>239</v>
      </c>
      <c r="C71" s="7">
        <v>1861</v>
      </c>
      <c r="D71" s="7">
        <v>168</v>
      </c>
      <c r="E71" s="7">
        <v>1932</v>
      </c>
      <c r="F71" s="7">
        <v>3441</v>
      </c>
      <c r="G71" s="7">
        <v>256</v>
      </c>
      <c r="H71" s="7">
        <v>7658</v>
      </c>
      <c r="I71">
        <f t="shared" si="2"/>
        <v>1.2600265586644066</v>
      </c>
      <c r="S71">
        <v>3304706</v>
      </c>
      <c r="T71" t="s">
        <v>91</v>
      </c>
      <c r="U71">
        <f t="shared" si="3"/>
        <v>1.2600265586644066</v>
      </c>
      <c r="V71">
        <v>330470</v>
      </c>
    </row>
    <row r="72" spans="1:22" x14ac:dyDescent="0.25">
      <c r="A72">
        <v>330475</v>
      </c>
      <c r="B72" t="s">
        <v>240</v>
      </c>
      <c r="C72" s="7">
        <v>139</v>
      </c>
      <c r="D72" s="7">
        <v>76</v>
      </c>
      <c r="E72" s="7">
        <v>587</v>
      </c>
      <c r="F72" s="7">
        <v>1196</v>
      </c>
      <c r="G72" s="7">
        <v>405</v>
      </c>
      <c r="H72" s="7">
        <v>2403</v>
      </c>
      <c r="I72">
        <f t="shared" si="2"/>
        <v>0.29992296274136815</v>
      </c>
      <c r="S72">
        <v>3304805</v>
      </c>
      <c r="T72" t="s">
        <v>92</v>
      </c>
      <c r="U72">
        <f t="shared" si="3"/>
        <v>0.42335339722579224</v>
      </c>
      <c r="V72">
        <v>330480</v>
      </c>
    </row>
    <row r="73" spans="1:22" x14ac:dyDescent="0.25">
      <c r="A73">
        <v>330480</v>
      </c>
      <c r="B73" t="s">
        <v>241</v>
      </c>
      <c r="C73" s="7">
        <v>392</v>
      </c>
      <c r="D73" s="7">
        <v>488</v>
      </c>
      <c r="E73" s="7">
        <v>1024</v>
      </c>
      <c r="F73" s="7">
        <v>2601</v>
      </c>
      <c r="G73" s="7">
        <v>296</v>
      </c>
      <c r="H73" s="7">
        <v>4801</v>
      </c>
      <c r="I73">
        <f t="shared" si="2"/>
        <v>0.42335339722579224</v>
      </c>
      <c r="S73">
        <v>3304755</v>
      </c>
      <c r="T73" t="s">
        <v>93</v>
      </c>
      <c r="U73">
        <f t="shared" si="3"/>
        <v>0.29992296274136815</v>
      </c>
      <c r="V73">
        <v>330475</v>
      </c>
    </row>
    <row r="74" spans="1:22" x14ac:dyDescent="0.25">
      <c r="A74">
        <v>330490</v>
      </c>
      <c r="B74" t="s">
        <v>242</v>
      </c>
      <c r="C74" s="7">
        <v>16971</v>
      </c>
      <c r="D74" s="7">
        <v>4001</v>
      </c>
      <c r="E74" s="7">
        <v>30668</v>
      </c>
      <c r="F74" s="7">
        <v>49402</v>
      </c>
      <c r="G74" s="7">
        <v>102</v>
      </c>
      <c r="H74" s="7">
        <v>101144</v>
      </c>
      <c r="I74">
        <f t="shared" si="2"/>
        <v>0.86999347745553968</v>
      </c>
      <c r="S74">
        <v>3304904</v>
      </c>
      <c r="T74" t="s">
        <v>94</v>
      </c>
      <c r="U74">
        <f t="shared" si="3"/>
        <v>0.86999347745553968</v>
      </c>
      <c r="V74">
        <v>330490</v>
      </c>
    </row>
    <row r="75" spans="1:22" x14ac:dyDescent="0.25">
      <c r="A75">
        <v>330500</v>
      </c>
      <c r="B75" t="s">
        <v>243</v>
      </c>
      <c r="C75" s="7">
        <v>426</v>
      </c>
      <c r="D75" s="7">
        <v>1747</v>
      </c>
      <c r="E75" s="7">
        <v>649</v>
      </c>
      <c r="F75" s="7">
        <v>4407</v>
      </c>
      <c r="G75" s="7">
        <v>168</v>
      </c>
      <c r="H75" s="7">
        <v>7397</v>
      </c>
      <c r="I75">
        <f t="shared" si="2"/>
        <v>0.29860884555877526</v>
      </c>
      <c r="S75">
        <v>3305000</v>
      </c>
      <c r="T75" t="s">
        <v>95</v>
      </c>
      <c r="U75">
        <f t="shared" si="3"/>
        <v>0.29860884555877526</v>
      </c>
      <c r="V75">
        <v>330500</v>
      </c>
    </row>
    <row r="76" spans="1:22" x14ac:dyDescent="0.25">
      <c r="A76">
        <v>330510</v>
      </c>
      <c r="B76" t="s">
        <v>244</v>
      </c>
      <c r="C76" s="7">
        <v>5175</v>
      </c>
      <c r="D76" s="7">
        <v>1037</v>
      </c>
      <c r="E76" s="7">
        <v>17896</v>
      </c>
      <c r="F76" s="7">
        <v>31574</v>
      </c>
      <c r="G76" s="7">
        <v>8</v>
      </c>
      <c r="H76" s="7">
        <v>55690</v>
      </c>
      <c r="I76">
        <f t="shared" si="2"/>
        <v>0.48181667287752372</v>
      </c>
      <c r="S76">
        <v>3305109</v>
      </c>
      <c r="T76" t="s">
        <v>96</v>
      </c>
      <c r="U76">
        <f t="shared" si="3"/>
        <v>0.48181667287752372</v>
      </c>
      <c r="V76">
        <v>330510</v>
      </c>
    </row>
    <row r="77" spans="1:22" x14ac:dyDescent="0.25">
      <c r="A77">
        <v>330513</v>
      </c>
      <c r="B77" t="s">
        <v>245</v>
      </c>
      <c r="C77" s="7">
        <v>46</v>
      </c>
      <c r="D77" s="7">
        <v>31</v>
      </c>
      <c r="E77" s="7">
        <v>142</v>
      </c>
      <c r="F77" s="7">
        <v>646</v>
      </c>
      <c r="G77" s="7">
        <v>75</v>
      </c>
      <c r="H77" s="7">
        <v>940</v>
      </c>
      <c r="I77">
        <f t="shared" si="2"/>
        <v>0.25373400011866948</v>
      </c>
      <c r="S77">
        <v>3305133</v>
      </c>
      <c r="T77" t="s">
        <v>97</v>
      </c>
      <c r="U77">
        <f t="shared" si="3"/>
        <v>0.25373400011866948</v>
      </c>
      <c r="V77">
        <v>330513</v>
      </c>
    </row>
    <row r="78" spans="1:22" x14ac:dyDescent="0.25">
      <c r="A78">
        <v>330515</v>
      </c>
      <c r="B78" t="s">
        <v>246</v>
      </c>
      <c r="C78" s="7">
        <v>482</v>
      </c>
      <c r="D78" s="7">
        <v>11</v>
      </c>
      <c r="E78" s="7">
        <v>723</v>
      </c>
      <c r="F78" s="7">
        <v>1073</v>
      </c>
      <c r="G78" s="7">
        <v>557</v>
      </c>
      <c r="H78" s="7">
        <v>2846</v>
      </c>
      <c r="I78">
        <f t="shared" si="2"/>
        <v>0.87813407661223042</v>
      </c>
      <c r="S78">
        <v>3305158</v>
      </c>
      <c r="T78" t="s">
        <v>98</v>
      </c>
      <c r="U78">
        <f t="shared" si="3"/>
        <v>0.87813407661223042</v>
      </c>
      <c r="V78">
        <v>330515</v>
      </c>
    </row>
    <row r="79" spans="1:22" x14ac:dyDescent="0.25">
      <c r="A79">
        <v>330520</v>
      </c>
      <c r="B79" t="s">
        <v>247</v>
      </c>
      <c r="C79" s="7">
        <v>673</v>
      </c>
      <c r="D79" s="7">
        <v>402</v>
      </c>
      <c r="E79" s="7">
        <v>3082</v>
      </c>
      <c r="F79" s="7">
        <v>7450</v>
      </c>
      <c r="G79" s="7">
        <v>83</v>
      </c>
      <c r="H79" s="7">
        <v>11690</v>
      </c>
      <c r="I79">
        <f t="shared" si="2"/>
        <v>0.29850337180621245</v>
      </c>
      <c r="S79">
        <v>3305208</v>
      </c>
      <c r="T79" t="s">
        <v>99</v>
      </c>
      <c r="U79">
        <f t="shared" si="3"/>
        <v>0.29850337180621245</v>
      </c>
      <c r="V79">
        <v>330520</v>
      </c>
    </row>
    <row r="80" spans="1:22" x14ac:dyDescent="0.25">
      <c r="A80">
        <v>330530</v>
      </c>
      <c r="B80" t="s">
        <v>248</v>
      </c>
      <c r="C80" s="7">
        <v>40</v>
      </c>
      <c r="D80" s="7">
        <v>346</v>
      </c>
      <c r="E80" s="7">
        <v>88</v>
      </c>
      <c r="F80" s="7">
        <v>814</v>
      </c>
      <c r="G80" s="7">
        <v>138</v>
      </c>
      <c r="H80" s="7">
        <v>1426</v>
      </c>
      <c r="I80">
        <f t="shared" si="2"/>
        <v>0.14544177090770735</v>
      </c>
      <c r="S80">
        <v>3305307</v>
      </c>
      <c r="T80" t="s">
        <v>100</v>
      </c>
      <c r="U80">
        <f t="shared" si="3"/>
        <v>0.14544177090770735</v>
      </c>
      <c r="V80">
        <v>330530</v>
      </c>
    </row>
    <row r="81" spans="1:22" x14ac:dyDescent="0.25">
      <c r="A81">
        <v>330540</v>
      </c>
      <c r="B81" t="s">
        <v>249</v>
      </c>
      <c r="C81" s="7">
        <v>599</v>
      </c>
      <c r="D81" s="7">
        <v>38</v>
      </c>
      <c r="E81" s="7">
        <v>1358</v>
      </c>
      <c r="F81" s="7">
        <v>1135</v>
      </c>
      <c r="G81" s="7">
        <v>321</v>
      </c>
      <c r="H81" s="7">
        <v>3451</v>
      </c>
      <c r="I81">
        <f t="shared" si="2"/>
        <v>0.89997521894610277</v>
      </c>
      <c r="S81">
        <v>3305406</v>
      </c>
      <c r="T81" t="s">
        <v>101</v>
      </c>
      <c r="U81">
        <f t="shared" si="3"/>
        <v>0.89997521894610277</v>
      </c>
      <c r="V81">
        <v>330540</v>
      </c>
    </row>
    <row r="82" spans="1:22" x14ac:dyDescent="0.25">
      <c r="A82">
        <v>330550</v>
      </c>
      <c r="B82" t="s">
        <v>250</v>
      </c>
      <c r="C82" s="7">
        <v>724</v>
      </c>
      <c r="D82" s="7">
        <v>2049</v>
      </c>
      <c r="E82" s="7">
        <v>3008</v>
      </c>
      <c r="F82" s="7">
        <v>9025</v>
      </c>
      <c r="G82" s="7">
        <v>179</v>
      </c>
      <c r="H82" s="7">
        <v>14985</v>
      </c>
      <c r="I82">
        <f t="shared" si="2"/>
        <v>0.25051313795064878</v>
      </c>
      <c r="S82">
        <v>3305505</v>
      </c>
      <c r="T82" t="s">
        <v>102</v>
      </c>
      <c r="U82">
        <f t="shared" si="3"/>
        <v>0.25051313795064878</v>
      </c>
      <c r="V82">
        <v>330550</v>
      </c>
    </row>
    <row r="83" spans="1:22" x14ac:dyDescent="0.25">
      <c r="A83">
        <v>330555</v>
      </c>
      <c r="B83" t="s">
        <v>251</v>
      </c>
      <c r="C83" s="7">
        <v>1568</v>
      </c>
      <c r="D83" s="7">
        <v>795</v>
      </c>
      <c r="E83" s="7">
        <v>1662</v>
      </c>
      <c r="F83" s="7">
        <v>6684</v>
      </c>
      <c r="G83" s="7">
        <v>45</v>
      </c>
      <c r="H83" s="7">
        <v>10754</v>
      </c>
      <c r="I83">
        <f t="shared" si="2"/>
        <v>0.75600508093026919</v>
      </c>
      <c r="S83">
        <v>3305554</v>
      </c>
      <c r="T83" t="s">
        <v>103</v>
      </c>
      <c r="U83">
        <f t="shared" si="3"/>
        <v>0.75600508093026919</v>
      </c>
      <c r="V83">
        <v>330555</v>
      </c>
    </row>
    <row r="84" spans="1:22" x14ac:dyDescent="0.25">
      <c r="A84">
        <v>330560</v>
      </c>
      <c r="B84" t="s">
        <v>252</v>
      </c>
      <c r="C84" s="7">
        <v>214</v>
      </c>
      <c r="D84" s="7">
        <v>78</v>
      </c>
      <c r="E84" s="7">
        <v>450</v>
      </c>
      <c r="F84" s="7">
        <v>1800</v>
      </c>
      <c r="G84" s="7">
        <v>574</v>
      </c>
      <c r="H84" s="7">
        <v>3116</v>
      </c>
      <c r="I84">
        <f t="shared" si="2"/>
        <v>0.35609429217971444</v>
      </c>
      <c r="S84">
        <v>3305604</v>
      </c>
      <c r="T84" t="s">
        <v>104</v>
      </c>
      <c r="U84">
        <f t="shared" si="3"/>
        <v>0.35609429217971444</v>
      </c>
      <c r="V84">
        <v>330560</v>
      </c>
    </row>
    <row r="85" spans="1:22" x14ac:dyDescent="0.25">
      <c r="A85">
        <v>330570</v>
      </c>
      <c r="B85" t="s">
        <v>253</v>
      </c>
      <c r="C85" s="7">
        <v>389</v>
      </c>
      <c r="D85" s="7">
        <v>0</v>
      </c>
      <c r="E85" s="7">
        <v>279</v>
      </c>
      <c r="F85" s="7">
        <v>889</v>
      </c>
      <c r="G85" s="7">
        <v>120</v>
      </c>
      <c r="H85" s="7">
        <v>1677</v>
      </c>
      <c r="I85">
        <f t="shared" si="2"/>
        <v>1.2027219216949609</v>
      </c>
      <c r="S85">
        <v>3305703</v>
      </c>
      <c r="T85" t="s">
        <v>105</v>
      </c>
      <c r="U85">
        <f t="shared" si="3"/>
        <v>1.2027219216949609</v>
      </c>
      <c r="V85">
        <v>330570</v>
      </c>
    </row>
    <row r="86" spans="1:22" x14ac:dyDescent="0.25">
      <c r="A86">
        <v>330575</v>
      </c>
      <c r="B86" t="s">
        <v>254</v>
      </c>
      <c r="C86" s="7">
        <v>853</v>
      </c>
      <c r="D86" s="7">
        <v>516</v>
      </c>
      <c r="E86" s="7">
        <v>702</v>
      </c>
      <c r="F86" s="7">
        <v>1599</v>
      </c>
      <c r="G86" s="7">
        <v>95</v>
      </c>
      <c r="H86" s="7">
        <v>3765</v>
      </c>
      <c r="I86">
        <f t="shared" si="2"/>
        <v>1.1747156069931954</v>
      </c>
      <c r="S86">
        <v>3305752</v>
      </c>
      <c r="T86" t="s">
        <v>106</v>
      </c>
      <c r="U86">
        <f t="shared" si="3"/>
        <v>1.1747156069931954</v>
      </c>
      <c r="V86">
        <v>330575</v>
      </c>
    </row>
    <row r="87" spans="1:22" x14ac:dyDescent="0.25">
      <c r="A87">
        <v>330580</v>
      </c>
      <c r="B87" t="s">
        <v>255</v>
      </c>
      <c r="C87" s="7">
        <v>4444</v>
      </c>
      <c r="D87" s="7">
        <v>1897</v>
      </c>
      <c r="E87" s="7">
        <v>8062</v>
      </c>
      <c r="F87" s="7">
        <v>17027</v>
      </c>
      <c r="G87" s="7">
        <v>1056</v>
      </c>
      <c r="H87" s="7">
        <v>32486</v>
      </c>
      <c r="I87">
        <f t="shared" si="2"/>
        <v>0.70929434668561242</v>
      </c>
      <c r="S87">
        <v>3305802</v>
      </c>
      <c r="T87" t="s">
        <v>107</v>
      </c>
      <c r="U87">
        <f t="shared" si="3"/>
        <v>0.70929434668561242</v>
      </c>
      <c r="V87">
        <v>330580</v>
      </c>
    </row>
    <row r="88" spans="1:22" x14ac:dyDescent="0.25">
      <c r="A88">
        <v>330590</v>
      </c>
      <c r="B88" t="s">
        <v>256</v>
      </c>
      <c r="C88" s="7">
        <v>54</v>
      </c>
      <c r="D88" s="7">
        <v>5</v>
      </c>
      <c r="E88" s="7">
        <v>129</v>
      </c>
      <c r="F88" s="7">
        <v>861</v>
      </c>
      <c r="G88" s="7">
        <v>111</v>
      </c>
      <c r="H88" s="7">
        <v>1160</v>
      </c>
      <c r="I88">
        <f t="shared" si="2"/>
        <v>0.24137064928829952</v>
      </c>
      <c r="S88">
        <v>3305901</v>
      </c>
      <c r="T88" t="s">
        <v>113</v>
      </c>
      <c r="U88">
        <f t="shared" si="3"/>
        <v>0.24137064928829952</v>
      </c>
      <c r="V88">
        <v>330590</v>
      </c>
    </row>
    <row r="89" spans="1:22" x14ac:dyDescent="0.25">
      <c r="A89">
        <v>330600</v>
      </c>
      <c r="B89" t="s">
        <v>257</v>
      </c>
      <c r="C89" s="7">
        <v>6088</v>
      </c>
      <c r="D89" s="7">
        <v>1156</v>
      </c>
      <c r="E89" s="7">
        <v>6041</v>
      </c>
      <c r="F89" s="7">
        <v>9221</v>
      </c>
      <c r="G89" s="7">
        <v>330</v>
      </c>
      <c r="H89" s="7">
        <v>22836</v>
      </c>
      <c r="I89">
        <f t="shared" si="2"/>
        <v>1.3823031494504405</v>
      </c>
      <c r="S89">
        <v>3306008</v>
      </c>
      <c r="T89" t="s">
        <v>108</v>
      </c>
      <c r="U89">
        <f t="shared" si="3"/>
        <v>1.3823031494504405</v>
      </c>
      <c r="V89">
        <v>330600</v>
      </c>
    </row>
    <row r="90" spans="1:22" x14ac:dyDescent="0.25">
      <c r="A90">
        <v>330610</v>
      </c>
      <c r="B90" t="s">
        <v>258</v>
      </c>
      <c r="C90" s="7">
        <v>2165</v>
      </c>
      <c r="D90" s="7">
        <v>98</v>
      </c>
      <c r="E90" s="7">
        <v>2455</v>
      </c>
      <c r="F90" s="7">
        <v>6171</v>
      </c>
      <c r="G90" s="7">
        <v>608</v>
      </c>
      <c r="H90" s="7">
        <v>11497</v>
      </c>
      <c r="I90">
        <f t="shared" si="2"/>
        <v>0.97638715513972307</v>
      </c>
      <c r="S90">
        <v>3306107</v>
      </c>
      <c r="T90" t="s">
        <v>109</v>
      </c>
      <c r="U90">
        <f t="shared" si="3"/>
        <v>0.97638715513972307</v>
      </c>
      <c r="V90">
        <v>330610</v>
      </c>
    </row>
    <row r="91" spans="1:22" x14ac:dyDescent="0.25">
      <c r="A91">
        <v>330615</v>
      </c>
      <c r="B91" t="s">
        <v>259</v>
      </c>
      <c r="C91" s="7">
        <v>45</v>
      </c>
      <c r="D91" s="7">
        <v>4</v>
      </c>
      <c r="E91" s="7">
        <v>144</v>
      </c>
      <c r="F91" s="7">
        <v>878</v>
      </c>
      <c r="G91" s="7">
        <v>45</v>
      </c>
      <c r="H91" s="7">
        <v>1116</v>
      </c>
      <c r="I91">
        <f t="shared" si="2"/>
        <v>0.2090725456798293</v>
      </c>
      <c r="S91">
        <v>3306156</v>
      </c>
      <c r="T91" t="s">
        <v>110</v>
      </c>
      <c r="U91">
        <f t="shared" si="3"/>
        <v>0.2090725456798293</v>
      </c>
      <c r="V91">
        <v>330615</v>
      </c>
    </row>
    <row r="92" spans="1:22" x14ac:dyDescent="0.25">
      <c r="A92">
        <v>330620</v>
      </c>
      <c r="B92" t="s">
        <v>260</v>
      </c>
      <c r="C92" s="7">
        <v>638</v>
      </c>
      <c r="D92" s="7">
        <v>137</v>
      </c>
      <c r="E92" s="7">
        <v>1239</v>
      </c>
      <c r="F92" s="7">
        <v>4769</v>
      </c>
      <c r="G92" s="7">
        <v>336</v>
      </c>
      <c r="H92" s="7">
        <v>7119</v>
      </c>
      <c r="I92">
        <f t="shared" si="2"/>
        <v>0.46467614085749842</v>
      </c>
      <c r="S92">
        <v>3306206</v>
      </c>
      <c r="T92" t="s">
        <v>111</v>
      </c>
      <c r="U92">
        <f t="shared" si="3"/>
        <v>0.46467614085749842</v>
      </c>
      <c r="V92">
        <v>330620</v>
      </c>
    </row>
    <row r="93" spans="1:22" x14ac:dyDescent="0.25">
      <c r="A93">
        <v>330630</v>
      </c>
      <c r="B93" t="s">
        <v>261</v>
      </c>
      <c r="C93" s="7">
        <v>14777</v>
      </c>
      <c r="D93" s="7">
        <v>6657</v>
      </c>
      <c r="E93" s="7">
        <v>16161</v>
      </c>
      <c r="F93" s="7">
        <v>31499</v>
      </c>
      <c r="G93" s="7">
        <v>68</v>
      </c>
      <c r="H93" s="7">
        <v>69162</v>
      </c>
      <c r="I93">
        <f t="shared" si="2"/>
        <v>1.1078154504824727</v>
      </c>
      <c r="S93">
        <v>3306305</v>
      </c>
      <c r="T93" t="s">
        <v>112</v>
      </c>
      <c r="U93">
        <f t="shared" si="3"/>
        <v>1.1078154504824727</v>
      </c>
      <c r="V93">
        <v>330630</v>
      </c>
    </row>
    <row r="94" spans="1:22" x14ac:dyDescent="0.25">
      <c r="A94" s="8">
        <v>33</v>
      </c>
      <c r="B94" s="8" t="s">
        <v>269</v>
      </c>
      <c r="C94" s="9">
        <v>529316</v>
      </c>
      <c r="D94" s="9">
        <v>224662</v>
      </c>
      <c r="E94" s="9">
        <v>788750</v>
      </c>
      <c r="F94" s="9">
        <v>2514185</v>
      </c>
      <c r="G94" s="9">
        <v>23169</v>
      </c>
      <c r="H94" s="9">
        <v>4080082</v>
      </c>
    </row>
    <row r="99" spans="20:20" x14ac:dyDescent="0.25">
      <c r="T99" s="1">
        <v>10</v>
      </c>
    </row>
    <row r="100" spans="20:20" x14ac:dyDescent="0.25">
      <c r="T100" s="1">
        <v>31</v>
      </c>
    </row>
    <row r="101" spans="20:20" x14ac:dyDescent="0.25">
      <c r="T101" s="1">
        <v>63</v>
      </c>
    </row>
    <row r="102" spans="20:20" x14ac:dyDescent="0.25">
      <c r="T102" s="1">
        <v>62</v>
      </c>
    </row>
    <row r="103" spans="20:20" x14ac:dyDescent="0.25">
      <c r="T103" s="1">
        <v>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7C58-2786-40E6-8FE1-15E7CD34A011}">
  <dimension ref="A1:V24"/>
  <sheetViews>
    <sheetView zoomScaleNormal="100" workbookViewId="0">
      <selection activeCell="A10" sqref="A10:D17"/>
    </sheetView>
  </sheetViews>
  <sheetFormatPr defaultRowHeight="15" x14ac:dyDescent="0.25"/>
  <cols>
    <col min="2" max="2" width="16.28515625" bestFit="1" customWidth="1"/>
    <col min="3" max="3" width="16" bestFit="1" customWidth="1"/>
    <col min="4" max="4" width="12.5703125" bestFit="1" customWidth="1"/>
  </cols>
  <sheetData>
    <row r="1" spans="1:21" x14ac:dyDescent="0.25">
      <c r="A1" t="s">
        <v>321</v>
      </c>
      <c r="B1" s="19"/>
    </row>
    <row r="2" spans="1:21" x14ac:dyDescent="0.25">
      <c r="A2" s="32"/>
      <c r="B2" t="s">
        <v>295</v>
      </c>
      <c r="C2" t="s">
        <v>296</v>
      </c>
      <c r="D2" t="s">
        <v>297</v>
      </c>
    </row>
    <row r="3" spans="1:21" x14ac:dyDescent="0.25">
      <c r="A3" s="32" t="s">
        <v>298</v>
      </c>
      <c r="B3">
        <v>3.2745904000000001</v>
      </c>
      <c r="C3">
        <v>28.350470999999999</v>
      </c>
      <c r="D3">
        <v>28.350470000000001</v>
      </c>
    </row>
    <row r="4" spans="1:21" ht="16.5" x14ac:dyDescent="0.3">
      <c r="A4" s="32" t="s">
        <v>299</v>
      </c>
      <c r="B4">
        <v>1.3967985000000001</v>
      </c>
      <c r="C4">
        <v>12.093083</v>
      </c>
      <c r="D4">
        <v>40.443550000000002</v>
      </c>
      <c r="Q4" s="30" t="s">
        <v>315</v>
      </c>
    </row>
    <row r="5" spans="1:21" x14ac:dyDescent="0.25">
      <c r="A5" s="32" t="s">
        <v>300</v>
      </c>
      <c r="B5">
        <v>1.3042024999999999</v>
      </c>
      <c r="C5">
        <v>11.291414</v>
      </c>
      <c r="D5">
        <v>51.734969999999997</v>
      </c>
    </row>
    <row r="6" spans="1:21" x14ac:dyDescent="0.25">
      <c r="A6" s="32" t="s">
        <v>301</v>
      </c>
      <c r="B6">
        <v>1.1361057999999999</v>
      </c>
      <c r="C6">
        <v>9.8360800000000008</v>
      </c>
      <c r="D6">
        <v>61.57105</v>
      </c>
    </row>
    <row r="7" spans="1:21" x14ac:dyDescent="0.25">
      <c r="A7" s="32" t="s">
        <v>302</v>
      </c>
      <c r="B7">
        <v>0.94783470000000003</v>
      </c>
      <c r="C7">
        <v>8.2060829999999996</v>
      </c>
      <c r="D7">
        <v>69.77713</v>
      </c>
    </row>
    <row r="8" spans="1:21" x14ac:dyDescent="0.25">
      <c r="A8" s="33" t="s">
        <v>303</v>
      </c>
      <c r="B8">
        <v>0.82160259999999996</v>
      </c>
      <c r="C8">
        <v>7.1132010000000001</v>
      </c>
      <c r="D8">
        <v>76.890330000000006</v>
      </c>
    </row>
    <row r="9" spans="1:21" x14ac:dyDescent="0.25">
      <c r="K9" t="s">
        <v>316</v>
      </c>
      <c r="L9" t="s">
        <v>317</v>
      </c>
      <c r="N9" t="s">
        <v>318</v>
      </c>
      <c r="Q9" t="s">
        <v>316</v>
      </c>
      <c r="R9" t="s">
        <v>317</v>
      </c>
    </row>
    <row r="10" spans="1:21" x14ac:dyDescent="0.25">
      <c r="A10" t="s">
        <v>322</v>
      </c>
      <c r="K10" s="29" t="s">
        <v>311</v>
      </c>
      <c r="L10" s="29" t="s">
        <v>312</v>
      </c>
      <c r="N10" s="29" t="s">
        <v>313</v>
      </c>
      <c r="O10" s="29" t="s">
        <v>314</v>
      </c>
      <c r="Q10" s="29" t="s">
        <v>311</v>
      </c>
      <c r="R10" s="29" t="s">
        <v>312</v>
      </c>
      <c r="S10" s="31" t="s">
        <v>319</v>
      </c>
      <c r="T10" s="31" t="s">
        <v>320</v>
      </c>
    </row>
    <row r="11" spans="1:21" x14ac:dyDescent="0.25">
      <c r="B11" s="32" t="s">
        <v>295</v>
      </c>
      <c r="C11" t="s">
        <v>323</v>
      </c>
      <c r="D11" t="s">
        <v>324</v>
      </c>
      <c r="K11" s="29">
        <v>49.01</v>
      </c>
      <c r="L11" s="29">
        <v>5</v>
      </c>
      <c r="M11">
        <f>K11*L11/52</f>
        <v>4.7124999999999995</v>
      </c>
      <c r="N11" s="29">
        <v>36.28980769230769</v>
      </c>
      <c r="O11" s="29">
        <v>41.005958131268109</v>
      </c>
      <c r="Q11" s="29">
        <v>49.01</v>
      </c>
      <c r="R11" s="29">
        <v>5</v>
      </c>
      <c r="S11">
        <f t="shared" ref="S11:S16" si="0">(Q11-$N$11)^2</f>
        <v>161.80329234467456</v>
      </c>
      <c r="T11">
        <f>S11*R11</f>
        <v>809.0164617233728</v>
      </c>
      <c r="U11">
        <f>R11/R11</f>
        <v>1</v>
      </c>
    </row>
    <row r="12" spans="1:21" x14ac:dyDescent="0.25">
      <c r="A12" s="32" t="s">
        <v>298</v>
      </c>
      <c r="B12">
        <v>3.4150706999999998</v>
      </c>
      <c r="C12">
        <v>29.56671</v>
      </c>
      <c r="D12">
        <v>29.56671</v>
      </c>
      <c r="K12" s="29">
        <v>2.2000000000000002</v>
      </c>
      <c r="L12" s="29">
        <v>12</v>
      </c>
      <c r="M12">
        <f t="shared" ref="M12:M16" si="1">K12*L12/52</f>
        <v>0.50769230769230778</v>
      </c>
      <c r="N12" s="29"/>
      <c r="Q12" s="29">
        <v>2.2000000000000002</v>
      </c>
      <c r="R12" s="29">
        <v>12</v>
      </c>
      <c r="S12">
        <f t="shared" si="0"/>
        <v>1162.1149884985205</v>
      </c>
      <c r="T12">
        <f t="shared" ref="T12:T16" si="2">S12*R12</f>
        <v>13945.379861982245</v>
      </c>
      <c r="U12">
        <f t="shared" ref="U12:U16" si="3">R12/R12</f>
        <v>1</v>
      </c>
    </row>
    <row r="13" spans="1:21" x14ac:dyDescent="0.25">
      <c r="A13" s="32" t="s">
        <v>299</v>
      </c>
      <c r="B13">
        <v>1.3313558999999999</v>
      </c>
      <c r="C13">
        <v>11.526501</v>
      </c>
      <c r="D13">
        <v>41.093209999999999</v>
      </c>
      <c r="K13" s="29">
        <v>16.7</v>
      </c>
      <c r="L13" s="29">
        <v>8</v>
      </c>
      <c r="M13">
        <f t="shared" si="1"/>
        <v>2.569230769230769</v>
      </c>
      <c r="N13" s="29"/>
      <c r="Q13" s="29">
        <v>16.7</v>
      </c>
      <c r="R13" s="29">
        <v>8</v>
      </c>
      <c r="S13">
        <f t="shared" si="0"/>
        <v>383.76056542159756</v>
      </c>
      <c r="T13">
        <f t="shared" si="2"/>
        <v>3070.0845233727805</v>
      </c>
      <c r="U13">
        <f t="shared" si="3"/>
        <v>1</v>
      </c>
    </row>
    <row r="14" spans="1:21" x14ac:dyDescent="0.25">
      <c r="A14" s="32" t="s">
        <v>300</v>
      </c>
      <c r="B14">
        <v>1.2299477000000001</v>
      </c>
      <c r="C14">
        <v>10.648536999999999</v>
      </c>
      <c r="D14">
        <v>51.741750000000003</v>
      </c>
      <c r="K14" s="29">
        <v>93.97</v>
      </c>
      <c r="L14" s="29">
        <v>14</v>
      </c>
      <c r="M14">
        <f t="shared" si="1"/>
        <v>25.299615384615382</v>
      </c>
      <c r="N14" s="29"/>
      <c r="Q14" s="29">
        <v>93.97</v>
      </c>
      <c r="R14" s="29">
        <v>14</v>
      </c>
      <c r="S14">
        <f t="shared" si="0"/>
        <v>3327.0045846523672</v>
      </c>
      <c r="T14">
        <f t="shared" si="2"/>
        <v>46578.064185133138</v>
      </c>
      <c r="U14">
        <f t="shared" si="3"/>
        <v>1</v>
      </c>
    </row>
    <row r="15" spans="1:21" x14ac:dyDescent="0.25">
      <c r="A15" s="32" t="s">
        <v>301</v>
      </c>
      <c r="B15">
        <v>1.0669698000000001</v>
      </c>
      <c r="C15">
        <v>9.2375209999999992</v>
      </c>
      <c r="D15">
        <v>60.97927</v>
      </c>
      <c r="K15" s="29">
        <v>6.16</v>
      </c>
      <c r="L15" s="29">
        <v>9</v>
      </c>
      <c r="M15">
        <f t="shared" si="1"/>
        <v>1.066153846153846</v>
      </c>
      <c r="N15" s="29"/>
      <c r="Q15" s="29">
        <v>6.16</v>
      </c>
      <c r="R15" s="29">
        <v>9</v>
      </c>
      <c r="S15">
        <f t="shared" si="0"/>
        <v>907.80531157544362</v>
      </c>
      <c r="T15">
        <f t="shared" si="2"/>
        <v>8170.2478041789927</v>
      </c>
      <c r="U15">
        <f t="shared" si="3"/>
        <v>1</v>
      </c>
    </row>
    <row r="16" spans="1:21" x14ac:dyDescent="0.25">
      <c r="A16" s="32" t="s">
        <v>302</v>
      </c>
      <c r="B16">
        <v>0.95328089999999999</v>
      </c>
      <c r="C16">
        <v>8.2532340000000008</v>
      </c>
      <c r="D16">
        <v>69.232500000000002</v>
      </c>
      <c r="K16" s="29">
        <v>27.75</v>
      </c>
      <c r="L16" s="29">
        <v>4</v>
      </c>
      <c r="M16">
        <f t="shared" si="1"/>
        <v>2.1346153846153846</v>
      </c>
      <c r="N16" s="29"/>
      <c r="Q16" s="29">
        <v>27.75</v>
      </c>
      <c r="R16" s="29">
        <v>4</v>
      </c>
      <c r="S16">
        <f t="shared" si="0"/>
        <v>72.928315421597588</v>
      </c>
      <c r="T16">
        <f t="shared" si="2"/>
        <v>291.71326168639035</v>
      </c>
      <c r="U16">
        <f t="shared" si="3"/>
        <v>1</v>
      </c>
    </row>
    <row r="17" spans="1:22" x14ac:dyDescent="0.25">
      <c r="A17" s="33" t="s">
        <v>303</v>
      </c>
      <c r="B17">
        <v>0.7481913</v>
      </c>
      <c r="C17">
        <v>6.4776280000000002</v>
      </c>
      <c r="D17">
        <v>75.710130000000007</v>
      </c>
      <c r="L17">
        <f>SUM(L11:L16)</f>
        <v>52</v>
      </c>
      <c r="M17">
        <f>SUM(M11:M16)</f>
        <v>36.28980769230769</v>
      </c>
      <c r="S17">
        <f>SUM(S11:S16)</f>
        <v>6015.417057914201</v>
      </c>
      <c r="T17">
        <f>SUM(T11:T16)</f>
        <v>72864.506098076919</v>
      </c>
      <c r="U17">
        <f>SUM(U11:U16)-1</f>
        <v>5</v>
      </c>
      <c r="V17">
        <f>U17*SUM(R11:R16)/SUM(U11:U16)</f>
        <v>43.333333333333336</v>
      </c>
    </row>
    <row r="19" spans="1:22" x14ac:dyDescent="0.25">
      <c r="T19">
        <f>SQRT(T17/V17)</f>
        <v>41.005958131268109</v>
      </c>
    </row>
    <row r="21" spans="1:22" x14ac:dyDescent="0.25">
      <c r="K21">
        <f>SUMPRODUCT(K11:K16,L11:L16)/SUM(L11:L16)</f>
        <v>36.28980769230769</v>
      </c>
    </row>
    <row r="23" spans="1:22" x14ac:dyDescent="0.25">
      <c r="U23">
        <f>(T17*6)/(5*52)</f>
        <v>1681.4886022633134</v>
      </c>
    </row>
    <row r="24" spans="1:22" x14ac:dyDescent="0.25">
      <c r="U24">
        <f>SQRT(U23)</f>
        <v>41.005958131268109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D158-4184-49E1-8FFE-415EAAF4A273}">
  <dimension ref="A1:R93"/>
  <sheetViews>
    <sheetView tabSelected="1" workbookViewId="0">
      <selection activeCell="U23" sqref="U23"/>
    </sheetView>
  </sheetViews>
  <sheetFormatPr defaultRowHeight="15" x14ac:dyDescent="0.25"/>
  <sheetData>
    <row r="1" spans="1:18" x14ac:dyDescent="0.25">
      <c r="A1" t="s">
        <v>1</v>
      </c>
      <c r="B1" s="12" t="s">
        <v>270</v>
      </c>
      <c r="C1" s="17" t="s">
        <v>276</v>
      </c>
      <c r="D1" s="17" t="s">
        <v>279</v>
      </c>
      <c r="E1" s="17" t="s">
        <v>280</v>
      </c>
      <c r="F1" s="16" t="s">
        <v>268</v>
      </c>
      <c r="G1" s="18" t="s">
        <v>275</v>
      </c>
      <c r="H1" s="18" t="s">
        <v>277</v>
      </c>
      <c r="I1" s="18" t="s">
        <v>278</v>
      </c>
      <c r="J1" s="18" t="s">
        <v>285</v>
      </c>
      <c r="K1" s="18" t="s">
        <v>286</v>
      </c>
      <c r="L1" s="14" t="s">
        <v>281</v>
      </c>
      <c r="M1" s="14" t="s">
        <v>282</v>
      </c>
      <c r="N1" s="14" t="s">
        <v>283</v>
      </c>
      <c r="O1" s="14" t="s">
        <v>290</v>
      </c>
      <c r="P1" s="15" t="s">
        <v>287</v>
      </c>
      <c r="Q1" s="15" t="s">
        <v>288</v>
      </c>
      <c r="R1" s="15" t="s">
        <v>289</v>
      </c>
    </row>
    <row r="2" spans="1:18" x14ac:dyDescent="0.25">
      <c r="A2" t="s">
        <v>17</v>
      </c>
      <c r="B2" t="s">
        <v>18</v>
      </c>
      <c r="C2">
        <v>75.75</v>
      </c>
      <c r="D2">
        <v>12.97</v>
      </c>
      <c r="E2">
        <v>83.19</v>
      </c>
      <c r="F2">
        <v>1.4261707521102645</v>
      </c>
      <c r="G2" s="3">
        <v>4540721.5330155697</v>
      </c>
      <c r="H2">
        <v>798.68</v>
      </c>
      <c r="I2">
        <v>0.5</v>
      </c>
      <c r="J2">
        <v>6.69</v>
      </c>
      <c r="K2">
        <v>21.42</v>
      </c>
      <c r="L2">
        <v>55.41</v>
      </c>
      <c r="M2">
        <v>7.42</v>
      </c>
      <c r="N2">
        <v>9</v>
      </c>
      <c r="O2" s="5">
        <v>5.43</v>
      </c>
      <c r="P2" s="5">
        <v>92.49</v>
      </c>
      <c r="Q2" s="5">
        <v>95.45</v>
      </c>
      <c r="R2" s="5">
        <v>99.26</v>
      </c>
    </row>
    <row r="3" spans="1:18" x14ac:dyDescent="0.25">
      <c r="A3" t="s">
        <v>20</v>
      </c>
      <c r="B3" t="s">
        <v>19</v>
      </c>
      <c r="C3">
        <v>72.099999999999994</v>
      </c>
      <c r="D3">
        <v>18.399999999999999</v>
      </c>
      <c r="E3">
        <v>77.849999999999994</v>
      </c>
      <c r="F3">
        <v>1.1130994852579565</v>
      </c>
      <c r="G3" s="3">
        <v>40775.6429497641</v>
      </c>
      <c r="H3">
        <v>516.14</v>
      </c>
      <c r="I3">
        <v>0.43</v>
      </c>
      <c r="J3">
        <v>9.4</v>
      </c>
      <c r="K3">
        <v>29.72</v>
      </c>
      <c r="L3">
        <v>51.36</v>
      </c>
      <c r="M3">
        <v>5.94</v>
      </c>
      <c r="N3">
        <v>8.9499999999999993</v>
      </c>
      <c r="O3" s="5">
        <v>11.06</v>
      </c>
      <c r="P3" s="5">
        <v>96.84</v>
      </c>
      <c r="Q3" s="5">
        <v>99.52</v>
      </c>
      <c r="R3" s="5">
        <v>97.07</v>
      </c>
    </row>
    <row r="4" spans="1:18" x14ac:dyDescent="0.25">
      <c r="A4" t="s">
        <v>21</v>
      </c>
      <c r="B4" t="s">
        <v>18</v>
      </c>
      <c r="C4">
        <v>75.319999999999993</v>
      </c>
      <c r="D4">
        <v>14.18</v>
      </c>
      <c r="E4">
        <v>82.88</v>
      </c>
      <c r="F4">
        <v>0.40966316134328545</v>
      </c>
      <c r="G4" s="3">
        <v>564396.34942497301</v>
      </c>
      <c r="H4">
        <v>680.88</v>
      </c>
      <c r="I4">
        <v>0.54</v>
      </c>
      <c r="J4">
        <v>11.6</v>
      </c>
      <c r="K4">
        <v>32.86</v>
      </c>
      <c r="L4">
        <v>55.57</v>
      </c>
      <c r="M4">
        <v>10.27</v>
      </c>
      <c r="N4">
        <v>8.84</v>
      </c>
      <c r="O4" s="5">
        <v>7.84</v>
      </c>
      <c r="P4" s="5">
        <v>96.08</v>
      </c>
      <c r="Q4" s="5">
        <v>94.42</v>
      </c>
      <c r="R4" s="5">
        <v>95.64</v>
      </c>
    </row>
    <row r="5" spans="1:18" x14ac:dyDescent="0.25">
      <c r="A5" t="s">
        <v>22</v>
      </c>
      <c r="B5" t="s">
        <v>19</v>
      </c>
      <c r="C5">
        <v>74.349999999999994</v>
      </c>
      <c r="D5">
        <v>15</v>
      </c>
      <c r="E5">
        <v>81.22</v>
      </c>
      <c r="F5">
        <v>0.32642065957418065</v>
      </c>
      <c r="G5" s="3">
        <v>87421.537111369005</v>
      </c>
      <c r="H5">
        <v>571.74</v>
      </c>
      <c r="I5">
        <v>0.48</v>
      </c>
      <c r="J5">
        <v>11.13</v>
      </c>
      <c r="K5">
        <v>32.21</v>
      </c>
      <c r="L5">
        <v>46.76</v>
      </c>
      <c r="M5">
        <v>6.24</v>
      </c>
      <c r="N5">
        <v>9.2100000000000009</v>
      </c>
      <c r="O5" s="5">
        <v>7.77</v>
      </c>
      <c r="P5" s="5">
        <v>85.66</v>
      </c>
      <c r="Q5" s="5">
        <v>98.2</v>
      </c>
      <c r="R5" s="5">
        <v>98.57</v>
      </c>
    </row>
    <row r="6" spans="1:18" x14ac:dyDescent="0.25">
      <c r="A6" t="s">
        <v>23</v>
      </c>
      <c r="B6" t="s">
        <v>19</v>
      </c>
      <c r="C6">
        <v>74.44</v>
      </c>
      <c r="D6">
        <v>14.8</v>
      </c>
      <c r="E6">
        <v>81.36</v>
      </c>
      <c r="F6">
        <v>5.4656386561667929E-2</v>
      </c>
      <c r="G6" s="3">
        <v>575133.52147625096</v>
      </c>
      <c r="H6">
        <v>851.39</v>
      </c>
      <c r="I6">
        <v>0.51</v>
      </c>
      <c r="J6">
        <v>3.69</v>
      </c>
      <c r="K6">
        <v>17.239999999999998</v>
      </c>
      <c r="L6">
        <v>58.03</v>
      </c>
      <c r="M6">
        <v>11.25</v>
      </c>
      <c r="N6">
        <v>9.09</v>
      </c>
      <c r="O6" s="5">
        <v>4.83</v>
      </c>
      <c r="P6" s="5">
        <v>83.53</v>
      </c>
      <c r="Q6" s="5">
        <v>96.31</v>
      </c>
      <c r="R6" s="5">
        <v>98.55</v>
      </c>
    </row>
    <row r="7" spans="1:18" x14ac:dyDescent="0.25">
      <c r="A7" t="s">
        <v>25</v>
      </c>
      <c r="B7" t="s">
        <v>18</v>
      </c>
      <c r="C7">
        <v>73.31</v>
      </c>
      <c r="D7">
        <v>16.5</v>
      </c>
      <c r="E7">
        <v>79.680000000000007</v>
      </c>
      <c r="F7">
        <v>0.28966475602568531</v>
      </c>
      <c r="G7" s="3">
        <v>159373.94361151801</v>
      </c>
      <c r="H7">
        <v>714.47</v>
      </c>
      <c r="I7">
        <v>0.47</v>
      </c>
      <c r="J7">
        <v>6.93</v>
      </c>
      <c r="K7">
        <v>23.61</v>
      </c>
      <c r="L7">
        <v>62.72</v>
      </c>
      <c r="M7">
        <v>10.55</v>
      </c>
      <c r="N7">
        <v>9.49</v>
      </c>
      <c r="O7" s="5">
        <v>4.8</v>
      </c>
      <c r="P7" s="5">
        <v>93.91</v>
      </c>
      <c r="Q7" s="5">
        <v>93.31</v>
      </c>
      <c r="R7" s="5">
        <v>99.79</v>
      </c>
    </row>
    <row r="8" spans="1:18" x14ac:dyDescent="0.25">
      <c r="A8" t="s">
        <v>26</v>
      </c>
      <c r="B8" t="s">
        <v>19</v>
      </c>
      <c r="C8">
        <v>74.14</v>
      </c>
      <c r="D8">
        <v>15.3</v>
      </c>
      <c r="E8">
        <v>80.92</v>
      </c>
      <c r="F8">
        <v>1.1972906681254323</v>
      </c>
      <c r="G8" s="3">
        <v>618805.16595870897</v>
      </c>
      <c r="H8">
        <v>719.16</v>
      </c>
      <c r="I8">
        <v>0.51</v>
      </c>
      <c r="J8">
        <v>8.48</v>
      </c>
      <c r="K8">
        <v>24.18</v>
      </c>
      <c r="L8">
        <v>60.6</v>
      </c>
      <c r="M8">
        <v>9.85</v>
      </c>
      <c r="N8">
        <v>9.15</v>
      </c>
      <c r="O8" s="5">
        <v>4.72</v>
      </c>
      <c r="P8" s="5">
        <v>94.55</v>
      </c>
      <c r="Q8" s="5">
        <v>96.72</v>
      </c>
      <c r="R8" s="5">
        <v>98.9</v>
      </c>
    </row>
    <row r="9" spans="1:18" x14ac:dyDescent="0.25">
      <c r="A9" t="s">
        <v>27</v>
      </c>
      <c r="B9" t="s">
        <v>19</v>
      </c>
      <c r="C9">
        <v>74.14</v>
      </c>
      <c r="D9">
        <v>14.91</v>
      </c>
      <c r="E9">
        <v>80.77</v>
      </c>
      <c r="F9">
        <v>0.96399323861884523</v>
      </c>
      <c r="G9" s="3">
        <v>1430281.07186912</v>
      </c>
      <c r="H9">
        <v>705.1</v>
      </c>
      <c r="I9">
        <v>0.48</v>
      </c>
      <c r="J9">
        <v>5.94</v>
      </c>
      <c r="K9">
        <v>23.04</v>
      </c>
      <c r="L9">
        <v>58.19</v>
      </c>
      <c r="M9">
        <v>8.9</v>
      </c>
      <c r="N9">
        <v>9.42</v>
      </c>
      <c r="O9" s="5">
        <v>4.1500000000000004</v>
      </c>
      <c r="P9" s="5">
        <v>96.83</v>
      </c>
      <c r="Q9" s="5">
        <v>98.83</v>
      </c>
      <c r="R9" s="5">
        <v>99.51</v>
      </c>
    </row>
    <row r="10" spans="1:18" x14ac:dyDescent="0.25">
      <c r="A10" t="s">
        <v>28</v>
      </c>
      <c r="B10" t="s">
        <v>19</v>
      </c>
      <c r="C10">
        <v>73.5</v>
      </c>
      <c r="D10">
        <v>16.54</v>
      </c>
      <c r="E10">
        <v>80.94</v>
      </c>
      <c r="F10">
        <v>0.48392426587720172</v>
      </c>
      <c r="G10" s="3">
        <v>1993418.8329262</v>
      </c>
      <c r="H10">
        <v>491.51</v>
      </c>
      <c r="I10">
        <v>0.42</v>
      </c>
      <c r="J10">
        <v>11.55</v>
      </c>
      <c r="K10">
        <v>33.24</v>
      </c>
      <c r="L10">
        <v>54.9</v>
      </c>
      <c r="M10">
        <v>3.42</v>
      </c>
      <c r="N10">
        <v>8.8800000000000008</v>
      </c>
      <c r="O10" s="5">
        <v>5.25</v>
      </c>
      <c r="P10" s="5">
        <v>94.35</v>
      </c>
      <c r="Q10" s="5">
        <v>88.53</v>
      </c>
      <c r="R10" s="5">
        <v>88.07</v>
      </c>
    </row>
    <row r="11" spans="1:18" x14ac:dyDescent="0.25">
      <c r="A11" t="s">
        <v>29</v>
      </c>
      <c r="B11" t="s">
        <v>19</v>
      </c>
      <c r="C11">
        <v>73.56</v>
      </c>
      <c r="D11">
        <v>16.100000000000001</v>
      </c>
      <c r="E11">
        <v>80.05</v>
      </c>
      <c r="F11">
        <v>1.9332345819300851</v>
      </c>
      <c r="G11" s="3">
        <v>158996.44893405799</v>
      </c>
      <c r="H11">
        <v>649.62</v>
      </c>
      <c r="I11">
        <v>0.48</v>
      </c>
      <c r="J11">
        <v>8.43</v>
      </c>
      <c r="K11">
        <v>26.21</v>
      </c>
      <c r="L11">
        <v>36.54</v>
      </c>
      <c r="M11">
        <v>6.68</v>
      </c>
      <c r="N11">
        <v>8.25</v>
      </c>
      <c r="O11" s="5">
        <v>11.35</v>
      </c>
      <c r="P11" s="5">
        <v>84.01</v>
      </c>
      <c r="Q11" s="5">
        <v>98.05</v>
      </c>
      <c r="R11" s="5">
        <v>99.47</v>
      </c>
    </row>
    <row r="12" spans="1:18" x14ac:dyDescent="0.25">
      <c r="A12" t="s">
        <v>30</v>
      </c>
      <c r="B12" t="s">
        <v>19</v>
      </c>
      <c r="C12">
        <v>74.16</v>
      </c>
      <c r="D12">
        <v>15.2</v>
      </c>
      <c r="E12">
        <v>80.95</v>
      </c>
      <c r="F12">
        <v>0.54996560723209142</v>
      </c>
      <c r="G12" s="3">
        <v>181479.526879779</v>
      </c>
      <c r="H12">
        <v>717.69</v>
      </c>
      <c r="I12">
        <v>0.56000000000000005</v>
      </c>
      <c r="J12">
        <v>10.53</v>
      </c>
      <c r="K12">
        <v>34.01</v>
      </c>
      <c r="L12">
        <v>53.83</v>
      </c>
      <c r="M12">
        <v>11.41</v>
      </c>
      <c r="N12">
        <v>9.4499999999999993</v>
      </c>
      <c r="O12" s="5">
        <v>10.35</v>
      </c>
      <c r="P12" s="5">
        <v>96.3</v>
      </c>
      <c r="Q12" s="5">
        <v>99.12</v>
      </c>
      <c r="R12" s="5">
        <v>98.77</v>
      </c>
    </row>
    <row r="13" spans="1:18" x14ac:dyDescent="0.25">
      <c r="A13" t="s">
        <v>31</v>
      </c>
      <c r="B13" t="s">
        <v>18</v>
      </c>
      <c r="C13">
        <v>75.16</v>
      </c>
      <c r="D13">
        <v>15.41</v>
      </c>
      <c r="E13">
        <v>83.06</v>
      </c>
      <c r="F13">
        <v>0.25888936599677342</v>
      </c>
      <c r="G13" s="3">
        <v>2923365.6081668101</v>
      </c>
      <c r="H13">
        <v>815.75</v>
      </c>
      <c r="I13">
        <v>0.54</v>
      </c>
      <c r="J13">
        <v>8.73</v>
      </c>
      <c r="K13">
        <v>25.76</v>
      </c>
      <c r="L13">
        <v>60.62</v>
      </c>
      <c r="M13">
        <v>12.08</v>
      </c>
      <c r="N13">
        <v>8.61</v>
      </c>
      <c r="O13" s="5">
        <v>5.3</v>
      </c>
      <c r="P13" s="5">
        <v>90.22</v>
      </c>
      <c r="Q13" s="5">
        <v>87.62</v>
      </c>
      <c r="R13" s="5">
        <v>99.13</v>
      </c>
    </row>
    <row r="14" spans="1:18" x14ac:dyDescent="0.25">
      <c r="A14" t="s">
        <v>32</v>
      </c>
      <c r="B14" t="s">
        <v>19</v>
      </c>
      <c r="C14">
        <v>74.010000000000005</v>
      </c>
      <c r="D14">
        <v>16.43</v>
      </c>
      <c r="E14">
        <v>81.099999999999994</v>
      </c>
      <c r="F14">
        <v>0.91947317956046537</v>
      </c>
      <c r="G14" s="3">
        <v>412117.38736141601</v>
      </c>
      <c r="H14">
        <v>604.45000000000005</v>
      </c>
      <c r="I14">
        <v>0.49</v>
      </c>
      <c r="J14">
        <v>10.38</v>
      </c>
      <c r="K14">
        <v>31.73</v>
      </c>
      <c r="L14">
        <v>51.47</v>
      </c>
      <c r="M14">
        <v>7.13</v>
      </c>
      <c r="N14">
        <v>8.73</v>
      </c>
      <c r="O14" s="5">
        <v>9.91</v>
      </c>
      <c r="P14" s="5">
        <v>88.76</v>
      </c>
      <c r="Q14" s="5">
        <v>95.05</v>
      </c>
      <c r="R14" s="5">
        <v>96.77</v>
      </c>
    </row>
    <row r="15" spans="1:18" x14ac:dyDescent="0.25">
      <c r="A15" t="s">
        <v>33</v>
      </c>
      <c r="B15" t="s">
        <v>19</v>
      </c>
      <c r="C15">
        <v>73.510000000000005</v>
      </c>
      <c r="D15">
        <v>16.2</v>
      </c>
      <c r="E15">
        <v>79.989999999999995</v>
      </c>
      <c r="F15">
        <v>0.71496157754224243</v>
      </c>
      <c r="G15" s="3">
        <v>71522.255870206805</v>
      </c>
      <c r="H15">
        <v>524.88</v>
      </c>
      <c r="I15">
        <v>0.47</v>
      </c>
      <c r="J15">
        <v>11.39</v>
      </c>
      <c r="K15">
        <v>34.86</v>
      </c>
      <c r="L15">
        <v>44.92</v>
      </c>
      <c r="M15">
        <v>5.69</v>
      </c>
      <c r="N15">
        <v>9.5</v>
      </c>
      <c r="O15" s="5">
        <v>13.34</v>
      </c>
      <c r="P15" s="5">
        <v>89.49</v>
      </c>
      <c r="Q15" s="5">
        <v>96.74</v>
      </c>
      <c r="R15" s="5">
        <v>97.11</v>
      </c>
    </row>
    <row r="16" spans="1:18" x14ac:dyDescent="0.25">
      <c r="A16" t="s">
        <v>34</v>
      </c>
      <c r="B16" t="s">
        <v>19</v>
      </c>
      <c r="C16">
        <v>74.819999999999993</v>
      </c>
      <c r="D16">
        <v>14.72</v>
      </c>
      <c r="E16">
        <v>82.08</v>
      </c>
      <c r="F16">
        <v>0.6074483419899912</v>
      </c>
      <c r="G16" s="3">
        <v>11294717.1317496</v>
      </c>
      <c r="H16">
        <v>682.59</v>
      </c>
      <c r="I16">
        <v>0.55000000000000004</v>
      </c>
      <c r="J16">
        <v>13.49</v>
      </c>
      <c r="K16">
        <v>35.04</v>
      </c>
      <c r="L16">
        <v>55.5</v>
      </c>
      <c r="M16">
        <v>10.38</v>
      </c>
      <c r="N16">
        <v>8.5</v>
      </c>
      <c r="O16" s="5">
        <v>7.21</v>
      </c>
      <c r="P16" s="5">
        <v>97.44</v>
      </c>
      <c r="Q16" s="5">
        <v>91.54</v>
      </c>
      <c r="R16" s="5">
        <v>98.65</v>
      </c>
    </row>
    <row r="17" spans="1:18" x14ac:dyDescent="0.25">
      <c r="A17" t="s">
        <v>35</v>
      </c>
      <c r="B17" t="s">
        <v>19</v>
      </c>
      <c r="C17">
        <v>74.290000000000006</v>
      </c>
      <c r="D17">
        <v>15.1</v>
      </c>
      <c r="E17">
        <v>81.13</v>
      </c>
      <c r="F17">
        <v>1.4908900009239634</v>
      </c>
      <c r="G17" s="3">
        <v>251415.72174398601</v>
      </c>
      <c r="H17">
        <v>641.61</v>
      </c>
      <c r="I17">
        <v>0.48</v>
      </c>
      <c r="J17">
        <v>8.6</v>
      </c>
      <c r="K17">
        <v>29.48</v>
      </c>
      <c r="L17">
        <v>49.79</v>
      </c>
      <c r="M17">
        <v>7.07</v>
      </c>
      <c r="N17">
        <v>8.73</v>
      </c>
      <c r="O17" s="5">
        <v>10.02</v>
      </c>
      <c r="P17" s="5">
        <v>93.85</v>
      </c>
      <c r="Q17" s="5">
        <v>94.52</v>
      </c>
      <c r="R17" s="5">
        <v>99.02</v>
      </c>
    </row>
    <row r="18" spans="1:18" x14ac:dyDescent="0.25">
      <c r="A18" t="s">
        <v>36</v>
      </c>
      <c r="B18" t="s">
        <v>19</v>
      </c>
      <c r="C18">
        <v>73.3</v>
      </c>
      <c r="D18">
        <v>16.5</v>
      </c>
      <c r="E18">
        <v>79.680000000000007</v>
      </c>
      <c r="F18">
        <v>1.3520206343832507E-2</v>
      </c>
      <c r="G18" s="3">
        <v>499456.04968815303</v>
      </c>
      <c r="H18">
        <v>620.35</v>
      </c>
      <c r="I18">
        <v>0.42</v>
      </c>
      <c r="J18">
        <v>6.2</v>
      </c>
      <c r="K18">
        <v>24.25</v>
      </c>
      <c r="L18">
        <v>54.56</v>
      </c>
      <c r="M18">
        <v>4.2300000000000004</v>
      </c>
      <c r="N18">
        <v>9.07</v>
      </c>
      <c r="O18" s="5">
        <v>9.02</v>
      </c>
      <c r="P18" s="5">
        <v>94.7</v>
      </c>
      <c r="Q18" s="5">
        <v>84.25</v>
      </c>
      <c r="R18" s="5">
        <v>96.97</v>
      </c>
    </row>
    <row r="19" spans="1:18" x14ac:dyDescent="0.25">
      <c r="A19" t="s">
        <v>37</v>
      </c>
      <c r="B19" t="s">
        <v>19</v>
      </c>
      <c r="C19">
        <v>71.930000000000007</v>
      </c>
      <c r="D19">
        <v>18.600000000000001</v>
      </c>
      <c r="E19">
        <v>77.59</v>
      </c>
      <c r="F19">
        <v>0.19216880794401334</v>
      </c>
      <c r="G19" s="3">
        <v>53364.472435035597</v>
      </c>
      <c r="H19">
        <v>465.04</v>
      </c>
      <c r="I19">
        <v>0.45</v>
      </c>
      <c r="J19">
        <v>14</v>
      </c>
      <c r="K19">
        <v>39.049999999999997</v>
      </c>
      <c r="L19">
        <v>40.14</v>
      </c>
      <c r="M19">
        <v>4.3600000000000003</v>
      </c>
      <c r="N19">
        <v>7.58</v>
      </c>
      <c r="O19" s="5">
        <v>16.010000000000002</v>
      </c>
      <c r="P19" s="5">
        <v>91.4</v>
      </c>
      <c r="Q19" s="5">
        <v>95.65</v>
      </c>
      <c r="R19" s="5">
        <v>97.66</v>
      </c>
    </row>
    <row r="20" spans="1:18" x14ac:dyDescent="0.25">
      <c r="A20" t="s">
        <v>38</v>
      </c>
      <c r="B20" t="s">
        <v>19</v>
      </c>
      <c r="C20">
        <v>73.77</v>
      </c>
      <c r="D20">
        <v>15.8</v>
      </c>
      <c r="E20">
        <v>80.37</v>
      </c>
      <c r="F20">
        <v>1.0457293936844496</v>
      </c>
      <c r="G20" s="3">
        <v>175215.975280752</v>
      </c>
      <c r="H20">
        <v>559.66</v>
      </c>
      <c r="I20">
        <v>0.47</v>
      </c>
      <c r="J20">
        <v>10.31</v>
      </c>
      <c r="K20">
        <v>32.26</v>
      </c>
      <c r="L20">
        <v>50.01</v>
      </c>
      <c r="M20">
        <v>6.61</v>
      </c>
      <c r="N20">
        <v>8.24</v>
      </c>
      <c r="O20" s="5">
        <v>10.49</v>
      </c>
      <c r="P20" s="5">
        <v>96.41</v>
      </c>
      <c r="Q20" s="5">
        <v>99.83</v>
      </c>
      <c r="R20" s="5">
        <v>99.12</v>
      </c>
    </row>
    <row r="21" spans="1:18" x14ac:dyDescent="0.25">
      <c r="A21" t="s">
        <v>39</v>
      </c>
      <c r="B21" t="s">
        <v>19</v>
      </c>
      <c r="C21">
        <v>73.64</v>
      </c>
      <c r="D21">
        <v>16</v>
      </c>
      <c r="E21">
        <v>80.180000000000007</v>
      </c>
      <c r="F21">
        <v>0.23929421633882031</v>
      </c>
      <c r="G21" s="3">
        <v>765768.69233768201</v>
      </c>
      <c r="H21">
        <v>768.45</v>
      </c>
      <c r="I21">
        <v>0.48</v>
      </c>
      <c r="J21">
        <v>5.75</v>
      </c>
      <c r="K21">
        <v>20.7</v>
      </c>
      <c r="L21">
        <v>56.82</v>
      </c>
      <c r="M21">
        <v>9.32</v>
      </c>
      <c r="N21">
        <v>9.0399999999999991</v>
      </c>
      <c r="O21" s="5">
        <v>7.41</v>
      </c>
      <c r="P21" s="5">
        <v>98.07</v>
      </c>
      <c r="Q21" s="5">
        <v>98.58</v>
      </c>
      <c r="R21" s="5">
        <v>99.87</v>
      </c>
    </row>
    <row r="22" spans="1:18" x14ac:dyDescent="0.25">
      <c r="A22" t="s">
        <v>40</v>
      </c>
      <c r="B22" t="s">
        <v>19</v>
      </c>
      <c r="C22">
        <v>72.11</v>
      </c>
      <c r="D22">
        <v>18.399999999999999</v>
      </c>
      <c r="E22">
        <v>77.87</v>
      </c>
      <c r="F22">
        <v>0.98174019862537543</v>
      </c>
      <c r="G22" s="3">
        <v>57066.195710932399</v>
      </c>
      <c r="H22">
        <v>537.66</v>
      </c>
      <c r="I22">
        <v>0.44</v>
      </c>
      <c r="J22">
        <v>10.46</v>
      </c>
      <c r="K22">
        <v>32.85</v>
      </c>
      <c r="L22">
        <v>48.65</v>
      </c>
      <c r="M22">
        <v>4.6500000000000004</v>
      </c>
      <c r="N22">
        <v>9.25</v>
      </c>
      <c r="O22" s="5">
        <v>7.73</v>
      </c>
      <c r="P22" s="5">
        <v>97.67</v>
      </c>
      <c r="Q22" s="5">
        <v>99.26</v>
      </c>
      <c r="R22" s="5">
        <v>99.03</v>
      </c>
    </row>
    <row r="23" spans="1:18" x14ac:dyDescent="0.25">
      <c r="A23" t="s">
        <v>41</v>
      </c>
      <c r="B23" t="s">
        <v>19</v>
      </c>
      <c r="C23">
        <v>73.38</v>
      </c>
      <c r="D23">
        <v>16.399999999999999</v>
      </c>
      <c r="E23">
        <v>79.790000000000006</v>
      </c>
      <c r="F23">
        <v>0.23298233989061509</v>
      </c>
      <c r="G23" s="3">
        <v>82555.819224629595</v>
      </c>
      <c r="H23">
        <v>614.57000000000005</v>
      </c>
      <c r="I23">
        <v>0.48</v>
      </c>
      <c r="J23">
        <v>12.79</v>
      </c>
      <c r="K23">
        <v>28.55</v>
      </c>
      <c r="L23">
        <v>53.79</v>
      </c>
      <c r="M23">
        <v>7.07</v>
      </c>
      <c r="N23">
        <v>9.15</v>
      </c>
      <c r="O23" s="5">
        <v>10.41</v>
      </c>
      <c r="P23" s="5">
        <v>95.69</v>
      </c>
      <c r="Q23" s="5">
        <v>97.73</v>
      </c>
      <c r="R23" s="5">
        <v>99.03</v>
      </c>
    </row>
    <row r="24" spans="1:18" x14ac:dyDescent="0.25">
      <c r="A24" t="s">
        <v>42</v>
      </c>
      <c r="B24" t="s">
        <v>19</v>
      </c>
      <c r="C24">
        <v>74.540000000000006</v>
      </c>
      <c r="D24">
        <v>14.7</v>
      </c>
      <c r="E24">
        <v>81.5</v>
      </c>
      <c r="F24">
        <v>1.7783034161240527</v>
      </c>
      <c r="G24" s="3">
        <v>94128.551243451599</v>
      </c>
      <c r="H24">
        <v>724.29</v>
      </c>
      <c r="I24">
        <v>0.48</v>
      </c>
      <c r="J24">
        <v>4.8</v>
      </c>
      <c r="K24">
        <v>21.6</v>
      </c>
      <c r="L24">
        <v>58.11</v>
      </c>
      <c r="M24">
        <v>9.8000000000000007</v>
      </c>
      <c r="N24">
        <v>9.15</v>
      </c>
      <c r="O24" s="5">
        <v>6.15</v>
      </c>
      <c r="P24" s="5">
        <v>96.61</v>
      </c>
      <c r="Q24" s="5">
        <v>94.36</v>
      </c>
      <c r="R24" s="5">
        <v>99.55</v>
      </c>
    </row>
    <row r="25" spans="1:18" x14ac:dyDescent="0.25">
      <c r="A25" t="s">
        <v>43</v>
      </c>
      <c r="B25" t="s">
        <v>19</v>
      </c>
      <c r="C25">
        <v>72.39</v>
      </c>
      <c r="D25">
        <v>17.899999999999999</v>
      </c>
      <c r="E25">
        <v>78.3</v>
      </c>
      <c r="F25">
        <v>0.69983491595287795</v>
      </c>
      <c r="G25" s="3">
        <v>71082.150092769603</v>
      </c>
      <c r="H25">
        <v>540.35</v>
      </c>
      <c r="I25">
        <v>0.44</v>
      </c>
      <c r="J25">
        <v>7.93</v>
      </c>
      <c r="K25">
        <v>31.13</v>
      </c>
      <c r="L25">
        <v>37.520000000000003</v>
      </c>
      <c r="M25">
        <v>5.15</v>
      </c>
      <c r="N25">
        <v>8.4</v>
      </c>
      <c r="O25" s="5">
        <v>12.5</v>
      </c>
      <c r="P25" s="5">
        <v>81.099999999999994</v>
      </c>
      <c r="Q25" s="5">
        <v>97.48</v>
      </c>
      <c r="R25" s="5">
        <v>99.11</v>
      </c>
    </row>
    <row r="26" spans="1:18" x14ac:dyDescent="0.25">
      <c r="A26" t="s">
        <v>44</v>
      </c>
      <c r="B26" t="s">
        <v>19</v>
      </c>
      <c r="C26">
        <v>75</v>
      </c>
      <c r="D26">
        <v>14.07</v>
      </c>
      <c r="E26">
        <v>82.17</v>
      </c>
      <c r="F26">
        <v>0.81686433642117506</v>
      </c>
      <c r="G26" s="3">
        <v>11822867.7841707</v>
      </c>
      <c r="H26">
        <v>592.80999999999995</v>
      </c>
      <c r="I26">
        <v>0.46</v>
      </c>
      <c r="J26">
        <v>9.8800000000000008</v>
      </c>
      <c r="K26">
        <v>28.43</v>
      </c>
      <c r="L26">
        <v>58.41</v>
      </c>
      <c r="M26">
        <v>5.5</v>
      </c>
      <c r="N26">
        <v>9.02</v>
      </c>
      <c r="O26" s="5">
        <v>5.28</v>
      </c>
      <c r="P26" s="5">
        <v>94.78</v>
      </c>
      <c r="Q26" s="5">
        <v>88.87</v>
      </c>
      <c r="R26" s="5">
        <v>95.44</v>
      </c>
    </row>
    <row r="27" spans="1:18" x14ac:dyDescent="0.25">
      <c r="A27" t="s">
        <v>45</v>
      </c>
      <c r="B27" t="s">
        <v>18</v>
      </c>
      <c r="C27">
        <v>73.319999999999993</v>
      </c>
      <c r="D27">
        <v>16.5</v>
      </c>
      <c r="E27">
        <v>79.69</v>
      </c>
      <c r="F27">
        <v>0.61555342946550773</v>
      </c>
      <c r="G27" s="3">
        <v>65795.969004138999</v>
      </c>
      <c r="H27">
        <v>529.04999999999995</v>
      </c>
      <c r="I27">
        <v>0.45</v>
      </c>
      <c r="J27">
        <v>11.7</v>
      </c>
      <c r="K27">
        <v>30.38</v>
      </c>
      <c r="L27">
        <v>55.68</v>
      </c>
      <c r="M27">
        <v>6.95</v>
      </c>
      <c r="N27">
        <v>9.5500000000000007</v>
      </c>
      <c r="O27" s="5">
        <v>6.07</v>
      </c>
      <c r="P27" s="5">
        <v>88.92</v>
      </c>
      <c r="Q27" s="5">
        <v>87.99</v>
      </c>
      <c r="R27" s="5">
        <v>99.12</v>
      </c>
    </row>
    <row r="28" spans="1:18" x14ac:dyDescent="0.25">
      <c r="A28" t="s">
        <v>46</v>
      </c>
      <c r="B28" t="s">
        <v>19</v>
      </c>
      <c r="C28">
        <v>73.69</v>
      </c>
      <c r="D28">
        <v>16.72</v>
      </c>
      <c r="E28">
        <v>80.55</v>
      </c>
      <c r="F28">
        <v>0.70578724851205021</v>
      </c>
      <c r="G28" s="3">
        <v>216526.62876576401</v>
      </c>
      <c r="H28">
        <v>594.05999999999995</v>
      </c>
      <c r="I28">
        <v>0.5</v>
      </c>
      <c r="J28">
        <v>10.48</v>
      </c>
      <c r="K28">
        <v>31.34</v>
      </c>
      <c r="L28">
        <v>52.05</v>
      </c>
      <c r="M28">
        <v>5.41</v>
      </c>
      <c r="N28">
        <v>8.83</v>
      </c>
      <c r="O28" s="5">
        <v>8</v>
      </c>
      <c r="P28" s="5">
        <v>89.68</v>
      </c>
      <c r="Q28" s="5">
        <v>92.17</v>
      </c>
      <c r="R28" s="5">
        <v>94.43</v>
      </c>
    </row>
    <row r="29" spans="1:18" x14ac:dyDescent="0.25">
      <c r="A29" t="s">
        <v>47</v>
      </c>
      <c r="B29" t="s">
        <v>48</v>
      </c>
      <c r="C29">
        <v>75.44</v>
      </c>
      <c r="D29">
        <v>13.5</v>
      </c>
      <c r="E29">
        <v>82.8</v>
      </c>
      <c r="F29">
        <v>9.5647774651638762E-2</v>
      </c>
      <c r="G29" s="3">
        <v>105322.551274786</v>
      </c>
      <c r="H29">
        <v>818.01</v>
      </c>
      <c r="I29">
        <v>0.56000000000000005</v>
      </c>
      <c r="J29">
        <v>9.25</v>
      </c>
      <c r="K29">
        <v>25.37</v>
      </c>
      <c r="L29">
        <v>66.03</v>
      </c>
      <c r="M29">
        <v>10.43</v>
      </c>
      <c r="N29">
        <v>9.66</v>
      </c>
      <c r="O29" s="5">
        <v>4.46</v>
      </c>
      <c r="P29" s="5">
        <v>83.97</v>
      </c>
      <c r="Q29" s="5">
        <v>93.62</v>
      </c>
      <c r="R29" s="5">
        <v>99.16</v>
      </c>
    </row>
    <row r="30" spans="1:18" x14ac:dyDescent="0.25">
      <c r="A30" t="s">
        <v>49</v>
      </c>
      <c r="B30" t="s">
        <v>19</v>
      </c>
      <c r="C30">
        <v>73.75</v>
      </c>
      <c r="D30">
        <v>15.04</v>
      </c>
      <c r="E30">
        <v>80.02</v>
      </c>
      <c r="F30">
        <v>0.82926072482887481</v>
      </c>
      <c r="G30" s="3">
        <v>975608.31498394895</v>
      </c>
      <c r="H30">
        <v>584.35</v>
      </c>
      <c r="I30">
        <v>0.48</v>
      </c>
      <c r="J30">
        <v>10.210000000000001</v>
      </c>
      <c r="K30">
        <v>30.69</v>
      </c>
      <c r="L30">
        <v>52.8</v>
      </c>
      <c r="M30">
        <v>4.7699999999999996</v>
      </c>
      <c r="N30">
        <v>8.65</v>
      </c>
      <c r="O30" s="5">
        <v>6.98</v>
      </c>
      <c r="P30" s="5">
        <v>88.73</v>
      </c>
      <c r="Q30" s="5">
        <v>86.54</v>
      </c>
      <c r="R30" s="5">
        <v>93.06</v>
      </c>
    </row>
    <row r="31" spans="1:18" x14ac:dyDescent="0.25">
      <c r="A31" t="s">
        <v>50</v>
      </c>
      <c r="B31" t="s">
        <v>19</v>
      </c>
      <c r="C31">
        <v>73.84</v>
      </c>
      <c r="D31">
        <v>15.7</v>
      </c>
      <c r="E31">
        <v>80.48</v>
      </c>
      <c r="F31">
        <v>0.36424433405906265</v>
      </c>
      <c r="G31" s="3">
        <v>1911944.68235264</v>
      </c>
      <c r="H31">
        <v>635.5</v>
      </c>
      <c r="I31">
        <v>0.47</v>
      </c>
      <c r="J31">
        <v>8.9499999999999993</v>
      </c>
      <c r="K31">
        <v>27.62</v>
      </c>
      <c r="L31">
        <v>57.53</v>
      </c>
      <c r="M31">
        <v>5.54</v>
      </c>
      <c r="N31">
        <v>8.9</v>
      </c>
      <c r="O31" s="5">
        <v>5.76</v>
      </c>
      <c r="P31" s="5">
        <v>95.54</v>
      </c>
      <c r="Q31" s="5">
        <v>93.15</v>
      </c>
      <c r="R31" s="5">
        <v>98.83</v>
      </c>
    </row>
    <row r="32" spans="1:18" x14ac:dyDescent="0.25">
      <c r="A32" t="s">
        <v>51</v>
      </c>
      <c r="B32" t="s">
        <v>19</v>
      </c>
      <c r="C32">
        <v>72.52</v>
      </c>
      <c r="D32">
        <v>17.7</v>
      </c>
      <c r="E32">
        <v>78.489999999999995</v>
      </c>
      <c r="F32">
        <v>0.7373625140459914</v>
      </c>
      <c r="G32" s="3">
        <v>59933.7560685797</v>
      </c>
      <c r="H32">
        <v>593.88</v>
      </c>
      <c r="I32">
        <v>0.47</v>
      </c>
      <c r="J32">
        <v>10.16</v>
      </c>
      <c r="K32">
        <v>28.32</v>
      </c>
      <c r="L32">
        <v>46.36</v>
      </c>
      <c r="M32">
        <v>7.22</v>
      </c>
      <c r="N32">
        <v>8.89</v>
      </c>
      <c r="O32" s="5">
        <v>11.61</v>
      </c>
      <c r="P32" s="5">
        <v>95.26</v>
      </c>
      <c r="Q32" s="5">
        <v>98.32</v>
      </c>
      <c r="R32" s="5">
        <v>97.01</v>
      </c>
    </row>
    <row r="33" spans="1:18" x14ac:dyDescent="0.25">
      <c r="A33" t="s">
        <v>52</v>
      </c>
      <c r="B33" t="s">
        <v>19</v>
      </c>
      <c r="C33">
        <v>74.180000000000007</v>
      </c>
      <c r="D33">
        <v>15.2</v>
      </c>
      <c r="E33">
        <v>80.98</v>
      </c>
      <c r="F33">
        <v>0.6599089805457885</v>
      </c>
      <c r="G33" s="3">
        <v>115164.846546292</v>
      </c>
      <c r="H33">
        <v>607.17999999999995</v>
      </c>
      <c r="I33">
        <v>0.49</v>
      </c>
      <c r="J33">
        <v>10.53</v>
      </c>
      <c r="K33">
        <v>31.38</v>
      </c>
      <c r="L33">
        <v>47.23</v>
      </c>
      <c r="M33">
        <v>6.44</v>
      </c>
      <c r="N33">
        <v>9.4499999999999993</v>
      </c>
      <c r="O33" s="5">
        <v>11.66</v>
      </c>
      <c r="P33" s="5">
        <v>96.28</v>
      </c>
      <c r="Q33" s="5">
        <v>97.59</v>
      </c>
      <c r="R33" s="5">
        <v>97.86</v>
      </c>
    </row>
    <row r="34" spans="1:18" x14ac:dyDescent="0.25">
      <c r="A34" t="s">
        <v>53</v>
      </c>
      <c r="B34" t="s">
        <v>18</v>
      </c>
      <c r="C34">
        <v>75.239999999999995</v>
      </c>
      <c r="D34">
        <v>12.66</v>
      </c>
      <c r="E34">
        <v>82.01</v>
      </c>
      <c r="F34">
        <v>1.038850542760261</v>
      </c>
      <c r="G34" s="3">
        <v>628423.60137101403</v>
      </c>
      <c r="H34">
        <v>688.83</v>
      </c>
      <c r="I34">
        <v>0.47</v>
      </c>
      <c r="J34">
        <v>6.57</v>
      </c>
      <c r="K34">
        <v>23.19</v>
      </c>
      <c r="L34">
        <v>53.64</v>
      </c>
      <c r="M34">
        <v>10.69</v>
      </c>
      <c r="N34">
        <v>9.14</v>
      </c>
      <c r="O34" s="5">
        <v>8.01</v>
      </c>
      <c r="P34" s="5">
        <v>96.62</v>
      </c>
      <c r="Q34" s="5">
        <v>98.69</v>
      </c>
      <c r="R34" s="5">
        <v>98.85</v>
      </c>
    </row>
    <row r="35" spans="1:18" x14ac:dyDescent="0.25">
      <c r="A35" t="s">
        <v>54</v>
      </c>
      <c r="B35" t="s">
        <v>18</v>
      </c>
      <c r="C35">
        <v>75.16</v>
      </c>
      <c r="D35">
        <v>13.8</v>
      </c>
      <c r="E35">
        <v>82.4</v>
      </c>
      <c r="F35">
        <v>1.0591140650670141</v>
      </c>
      <c r="G35" s="3">
        <v>628951.72259259003</v>
      </c>
      <c r="H35">
        <v>773.48</v>
      </c>
      <c r="I35">
        <v>0.51</v>
      </c>
      <c r="J35">
        <v>7.13</v>
      </c>
      <c r="K35">
        <v>23.17</v>
      </c>
      <c r="L35">
        <v>59.28</v>
      </c>
      <c r="M35">
        <v>9.98</v>
      </c>
      <c r="N35">
        <v>9.36</v>
      </c>
      <c r="O35" s="5">
        <v>6.16</v>
      </c>
      <c r="P35" s="5">
        <v>93.42</v>
      </c>
      <c r="Q35" s="5">
        <v>98.71</v>
      </c>
      <c r="R35" s="5">
        <v>97.83</v>
      </c>
    </row>
    <row r="36" spans="1:18" x14ac:dyDescent="0.25">
      <c r="A36" t="s">
        <v>55</v>
      </c>
      <c r="B36" t="s">
        <v>19</v>
      </c>
      <c r="C36">
        <v>73.510000000000005</v>
      </c>
      <c r="D36">
        <v>16.2</v>
      </c>
      <c r="E36">
        <v>79.989999999999995</v>
      </c>
      <c r="F36">
        <v>0.56296457276173406</v>
      </c>
      <c r="G36" s="3">
        <v>409112.64443768997</v>
      </c>
      <c r="H36">
        <v>420.15</v>
      </c>
      <c r="I36">
        <v>0.42</v>
      </c>
      <c r="J36">
        <v>14.19</v>
      </c>
      <c r="K36">
        <v>39.85</v>
      </c>
      <c r="L36">
        <v>47.18</v>
      </c>
      <c r="M36">
        <v>2.4300000000000002</v>
      </c>
      <c r="N36">
        <v>8.61</v>
      </c>
      <c r="O36" s="5">
        <v>7.58</v>
      </c>
      <c r="P36" s="5">
        <v>95.7</v>
      </c>
      <c r="Q36" s="5">
        <v>93.19</v>
      </c>
      <c r="R36" s="5">
        <v>84.86</v>
      </c>
    </row>
    <row r="37" spans="1:18" x14ac:dyDescent="0.25">
      <c r="A37" t="s">
        <v>56</v>
      </c>
      <c r="B37" t="s">
        <v>19</v>
      </c>
      <c r="C37">
        <v>72.97</v>
      </c>
      <c r="D37">
        <v>17</v>
      </c>
      <c r="E37">
        <v>79.17</v>
      </c>
      <c r="F37">
        <v>0.79478088897850452</v>
      </c>
      <c r="G37" s="3">
        <v>34340.3796694751</v>
      </c>
      <c r="H37">
        <v>453.97</v>
      </c>
      <c r="I37">
        <v>0.46</v>
      </c>
      <c r="J37">
        <v>14.7</v>
      </c>
      <c r="K37">
        <v>42.59</v>
      </c>
      <c r="L37">
        <v>41.56</v>
      </c>
      <c r="M37">
        <v>7.14</v>
      </c>
      <c r="N37">
        <v>9.24</v>
      </c>
      <c r="O37" s="5">
        <v>14.67</v>
      </c>
      <c r="P37" s="5">
        <v>94.61</v>
      </c>
      <c r="Q37" s="5">
        <v>97.52</v>
      </c>
      <c r="R37" s="5">
        <v>98.37</v>
      </c>
    </row>
    <row r="38" spans="1:18" x14ac:dyDescent="0.25">
      <c r="A38" t="s">
        <v>57</v>
      </c>
      <c r="B38" t="s">
        <v>24</v>
      </c>
      <c r="C38">
        <v>74.66</v>
      </c>
      <c r="D38">
        <v>13.6</v>
      </c>
      <c r="E38">
        <v>81.260000000000005</v>
      </c>
      <c r="F38">
        <v>1.8653904891546105</v>
      </c>
      <c r="G38" s="3">
        <v>5027760.5800190801</v>
      </c>
      <c r="H38">
        <v>1103.42</v>
      </c>
      <c r="I38">
        <v>0.56000000000000005</v>
      </c>
      <c r="J38">
        <v>4.63</v>
      </c>
      <c r="K38">
        <v>17.170000000000002</v>
      </c>
      <c r="L38">
        <v>67.8</v>
      </c>
      <c r="M38">
        <v>12.75</v>
      </c>
      <c r="N38">
        <v>8.5299999999999994</v>
      </c>
      <c r="O38" s="5">
        <v>4.4400000000000004</v>
      </c>
      <c r="P38" s="5">
        <v>93.88</v>
      </c>
      <c r="Q38" s="5">
        <v>88.67</v>
      </c>
      <c r="R38" s="5">
        <v>98.83</v>
      </c>
    </row>
    <row r="39" spans="1:18" x14ac:dyDescent="0.25">
      <c r="A39" t="s">
        <v>59</v>
      </c>
      <c r="B39" t="s">
        <v>19</v>
      </c>
      <c r="C39">
        <v>73.03</v>
      </c>
      <c r="D39">
        <v>16.899999999999999</v>
      </c>
      <c r="E39">
        <v>79.260000000000005</v>
      </c>
      <c r="F39">
        <v>0.92942394830056851</v>
      </c>
      <c r="G39" s="3">
        <v>37034.106223074101</v>
      </c>
      <c r="H39">
        <v>574.96</v>
      </c>
      <c r="I39">
        <v>0.5</v>
      </c>
      <c r="J39">
        <v>13.88</v>
      </c>
      <c r="K39">
        <v>34.67</v>
      </c>
      <c r="L39">
        <v>49.67</v>
      </c>
      <c r="M39">
        <v>6.08</v>
      </c>
      <c r="N39">
        <v>8.86</v>
      </c>
      <c r="O39" s="5">
        <v>8.3000000000000007</v>
      </c>
      <c r="P39" s="5">
        <v>99.39</v>
      </c>
      <c r="Q39" s="5">
        <v>98.87</v>
      </c>
      <c r="R39" s="5">
        <v>99.3</v>
      </c>
    </row>
    <row r="40" spans="1:18" x14ac:dyDescent="0.25">
      <c r="A40" t="s">
        <v>60</v>
      </c>
      <c r="B40" t="s">
        <v>19</v>
      </c>
      <c r="C40">
        <v>74.91</v>
      </c>
      <c r="D40">
        <v>13.34</v>
      </c>
      <c r="E40">
        <v>81.650000000000006</v>
      </c>
      <c r="F40">
        <v>0.87833656528856952</v>
      </c>
      <c r="G40" s="3">
        <v>921640.49528719694</v>
      </c>
      <c r="H40">
        <v>567.59</v>
      </c>
      <c r="I40">
        <v>0.49</v>
      </c>
      <c r="J40">
        <v>12.19</v>
      </c>
      <c r="K40">
        <v>31.99</v>
      </c>
      <c r="L40">
        <v>54.52</v>
      </c>
      <c r="M40">
        <v>4.8899999999999997</v>
      </c>
      <c r="N40">
        <v>8.99</v>
      </c>
      <c r="O40" s="5">
        <v>6.23</v>
      </c>
      <c r="P40" s="5">
        <v>85.89</v>
      </c>
      <c r="Q40" s="5">
        <v>89.56</v>
      </c>
      <c r="R40" s="5">
        <v>96.8</v>
      </c>
    </row>
    <row r="41" spans="1:18" x14ac:dyDescent="0.25">
      <c r="A41" t="s">
        <v>61</v>
      </c>
      <c r="B41" t="s">
        <v>48</v>
      </c>
      <c r="C41">
        <v>75.709999999999994</v>
      </c>
      <c r="D41">
        <v>13.1</v>
      </c>
      <c r="E41">
        <v>83.18</v>
      </c>
      <c r="F41">
        <v>2.7814266603397534E-2</v>
      </c>
      <c r="G41" s="3">
        <v>419346.188919248</v>
      </c>
      <c r="H41">
        <v>832.15</v>
      </c>
      <c r="I41">
        <v>0.51</v>
      </c>
      <c r="J41">
        <v>6.71</v>
      </c>
      <c r="K41">
        <v>21.89</v>
      </c>
      <c r="L41">
        <v>62.98</v>
      </c>
      <c r="M41">
        <v>10.08</v>
      </c>
      <c r="N41">
        <v>9.6300000000000008</v>
      </c>
      <c r="O41" s="5">
        <v>4.32</v>
      </c>
      <c r="P41" s="5">
        <v>63.9</v>
      </c>
      <c r="Q41" s="5">
        <v>98.32</v>
      </c>
      <c r="R41" s="5">
        <v>99.12</v>
      </c>
    </row>
    <row r="42" spans="1:18" x14ac:dyDescent="0.25">
      <c r="A42" t="s">
        <v>62</v>
      </c>
      <c r="B42" t="s">
        <v>48</v>
      </c>
      <c r="C42">
        <v>75.989999999999995</v>
      </c>
      <c r="D42">
        <v>12.02</v>
      </c>
      <c r="E42">
        <v>83.22</v>
      </c>
      <c r="F42">
        <v>0.52072762505090042</v>
      </c>
      <c r="G42" s="3">
        <v>733995.29548301594</v>
      </c>
      <c r="H42">
        <v>910.41</v>
      </c>
      <c r="I42">
        <v>0.49</v>
      </c>
      <c r="J42">
        <v>4.88</v>
      </c>
      <c r="K42">
        <v>18.399999999999999</v>
      </c>
      <c r="L42">
        <v>65.48</v>
      </c>
      <c r="M42">
        <v>13.28</v>
      </c>
      <c r="N42">
        <v>9.0299999999999994</v>
      </c>
      <c r="O42" s="5">
        <v>4.74</v>
      </c>
      <c r="P42" s="5">
        <v>93.07</v>
      </c>
      <c r="Q42" s="5">
        <v>81.23</v>
      </c>
      <c r="R42" s="5">
        <v>94.43</v>
      </c>
    </row>
    <row r="43" spans="1:18" x14ac:dyDescent="0.25">
      <c r="A43" t="s">
        <v>63</v>
      </c>
      <c r="B43" t="s">
        <v>18</v>
      </c>
      <c r="C43">
        <v>73.36</v>
      </c>
      <c r="D43">
        <v>16.399999999999999</v>
      </c>
      <c r="E43">
        <v>79.760000000000005</v>
      </c>
      <c r="F43">
        <v>0.3755278604078191</v>
      </c>
      <c r="G43" s="3">
        <v>80157.078447098495</v>
      </c>
      <c r="H43">
        <v>649.4</v>
      </c>
      <c r="I43">
        <v>0.48</v>
      </c>
      <c r="J43">
        <v>8.6300000000000008</v>
      </c>
      <c r="K43">
        <v>27.33</v>
      </c>
      <c r="L43">
        <v>61.07</v>
      </c>
      <c r="M43">
        <v>8.2799999999999994</v>
      </c>
      <c r="N43">
        <v>9.75</v>
      </c>
      <c r="O43" s="5">
        <v>5.74</v>
      </c>
      <c r="P43" s="5">
        <v>93.4</v>
      </c>
      <c r="Q43" s="5">
        <v>94.13</v>
      </c>
      <c r="R43" s="5">
        <v>96.81</v>
      </c>
    </row>
    <row r="44" spans="1:18" x14ac:dyDescent="0.25">
      <c r="A44" t="s">
        <v>64</v>
      </c>
      <c r="B44" t="s">
        <v>48</v>
      </c>
      <c r="C44">
        <v>75.31</v>
      </c>
      <c r="D44">
        <v>13.97</v>
      </c>
      <c r="E44">
        <v>82.76</v>
      </c>
      <c r="F44">
        <v>0.60588333425477903</v>
      </c>
      <c r="G44" s="3">
        <v>684185.67811454402</v>
      </c>
      <c r="H44">
        <v>640.37</v>
      </c>
      <c r="I44">
        <v>0.47</v>
      </c>
      <c r="J44">
        <v>9.1300000000000008</v>
      </c>
      <c r="K44">
        <v>27.3</v>
      </c>
      <c r="L44">
        <v>66.239999999999995</v>
      </c>
      <c r="M44">
        <v>7.56</v>
      </c>
      <c r="N44">
        <v>9.51</v>
      </c>
      <c r="O44" s="5">
        <v>3.6</v>
      </c>
      <c r="P44" s="5">
        <v>96.45</v>
      </c>
      <c r="Q44" s="5">
        <v>96.73</v>
      </c>
      <c r="R44" s="5">
        <v>98.67</v>
      </c>
    </row>
    <row r="45" spans="1:18" x14ac:dyDescent="0.25">
      <c r="A45" t="s">
        <v>65</v>
      </c>
      <c r="B45" t="s">
        <v>18</v>
      </c>
      <c r="C45">
        <v>74.680000000000007</v>
      </c>
      <c r="D45">
        <v>14.5</v>
      </c>
      <c r="E45">
        <v>81.709999999999994</v>
      </c>
      <c r="F45">
        <v>0.21507572160645333</v>
      </c>
      <c r="G45" s="3">
        <v>147687.34828251699</v>
      </c>
      <c r="H45">
        <v>801.63</v>
      </c>
      <c r="I45">
        <v>0.55000000000000004</v>
      </c>
      <c r="J45">
        <v>7.89</v>
      </c>
      <c r="K45">
        <v>23.59</v>
      </c>
      <c r="L45">
        <v>56.12</v>
      </c>
      <c r="M45">
        <v>10.49</v>
      </c>
      <c r="N45">
        <v>9.2799999999999994</v>
      </c>
      <c r="O45" s="5">
        <v>7.21</v>
      </c>
      <c r="P45" s="5">
        <v>90.41</v>
      </c>
      <c r="Q45" s="5">
        <v>96.66</v>
      </c>
      <c r="R45" s="5">
        <v>99.24</v>
      </c>
    </row>
    <row r="46" spans="1:18" x14ac:dyDescent="0.25">
      <c r="A46" t="s">
        <v>66</v>
      </c>
      <c r="B46" t="s">
        <v>19</v>
      </c>
      <c r="C46">
        <v>73.319999999999993</v>
      </c>
      <c r="D46">
        <v>16.5</v>
      </c>
      <c r="E46">
        <v>79.7</v>
      </c>
      <c r="F46">
        <v>0.85145437576532346</v>
      </c>
      <c r="G46" s="3">
        <v>114820.678923716</v>
      </c>
      <c r="H46">
        <v>608.62</v>
      </c>
      <c r="I46">
        <v>0.5</v>
      </c>
      <c r="J46">
        <v>12.53</v>
      </c>
      <c r="K46">
        <v>32.42</v>
      </c>
      <c r="L46">
        <v>56.91</v>
      </c>
      <c r="M46">
        <v>6.61</v>
      </c>
      <c r="N46">
        <v>8.7799999999999994</v>
      </c>
      <c r="O46" s="5">
        <v>11.43</v>
      </c>
      <c r="P46" s="5">
        <v>97.75</v>
      </c>
      <c r="Q46" s="5">
        <v>98.6</v>
      </c>
      <c r="R46" s="5">
        <v>99.36</v>
      </c>
    </row>
    <row r="47" spans="1:18" x14ac:dyDescent="0.25">
      <c r="A47" t="s">
        <v>67</v>
      </c>
      <c r="B47" t="s">
        <v>18</v>
      </c>
      <c r="C47">
        <v>73.36</v>
      </c>
      <c r="D47">
        <v>16.399999999999999</v>
      </c>
      <c r="E47">
        <v>79.75</v>
      </c>
      <c r="F47">
        <v>0.45205090105447227</v>
      </c>
      <c r="G47" s="3">
        <v>68757.517626702902</v>
      </c>
      <c r="H47">
        <v>653.23</v>
      </c>
      <c r="I47">
        <v>0.52</v>
      </c>
      <c r="J47">
        <v>10.15</v>
      </c>
      <c r="K47">
        <v>32.47</v>
      </c>
      <c r="L47">
        <v>52.95</v>
      </c>
      <c r="M47">
        <v>10</v>
      </c>
      <c r="N47">
        <v>10.19</v>
      </c>
      <c r="O47" s="5">
        <v>11.88</v>
      </c>
      <c r="P47" s="5">
        <v>97.52</v>
      </c>
      <c r="Q47" s="5">
        <v>98.28</v>
      </c>
      <c r="R47" s="5">
        <v>98.92</v>
      </c>
    </row>
    <row r="48" spans="1:18" x14ac:dyDescent="0.25">
      <c r="A48" t="s">
        <v>68</v>
      </c>
      <c r="B48" t="s">
        <v>18</v>
      </c>
      <c r="C48">
        <v>73.989999999999995</v>
      </c>
      <c r="D48">
        <v>15.75</v>
      </c>
      <c r="E48">
        <v>80.81</v>
      </c>
      <c r="F48">
        <v>0.42190994688029387</v>
      </c>
      <c r="G48" s="3">
        <v>744688.42991688696</v>
      </c>
      <c r="H48">
        <v>755.26</v>
      </c>
      <c r="I48">
        <v>0.45</v>
      </c>
      <c r="J48">
        <v>5.15</v>
      </c>
      <c r="K48">
        <v>19.04</v>
      </c>
      <c r="L48">
        <v>71.47</v>
      </c>
      <c r="M48">
        <v>9.1999999999999993</v>
      </c>
      <c r="N48">
        <v>9.75</v>
      </c>
      <c r="O48" s="5">
        <v>2.2200000000000002</v>
      </c>
      <c r="P48" s="5">
        <v>98.61</v>
      </c>
      <c r="Q48" s="5">
        <v>96.98</v>
      </c>
      <c r="R48" s="5">
        <v>99.56</v>
      </c>
    </row>
    <row r="49" spans="1:18" x14ac:dyDescent="0.25">
      <c r="A49" t="s">
        <v>69</v>
      </c>
      <c r="B49" t="s">
        <v>58</v>
      </c>
      <c r="C49">
        <v>76.23</v>
      </c>
      <c r="D49">
        <v>12.91</v>
      </c>
      <c r="E49">
        <v>84.14</v>
      </c>
      <c r="F49">
        <v>0.57971033618415657</v>
      </c>
      <c r="G49" s="3">
        <v>5003722.5228485102</v>
      </c>
      <c r="H49">
        <v>2000.29</v>
      </c>
      <c r="I49">
        <v>0.59</v>
      </c>
      <c r="J49">
        <v>3.34</v>
      </c>
      <c r="K49">
        <v>11.59</v>
      </c>
      <c r="L49">
        <v>79.349999999999994</v>
      </c>
      <c r="M49">
        <v>33.68</v>
      </c>
      <c r="N49">
        <v>9.68</v>
      </c>
      <c r="O49" s="5">
        <v>2.34</v>
      </c>
      <c r="P49" s="5">
        <v>98.88</v>
      </c>
      <c r="Q49" s="5">
        <v>96.6</v>
      </c>
      <c r="R49" s="5">
        <v>98.63</v>
      </c>
    </row>
    <row r="50" spans="1:18" x14ac:dyDescent="0.25">
      <c r="A50" t="s">
        <v>70</v>
      </c>
      <c r="B50" t="s">
        <v>18</v>
      </c>
      <c r="C50">
        <v>75.77</v>
      </c>
      <c r="D50">
        <v>13.21</v>
      </c>
      <c r="E50">
        <v>83.35</v>
      </c>
      <c r="F50">
        <v>1.995589325551945</v>
      </c>
      <c r="G50" s="3">
        <v>1265335.45472436</v>
      </c>
      <c r="H50">
        <v>894.75</v>
      </c>
      <c r="I50">
        <v>0.51</v>
      </c>
      <c r="J50">
        <v>4.08</v>
      </c>
      <c r="K50">
        <v>15.12</v>
      </c>
      <c r="L50">
        <v>55.03</v>
      </c>
      <c r="M50">
        <v>11.77</v>
      </c>
      <c r="N50">
        <v>9.0299999999999994</v>
      </c>
      <c r="O50" s="5">
        <v>5.27</v>
      </c>
      <c r="P50" s="5">
        <v>89.24</v>
      </c>
      <c r="Q50" s="5">
        <v>95.04</v>
      </c>
      <c r="R50" s="5">
        <v>99.54</v>
      </c>
    </row>
    <row r="51" spans="1:18" x14ac:dyDescent="0.25">
      <c r="A51" t="s">
        <v>71</v>
      </c>
      <c r="B51" t="s">
        <v>19</v>
      </c>
      <c r="C51">
        <v>74.08</v>
      </c>
      <c r="D51">
        <v>15.35</v>
      </c>
      <c r="E51">
        <v>81.73</v>
      </c>
      <c r="F51">
        <v>0.7637146165153389</v>
      </c>
      <c r="G51" s="3">
        <v>4237400.67261313</v>
      </c>
      <c r="H51">
        <v>591</v>
      </c>
      <c r="I51">
        <v>0.48</v>
      </c>
      <c r="J51">
        <v>10.56</v>
      </c>
      <c r="K51">
        <v>30.43</v>
      </c>
      <c r="L51">
        <v>60.37</v>
      </c>
      <c r="M51">
        <v>6.5</v>
      </c>
      <c r="N51">
        <v>9.25</v>
      </c>
      <c r="O51" s="5">
        <v>4.8899999999999997</v>
      </c>
      <c r="P51" s="5">
        <v>96.48</v>
      </c>
      <c r="Q51" s="5">
        <v>91.29</v>
      </c>
      <c r="R51" s="5">
        <v>95.39</v>
      </c>
    </row>
    <row r="52" spans="1:18" x14ac:dyDescent="0.25">
      <c r="A52" t="s">
        <v>72</v>
      </c>
      <c r="B52" t="s">
        <v>19</v>
      </c>
      <c r="C52">
        <v>73.73</v>
      </c>
      <c r="D52">
        <v>15.9</v>
      </c>
      <c r="E52">
        <v>80.31</v>
      </c>
      <c r="F52">
        <v>0.74758216519211296</v>
      </c>
      <c r="G52" s="3">
        <v>222253.155240733</v>
      </c>
      <c r="H52">
        <v>580.49</v>
      </c>
      <c r="I52">
        <v>0.44</v>
      </c>
      <c r="J52">
        <v>9.5299999999999994</v>
      </c>
      <c r="K52">
        <v>27.68</v>
      </c>
      <c r="L52">
        <v>59.69</v>
      </c>
      <c r="M52">
        <v>6.53</v>
      </c>
      <c r="N52">
        <v>9.17</v>
      </c>
      <c r="O52" s="5">
        <v>5.81</v>
      </c>
      <c r="P52" s="5">
        <v>89.26</v>
      </c>
      <c r="Q52" s="5">
        <v>95.78</v>
      </c>
      <c r="R52" s="5">
        <v>99.51</v>
      </c>
    </row>
    <row r="53" spans="1:18" x14ac:dyDescent="0.25">
      <c r="A53" t="s">
        <v>73</v>
      </c>
      <c r="B53" t="s">
        <v>19</v>
      </c>
      <c r="C53">
        <v>73.7</v>
      </c>
      <c r="D53">
        <v>15.9</v>
      </c>
      <c r="E53">
        <v>80.260000000000005</v>
      </c>
      <c r="F53">
        <v>1.1005293637004765</v>
      </c>
      <c r="G53" s="3">
        <v>237412.09628870699</v>
      </c>
      <c r="H53">
        <v>613.55999999999995</v>
      </c>
      <c r="I53">
        <v>0.5</v>
      </c>
      <c r="J53">
        <v>10.9</v>
      </c>
      <c r="K53">
        <v>31.75</v>
      </c>
      <c r="L53">
        <v>52.66</v>
      </c>
      <c r="M53">
        <v>6.77</v>
      </c>
      <c r="N53">
        <v>9.0299999999999994</v>
      </c>
      <c r="O53" s="5">
        <v>6.42</v>
      </c>
      <c r="P53" s="5">
        <v>97.22</v>
      </c>
      <c r="Q53" s="5">
        <v>97.96</v>
      </c>
      <c r="R53" s="5">
        <v>97.79</v>
      </c>
    </row>
    <row r="54" spans="1:18" x14ac:dyDescent="0.25">
      <c r="A54" t="s">
        <v>74</v>
      </c>
      <c r="B54" t="s">
        <v>18</v>
      </c>
      <c r="C54">
        <v>75.52</v>
      </c>
      <c r="D54">
        <v>13.4</v>
      </c>
      <c r="E54">
        <v>82.91</v>
      </c>
      <c r="F54">
        <v>6.9227992530479593E-2</v>
      </c>
      <c r="G54" s="3">
        <v>282355.65665914398</v>
      </c>
      <c r="H54">
        <v>734.36</v>
      </c>
      <c r="I54">
        <v>0.52</v>
      </c>
      <c r="J54">
        <v>9.5</v>
      </c>
      <c r="K54">
        <v>25.41</v>
      </c>
      <c r="L54">
        <v>51.16</v>
      </c>
      <c r="M54">
        <v>9.2100000000000009</v>
      </c>
      <c r="N54">
        <v>7.92</v>
      </c>
      <c r="O54" s="5">
        <v>8.77</v>
      </c>
      <c r="P54" s="5">
        <v>81.38</v>
      </c>
      <c r="Q54" s="5">
        <v>94.08</v>
      </c>
      <c r="R54" s="5">
        <v>98.3</v>
      </c>
    </row>
    <row r="55" spans="1:18" x14ac:dyDescent="0.25">
      <c r="A55" t="s">
        <v>75</v>
      </c>
      <c r="B55" t="s">
        <v>19</v>
      </c>
      <c r="C55">
        <v>73.34</v>
      </c>
      <c r="D55">
        <v>16.399999999999999</v>
      </c>
      <c r="E55">
        <v>79.73</v>
      </c>
      <c r="F55">
        <v>0.79012633007853539</v>
      </c>
      <c r="G55" s="3">
        <v>122259.419375903</v>
      </c>
      <c r="H55">
        <v>562.52</v>
      </c>
      <c r="I55">
        <v>0.56000000000000005</v>
      </c>
      <c r="J55">
        <v>16.13</v>
      </c>
      <c r="K55">
        <v>39.630000000000003</v>
      </c>
      <c r="L55">
        <v>38.909999999999997</v>
      </c>
      <c r="M55">
        <v>5.29</v>
      </c>
      <c r="N55">
        <v>8.5</v>
      </c>
      <c r="O55" s="5">
        <v>13.1</v>
      </c>
      <c r="P55" s="5">
        <v>89.55</v>
      </c>
      <c r="Q55" s="5">
        <v>93.56</v>
      </c>
      <c r="R55" s="5">
        <v>97.11</v>
      </c>
    </row>
    <row r="56" spans="1:18" x14ac:dyDescent="0.25">
      <c r="A56" t="s">
        <v>76</v>
      </c>
      <c r="B56" t="s">
        <v>18</v>
      </c>
      <c r="C56">
        <v>75.790000000000006</v>
      </c>
      <c r="D56">
        <v>12.86</v>
      </c>
      <c r="E56">
        <v>83.23</v>
      </c>
      <c r="F56">
        <v>1.2941932549523474</v>
      </c>
      <c r="G56" s="3">
        <v>3151555.8650567499</v>
      </c>
      <c r="H56">
        <v>922.49</v>
      </c>
      <c r="I56">
        <v>0.55000000000000004</v>
      </c>
      <c r="J56">
        <v>5.94</v>
      </c>
      <c r="K56">
        <v>20.7</v>
      </c>
      <c r="L56">
        <v>56.59</v>
      </c>
      <c r="M56">
        <v>12.08</v>
      </c>
      <c r="N56">
        <v>9.36</v>
      </c>
      <c r="O56" s="5">
        <v>4.1900000000000004</v>
      </c>
      <c r="P56" s="5">
        <v>77.38</v>
      </c>
      <c r="Q56" s="5">
        <v>97.05</v>
      </c>
      <c r="R56" s="5">
        <v>99.21</v>
      </c>
    </row>
    <row r="57" spans="1:18" x14ac:dyDescent="0.25">
      <c r="A57" t="s">
        <v>77</v>
      </c>
      <c r="B57" t="s">
        <v>19</v>
      </c>
      <c r="C57">
        <v>73.03</v>
      </c>
      <c r="D57">
        <v>16.899999999999999</v>
      </c>
      <c r="E57">
        <v>79.260000000000005</v>
      </c>
      <c r="F57">
        <v>0.85519815200985783</v>
      </c>
      <c r="G57" s="3">
        <v>92718.795538160193</v>
      </c>
      <c r="H57">
        <v>657.99</v>
      </c>
      <c r="I57">
        <v>0.51</v>
      </c>
      <c r="J57">
        <v>10.4</v>
      </c>
      <c r="K57">
        <v>29.93</v>
      </c>
      <c r="L57">
        <v>57.1</v>
      </c>
      <c r="M57">
        <v>8.2799999999999994</v>
      </c>
      <c r="N57">
        <v>8.4600000000000009</v>
      </c>
      <c r="O57" s="5">
        <v>5.61</v>
      </c>
      <c r="P57" s="5">
        <v>97.47</v>
      </c>
      <c r="Q57" s="5">
        <v>98.62</v>
      </c>
      <c r="R57" s="5">
        <v>99.64</v>
      </c>
    </row>
    <row r="58" spans="1:18" x14ac:dyDescent="0.25">
      <c r="A58" t="s">
        <v>78</v>
      </c>
      <c r="B58" t="s">
        <v>19</v>
      </c>
      <c r="C58">
        <v>73.16</v>
      </c>
      <c r="D58">
        <v>16.7</v>
      </c>
      <c r="E58">
        <v>79.459999999999994</v>
      </c>
      <c r="F58">
        <v>1.515152253673052</v>
      </c>
      <c r="G58" s="3">
        <v>466951.25357730302</v>
      </c>
      <c r="H58">
        <v>678.3</v>
      </c>
      <c r="I58">
        <v>0.5</v>
      </c>
      <c r="J58">
        <v>9.58</v>
      </c>
      <c r="K58">
        <v>27.89</v>
      </c>
      <c r="L58">
        <v>54.07</v>
      </c>
      <c r="M58">
        <v>9.57</v>
      </c>
      <c r="N58">
        <v>9.06</v>
      </c>
      <c r="O58" s="5">
        <v>7.6</v>
      </c>
      <c r="P58" s="5">
        <v>96.15</v>
      </c>
      <c r="Q58" s="5">
        <v>96.88</v>
      </c>
      <c r="R58" s="5">
        <v>99.65</v>
      </c>
    </row>
    <row r="59" spans="1:18" x14ac:dyDescent="0.25">
      <c r="A59" t="s">
        <v>79</v>
      </c>
      <c r="B59" t="s">
        <v>19</v>
      </c>
      <c r="C59">
        <v>73.11</v>
      </c>
      <c r="D59">
        <v>16.8</v>
      </c>
      <c r="E59">
        <v>79.38</v>
      </c>
      <c r="F59">
        <v>0.84413174960519644</v>
      </c>
      <c r="G59" s="3">
        <v>83957.988207100396</v>
      </c>
      <c r="H59">
        <v>615.63</v>
      </c>
      <c r="I59">
        <v>0.56000000000000005</v>
      </c>
      <c r="J59">
        <v>18.05</v>
      </c>
      <c r="K59">
        <v>39.520000000000003</v>
      </c>
      <c r="L59">
        <v>47.19</v>
      </c>
      <c r="M59">
        <v>8.69</v>
      </c>
      <c r="N59">
        <v>9.14</v>
      </c>
      <c r="O59" s="5">
        <v>12.25</v>
      </c>
      <c r="P59" s="5">
        <v>93.13</v>
      </c>
      <c r="Q59" s="5">
        <v>94.22</v>
      </c>
      <c r="R59" s="5">
        <v>98.54</v>
      </c>
    </row>
    <row r="60" spans="1:18" x14ac:dyDescent="0.25">
      <c r="A60" t="s">
        <v>80</v>
      </c>
      <c r="B60" t="s">
        <v>19</v>
      </c>
      <c r="C60">
        <v>74.010000000000005</v>
      </c>
      <c r="D60">
        <v>15.5</v>
      </c>
      <c r="E60">
        <v>80.73</v>
      </c>
      <c r="F60">
        <v>3.8569380933761437</v>
      </c>
      <c r="G60" s="3">
        <v>2150806.2804213702</v>
      </c>
      <c r="H60">
        <v>577.07000000000005</v>
      </c>
      <c r="I60">
        <v>0.42</v>
      </c>
      <c r="J60">
        <v>6.44</v>
      </c>
      <c r="K60">
        <v>24.8</v>
      </c>
      <c r="L60">
        <v>53.02</v>
      </c>
      <c r="M60">
        <v>6.19</v>
      </c>
      <c r="N60">
        <v>8.9700000000000006</v>
      </c>
      <c r="O60" s="5">
        <v>6.74</v>
      </c>
      <c r="P60" s="5">
        <v>99.11</v>
      </c>
      <c r="Q60" s="5">
        <v>97.86</v>
      </c>
      <c r="R60" s="5">
        <v>98.87</v>
      </c>
    </row>
    <row r="61" spans="1:18" x14ac:dyDescent="0.25">
      <c r="A61" t="s">
        <v>81</v>
      </c>
      <c r="B61" t="s">
        <v>19</v>
      </c>
      <c r="C61">
        <v>73.38</v>
      </c>
      <c r="D61">
        <v>16.399999999999999</v>
      </c>
      <c r="E61">
        <v>79.790000000000006</v>
      </c>
      <c r="F61">
        <v>0.3939094518348436</v>
      </c>
      <c r="G61" s="3">
        <v>83080.139276311995</v>
      </c>
      <c r="H61">
        <v>535.96</v>
      </c>
      <c r="I61">
        <v>0.42</v>
      </c>
      <c r="J61">
        <v>10.71</v>
      </c>
      <c r="K61">
        <v>29.04</v>
      </c>
      <c r="L61">
        <v>49.64</v>
      </c>
      <c r="M61">
        <v>7.49</v>
      </c>
      <c r="N61">
        <v>8.16</v>
      </c>
      <c r="O61" s="5">
        <v>7.17</v>
      </c>
      <c r="P61" s="5">
        <v>97.46</v>
      </c>
      <c r="Q61" s="5">
        <v>97.91</v>
      </c>
      <c r="R61" s="5">
        <v>100</v>
      </c>
    </row>
    <row r="62" spans="1:18" x14ac:dyDescent="0.25">
      <c r="A62" t="s">
        <v>82</v>
      </c>
      <c r="B62" t="s">
        <v>19</v>
      </c>
      <c r="C62">
        <v>73.58</v>
      </c>
      <c r="D62">
        <v>16.670000000000002</v>
      </c>
      <c r="E62">
        <v>80.3</v>
      </c>
      <c r="F62">
        <v>0.84864769461046108</v>
      </c>
      <c r="G62" s="3">
        <v>745393.95408888801</v>
      </c>
      <c r="H62">
        <v>484.4</v>
      </c>
      <c r="I62">
        <v>0.43</v>
      </c>
      <c r="J62">
        <v>12.92</v>
      </c>
      <c r="K62">
        <v>33.68</v>
      </c>
      <c r="L62">
        <v>53.57</v>
      </c>
      <c r="M62">
        <v>3.75</v>
      </c>
      <c r="N62">
        <v>8.7799999999999994</v>
      </c>
      <c r="O62" s="5">
        <v>6</v>
      </c>
      <c r="P62" s="5">
        <v>97.97</v>
      </c>
      <c r="Q62" s="5">
        <v>92.38</v>
      </c>
      <c r="R62" s="5">
        <v>93.32</v>
      </c>
    </row>
    <row r="63" spans="1:18" x14ac:dyDescent="0.25">
      <c r="A63" t="s">
        <v>83</v>
      </c>
      <c r="B63" t="s">
        <v>19</v>
      </c>
      <c r="C63">
        <v>74.23</v>
      </c>
      <c r="D63">
        <v>15.2</v>
      </c>
      <c r="E63">
        <v>81.040000000000006</v>
      </c>
      <c r="F63">
        <v>0.33680864450638537</v>
      </c>
      <c r="G63" s="3">
        <v>1388981.49304508</v>
      </c>
      <c r="H63">
        <v>616.30999999999995</v>
      </c>
      <c r="I63">
        <v>0.53</v>
      </c>
      <c r="J63">
        <v>12.4</v>
      </c>
      <c r="K63">
        <v>33.799999999999997</v>
      </c>
      <c r="L63">
        <v>51.14</v>
      </c>
      <c r="M63">
        <v>9.5500000000000007</v>
      </c>
      <c r="N63">
        <v>9.11</v>
      </c>
      <c r="O63" s="5">
        <v>9.43</v>
      </c>
      <c r="P63" s="5">
        <v>95.54</v>
      </c>
      <c r="Q63" s="5">
        <v>97.67</v>
      </c>
      <c r="R63" s="5">
        <v>99.08</v>
      </c>
    </row>
    <row r="64" spans="1:18" x14ac:dyDescent="0.25">
      <c r="A64" t="s">
        <v>84</v>
      </c>
      <c r="B64" t="s">
        <v>48</v>
      </c>
      <c r="C64">
        <v>75.31</v>
      </c>
      <c r="D64">
        <v>13.85</v>
      </c>
      <c r="E64">
        <v>82.71</v>
      </c>
      <c r="F64">
        <v>1.1369317709421145</v>
      </c>
      <c r="G64" s="3">
        <v>2863329.3619562001</v>
      </c>
      <c r="H64">
        <v>915.21</v>
      </c>
      <c r="I64">
        <v>0.52</v>
      </c>
      <c r="J64">
        <v>5.28</v>
      </c>
      <c r="K64">
        <v>18.54</v>
      </c>
      <c r="L64">
        <v>66.349999999999994</v>
      </c>
      <c r="M64">
        <v>15.35</v>
      </c>
      <c r="N64">
        <v>9.6199999999999992</v>
      </c>
      <c r="O64" s="5">
        <v>4.4400000000000004</v>
      </c>
      <c r="P64" s="5">
        <v>98.28</v>
      </c>
      <c r="Q64" s="5">
        <v>98.44</v>
      </c>
      <c r="R64" s="5">
        <v>99.76</v>
      </c>
    </row>
    <row r="65" spans="1:18" x14ac:dyDescent="0.25">
      <c r="A65" t="s">
        <v>85</v>
      </c>
      <c r="B65" t="s">
        <v>19</v>
      </c>
      <c r="C65">
        <v>74.16</v>
      </c>
      <c r="D65">
        <v>15.2</v>
      </c>
      <c r="E65">
        <v>80.95</v>
      </c>
      <c r="F65">
        <v>0.38778456078188317</v>
      </c>
      <c r="G65" s="3">
        <v>382387.48498494702</v>
      </c>
      <c r="H65">
        <v>643.54</v>
      </c>
      <c r="I65">
        <v>0.48</v>
      </c>
      <c r="J65">
        <v>7.94</v>
      </c>
      <c r="K65">
        <v>27.86</v>
      </c>
      <c r="L65">
        <v>52.47</v>
      </c>
      <c r="M65">
        <v>7.02</v>
      </c>
      <c r="N65">
        <v>8.89</v>
      </c>
      <c r="O65" s="5">
        <v>8.4</v>
      </c>
      <c r="P65" s="5">
        <v>92.56</v>
      </c>
      <c r="Q65" s="5">
        <v>91.25</v>
      </c>
      <c r="R65" s="5">
        <v>98.65</v>
      </c>
    </row>
    <row r="66" spans="1:18" x14ac:dyDescent="0.25">
      <c r="A66" t="s">
        <v>86</v>
      </c>
      <c r="B66" t="s">
        <v>19</v>
      </c>
      <c r="C66">
        <v>73.069999999999993</v>
      </c>
      <c r="D66">
        <v>16.899999999999999</v>
      </c>
      <c r="E66">
        <v>79.319999999999993</v>
      </c>
      <c r="F66">
        <v>0.1393950799040552</v>
      </c>
      <c r="G66" s="3">
        <v>88579.228714120996</v>
      </c>
      <c r="H66">
        <v>623.62</v>
      </c>
      <c r="I66">
        <v>0.5</v>
      </c>
      <c r="J66">
        <v>10.76</v>
      </c>
      <c r="K66">
        <v>31.43</v>
      </c>
      <c r="L66">
        <v>41.71</v>
      </c>
      <c r="M66">
        <v>6.72</v>
      </c>
      <c r="N66">
        <v>8.99</v>
      </c>
      <c r="O66" s="5">
        <v>10.84</v>
      </c>
      <c r="P66" s="5">
        <v>82.14</v>
      </c>
      <c r="Q66" s="5">
        <v>93.07</v>
      </c>
      <c r="R66" s="5">
        <v>98.27</v>
      </c>
    </row>
    <row r="67" spans="1:18" x14ac:dyDescent="0.25">
      <c r="A67" t="s">
        <v>87</v>
      </c>
      <c r="B67" t="s">
        <v>19</v>
      </c>
      <c r="C67">
        <v>74.319999999999993</v>
      </c>
      <c r="D67">
        <v>15</v>
      </c>
      <c r="E67">
        <v>81.180000000000007</v>
      </c>
      <c r="F67">
        <v>0.52309087039315072</v>
      </c>
      <c r="G67" s="3">
        <v>148434.09500198101</v>
      </c>
      <c r="H67">
        <v>499.13</v>
      </c>
      <c r="I67">
        <v>0.46</v>
      </c>
      <c r="J67">
        <v>10.93</v>
      </c>
      <c r="K67">
        <v>33.94</v>
      </c>
      <c r="L67">
        <v>46.41</v>
      </c>
      <c r="M67">
        <v>6.13</v>
      </c>
      <c r="N67">
        <v>8.86</v>
      </c>
      <c r="O67" s="5">
        <v>9.26</v>
      </c>
      <c r="P67" s="5">
        <v>91.9</v>
      </c>
      <c r="Q67" s="5">
        <v>98.2</v>
      </c>
      <c r="R67" s="5">
        <v>99.72</v>
      </c>
    </row>
    <row r="68" spans="1:18" x14ac:dyDescent="0.25">
      <c r="A68" t="s">
        <v>88</v>
      </c>
      <c r="B68" t="s">
        <v>58</v>
      </c>
      <c r="C68">
        <v>76.260000000000005</v>
      </c>
      <c r="D68">
        <v>10.96</v>
      </c>
      <c r="E68">
        <v>83.2</v>
      </c>
      <c r="F68">
        <v>0.35681370363454035</v>
      </c>
      <c r="G68" s="3">
        <v>2731412.9635997601</v>
      </c>
      <c r="H68">
        <v>1051.19</v>
      </c>
      <c r="I68">
        <v>0.53</v>
      </c>
      <c r="J68">
        <v>5.26</v>
      </c>
      <c r="K68">
        <v>17.079999999999998</v>
      </c>
      <c r="L68">
        <v>66.52</v>
      </c>
      <c r="M68">
        <v>13.47</v>
      </c>
      <c r="N68">
        <v>9.18</v>
      </c>
      <c r="O68" s="5">
        <v>3.92</v>
      </c>
      <c r="P68" s="5">
        <v>90.61</v>
      </c>
      <c r="Q68" s="5">
        <v>91.9</v>
      </c>
      <c r="R68" s="5">
        <v>99.81</v>
      </c>
    </row>
    <row r="69" spans="1:18" x14ac:dyDescent="0.25">
      <c r="A69" t="s">
        <v>89</v>
      </c>
      <c r="B69" t="s">
        <v>58</v>
      </c>
      <c r="C69">
        <v>75.69</v>
      </c>
      <c r="D69">
        <v>13.02</v>
      </c>
      <c r="E69">
        <v>83.1</v>
      </c>
      <c r="F69">
        <v>0.51624785127339556</v>
      </c>
      <c r="G69" s="3">
        <v>84888946.363929406</v>
      </c>
      <c r="H69">
        <v>1492.63</v>
      </c>
      <c r="I69">
        <v>0.62</v>
      </c>
      <c r="J69">
        <v>5.01</v>
      </c>
      <c r="K69">
        <v>16.41</v>
      </c>
      <c r="L69">
        <v>72.19</v>
      </c>
      <c r="M69">
        <v>21.26</v>
      </c>
      <c r="N69">
        <v>9.39</v>
      </c>
      <c r="O69" s="5">
        <v>2.98</v>
      </c>
      <c r="P69" s="5">
        <v>99.02</v>
      </c>
      <c r="Q69" s="5">
        <v>97.39</v>
      </c>
      <c r="R69" s="5">
        <v>99.17</v>
      </c>
    </row>
    <row r="70" spans="1:18" x14ac:dyDescent="0.25">
      <c r="A70" t="s">
        <v>90</v>
      </c>
      <c r="B70" t="s">
        <v>19</v>
      </c>
      <c r="C70">
        <v>72.790000000000006</v>
      </c>
      <c r="D70">
        <v>17.3</v>
      </c>
      <c r="E70">
        <v>78.900000000000006</v>
      </c>
      <c r="F70">
        <v>0.29719249342490595</v>
      </c>
      <c r="G70" s="3">
        <v>55561.990370883999</v>
      </c>
      <c r="H70">
        <v>522.66</v>
      </c>
      <c r="I70">
        <v>0.48</v>
      </c>
      <c r="J70">
        <v>16.13</v>
      </c>
      <c r="K70">
        <v>37.97</v>
      </c>
      <c r="L70">
        <v>41.4</v>
      </c>
      <c r="M70">
        <v>4.3499999999999996</v>
      </c>
      <c r="N70">
        <v>8.59</v>
      </c>
      <c r="O70" s="5">
        <v>13.68</v>
      </c>
      <c r="P70" s="5">
        <v>69.06</v>
      </c>
      <c r="Q70" s="5">
        <v>86.09</v>
      </c>
      <c r="R70" s="5">
        <v>99.56</v>
      </c>
    </row>
    <row r="71" spans="1:18" x14ac:dyDescent="0.25">
      <c r="A71" t="s">
        <v>91</v>
      </c>
      <c r="B71" t="s">
        <v>19</v>
      </c>
      <c r="C71">
        <v>73.33</v>
      </c>
      <c r="D71">
        <v>16.5</v>
      </c>
      <c r="E71">
        <v>79.709999999999994</v>
      </c>
      <c r="F71">
        <v>1.2600265586644066</v>
      </c>
      <c r="G71" s="3">
        <v>247198.44399717599</v>
      </c>
      <c r="H71">
        <v>657.53</v>
      </c>
      <c r="I71">
        <v>0.51</v>
      </c>
      <c r="J71">
        <v>8.58</v>
      </c>
      <c r="K71">
        <v>29.62</v>
      </c>
      <c r="L71">
        <v>51.59</v>
      </c>
      <c r="M71">
        <v>8.56</v>
      </c>
      <c r="N71">
        <v>8.9700000000000006</v>
      </c>
      <c r="O71" s="5">
        <v>9.8000000000000007</v>
      </c>
      <c r="P71" s="5">
        <v>95.03</v>
      </c>
      <c r="Q71" s="5">
        <v>96.78</v>
      </c>
      <c r="R71" s="5">
        <v>97.99</v>
      </c>
    </row>
    <row r="72" spans="1:18" x14ac:dyDescent="0.25">
      <c r="A72" t="s">
        <v>92</v>
      </c>
      <c r="B72" t="s">
        <v>19</v>
      </c>
      <c r="C72">
        <v>72.209999999999994</v>
      </c>
      <c r="D72">
        <v>18.2</v>
      </c>
      <c r="E72">
        <v>78.02</v>
      </c>
      <c r="F72">
        <v>0.42335339722579224</v>
      </c>
      <c r="G72" s="3">
        <v>190892.39079424599</v>
      </c>
      <c r="H72">
        <v>567.23</v>
      </c>
      <c r="I72">
        <v>0.47</v>
      </c>
      <c r="J72">
        <v>12.22</v>
      </c>
      <c r="K72">
        <v>31.55</v>
      </c>
      <c r="L72">
        <v>48.77</v>
      </c>
      <c r="M72">
        <v>5.83</v>
      </c>
      <c r="N72">
        <v>9.4700000000000006</v>
      </c>
      <c r="O72" s="5">
        <v>10.76</v>
      </c>
      <c r="P72" s="5">
        <v>92.33</v>
      </c>
      <c r="Q72" s="5">
        <v>98.66</v>
      </c>
      <c r="R72" s="5">
        <v>98.87</v>
      </c>
    </row>
    <row r="73" spans="1:18" x14ac:dyDescent="0.25">
      <c r="A73" t="s">
        <v>93</v>
      </c>
      <c r="B73" t="s">
        <v>19</v>
      </c>
      <c r="C73">
        <v>72.44</v>
      </c>
      <c r="D73">
        <v>17.8</v>
      </c>
      <c r="E73">
        <v>78.36</v>
      </c>
      <c r="F73">
        <v>0.29992296274136815</v>
      </c>
      <c r="G73" s="3">
        <v>275020.34738283401</v>
      </c>
      <c r="H73">
        <v>375.49</v>
      </c>
      <c r="I73">
        <v>0.49</v>
      </c>
      <c r="J73">
        <v>23.92</v>
      </c>
      <c r="K73">
        <v>52.09</v>
      </c>
      <c r="L73">
        <v>34.840000000000003</v>
      </c>
      <c r="M73">
        <v>3.57</v>
      </c>
      <c r="N73">
        <v>8.1999999999999993</v>
      </c>
      <c r="O73" s="5">
        <v>20.079999999999998</v>
      </c>
      <c r="P73" s="5">
        <v>95.84</v>
      </c>
      <c r="Q73" s="5">
        <v>84.87</v>
      </c>
      <c r="R73" s="5">
        <v>94.59</v>
      </c>
    </row>
    <row r="74" spans="1:18" x14ac:dyDescent="0.25">
      <c r="A74" t="s">
        <v>94</v>
      </c>
      <c r="B74" t="s">
        <v>18</v>
      </c>
      <c r="C74">
        <v>74.959999999999994</v>
      </c>
      <c r="D74">
        <v>14.55</v>
      </c>
      <c r="E74">
        <v>82.29</v>
      </c>
      <c r="F74">
        <v>0.86999347745553968</v>
      </c>
      <c r="G74" s="3">
        <v>4614035.6855394701</v>
      </c>
      <c r="H74">
        <v>669.3</v>
      </c>
      <c r="I74">
        <v>0.43</v>
      </c>
      <c r="J74">
        <v>6.19</v>
      </c>
      <c r="K74">
        <v>21.16</v>
      </c>
      <c r="L74">
        <v>64.510000000000005</v>
      </c>
      <c r="M74">
        <v>7.12</v>
      </c>
      <c r="N74">
        <v>9.08</v>
      </c>
      <c r="O74" s="5">
        <v>3.74</v>
      </c>
      <c r="P74" s="5">
        <v>92.75</v>
      </c>
      <c r="Q74" s="5">
        <v>91.75</v>
      </c>
      <c r="R74" s="5">
        <v>93.71</v>
      </c>
    </row>
    <row r="75" spans="1:18" x14ac:dyDescent="0.25">
      <c r="A75" t="s">
        <v>95</v>
      </c>
      <c r="B75" t="s">
        <v>19</v>
      </c>
      <c r="C75">
        <v>73.02</v>
      </c>
      <c r="D75">
        <v>16.899999999999999</v>
      </c>
      <c r="E75">
        <v>79.239999999999995</v>
      </c>
      <c r="F75">
        <v>0.29860884555877526</v>
      </c>
      <c r="G75" s="3">
        <v>1554872.81930649</v>
      </c>
      <c r="H75">
        <v>570.38</v>
      </c>
      <c r="I75">
        <v>0.48</v>
      </c>
      <c r="J75">
        <v>11.99</v>
      </c>
      <c r="K75">
        <v>33.450000000000003</v>
      </c>
      <c r="L75">
        <v>42.63</v>
      </c>
      <c r="M75">
        <v>4.66</v>
      </c>
      <c r="N75">
        <v>8.39</v>
      </c>
      <c r="O75" s="5">
        <v>10.38</v>
      </c>
      <c r="P75" s="5">
        <v>97.81</v>
      </c>
      <c r="Q75" s="5">
        <v>96.95</v>
      </c>
      <c r="R75" s="5">
        <v>98.93</v>
      </c>
    </row>
    <row r="76" spans="1:18" x14ac:dyDescent="0.25">
      <c r="A76" t="s">
        <v>96</v>
      </c>
      <c r="B76" t="s">
        <v>19</v>
      </c>
      <c r="C76">
        <v>74.87</v>
      </c>
      <c r="D76">
        <v>14.56</v>
      </c>
      <c r="E76">
        <v>82.12</v>
      </c>
      <c r="F76">
        <v>0.48181667287752372</v>
      </c>
      <c r="G76" s="3">
        <v>2153451.1994894799</v>
      </c>
      <c r="H76">
        <v>597.57000000000005</v>
      </c>
      <c r="I76">
        <v>0.43</v>
      </c>
      <c r="J76">
        <v>7.91</v>
      </c>
      <c r="K76">
        <v>25.79</v>
      </c>
      <c r="L76">
        <v>61.42</v>
      </c>
      <c r="M76">
        <v>5.25</v>
      </c>
      <c r="N76">
        <v>9.2200000000000006</v>
      </c>
      <c r="O76" s="5">
        <v>3.54</v>
      </c>
      <c r="P76" s="5">
        <v>97.73</v>
      </c>
      <c r="Q76" s="5">
        <v>95.46</v>
      </c>
      <c r="R76" s="5">
        <v>97.82</v>
      </c>
    </row>
    <row r="77" spans="1:18" x14ac:dyDescent="0.25">
      <c r="A77" t="s">
        <v>97</v>
      </c>
      <c r="B77" t="s">
        <v>19</v>
      </c>
      <c r="C77">
        <v>72.88</v>
      </c>
      <c r="D77">
        <v>17.2</v>
      </c>
      <c r="E77">
        <v>79.040000000000006</v>
      </c>
      <c r="F77">
        <v>0.25373400011866948</v>
      </c>
      <c r="G77" s="3">
        <v>32919.664868777203</v>
      </c>
      <c r="H77">
        <v>410.44</v>
      </c>
      <c r="I77">
        <v>0.47</v>
      </c>
      <c r="J77">
        <v>20.63</v>
      </c>
      <c r="K77">
        <v>47.54</v>
      </c>
      <c r="L77">
        <v>34.89</v>
      </c>
      <c r="M77">
        <v>5.64</v>
      </c>
      <c r="N77">
        <v>8.92</v>
      </c>
      <c r="O77" s="5">
        <v>15.64</v>
      </c>
      <c r="P77" s="5">
        <v>88.01</v>
      </c>
      <c r="Q77" s="5">
        <v>96.54</v>
      </c>
      <c r="R77" s="5">
        <v>99.73</v>
      </c>
    </row>
    <row r="78" spans="1:18" x14ac:dyDescent="0.25">
      <c r="A78" t="s">
        <v>98</v>
      </c>
      <c r="B78" t="s">
        <v>19</v>
      </c>
      <c r="C78">
        <v>73.33</v>
      </c>
      <c r="D78">
        <v>16.5</v>
      </c>
      <c r="E78">
        <v>79.709999999999994</v>
      </c>
      <c r="F78">
        <v>0.87813407661223042</v>
      </c>
      <c r="G78" s="3">
        <v>288670.32527005498</v>
      </c>
      <c r="H78">
        <v>517.99</v>
      </c>
      <c r="I78">
        <v>0.47</v>
      </c>
      <c r="J78">
        <v>14.13</v>
      </c>
      <c r="K78">
        <v>35.15</v>
      </c>
      <c r="L78">
        <v>36.74</v>
      </c>
      <c r="M78">
        <v>4.83</v>
      </c>
      <c r="N78">
        <v>8.7100000000000009</v>
      </c>
      <c r="O78" s="5">
        <v>10.79</v>
      </c>
      <c r="P78" s="5">
        <v>90.17</v>
      </c>
      <c r="Q78" s="5">
        <v>99.32</v>
      </c>
      <c r="R78" s="5">
        <v>99.52</v>
      </c>
    </row>
    <row r="79" spans="1:18" x14ac:dyDescent="0.25">
      <c r="A79" t="s">
        <v>99</v>
      </c>
      <c r="B79" t="s">
        <v>19</v>
      </c>
      <c r="C79">
        <v>73.03</v>
      </c>
      <c r="D79">
        <v>16.899999999999999</v>
      </c>
      <c r="E79">
        <v>79.260000000000005</v>
      </c>
      <c r="F79">
        <v>0.29850337180621245</v>
      </c>
      <c r="G79" s="3">
        <v>419778.39875790803</v>
      </c>
      <c r="H79">
        <v>710.04</v>
      </c>
      <c r="I79">
        <v>0.5</v>
      </c>
      <c r="J79">
        <v>9.11</v>
      </c>
      <c r="K79">
        <v>27.34</v>
      </c>
      <c r="L79">
        <v>57.81</v>
      </c>
      <c r="M79">
        <v>8.4600000000000009</v>
      </c>
      <c r="N79">
        <v>8.98</v>
      </c>
      <c r="O79" s="5">
        <v>6.53</v>
      </c>
      <c r="P79" s="5">
        <v>88.41</v>
      </c>
      <c r="Q79" s="5">
        <v>91.94</v>
      </c>
      <c r="R79" s="5">
        <v>97.68</v>
      </c>
    </row>
    <row r="80" spans="1:18" x14ac:dyDescent="0.25">
      <c r="A80" t="s">
        <v>100</v>
      </c>
      <c r="B80" t="s">
        <v>19</v>
      </c>
      <c r="C80">
        <v>72.349999999999994</v>
      </c>
      <c r="D80">
        <v>18</v>
      </c>
      <c r="E80">
        <v>78.239999999999995</v>
      </c>
      <c r="F80">
        <v>0.14544177090770735</v>
      </c>
      <c r="G80" s="3">
        <v>44210.558813385702</v>
      </c>
      <c r="H80">
        <v>423.88</v>
      </c>
      <c r="I80">
        <v>0.42</v>
      </c>
      <c r="J80">
        <v>14.3</v>
      </c>
      <c r="K80">
        <v>40.67</v>
      </c>
      <c r="L80">
        <v>36.24</v>
      </c>
      <c r="M80">
        <v>3.02</v>
      </c>
      <c r="N80">
        <v>8.4700000000000006</v>
      </c>
      <c r="O80" s="5">
        <v>15.28</v>
      </c>
      <c r="P80" s="5">
        <v>93.04</v>
      </c>
      <c r="Q80" s="5">
        <v>96.2</v>
      </c>
      <c r="R80" s="5">
        <v>98.4</v>
      </c>
    </row>
    <row r="81" spans="1:18" x14ac:dyDescent="0.25">
      <c r="A81" t="s">
        <v>101</v>
      </c>
      <c r="B81" t="s">
        <v>19</v>
      </c>
      <c r="C81">
        <v>73.260000000000005</v>
      </c>
      <c r="D81">
        <v>16.600000000000001</v>
      </c>
      <c r="E81">
        <v>79.61</v>
      </c>
      <c r="F81">
        <v>0.89997521894610277</v>
      </c>
      <c r="G81" s="3">
        <v>180045.50597655601</v>
      </c>
      <c r="H81">
        <v>558.94000000000005</v>
      </c>
      <c r="I81">
        <v>0.5</v>
      </c>
      <c r="J81">
        <v>14.99</v>
      </c>
      <c r="K81">
        <v>33.26</v>
      </c>
      <c r="L81">
        <v>43.18</v>
      </c>
      <c r="M81">
        <v>6.56</v>
      </c>
      <c r="N81">
        <v>8.4600000000000009</v>
      </c>
      <c r="O81" s="5">
        <v>10.64</v>
      </c>
      <c r="P81" s="5">
        <v>91.94</v>
      </c>
      <c r="Q81" s="5">
        <v>95.7</v>
      </c>
      <c r="R81" s="5">
        <v>98.65</v>
      </c>
    </row>
    <row r="82" spans="1:18" x14ac:dyDescent="0.25">
      <c r="A82" t="s">
        <v>102</v>
      </c>
      <c r="B82" t="s">
        <v>19</v>
      </c>
      <c r="C82">
        <v>73.260000000000005</v>
      </c>
      <c r="D82">
        <v>16.600000000000001</v>
      </c>
      <c r="E82">
        <v>79.61</v>
      </c>
      <c r="F82">
        <v>0.25051313795064878</v>
      </c>
      <c r="G82" s="3">
        <v>422117.5389406</v>
      </c>
      <c r="H82">
        <v>681.62</v>
      </c>
      <c r="I82">
        <v>0.52</v>
      </c>
      <c r="J82">
        <v>8.5</v>
      </c>
      <c r="K82">
        <v>29.81</v>
      </c>
      <c r="L82">
        <v>56.55</v>
      </c>
      <c r="M82">
        <v>8</v>
      </c>
      <c r="N82">
        <v>8.6199999999999992</v>
      </c>
      <c r="O82" s="5">
        <v>6.65</v>
      </c>
      <c r="P82" s="5">
        <v>93.43</v>
      </c>
      <c r="Q82" s="5">
        <v>90.73</v>
      </c>
      <c r="R82" s="5">
        <v>95.78</v>
      </c>
    </row>
    <row r="83" spans="1:18" x14ac:dyDescent="0.25">
      <c r="A83" t="s">
        <v>103</v>
      </c>
      <c r="B83" t="s">
        <v>19</v>
      </c>
      <c r="C83">
        <v>73.3</v>
      </c>
      <c r="D83">
        <v>16.5</v>
      </c>
      <c r="E83">
        <v>79.67</v>
      </c>
      <c r="F83">
        <v>0.75600508093026919</v>
      </c>
      <c r="G83" s="3">
        <v>380401.76971697703</v>
      </c>
      <c r="H83">
        <v>604.82000000000005</v>
      </c>
      <c r="I83">
        <v>0.47</v>
      </c>
      <c r="J83">
        <v>9.9499999999999993</v>
      </c>
      <c r="K83">
        <v>28.32</v>
      </c>
      <c r="L83">
        <v>57.19</v>
      </c>
      <c r="M83">
        <v>7.03</v>
      </c>
      <c r="N83">
        <v>9.2799999999999994</v>
      </c>
      <c r="O83" s="5">
        <v>6.28</v>
      </c>
      <c r="P83" s="5">
        <v>98.72</v>
      </c>
      <c r="Q83" s="5">
        <v>97.8</v>
      </c>
      <c r="R83" s="5">
        <v>94.9</v>
      </c>
    </row>
    <row r="84" spans="1:18" x14ac:dyDescent="0.25">
      <c r="A84" t="s">
        <v>104</v>
      </c>
      <c r="B84" t="s">
        <v>19</v>
      </c>
      <c r="C84">
        <v>72.599999999999994</v>
      </c>
      <c r="D84">
        <v>17.600000000000001</v>
      </c>
      <c r="E84">
        <v>78.61</v>
      </c>
      <c r="F84">
        <v>0.35609429217971444</v>
      </c>
      <c r="G84" s="3">
        <v>85900.103578952898</v>
      </c>
      <c r="H84">
        <v>476.99</v>
      </c>
      <c r="I84">
        <v>0.49</v>
      </c>
      <c r="J84">
        <v>17.329999999999998</v>
      </c>
      <c r="K84">
        <v>41.9</v>
      </c>
      <c r="L84">
        <v>40.64</v>
      </c>
      <c r="M84">
        <v>4</v>
      </c>
      <c r="N84">
        <v>8.24</v>
      </c>
      <c r="O84" s="5">
        <v>14.19</v>
      </c>
      <c r="P84" s="5">
        <v>96.17</v>
      </c>
      <c r="Q84" s="5">
        <v>74.75</v>
      </c>
      <c r="R84" s="5">
        <v>98.41</v>
      </c>
    </row>
    <row r="85" spans="1:18" x14ac:dyDescent="0.25">
      <c r="A85" t="s">
        <v>105</v>
      </c>
      <c r="B85" t="s">
        <v>19</v>
      </c>
      <c r="C85">
        <v>72.78</v>
      </c>
      <c r="D85">
        <v>17.3</v>
      </c>
      <c r="E85">
        <v>78.89</v>
      </c>
      <c r="F85">
        <v>1.2027219216949609</v>
      </c>
      <c r="G85" s="3">
        <v>85712.689259950406</v>
      </c>
      <c r="H85">
        <v>479.46</v>
      </c>
      <c r="I85">
        <v>0.47</v>
      </c>
      <c r="J85">
        <v>16.04</v>
      </c>
      <c r="K85">
        <v>38.32</v>
      </c>
      <c r="L85">
        <v>25.74</v>
      </c>
      <c r="M85">
        <v>3.13</v>
      </c>
      <c r="N85">
        <v>7.33</v>
      </c>
      <c r="O85" s="5">
        <v>17.09</v>
      </c>
      <c r="P85" s="5">
        <v>69.94</v>
      </c>
      <c r="Q85" s="5">
        <v>86.39</v>
      </c>
      <c r="R85" s="5">
        <v>97.19</v>
      </c>
    </row>
    <row r="86" spans="1:18" x14ac:dyDescent="0.25">
      <c r="A86" t="s">
        <v>106</v>
      </c>
      <c r="B86" t="s">
        <v>19</v>
      </c>
      <c r="C86">
        <v>72.55</v>
      </c>
      <c r="D86">
        <v>17.7</v>
      </c>
      <c r="E86">
        <v>78.540000000000006</v>
      </c>
      <c r="F86">
        <v>1.1747156069931954</v>
      </c>
      <c r="G86" s="3">
        <v>129689.835984402</v>
      </c>
      <c r="H86">
        <v>440.84</v>
      </c>
      <c r="I86">
        <v>0.42</v>
      </c>
      <c r="J86">
        <v>14.37</v>
      </c>
      <c r="K86">
        <v>38.299999999999997</v>
      </c>
      <c r="L86">
        <v>40.85</v>
      </c>
      <c r="M86">
        <v>3.72</v>
      </c>
      <c r="N86">
        <v>8.61</v>
      </c>
      <c r="O86" s="5">
        <v>9.5399999999999991</v>
      </c>
      <c r="P86" s="5">
        <v>93.03</v>
      </c>
      <c r="Q86" s="5">
        <v>89.83</v>
      </c>
      <c r="R86" s="5">
        <v>96.99</v>
      </c>
    </row>
    <row r="87" spans="1:18" x14ac:dyDescent="0.25">
      <c r="A87" t="s">
        <v>107</v>
      </c>
      <c r="B87" t="s">
        <v>18</v>
      </c>
      <c r="C87">
        <v>76.27</v>
      </c>
      <c r="D87">
        <v>13.29</v>
      </c>
      <c r="E87">
        <v>84.39</v>
      </c>
      <c r="F87">
        <v>0.70929434668561242</v>
      </c>
      <c r="G87" s="3">
        <v>1233351.7878956301</v>
      </c>
      <c r="H87">
        <v>859.79</v>
      </c>
      <c r="I87">
        <v>0.56000000000000005</v>
      </c>
      <c r="J87">
        <v>7.06</v>
      </c>
      <c r="K87">
        <v>23.18</v>
      </c>
      <c r="L87">
        <v>53.07</v>
      </c>
      <c r="M87">
        <v>12.3</v>
      </c>
      <c r="N87">
        <v>8.82</v>
      </c>
      <c r="O87" s="5">
        <v>6.87</v>
      </c>
      <c r="P87" s="5">
        <v>83.86</v>
      </c>
      <c r="Q87" s="5">
        <v>97.71</v>
      </c>
      <c r="R87" s="5">
        <v>98.83</v>
      </c>
    </row>
    <row r="88" spans="1:18" x14ac:dyDescent="0.25">
      <c r="A88" t="s">
        <v>113</v>
      </c>
      <c r="B88" t="s">
        <v>19</v>
      </c>
      <c r="C88">
        <v>73.77</v>
      </c>
      <c r="D88">
        <v>15.8</v>
      </c>
      <c r="E88">
        <v>80.38</v>
      </c>
      <c r="F88">
        <v>0.24137064928829952</v>
      </c>
      <c r="G88" s="3">
        <v>40883.100626066203</v>
      </c>
      <c r="H88">
        <v>510.96</v>
      </c>
      <c r="I88">
        <v>0.51</v>
      </c>
      <c r="J88">
        <v>17.96</v>
      </c>
      <c r="K88">
        <v>42.73</v>
      </c>
      <c r="L88">
        <v>37.659999999999997</v>
      </c>
      <c r="M88">
        <v>3.41</v>
      </c>
      <c r="N88">
        <v>8.8800000000000008</v>
      </c>
      <c r="O88" s="5">
        <v>15.4</v>
      </c>
      <c r="P88" s="5">
        <v>65.790000000000006</v>
      </c>
      <c r="Q88" s="5">
        <v>94.39</v>
      </c>
      <c r="R88" s="5">
        <v>93.11</v>
      </c>
    </row>
    <row r="89" spans="1:18" x14ac:dyDescent="0.25">
      <c r="A89" t="s">
        <v>108</v>
      </c>
      <c r="B89" t="s">
        <v>19</v>
      </c>
      <c r="C89">
        <v>73.03</v>
      </c>
      <c r="D89">
        <v>16.899999999999999</v>
      </c>
      <c r="E89">
        <v>79.260000000000005</v>
      </c>
      <c r="F89">
        <v>1.3823031494504405</v>
      </c>
      <c r="G89" s="3">
        <v>773363.06925716496</v>
      </c>
      <c r="H89">
        <v>726.83</v>
      </c>
      <c r="I89">
        <v>0.52</v>
      </c>
      <c r="J89">
        <v>9.23</v>
      </c>
      <c r="K89">
        <v>27.07</v>
      </c>
      <c r="L89">
        <v>59.74</v>
      </c>
      <c r="M89">
        <v>10.37</v>
      </c>
      <c r="N89">
        <v>8.9499999999999993</v>
      </c>
      <c r="O89" s="5">
        <v>5.77</v>
      </c>
      <c r="P89" s="5">
        <v>98.42</v>
      </c>
      <c r="Q89" s="5">
        <v>98.25</v>
      </c>
      <c r="R89" s="5">
        <v>98.17</v>
      </c>
    </row>
    <row r="90" spans="1:18" x14ac:dyDescent="0.25">
      <c r="A90" t="s">
        <v>109</v>
      </c>
      <c r="B90" t="s">
        <v>18</v>
      </c>
      <c r="C90">
        <v>75.849999999999994</v>
      </c>
      <c r="D90">
        <v>12.58</v>
      </c>
      <c r="E90">
        <v>83.22</v>
      </c>
      <c r="F90">
        <v>0.97638715513972307</v>
      </c>
      <c r="G90" s="3">
        <v>440352.54426435998</v>
      </c>
      <c r="H90">
        <v>675.62</v>
      </c>
      <c r="I90">
        <v>0.52</v>
      </c>
      <c r="J90">
        <v>10.17</v>
      </c>
      <c r="K90">
        <v>29.7</v>
      </c>
      <c r="L90">
        <v>58.06</v>
      </c>
      <c r="M90">
        <v>12.13</v>
      </c>
      <c r="N90">
        <v>8.81</v>
      </c>
      <c r="O90" s="5">
        <v>6.34</v>
      </c>
      <c r="P90" s="5">
        <v>94.92</v>
      </c>
      <c r="Q90" s="5">
        <v>97.61</v>
      </c>
      <c r="R90" s="5">
        <v>99.28</v>
      </c>
    </row>
    <row r="91" spans="1:18" x14ac:dyDescent="0.25">
      <c r="A91" t="s">
        <v>110</v>
      </c>
      <c r="B91" t="s">
        <v>19</v>
      </c>
      <c r="C91">
        <v>73.58</v>
      </c>
      <c r="D91">
        <v>16.100000000000001</v>
      </c>
      <c r="E91">
        <v>80.08</v>
      </c>
      <c r="F91">
        <v>0.2090725456798293</v>
      </c>
      <c r="G91" s="3">
        <v>42827.030689544401</v>
      </c>
      <c r="H91">
        <v>418.62</v>
      </c>
      <c r="I91">
        <v>0.44</v>
      </c>
      <c r="J91">
        <v>13.16</v>
      </c>
      <c r="K91">
        <v>43.7</v>
      </c>
      <c r="L91">
        <v>39.4</v>
      </c>
      <c r="M91">
        <v>4.72</v>
      </c>
      <c r="N91">
        <v>8.3699999999999992</v>
      </c>
      <c r="O91" s="5">
        <v>12.31</v>
      </c>
      <c r="P91" s="5">
        <v>91.37</v>
      </c>
      <c r="Q91" s="5">
        <v>96.64</v>
      </c>
      <c r="R91" s="5">
        <v>100</v>
      </c>
    </row>
    <row r="92" spans="1:18" x14ac:dyDescent="0.25">
      <c r="A92" t="s">
        <v>111</v>
      </c>
      <c r="B92" t="s">
        <v>19</v>
      </c>
      <c r="C92">
        <v>73.790000000000006</v>
      </c>
      <c r="D92">
        <v>15.8</v>
      </c>
      <c r="E92">
        <v>80.400000000000006</v>
      </c>
      <c r="F92">
        <v>0.46467614085749842</v>
      </c>
      <c r="G92" s="3">
        <v>180578.77945881599</v>
      </c>
      <c r="H92">
        <v>701.06</v>
      </c>
      <c r="I92">
        <v>0.52</v>
      </c>
      <c r="J92">
        <v>11.32</v>
      </c>
      <c r="K92">
        <v>27.16</v>
      </c>
      <c r="L92">
        <v>56.7</v>
      </c>
      <c r="M92">
        <v>13.28</v>
      </c>
      <c r="N92">
        <v>8.85</v>
      </c>
      <c r="O92" s="5">
        <v>8.07</v>
      </c>
      <c r="P92" s="5">
        <v>94.55</v>
      </c>
      <c r="Q92" s="5">
        <v>92.19</v>
      </c>
      <c r="R92" s="5">
        <v>99.09</v>
      </c>
    </row>
    <row r="93" spans="1:18" x14ac:dyDescent="0.25">
      <c r="A93" t="s">
        <v>112</v>
      </c>
      <c r="B93" t="s">
        <v>18</v>
      </c>
      <c r="C93">
        <v>74.98</v>
      </c>
      <c r="D93">
        <v>14.15</v>
      </c>
      <c r="E93">
        <v>82.17</v>
      </c>
      <c r="F93">
        <v>1.1078154504824727</v>
      </c>
      <c r="G93" s="3">
        <v>4092057.06348714</v>
      </c>
      <c r="H93">
        <v>920.51</v>
      </c>
      <c r="I93">
        <v>0.5</v>
      </c>
      <c r="J93">
        <v>4.7699999999999996</v>
      </c>
      <c r="K93">
        <v>16.690000000000001</v>
      </c>
      <c r="L93">
        <v>67.180000000000007</v>
      </c>
      <c r="M93">
        <v>15.23</v>
      </c>
      <c r="N93">
        <v>9.82</v>
      </c>
      <c r="O93" s="5">
        <v>3.47</v>
      </c>
      <c r="P93" s="5">
        <v>99.47</v>
      </c>
      <c r="Q93" s="5">
        <v>99.13</v>
      </c>
      <c r="R93" s="5">
        <v>99.84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IDH</vt:lpstr>
      <vt:lpstr>IDH_1991</vt:lpstr>
      <vt:lpstr>IDH_2000</vt:lpstr>
      <vt:lpstr>IDH_2010</vt:lpstr>
      <vt:lpstr>RAIS-2010</vt:lpstr>
      <vt:lpstr>Planilha1</vt:lpstr>
      <vt:lpstr>Base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Fábio Freitas</cp:lastModifiedBy>
  <dcterms:created xsi:type="dcterms:W3CDTF">2019-03-20T19:40:16Z</dcterms:created>
  <dcterms:modified xsi:type="dcterms:W3CDTF">2020-07-12T12:39:29Z</dcterms:modified>
</cp:coreProperties>
</file>